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24226"/>
  <xr:revisionPtr revIDLastSave="276" documentId="8_{C4CA33AC-8FF0-4252-8EAE-E9F800FA2B54}" xr6:coauthVersionLast="47" xr6:coauthVersionMax="47" xr10:uidLastSave="{8BD7D720-878D-420E-AE74-47E1B20284C1}"/>
  <bookViews>
    <workbookView xWindow="-110" yWindow="-110" windowWidth="21820" windowHeight="14160" tabRatio="819" xr2:uid="{00000000-000D-0000-FFFF-FFFF00000000}"/>
  </bookViews>
  <sheets>
    <sheet name="PMS(input)" sheetId="1" r:id="rId1"/>
    <sheet name="PMS(input_separate)" sheetId="6" r:id="rId2"/>
    <sheet name="PMS(calc_process)" sheetId="2" r:id="rId3"/>
  </sheets>
  <definedNames>
    <definedName name="_xlnm.Print_Area" localSheetId="2">'PMS(calc_process)'!$A$1:$I$48</definedName>
    <definedName name="Z_B2660EC6_48E8_44CA_972A_E2556BB968F0_.wvu.PrintArea" localSheetId="2" hidden="1">'PMS(calc_process)'!$A$2:$I$48</definedName>
    <definedName name="Z_B2660EC6_48E8_44CA_972A_E2556BB968F0_.wvu.PrintArea" localSheetId="0" hidden="1">'PMS(input)'!$A$2:$K$34</definedName>
    <definedName name="Z_D0CDC236_ABDA_4432_BA8D_8D1597712156_.wvu.PrintArea" localSheetId="2" hidden="1">'PMS(calc_process)'!$A$2:$I$48</definedName>
    <definedName name="Z_D0CDC236_ABDA_4432_BA8D_8D1597712156_.wvu.PrintArea" localSheetId="0" hidden="1">'PMS(input)'!$A$2:$K$34</definedName>
    <definedName name="Z_D273F3A6_8152_4679_92B0_E1E5F788BD2C_.wvu.PrintArea" localSheetId="2" hidden="1">'PMS(calc_process)'!$A$2:$I$48</definedName>
    <definedName name="Z_D273F3A6_8152_4679_92B0_E1E5F788BD2C_.wvu.PrintArea" localSheetId="0" hidden="1">'PMS(input)'!$A$2:$K$34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G9" i="2" l="1"/>
  <c r="G10" i="6"/>
  <c r="G11" i="6"/>
  <c r="G12" i="6"/>
  <c r="G13" i="6"/>
  <c r="G9" i="6"/>
  <c r="G21" i="6"/>
  <c r="F36" i="2" l="1"/>
  <c r="F21" i="2"/>
  <c r="G8" i="2" l="1"/>
  <c r="G22" i="6" l="1"/>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l="1"/>
  <c r="G14" i="2" s="1"/>
  <c r="G14" i="6" l="1"/>
  <c r="G13" i="2" s="1"/>
  <c r="G12" i="2" s="1"/>
  <c r="G1" i="6" l="1"/>
  <c r="I1" i="2"/>
  <c r="G6" i="2" l="1"/>
  <c r="B29" i="1" s="1"/>
</calcChain>
</file>

<file path=xl/sharedStrings.xml><?xml version="1.0" encoding="utf-8"?>
<sst xmlns="http://schemas.openxmlformats.org/spreadsheetml/2006/main" count="276" uniqueCount="195">
  <si>
    <t>JCM_VN_F_PMS_ver02.0</t>
    <phoneticPr fontId="4"/>
  </si>
  <si>
    <t xml:space="preserve">JCM Proposed Methodology Spreadsheet Form (Input Sheet) [Attachment to Proposed Methodology Form]  </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</si>
  <si>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</si>
  <si>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</si>
  <si>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</si>
  <si>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</si>
  <si>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</si>
  <si>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</si>
  <si>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</si>
  <si>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</si>
  <si>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</si>
  <si>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</si>
  <si>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</si>
  <si>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</si>
  <si>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</si>
  <si>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</si>
  <si>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</si>
  <si>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</si>
  <si>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</si>
  <si>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</si>
  <si>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</si>
  <si>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</si>
  <si>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</si>
  <si>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phoneticPr fontId="4"/>
  </si>
  <si>
    <t>MWh/p</t>
    <phoneticPr fontId="4"/>
  </si>
  <si>
    <t>Option C</t>
    <phoneticPr fontId="4"/>
  </si>
  <si>
    <t>Monitored data</t>
    <phoneticPr fontId="4"/>
  </si>
  <si>
    <t>Continuously</t>
    <phoneticPr fontId="4"/>
  </si>
  <si>
    <t>(2)</t>
  </si>
  <si>
    <t>t/p</t>
    <phoneticPr fontId="4"/>
  </si>
  <si>
    <t>(3)</t>
  </si>
  <si>
    <t>degree Celsius</t>
    <phoneticPr fontId="4"/>
  </si>
  <si>
    <r>
      <t>In case that T</t>
    </r>
    <r>
      <rPr>
        <vertAlign val="subscript"/>
        <sz val="11"/>
        <color theme="1"/>
        <rFont val="Arial"/>
        <family val="2"/>
      </rPr>
      <t>fw,p</t>
    </r>
    <r>
      <rPr>
        <sz val="11"/>
        <color theme="1"/>
        <rFont val="Arial"/>
        <family val="2"/>
      </rPr>
      <t xml:space="preserve"> is monitored</t>
    </r>
    <phoneticPr fontId="4"/>
  </si>
  <si>
    <t>(4)</t>
  </si>
  <si>
    <r>
      <t>In case that T</t>
    </r>
    <r>
      <rPr>
        <vertAlign val="subscript"/>
        <sz val="11"/>
        <color theme="1"/>
        <rFont val="Arial"/>
        <family val="2"/>
      </rPr>
      <t>fw,p</t>
    </r>
    <r>
      <rPr>
        <sz val="11"/>
        <color theme="1"/>
        <rFont val="Arial"/>
        <family val="2"/>
      </rPr>
      <t xml:space="preserve"> is not monitored</t>
    </r>
    <phoneticPr fontId="4"/>
  </si>
  <si>
    <t>(5)</t>
  </si>
  <si>
    <t>-</t>
    <phoneticPr fontId="20"/>
  </si>
  <si>
    <t>Option B or Option C</t>
    <phoneticPr fontId="4"/>
  </si>
  <si>
    <t>Invoice from fuel supply company or monitored data</t>
    <phoneticPr fontId="4"/>
  </si>
  <si>
    <t>(6)</t>
  </si>
  <si>
    <t>km</t>
    <phoneticPr fontId="20"/>
  </si>
  <si>
    <t>Option A or Option C</t>
    <phoneticPr fontId="4"/>
  </si>
  <si>
    <t>Map information or monitored data</t>
    <phoneticPr fontId="4"/>
  </si>
  <si>
    <t>Data is collected from map information or measured by measuring equipment in vehicles. Recorded data is checked its integrity once a month by responsible staff.</t>
    <phoneticPr fontId="4"/>
  </si>
  <si>
    <t>Once for each transportation</t>
    <phoneticPr fontId="4"/>
  </si>
  <si>
    <t>Input on "MPS
(input_separate)"</t>
    <phoneticPr fontId="4"/>
  </si>
  <si>
    <t>(7)</t>
  </si>
  <si>
    <r>
      <t>m</t>
    </r>
    <r>
      <rPr>
        <vertAlign val="subscript"/>
        <sz val="11"/>
        <rFont val="Arial"/>
        <family val="2"/>
      </rPr>
      <t>j,p</t>
    </r>
    <phoneticPr fontId="4"/>
  </si>
  <si>
    <r>
      <t xml:space="preserve">Mass of biomass transported in the biomass transportation </t>
    </r>
    <r>
      <rPr>
        <i/>
        <sz val="11"/>
        <rFont val="Arial"/>
        <family val="2"/>
      </rPr>
      <t>j</t>
    </r>
    <r>
      <rPr>
        <sz val="11"/>
        <rFont val="Arial"/>
        <family val="2"/>
      </rPr>
      <t xml:space="preserve"> during the period </t>
    </r>
    <r>
      <rPr>
        <i/>
        <sz val="11"/>
        <rFont val="Arial"/>
        <family val="2"/>
      </rPr>
      <t>p</t>
    </r>
    <r>
      <rPr>
        <sz val="11"/>
        <rFont val="Arial"/>
        <family val="2"/>
      </rPr>
      <t xml:space="preserve"> </t>
    </r>
    <phoneticPr fontId="4"/>
  </si>
  <si>
    <t>Data is collected and recorded from the invoices by the fuel supply company, or data is measured by measuring equipment in the factory. Recorded data is checked its integrity once a month by responsible staff.</t>
    <phoneticPr fontId="4"/>
  </si>
  <si>
    <r>
      <t xml:space="preserve">Table 2: Project-specific parameters to be fixed </t>
    </r>
    <r>
      <rPr>
        <b/>
        <i/>
        <sz val="11"/>
        <color indexed="8"/>
        <rFont val="Arial"/>
        <family val="2"/>
      </rPr>
      <t>ex ante</t>
    </r>
    <phoneticPr fontId="4"/>
  </si>
  <si>
    <t>MJ/t</t>
    <phoneticPr fontId="4"/>
  </si>
  <si>
    <t>Saturated steam table based on “IAPWS Industrial Formulation” (e.g. steam table published by The Japan Society of Mechanical Engineers), using the values for setting steam pressure according to vendor specification, contract condition by the steam buyer or operation manual on the site.
If there is a case that actual operated record of the parameter is lower than the ex ante value of the one, the fixed ex ante value is changed into the lowest one of actual operated records during the monitoring period.</t>
    <phoneticPr fontId="4"/>
  </si>
  <si>
    <t>Specific heat capacity of water</t>
    <phoneticPr fontId="20"/>
  </si>
  <si>
    <t>dimensionless</t>
    <phoneticPr fontId="4"/>
  </si>
  <si>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4"/>
  </si>
  <si>
    <r>
      <t>tCO</t>
    </r>
    <r>
      <rPr>
        <vertAlign val="subscript"/>
        <sz val="11"/>
        <rFont val="Arial"/>
        <family val="2"/>
      </rPr>
      <t>2</t>
    </r>
    <r>
      <rPr>
        <sz val="11"/>
        <rFont val="Arial"/>
        <family val="2"/>
      </rPr>
      <t>/GJ</t>
    </r>
    <phoneticPr fontId="20"/>
  </si>
  <si>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4"/>
  </si>
  <si>
    <t>-</t>
    <phoneticPr fontId="4"/>
  </si>
  <si>
    <t>Input on "PMS
(input_separate)"</t>
  </si>
  <si>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</si>
  <si>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</si>
  <si>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</si>
  <si>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</si>
  <si>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</si>
  <si>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</si>
  <si>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</si>
  <si>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 (Data used: commercial evidence such as invoices)</t>
  </si>
  <si>
    <t>Based on the actual measurement using measuring equipment (Data used: measured values)</t>
  </si>
  <si>
    <t>Table 4-1: Parameters for calculation of project emissions from combustion of fossil fuel by the project boiler(s)</t>
    <phoneticPr fontId="3"/>
  </si>
  <si>
    <t>Parameters to be monitored ex post</t>
    <phoneticPr fontId="3"/>
  </si>
  <si>
    <t>Project-specific parameters to be fixed ex ante</t>
    <phoneticPr fontId="3"/>
  </si>
  <si>
    <t>Ex-ante estimation of emissions</t>
    <phoneticPr fontId="3"/>
  </si>
  <si>
    <t>i</t>
    <phoneticPr fontId="3"/>
  </si>
  <si>
    <t>Identification number of fossil fuel type</t>
    <phoneticPr fontId="20"/>
  </si>
  <si>
    <t>Estimated value</t>
    <phoneticPr fontId="4"/>
  </si>
  <si>
    <t>Total</t>
    <phoneticPr fontId="4"/>
  </si>
  <si>
    <r>
      <t xml:space="preserve">Parameters to be monitored </t>
    </r>
    <r>
      <rPr>
        <b/>
        <i/>
        <sz val="11"/>
        <color theme="0"/>
        <rFont val="Arial"/>
        <family val="2"/>
      </rPr>
      <t>ex post</t>
    </r>
    <phoneticPr fontId="3"/>
  </si>
  <si>
    <r>
      <t xml:space="preserve">Parameters to be fixed </t>
    </r>
    <r>
      <rPr>
        <b/>
        <i/>
        <sz val="11"/>
        <color theme="0"/>
        <rFont val="Arial"/>
        <family val="2"/>
      </rPr>
      <t>ex ante</t>
    </r>
    <phoneticPr fontId="3"/>
  </si>
  <si>
    <t>j</t>
    <phoneticPr fontId="20"/>
  </si>
  <si>
    <r>
      <t xml:space="preserve">Round trip distance of the biomass transportation </t>
    </r>
    <r>
      <rPr>
        <i/>
        <sz val="11"/>
        <rFont val="Arial"/>
        <family val="2"/>
      </rPr>
      <t xml:space="preserve">j </t>
    </r>
    <r>
      <rPr>
        <sz val="11"/>
        <rFont val="Arial"/>
        <family val="2"/>
      </rPr>
      <t xml:space="preserve">during the period </t>
    </r>
    <r>
      <rPr>
        <i/>
        <sz val="11"/>
        <rFont val="Arial"/>
        <family val="2"/>
      </rPr>
      <t>p</t>
    </r>
    <phoneticPr fontId="3"/>
  </si>
  <si>
    <r>
      <t xml:space="preserve">Mass of biomass transported in the biomass transportation </t>
    </r>
    <r>
      <rPr>
        <i/>
        <sz val="11"/>
        <rFont val="Arial"/>
        <family val="2"/>
      </rPr>
      <t>j</t>
    </r>
    <r>
      <rPr>
        <sz val="11"/>
        <rFont val="Arial"/>
        <family val="2"/>
      </rPr>
      <t xml:space="preserve"> during the period </t>
    </r>
    <r>
      <rPr>
        <i/>
        <sz val="11"/>
        <rFont val="Arial"/>
        <family val="2"/>
      </rPr>
      <t>p</t>
    </r>
    <phoneticPr fontId="3"/>
  </si>
  <si>
    <r>
      <t xml:space="preserve">Project emissions from biomass transportation during the period </t>
    </r>
    <r>
      <rPr>
        <i/>
        <sz val="11"/>
        <rFont val="Arial"/>
        <family val="2"/>
      </rPr>
      <t>p</t>
    </r>
    <phoneticPr fontId="3"/>
  </si>
  <si>
    <t>km</t>
    <phoneticPr fontId="3"/>
  </si>
  <si>
    <t>JCM Proposed Methodology Spreadsheet Form (Calculation Process Sheet)</t>
    <phoneticPr fontId="4"/>
  </si>
  <si>
    <t xml:space="preserve">[Attachment to Proposed Methodology Form]  </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</si>
  <si>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</si>
  <si>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</si>
  <si>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</si>
  <si>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</si>
  <si>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</si>
  <si>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</si>
  <si>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</si>
  <si>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</si>
  <si>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</si>
  <si>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Reference emissions for electricity supply during the period </t>
    </r>
    <r>
      <rPr>
        <i/>
        <sz val="11"/>
        <color indexed="8"/>
        <rFont val="Arial"/>
        <family val="2"/>
      </rPr>
      <t>p</t>
    </r>
    <phoneticPr fontId="4"/>
  </si>
  <si>
    <t>N/A</t>
  </si>
  <si>
    <r>
      <t xml:space="preserve">Reference emissions for heat supply during the period </t>
    </r>
    <r>
      <rPr>
        <i/>
        <sz val="11"/>
        <color indexed="8"/>
        <rFont val="Arial"/>
        <family val="2"/>
      </rPr>
      <t>p</t>
    </r>
    <phoneticPr fontId="4"/>
  </si>
  <si>
    <t>Natural gas</t>
    <phoneticPr fontId="3"/>
  </si>
  <si>
    <t>3.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</si>
  <si>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</si>
  <si>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</si>
  <si>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</si>
  <si>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from combustion of fossil fuel by biomass boiler(s) of project biomass cogeneration system during the period </t>
    </r>
    <r>
      <rPr>
        <i/>
        <sz val="11"/>
        <rFont val="Arial"/>
        <family val="2"/>
      </rPr>
      <t>p</t>
    </r>
    <phoneticPr fontId="3"/>
  </si>
  <si>
    <r>
      <t>PE</t>
    </r>
    <r>
      <rPr>
        <vertAlign val="subscript"/>
        <sz val="11"/>
        <rFont val="Arial"/>
        <family val="2"/>
      </rPr>
      <t>fuel,p</t>
    </r>
    <phoneticPr fontId="4"/>
  </si>
  <si>
    <r>
      <t>PE</t>
    </r>
    <r>
      <rPr>
        <vertAlign val="subscript"/>
        <sz val="11"/>
        <rFont val="Arial"/>
        <family val="2"/>
      </rPr>
      <t>tr,p</t>
    </r>
    <phoneticPr fontId="4"/>
  </si>
  <si>
    <t>[List of Default Values]</t>
    <phoneticPr fontId="4"/>
  </si>
  <si>
    <r>
      <t>η</t>
    </r>
    <r>
      <rPr>
        <vertAlign val="subscript"/>
        <sz val="11"/>
        <rFont val="Arial"/>
        <family val="2"/>
      </rPr>
      <t>RE</t>
    </r>
    <phoneticPr fontId="4"/>
  </si>
  <si>
    <t xml:space="preserve"> - </t>
    <phoneticPr fontId="4"/>
  </si>
  <si>
    <r>
      <t>CO</t>
    </r>
    <r>
      <rPr>
        <vertAlign val="subscript"/>
        <sz val="11"/>
        <rFont val="Arial"/>
        <family val="2"/>
      </rPr>
      <t>2</t>
    </r>
    <r>
      <rPr>
        <sz val="11"/>
        <rFont val="Arial"/>
        <family val="2"/>
      </rPr>
      <t xml:space="preserve"> emission factor of natural gas</t>
    </r>
    <phoneticPr fontId="4"/>
  </si>
  <si>
    <r>
      <t>tCO</t>
    </r>
    <r>
      <rPr>
        <vertAlign val="subscript"/>
        <sz val="11"/>
        <rFont val="Arial"/>
        <family val="2"/>
      </rPr>
      <t>2</t>
    </r>
    <r>
      <rPr>
        <sz val="11"/>
        <rFont val="Arial"/>
        <family val="2"/>
      </rPr>
      <t>/GJ</t>
    </r>
    <phoneticPr fontId="3"/>
  </si>
  <si>
    <t>Net calorific value of Natural gas</t>
    <phoneticPr fontId="4"/>
  </si>
  <si>
    <t>GJ/t</t>
    <phoneticPr fontId="3"/>
  </si>
  <si>
    <t>Net calorific value of Natural Gas Liquids</t>
    <phoneticPr fontId="4"/>
  </si>
  <si>
    <t>Net calorific value Liquefied Petroleum Gases</t>
    <phoneticPr fontId="4"/>
  </si>
  <si>
    <t>Net calorific value of Diesel Oil</t>
    <phoneticPr fontId="4"/>
  </si>
  <si>
    <t>Net calorific value of Residual Fuel Oil</t>
    <phoneticPr fontId="4"/>
  </si>
  <si>
    <t>Net calorific value of Sub-Bituminous Coal</t>
    <phoneticPr fontId="4"/>
  </si>
  <si>
    <t>Net calorific value of other Bituminous Coal</t>
    <phoneticPr fontId="4"/>
  </si>
  <si>
    <t>Net calorific value of Lignite</t>
    <phoneticPr fontId="4"/>
  </si>
  <si>
    <r>
      <t>CO</t>
    </r>
    <r>
      <rPr>
        <vertAlign val="subscript"/>
        <sz val="11"/>
        <rFont val="Arial"/>
        <family val="2"/>
      </rPr>
      <t>2</t>
    </r>
    <r>
      <rPr>
        <sz val="11"/>
        <rFont val="Arial"/>
        <family val="2"/>
      </rPr>
      <t xml:space="preserve"> emission factor of Natural gas</t>
    </r>
    <phoneticPr fontId="4"/>
  </si>
  <si>
    <r>
      <t>CO</t>
    </r>
    <r>
      <rPr>
        <vertAlign val="subscript"/>
        <sz val="11"/>
        <rFont val="Arial"/>
        <family val="2"/>
      </rPr>
      <t>2</t>
    </r>
    <r>
      <rPr>
        <sz val="11"/>
        <rFont val="Arial"/>
        <family val="2"/>
      </rPr>
      <t xml:space="preserve"> emission factor of Natural Gas Liquids</t>
    </r>
    <phoneticPr fontId="4"/>
  </si>
  <si>
    <r>
      <t>CO</t>
    </r>
    <r>
      <rPr>
        <vertAlign val="subscript"/>
        <sz val="11"/>
        <rFont val="Arial"/>
        <family val="2"/>
      </rPr>
      <t>2</t>
    </r>
    <r>
      <rPr>
        <sz val="11"/>
        <rFont val="Arial"/>
        <family val="2"/>
      </rPr>
      <t xml:space="preserve"> emission factor of Liquefied Petroleum Gases</t>
    </r>
    <phoneticPr fontId="4"/>
  </si>
  <si>
    <r>
      <t>CO</t>
    </r>
    <r>
      <rPr>
        <vertAlign val="subscript"/>
        <sz val="11"/>
        <rFont val="Arial"/>
        <family val="2"/>
      </rPr>
      <t>2</t>
    </r>
    <r>
      <rPr>
        <sz val="11"/>
        <rFont val="Arial"/>
        <family val="2"/>
      </rPr>
      <t xml:space="preserve"> emission factor of Diesel Oil</t>
    </r>
    <phoneticPr fontId="4"/>
  </si>
  <si>
    <r>
      <t>CO</t>
    </r>
    <r>
      <rPr>
        <vertAlign val="subscript"/>
        <sz val="11"/>
        <rFont val="Arial"/>
        <family val="2"/>
      </rPr>
      <t>2</t>
    </r>
    <r>
      <rPr>
        <sz val="11"/>
        <rFont val="Arial"/>
        <family val="2"/>
      </rPr>
      <t xml:space="preserve"> emission factor of Residual Fuel Oil</t>
    </r>
    <phoneticPr fontId="4"/>
  </si>
  <si>
    <r>
      <t>CO</t>
    </r>
    <r>
      <rPr>
        <vertAlign val="subscript"/>
        <sz val="11"/>
        <rFont val="Arial"/>
        <family val="2"/>
      </rPr>
      <t>2</t>
    </r>
    <r>
      <rPr>
        <sz val="11"/>
        <rFont val="Arial"/>
        <family val="2"/>
      </rPr>
      <t xml:space="preserve"> emission factor of Sub-Bituminous Coal</t>
    </r>
    <phoneticPr fontId="4"/>
  </si>
  <si>
    <r>
      <t>CO</t>
    </r>
    <r>
      <rPr>
        <vertAlign val="subscript"/>
        <sz val="11"/>
        <rFont val="Arial"/>
        <family val="2"/>
      </rPr>
      <t>2</t>
    </r>
    <r>
      <rPr>
        <sz val="11"/>
        <rFont val="Arial"/>
        <family val="2"/>
      </rPr>
      <t xml:space="preserve"> emission factor of other Bituminous Coal</t>
    </r>
    <phoneticPr fontId="4"/>
  </si>
  <si>
    <r>
      <t>CO</t>
    </r>
    <r>
      <rPr>
        <vertAlign val="subscript"/>
        <sz val="11"/>
        <rFont val="Arial"/>
        <family val="2"/>
      </rPr>
      <t>2</t>
    </r>
    <r>
      <rPr>
        <sz val="11"/>
        <rFont val="Arial"/>
        <family val="2"/>
      </rPr>
      <t xml:space="preserve"> emission factor of Lignite</t>
    </r>
    <phoneticPr fontId="4"/>
  </si>
  <si>
    <t xml:space="preserve">   Light vehicle</t>
    <phoneticPr fontId="4"/>
  </si>
  <si>
    <t xml:space="preserve">   Heavy vehicle</t>
    <phoneticPr fontId="4"/>
  </si>
  <si>
    <r>
      <t xml:space="preserve">Data is measured by measuring equipment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</si>
  <si>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Data is measured by measuring equipment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the parameter is measured as a unit of cubic meter (m</t>
    </r>
    <r>
      <rPr>
        <vertAlign val="superscript"/>
        <sz val="11"/>
        <color rgb="FFFF0000"/>
        <rFont val="Arial"/>
        <family val="2"/>
      </rPr>
      <t>3</t>
    </r>
    <r>
      <rPr>
        <sz val="11"/>
        <color theme="1"/>
        <rFont val="Arial"/>
        <family val="2"/>
      </rPr>
      <t>) by measuring equipment, 1.0 t/m</t>
    </r>
    <r>
      <rPr>
        <vertAlign val="superscript"/>
        <sz val="11"/>
        <color rgb="FFFF0000"/>
        <rFont val="Arial"/>
        <family val="2"/>
      </rPr>
      <t>3</t>
    </r>
    <r>
      <rPr>
        <sz val="11"/>
        <color theme="1"/>
        <rFont val="Arial"/>
        <family val="2"/>
      </rPr>
      <t xml:space="preserve"> is applied to the density of water for simplification.</t>
    </r>
    <phoneticPr fontId="4"/>
  </si>
  <si>
    <t>mass or volume/p</t>
    <phoneticPr fontId="4"/>
  </si>
  <si>
    <r>
      <t>ES</t>
    </r>
    <r>
      <rPr>
        <vertAlign val="subscript"/>
        <sz val="11"/>
        <rFont val="Arial"/>
        <family val="2"/>
      </rPr>
      <t>elec,p</t>
    </r>
    <phoneticPr fontId="4"/>
  </si>
  <si>
    <r>
      <t xml:space="preserve">Amount of electricity (generated by project biomass cogeneration system) supplied to the recipient facility during the period </t>
    </r>
    <r>
      <rPr>
        <i/>
        <sz val="11"/>
        <rFont val="Arial"/>
        <family val="2"/>
      </rPr>
      <t>p</t>
    </r>
    <phoneticPr fontId="4"/>
  </si>
  <si>
    <r>
      <t>SS</t>
    </r>
    <r>
      <rPr>
        <vertAlign val="subscript"/>
        <sz val="11"/>
        <rFont val="Arial"/>
        <family val="2"/>
      </rPr>
      <t>PJ,p</t>
    </r>
    <phoneticPr fontId="4"/>
  </si>
  <si>
    <r>
      <t xml:space="preserve">Amount of steam (generated by project biomass cogeneration system) supplied to the recipient facility during the period </t>
    </r>
    <r>
      <rPr>
        <i/>
        <sz val="11"/>
        <rFont val="Arial"/>
        <family val="2"/>
      </rPr>
      <t>p</t>
    </r>
    <phoneticPr fontId="4"/>
  </si>
  <si>
    <r>
      <t>T</t>
    </r>
    <r>
      <rPr>
        <vertAlign val="subscript"/>
        <sz val="11"/>
        <rFont val="Arial"/>
        <family val="2"/>
      </rPr>
      <t>fw,p</t>
    </r>
    <phoneticPr fontId="4"/>
  </si>
  <si>
    <r>
      <t>Temperature of feed water into biomass boiler(s) of project biomass cogeneration system</t>
    </r>
    <r>
      <rPr>
        <i/>
        <sz val="11"/>
        <rFont val="Arial"/>
        <family val="2"/>
      </rPr>
      <t xml:space="preserve"> </t>
    </r>
    <r>
      <rPr>
        <sz val="11"/>
        <rFont val="Arial"/>
        <family val="2"/>
      </rPr>
      <t xml:space="preserve">during the period </t>
    </r>
    <r>
      <rPr>
        <i/>
        <sz val="11"/>
        <rFont val="Arial"/>
        <family val="2"/>
      </rPr>
      <t>p</t>
    </r>
    <phoneticPr fontId="4"/>
  </si>
  <si>
    <r>
      <t>T</t>
    </r>
    <r>
      <rPr>
        <vertAlign val="subscript"/>
        <sz val="11"/>
        <rFont val="Arial"/>
        <family val="2"/>
      </rPr>
      <t>dw,p</t>
    </r>
    <phoneticPr fontId="4"/>
  </si>
  <si>
    <r>
      <t>Temperature of drain recovery water reused by biomass boiler(s) of project biomass cogeneration system</t>
    </r>
    <r>
      <rPr>
        <i/>
        <sz val="11"/>
        <rFont val="Arial"/>
        <family val="2"/>
      </rPr>
      <t xml:space="preserve"> </t>
    </r>
    <r>
      <rPr>
        <sz val="11"/>
        <rFont val="Arial"/>
        <family val="2"/>
      </rPr>
      <t xml:space="preserve">during the period </t>
    </r>
    <r>
      <rPr>
        <i/>
        <sz val="11"/>
        <rFont val="Arial"/>
        <family val="2"/>
      </rPr>
      <t>p</t>
    </r>
    <phoneticPr fontId="4"/>
  </si>
  <si>
    <r>
      <t>FC</t>
    </r>
    <r>
      <rPr>
        <vertAlign val="subscript"/>
        <sz val="11"/>
        <rFont val="Arial"/>
        <family val="2"/>
      </rPr>
      <t>PJ,i,p</t>
    </r>
    <phoneticPr fontId="4"/>
  </si>
  <si>
    <r>
      <t xml:space="preserve">Amount of auxiliary fossil fuel consumption at the start-up by biomass boiler(s) of project biomass cogeneration system for the fuel type </t>
    </r>
    <r>
      <rPr>
        <i/>
        <sz val="11"/>
        <rFont val="Arial"/>
        <family val="2"/>
      </rPr>
      <t>i</t>
    </r>
    <r>
      <rPr>
        <sz val="11"/>
        <rFont val="Arial"/>
        <family val="2"/>
      </rPr>
      <t xml:space="preserve"> during the period </t>
    </r>
    <r>
      <rPr>
        <i/>
        <sz val="11"/>
        <rFont val="Arial"/>
        <family val="2"/>
      </rPr>
      <t>p</t>
    </r>
    <phoneticPr fontId="4"/>
  </si>
  <si>
    <r>
      <t>D</t>
    </r>
    <r>
      <rPr>
        <vertAlign val="subscript"/>
        <sz val="11"/>
        <rFont val="Arial"/>
        <family val="2"/>
      </rPr>
      <t>j,p</t>
    </r>
    <phoneticPr fontId="4"/>
  </si>
  <si>
    <r>
      <t xml:space="preserve">Round trip distance of the biomass transportation </t>
    </r>
    <r>
      <rPr>
        <i/>
        <sz val="11"/>
        <rFont val="Arial"/>
        <family val="2"/>
      </rPr>
      <t>j</t>
    </r>
    <r>
      <rPr>
        <sz val="11"/>
        <rFont val="Arial"/>
        <family val="2"/>
      </rPr>
      <t xml:space="preserve"> during the period</t>
    </r>
    <r>
      <rPr>
        <i/>
        <sz val="11"/>
        <rFont val="Arial"/>
        <family val="2"/>
      </rPr>
      <t xml:space="preserve"> p</t>
    </r>
    <r>
      <rPr>
        <sz val="11"/>
        <rFont val="Arial"/>
        <family val="2"/>
      </rPr>
      <t xml:space="preserve"> </t>
    </r>
    <phoneticPr fontId="20"/>
  </si>
  <si>
    <t>Reference boiler efficiency</t>
    <phoneticPr fontId="4"/>
  </si>
  <si>
    <t>The default value is set to 92% according to “Natural gas without condenser” in table 1 (Default efficiency factor for thermal applications) of CDM Methodological tool 09 “Determining the baseline efficiency of thermal or electric energy generation systems” Version 03.0</t>
    <phoneticPr fontId="4"/>
  </si>
  <si>
    <t>GJ/mass or volume</t>
    <phoneticPr fontId="4"/>
  </si>
  <si>
    <r>
      <t>CO</t>
    </r>
    <r>
      <rPr>
        <vertAlign val="subscript"/>
        <sz val="11"/>
        <rFont val="Arial"/>
        <family val="2"/>
      </rPr>
      <t>2</t>
    </r>
    <r>
      <rPr>
        <sz val="11"/>
        <rFont val="Arial"/>
        <family val="2"/>
      </rPr>
      <t xml:space="preserve"> emission factor for biomass transportation</t>
    </r>
    <phoneticPr fontId="4"/>
  </si>
  <si>
    <r>
      <t>EF</t>
    </r>
    <r>
      <rPr>
        <vertAlign val="subscript"/>
        <sz val="11"/>
        <rFont val="Arial"/>
        <family val="2"/>
      </rPr>
      <t>elec,RE</t>
    </r>
    <phoneticPr fontId="4"/>
  </si>
  <si>
    <r>
      <t>Reference CO</t>
    </r>
    <r>
      <rPr>
        <vertAlign val="subscript"/>
        <sz val="11"/>
        <rFont val="Arial"/>
        <family val="2"/>
      </rPr>
      <t>2</t>
    </r>
    <r>
      <rPr>
        <sz val="11"/>
        <rFont val="Arial"/>
        <family val="2"/>
      </rPr>
      <t xml:space="preserve"> emission factor for the displaced electricity system</t>
    </r>
    <phoneticPr fontId="4"/>
  </si>
  <si>
    <r>
      <t>tCO</t>
    </r>
    <r>
      <rPr>
        <vertAlign val="subscript"/>
        <sz val="11"/>
        <rFont val="Arial"/>
        <family val="2"/>
      </rPr>
      <t>2</t>
    </r>
    <r>
      <rPr>
        <sz val="11"/>
        <rFont val="Arial"/>
        <family val="2"/>
      </rPr>
      <t>/MWh</t>
    </r>
    <phoneticPr fontId="4"/>
  </si>
  <si>
    <r>
      <t>The value for EF</t>
    </r>
    <r>
      <rPr>
        <vertAlign val="subscript"/>
        <sz val="11"/>
        <rFont val="Arial"/>
        <family val="2"/>
      </rPr>
      <t>elec,RE</t>
    </r>
    <r>
      <rPr>
        <sz val="11"/>
        <rFont val="Arial"/>
        <family val="2"/>
      </rPr>
      <t xml:space="preserve"> is selected from the emission factor based on the national grid (EF</t>
    </r>
    <r>
      <rPr>
        <vertAlign val="subscript"/>
        <sz val="11"/>
        <rFont val="Arial"/>
        <family val="2"/>
      </rPr>
      <t>RE,grid</t>
    </r>
    <r>
      <rPr>
        <sz val="11"/>
        <rFont val="Arial"/>
        <family val="2"/>
      </rPr>
      <t>) or based on captive diesel power generator (EF</t>
    </r>
    <r>
      <rPr>
        <vertAlign val="subscript"/>
        <sz val="11"/>
        <rFont val="Arial"/>
        <family val="2"/>
      </rPr>
      <t>RE,cap</t>
    </r>
    <r>
      <rPr>
        <sz val="11"/>
        <rFont val="Arial"/>
        <family val="2"/>
      </rPr>
      <t>) in the following manners:
In case the displaced electricity system in a project activity is connected to the national grid including through internal grid which is not connected to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t>
    </r>
    <r>
      <rPr>
        <strike/>
        <sz val="11"/>
        <rFont val="Arial"/>
        <family val="2"/>
      </rPr>
      <t xml:space="preserve">
</t>
    </r>
    <r>
      <rPr>
        <sz val="11"/>
        <rFont val="Arial"/>
        <family val="2"/>
      </rPr>
      <t xml:space="preserve">
In case the displaced electricity system in a project activity is connected to an internal grid which is connected to both the national grid and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The default emission factor is derived from the result of the survey on the generation efficiency of major natural gas-fired power plants in Viet Nam and the default heat efficiency of 49% which is set above the value of the most efficient diesel power generator.
The default value is revised if deemed necessary by the JC.</t>
    </r>
    <phoneticPr fontId="4"/>
  </si>
  <si>
    <r>
      <t>h''</t>
    </r>
    <r>
      <rPr>
        <vertAlign val="subscript"/>
        <sz val="11"/>
        <rFont val="Arial"/>
        <family val="2"/>
      </rPr>
      <t>steam</t>
    </r>
    <phoneticPr fontId="4"/>
  </si>
  <si>
    <t>Specific enthalpy of supplied steam</t>
    <phoneticPr fontId="4"/>
  </si>
  <si>
    <r>
      <t>C</t>
    </r>
    <r>
      <rPr>
        <vertAlign val="subscript"/>
        <sz val="11"/>
        <rFont val="Arial"/>
        <family val="2"/>
      </rPr>
      <t>p</t>
    </r>
    <phoneticPr fontId="4"/>
  </si>
  <si>
    <r>
      <t>MJ/(t·Δ</t>
    </r>
    <r>
      <rPr>
        <sz val="11"/>
        <rFont val="Times New Roman"/>
        <family val="1"/>
      </rPr>
      <t>°</t>
    </r>
    <r>
      <rPr>
        <sz val="11"/>
        <rFont val="Arial"/>
        <family val="2"/>
      </rPr>
      <t>C)</t>
    </r>
    <phoneticPr fontId="4"/>
  </si>
  <si>
    <r>
      <t>A default value is set to 4.184 [MJ/(t·Δ</t>
    </r>
    <r>
      <rPr>
        <sz val="11"/>
        <rFont val="Times New Roman"/>
        <family val="1"/>
      </rPr>
      <t>°</t>
    </r>
    <r>
      <rPr>
        <sz val="11"/>
        <rFont val="Arial"/>
        <family val="2"/>
      </rPr>
      <t>C)] 
Theoretical value provided in table 6 of Cabinet Order No. 357 of 1992, Japan</t>
    </r>
    <phoneticPr fontId="20"/>
  </si>
  <si>
    <r>
      <t>EF</t>
    </r>
    <r>
      <rPr>
        <vertAlign val="subscript"/>
        <sz val="11"/>
        <rFont val="Arial"/>
        <family val="2"/>
      </rPr>
      <t>fuel,RE</t>
    </r>
    <phoneticPr fontId="4"/>
  </si>
  <si>
    <r>
      <t>CO</t>
    </r>
    <r>
      <rPr>
        <vertAlign val="subscript"/>
        <sz val="11"/>
        <rFont val="Arial"/>
        <family val="2"/>
      </rPr>
      <t>2</t>
    </r>
    <r>
      <rPr>
        <sz val="11"/>
        <rFont val="Arial"/>
        <family val="2"/>
      </rPr>
      <t xml:space="preserve"> emission factor for fossil fuel consumed by the reference boiler </t>
    </r>
    <phoneticPr fontId="4"/>
  </si>
  <si>
    <r>
      <t>tCO</t>
    </r>
    <r>
      <rPr>
        <vertAlign val="subscript"/>
        <sz val="11"/>
        <rFont val="Arial"/>
        <family val="2"/>
      </rPr>
      <t>2</t>
    </r>
    <r>
      <rPr>
        <sz val="11"/>
        <rFont val="Arial"/>
        <family val="2"/>
      </rPr>
      <t>/GJ</t>
    </r>
    <phoneticPr fontId="4"/>
  </si>
  <si>
    <r>
      <t>CO</t>
    </r>
    <r>
      <rPr>
        <vertAlign val="subscript"/>
        <sz val="11"/>
        <rFont val="Arial"/>
        <family val="2"/>
      </rPr>
      <t>2</t>
    </r>
    <r>
      <rPr>
        <sz val="11"/>
        <rFont val="Arial"/>
        <family val="2"/>
      </rPr>
      <t xml:space="preserve"> emission factor of natural gas is applied in this methodology in a conservative manner.
In order of preference:
a) values provided by fuel supplier;
b) measurement by the project participants;
c) regional or national default values; or
d) IPCC default values provided in table 1.4 of Ch.1 Vol.2 of 2006 IPCC Guidelines on National GHG Inventories. Lower value is applied.</t>
    </r>
    <phoneticPr fontId="4"/>
  </si>
  <si>
    <r>
      <t>NCV</t>
    </r>
    <r>
      <rPr>
        <vertAlign val="subscript"/>
        <sz val="11"/>
        <rFont val="Arial"/>
        <family val="2"/>
      </rPr>
      <t>fuel,PJ,i</t>
    </r>
    <phoneticPr fontId="4"/>
  </si>
  <si>
    <r>
      <t xml:space="preserve">Net calorific value of auxiliary fossil fuel used by biomass boiler(s) of project biomass cogeneration system for the fuel type </t>
    </r>
    <r>
      <rPr>
        <i/>
        <sz val="11"/>
        <rFont val="Arial"/>
        <family val="2"/>
      </rPr>
      <t>i</t>
    </r>
    <phoneticPr fontId="4"/>
  </si>
  <si>
    <r>
      <t>EF</t>
    </r>
    <r>
      <rPr>
        <vertAlign val="subscript"/>
        <sz val="11"/>
        <rFont val="Arial"/>
        <family val="2"/>
      </rPr>
      <t>fuel,PJ,i</t>
    </r>
    <phoneticPr fontId="20"/>
  </si>
  <si>
    <r>
      <t>CO</t>
    </r>
    <r>
      <rPr>
        <vertAlign val="subscript"/>
        <sz val="11"/>
        <rFont val="Arial"/>
        <family val="2"/>
      </rPr>
      <t>2</t>
    </r>
    <r>
      <rPr>
        <sz val="11"/>
        <rFont val="Arial"/>
        <family val="2"/>
      </rPr>
      <t xml:space="preserve"> emission factor of auxiliary fossil fuel used by biomass boiler(s) of project biomass cogeneration system for the fuel type </t>
    </r>
    <r>
      <rPr>
        <i/>
        <sz val="11"/>
        <rFont val="Arial"/>
        <family val="2"/>
      </rPr>
      <t>i</t>
    </r>
    <phoneticPr fontId="20"/>
  </si>
  <si>
    <r>
      <t>EF</t>
    </r>
    <r>
      <rPr>
        <vertAlign val="subscript"/>
        <sz val="11"/>
        <rFont val="Arial"/>
        <family val="2"/>
      </rPr>
      <t>tr</t>
    </r>
    <phoneticPr fontId="4"/>
  </si>
  <si>
    <r>
      <t>tCO</t>
    </r>
    <r>
      <rPr>
        <vertAlign val="subscript"/>
        <sz val="11"/>
        <rFont val="Arial"/>
        <family val="2"/>
      </rPr>
      <t>2</t>
    </r>
    <r>
      <rPr>
        <sz val="11"/>
        <rFont val="Arial"/>
        <family val="2"/>
      </rPr>
      <t>/t·km</t>
    </r>
    <phoneticPr fontId="4"/>
  </si>
  <si>
    <r>
      <t>CDM methodological tool  “TOOL 12: Project and leakage emissions from transportation of freight, version 01.1.
Light vehicles: Vehicles with a gross vehicle mass being less or equal to 26 tonnes.
Heavy vehicles: Vehicles with a gross vehicle mass being higher than 26 tonnes.
*   If both vehicle classes are used in the project, the higher value (0.000245 tCO</t>
    </r>
    <r>
      <rPr>
        <vertAlign val="subscript"/>
        <sz val="11"/>
        <rFont val="Arial"/>
        <family val="2"/>
      </rPr>
      <t>2</t>
    </r>
    <r>
      <rPr>
        <sz val="11"/>
        <rFont val="Arial"/>
        <family val="2"/>
      </rPr>
      <t>/t·km) is applied.
** If biomass is transported by river boat,  the higher value (0.000129 tCO</t>
    </r>
    <r>
      <rPr>
        <vertAlign val="subscript"/>
        <sz val="11"/>
        <rFont val="Arial"/>
        <family val="2"/>
      </rPr>
      <t>2</t>
    </r>
    <r>
      <rPr>
        <sz val="11"/>
        <rFont val="Arial"/>
        <family val="2"/>
      </rPr>
      <t>/t·km)) is applied in conservative manner. 
According to a lot of materials by Ministry of Land, Infrastructure, Transport and Tourism, Japan (MLITJ), CO</t>
    </r>
    <r>
      <rPr>
        <vertAlign val="subscript"/>
        <sz val="11"/>
        <rFont val="Arial"/>
        <family val="2"/>
      </rPr>
      <t>2</t>
    </r>
    <r>
      <rPr>
        <sz val="11"/>
        <rFont val="Arial"/>
        <family val="2"/>
      </rPr>
      <t xml:space="preserve"> emission intensity by ship (including on river) is much lower than the one by truck transportation.</t>
    </r>
    <phoneticPr fontId="4"/>
  </si>
  <si>
    <t>-</t>
    <phoneticPr fontId="3"/>
  </si>
  <si>
    <t>mass or volume/p</t>
    <phoneticPr fontId="3"/>
  </si>
  <si>
    <t>GJ/mass or volume</t>
    <phoneticPr fontId="3"/>
  </si>
  <si>
    <r>
      <t>FC</t>
    </r>
    <r>
      <rPr>
        <vertAlign val="subscript"/>
        <sz val="11"/>
        <rFont val="Arial"/>
        <family val="2"/>
      </rPr>
      <t>PJ,i,p</t>
    </r>
    <phoneticPr fontId="3"/>
  </si>
  <si>
    <r>
      <t>NCV</t>
    </r>
    <r>
      <rPr>
        <vertAlign val="subscript"/>
        <sz val="11"/>
        <rFont val="Arial"/>
        <family val="2"/>
      </rPr>
      <t>fuel,PJ,i</t>
    </r>
    <phoneticPr fontId="3"/>
  </si>
  <si>
    <r>
      <t>EF</t>
    </r>
    <r>
      <rPr>
        <vertAlign val="subscript"/>
        <sz val="11"/>
        <rFont val="Arial"/>
        <family val="2"/>
      </rPr>
      <t>fuel,PJ,i</t>
    </r>
    <phoneticPr fontId="3"/>
  </si>
  <si>
    <r>
      <t>PE</t>
    </r>
    <r>
      <rPr>
        <vertAlign val="subscript"/>
        <sz val="11"/>
        <rFont val="Arial"/>
        <family val="2"/>
      </rPr>
      <t>fuel,p</t>
    </r>
    <phoneticPr fontId="3"/>
  </si>
  <si>
    <r>
      <t>Amount of auxiliary fossil fuel consumption at the start-up by biomass boiler(s) of project biomass cogeneration system for the fuel type</t>
    </r>
    <r>
      <rPr>
        <i/>
        <sz val="11"/>
        <rFont val="Arial"/>
        <family val="2"/>
      </rPr>
      <t xml:space="preserve"> i </t>
    </r>
    <r>
      <rPr>
        <sz val="11"/>
        <rFont val="Arial"/>
        <family val="2"/>
      </rPr>
      <t xml:space="preserve">during the period </t>
    </r>
    <r>
      <rPr>
        <i/>
        <sz val="11"/>
        <rFont val="Arial"/>
        <family val="2"/>
      </rPr>
      <t>p</t>
    </r>
    <phoneticPr fontId="3"/>
  </si>
  <si>
    <r>
      <t>Net calorific value of auxiliary fossil fuel used by biomass boiler(s) of project biomass cogeneration system for the fuel type</t>
    </r>
    <r>
      <rPr>
        <i/>
        <sz val="11"/>
        <rFont val="Arial"/>
        <family val="2"/>
      </rPr>
      <t xml:space="preserve"> i</t>
    </r>
    <phoneticPr fontId="3"/>
  </si>
  <si>
    <r>
      <t>CO</t>
    </r>
    <r>
      <rPr>
        <vertAlign val="subscript"/>
        <sz val="11"/>
        <rFont val="Arial"/>
        <family val="2"/>
      </rPr>
      <t>2</t>
    </r>
    <r>
      <rPr>
        <sz val="11"/>
        <rFont val="Arial"/>
        <family val="2"/>
      </rPr>
      <t xml:space="preserve"> emission factor of auxiliary fossil fuel used by biomass boiler(s) of project biomass cogeneration system for the fuel type </t>
    </r>
    <r>
      <rPr>
        <i/>
        <sz val="11"/>
        <rFont val="Arial"/>
        <family val="2"/>
      </rPr>
      <t>i</t>
    </r>
    <phoneticPr fontId="3"/>
  </si>
  <si>
    <r>
      <t xml:space="preserve">Project emissions from combustion of fossil fuel by the project boiler(s) of project biomass cogeneration system during the period </t>
    </r>
    <r>
      <rPr>
        <i/>
        <sz val="11"/>
        <rFont val="Arial"/>
        <family val="2"/>
      </rPr>
      <t>p</t>
    </r>
    <phoneticPr fontId="3"/>
  </si>
  <si>
    <r>
      <t>tCO</t>
    </r>
    <r>
      <rPr>
        <vertAlign val="subscript"/>
        <sz val="11"/>
        <rFont val="Arial"/>
        <family val="2"/>
      </rPr>
      <t>2</t>
    </r>
    <r>
      <rPr>
        <sz val="11"/>
        <rFont val="Arial"/>
        <family val="2"/>
      </rPr>
      <t>/p</t>
    </r>
    <phoneticPr fontId="3"/>
  </si>
  <si>
    <t>Table 4-2: Parameters for calculation of project emissions from biomass transportation</t>
    <phoneticPr fontId="3"/>
  </si>
  <si>
    <r>
      <t>CO</t>
    </r>
    <r>
      <rPr>
        <vertAlign val="subscript"/>
        <sz val="11"/>
        <rFont val="Arial"/>
        <family val="2"/>
      </rPr>
      <t>2</t>
    </r>
    <r>
      <rPr>
        <sz val="11"/>
        <rFont val="Arial"/>
        <family val="2"/>
      </rPr>
      <t xml:space="preserve"> emission factor for biomass transportation</t>
    </r>
    <phoneticPr fontId="3"/>
  </si>
  <si>
    <r>
      <t>D</t>
    </r>
    <r>
      <rPr>
        <vertAlign val="subscript"/>
        <sz val="11"/>
        <rFont val="Arial"/>
        <family val="2"/>
      </rPr>
      <t>j,p</t>
    </r>
    <phoneticPr fontId="3"/>
  </si>
  <si>
    <r>
      <t>m</t>
    </r>
    <r>
      <rPr>
        <vertAlign val="subscript"/>
        <sz val="11"/>
        <rFont val="Arial"/>
        <family val="2"/>
      </rPr>
      <t>j,p</t>
    </r>
    <phoneticPr fontId="3"/>
  </si>
  <si>
    <r>
      <t>EF</t>
    </r>
    <r>
      <rPr>
        <vertAlign val="subscript"/>
        <sz val="11"/>
        <rFont val="Arial"/>
        <family val="2"/>
      </rPr>
      <t>tr</t>
    </r>
    <phoneticPr fontId="3"/>
  </si>
  <si>
    <r>
      <t>PE</t>
    </r>
    <r>
      <rPr>
        <vertAlign val="subscript"/>
        <sz val="11"/>
        <rFont val="Arial"/>
        <family val="2"/>
      </rPr>
      <t>tr,p</t>
    </r>
    <phoneticPr fontId="3"/>
  </si>
  <si>
    <t xml:space="preserve">Identification number of the round trip for biomass transportation between the place of biomass supplier’s stockyard and the project site </t>
    <phoneticPr fontId="20"/>
  </si>
  <si>
    <t>t/p</t>
    <phoneticPr fontId="3"/>
  </si>
  <si>
    <r>
      <t>tCO</t>
    </r>
    <r>
      <rPr>
        <vertAlign val="subscript"/>
        <sz val="11"/>
        <rFont val="Arial"/>
        <family val="2"/>
      </rPr>
      <t>2</t>
    </r>
    <r>
      <rPr>
        <sz val="11"/>
        <rFont val="Arial"/>
        <family val="2"/>
      </rPr>
      <t>/t·km</t>
    </r>
    <phoneticPr fontId="3"/>
  </si>
  <si>
    <r>
      <t>RE</t>
    </r>
    <r>
      <rPr>
        <vertAlign val="subscript"/>
        <sz val="11"/>
        <rFont val="Arial"/>
        <family val="2"/>
      </rPr>
      <t>elec,p</t>
    </r>
    <phoneticPr fontId="3"/>
  </si>
  <si>
    <r>
      <t>RE</t>
    </r>
    <r>
      <rPr>
        <vertAlign val="subscript"/>
        <sz val="11"/>
        <rFont val="Arial"/>
        <family val="2"/>
      </rPr>
      <t>heat,p</t>
    </r>
    <phoneticPr fontId="4"/>
  </si>
  <si>
    <t>Reference boiler efficiency</t>
    <phoneticPr fontId="3"/>
  </si>
  <si>
    <r>
      <t>EF</t>
    </r>
    <r>
      <rPr>
        <vertAlign val="subscript"/>
        <sz val="11"/>
        <rFont val="Arial"/>
        <family val="2"/>
      </rPr>
      <t>fuel,PJ,i</t>
    </r>
    <phoneticPr fontId="4"/>
  </si>
  <si>
    <r>
      <t>CO</t>
    </r>
    <r>
      <rPr>
        <vertAlign val="subscript"/>
        <sz val="11"/>
        <rFont val="Arial"/>
        <family val="2"/>
      </rPr>
      <t>2</t>
    </r>
    <r>
      <rPr>
        <sz val="11"/>
        <rFont val="Arial"/>
        <family val="2"/>
      </rPr>
      <t xml:space="preserve"> emission factor for biomass transportation </t>
    </r>
    <r>
      <rPr>
        <strike/>
        <sz val="11"/>
        <rFont val="Arial"/>
        <family val="2"/>
      </rPr>
      <t>trip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</si>
</sst>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00_ ;[Red]\-#,##0.0000\ "/>
    <numFmt numFmtId="178" formatCode="0.000_ "/>
    <numFmt numFmtId="179" formatCode="#,##0.0_ "/>
    <numFmt numFmtId="180" formatCode="#,##0.0_ ;[Red]\-#,##0.0\ "/>
  </numFmts>
  <fonts count="31"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b/>
      <sz val="10"/>
      <color indexed="9"/>
      <name val="Arial"/>
      <family val="2"/>
    </font>
    <font>
      <i/>
      <sz val="11"/>
      <color indexed="8"/>
      <name val="Arial"/>
      <family val="2"/>
    </font>
    <font>
      <vertAlign val="subscript"/>
      <sz val="11"/>
      <color indexed="8"/>
      <name val="Arial"/>
      <family val="2"/>
    </font>
    <font>
      <sz val="10"/>
      <color indexed="8"/>
      <name val="Arial"/>
      <family val="2"/>
    </font>
    <font>
      <b/>
      <sz val="11"/>
      <color theme="0"/>
      <name val="Arial"/>
      <family val="2"/>
    </font>
    <font>
      <b/>
      <i/>
      <sz val="11"/>
      <color theme="0"/>
      <name val="Arial"/>
      <family val="2"/>
    </font>
    <font>
      <sz val="11"/>
      <color theme="1"/>
      <name val="Arial"/>
      <family val="2"/>
    </font>
    <font>
      <vertAlign val="subscript"/>
      <sz val="11"/>
      <color theme="1"/>
      <name val="Arial"/>
      <family val="2"/>
    </font>
    <font>
      <sz val="6"/>
      <name val="ＭＳ Ｐゴシック"/>
      <family val="2"/>
      <charset val="128"/>
      <scheme val="minor"/>
    </font>
    <font>
      <sz val="9"/>
      <name val="Arial"/>
      <family val="2"/>
    </font>
    <font>
      <sz val="11"/>
      <color theme="1"/>
      <name val="ＭＳ Ｐゴシック"/>
      <family val="2"/>
      <charset val="128"/>
      <scheme val="minor"/>
    </font>
    <font>
      <b/>
      <i/>
      <sz val="11"/>
      <color indexed="8"/>
      <name val="Arial"/>
      <family val="2"/>
    </font>
    <font>
      <sz val="11"/>
      <color theme="1"/>
      <name val="ＭＳ Ｐゴシック"/>
      <family val="3"/>
      <charset val="128"/>
    </font>
    <font>
      <vertAlign val="superscript"/>
      <sz val="11"/>
      <color rgb="FFFF0000"/>
      <name val="Arial"/>
      <family val="2"/>
    </font>
    <font>
      <b/>
      <vertAlign val="subscript"/>
      <sz val="11"/>
      <color indexed="8"/>
      <name val="Arial"/>
      <family val="2"/>
    </font>
    <font>
      <b/>
      <vertAlign val="subscript"/>
      <sz val="11"/>
      <color indexed="9"/>
      <name val="Arial"/>
      <family val="2"/>
    </font>
    <font>
      <sz val="11"/>
      <color theme="0"/>
      <name val="Arial"/>
      <family val="2"/>
    </font>
    <font>
      <strike/>
      <sz val="11"/>
      <name val="Arial"/>
      <family val="2"/>
    </font>
    <font>
      <sz val="11"/>
      <name val="Times New Roman"/>
      <family val="1"/>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0"/>
        <bgColor indexed="64"/>
      </patternFill>
    </fill>
    <fill>
      <patternFill patternType="solid">
        <fgColor theme="5" tint="0.7999816888943144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style="thin">
        <color indexed="23"/>
      </right>
      <top style="thin">
        <color indexed="23"/>
      </top>
      <bottom/>
      <diagonal/>
    </border>
    <border>
      <left style="thin">
        <color rgb="FF808080"/>
      </left>
      <right style="thin">
        <color rgb="FF808080"/>
      </right>
      <top style="thin">
        <color rgb="FF808080"/>
      </top>
      <bottom style="thin">
        <color rgb="FF808080"/>
      </bottom>
      <diagonal/>
    </border>
    <border>
      <left/>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indexed="23"/>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22" fillId="0" borderId="0">
      <alignment vertical="center"/>
    </xf>
  </cellStyleXfs>
  <cellXfs count="1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vertical="center" wrapText="1"/>
    </xf>
    <xf numFmtId="38" fontId="2" fillId="0" borderId="0" xfId="1"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15" fillId="0" borderId="0" xfId="0" applyFont="1" applyAlignment="1">
      <alignment horizontal="center" vertical="center"/>
    </xf>
    <xf numFmtId="0" fontId="6" fillId="6" borderId="0" xfId="0" applyFont="1" applyFill="1">
      <alignment vertical="center"/>
    </xf>
    <xf numFmtId="0" fontId="6" fillId="6" borderId="0" xfId="0" applyFont="1" applyFill="1" applyAlignment="1">
      <alignment horizontal="right" vertical="center"/>
    </xf>
    <xf numFmtId="0" fontId="6" fillId="5" borderId="12" xfId="0" applyFont="1" applyFill="1" applyBorder="1">
      <alignment vertical="center"/>
    </xf>
    <xf numFmtId="0" fontId="2" fillId="5" borderId="12" xfId="0" applyFont="1" applyFill="1" applyBorder="1">
      <alignment vertical="center"/>
    </xf>
    <xf numFmtId="0" fontId="6" fillId="5" borderId="12" xfId="0" applyFont="1" applyFill="1" applyBorder="1" applyAlignment="1">
      <alignment horizontal="center" vertical="center"/>
    </xf>
    <xf numFmtId="0" fontId="6" fillId="5" borderId="12" xfId="0" applyFont="1" applyFill="1" applyBorder="1" applyAlignment="1">
      <alignment horizontal="center" vertical="center" shrinkToFit="1"/>
    </xf>
    <xf numFmtId="0" fontId="2" fillId="7" borderId="12" xfId="0" applyFont="1" applyFill="1" applyBorder="1">
      <alignment vertical="center"/>
    </xf>
    <xf numFmtId="0" fontId="2" fillId="0" borderId="12" xfId="0" applyFont="1" applyBorder="1" applyAlignment="1">
      <alignment horizontal="center" vertical="center"/>
    </xf>
    <xf numFmtId="0" fontId="2" fillId="3" borderId="12" xfId="0" applyFont="1" applyFill="1" applyBorder="1">
      <alignment vertical="center"/>
    </xf>
    <xf numFmtId="0" fontId="8" fillId="0" borderId="12" xfId="0" applyFont="1" applyBorder="1" applyAlignment="1">
      <alignment horizontal="center" vertical="center"/>
    </xf>
    <xf numFmtId="0" fontId="6" fillId="5" borderId="14" xfId="0" applyFont="1" applyFill="1" applyBorder="1">
      <alignment vertical="center"/>
    </xf>
    <xf numFmtId="0" fontId="2" fillId="5" borderId="13" xfId="0" applyFont="1" applyFill="1" applyBorder="1">
      <alignment vertical="center"/>
    </xf>
    <xf numFmtId="0" fontId="2" fillId="5" borderId="15" xfId="0" applyFont="1" applyFill="1" applyBorder="1">
      <alignment vertical="center"/>
    </xf>
    <xf numFmtId="0" fontId="2" fillId="7" borderId="14" xfId="0" applyFont="1" applyFill="1" applyBorder="1">
      <alignment vertical="center"/>
    </xf>
    <xf numFmtId="0" fontId="2" fillId="7" borderId="13" xfId="0" applyFont="1" applyFill="1" applyBorder="1">
      <alignment vertical="center"/>
    </xf>
    <xf numFmtId="176" fontId="2" fillId="0" borderId="12" xfId="0" applyNumberFormat="1" applyFont="1" applyBorder="1">
      <alignment vertical="center"/>
    </xf>
    <xf numFmtId="0" fontId="5" fillId="6" borderId="0" xfId="0" applyFont="1" applyFill="1">
      <alignment vertical="center"/>
    </xf>
    <xf numFmtId="0" fontId="8" fillId="9" borderId="24" xfId="0" applyFont="1" applyFill="1" applyBorder="1" applyAlignment="1">
      <alignment horizontal="center" vertical="center"/>
    </xf>
    <xf numFmtId="0" fontId="8" fillId="9" borderId="24" xfId="0" applyFont="1" applyFill="1" applyBorder="1">
      <alignment vertical="center"/>
    </xf>
    <xf numFmtId="0" fontId="8" fillId="9" borderId="24" xfId="0" quotePrefix="1" applyFont="1" applyFill="1" applyBorder="1">
      <alignment vertical="center"/>
    </xf>
    <xf numFmtId="0" fontId="8" fillId="0" borderId="0" xfId="0" applyFont="1" applyAlignment="1">
      <alignment vertical="center" wrapText="1"/>
    </xf>
    <xf numFmtId="0" fontId="8" fillId="0" borderId="0" xfId="1" applyNumberFormat="1" applyFont="1" applyFill="1" applyBorder="1">
      <alignment vertical="center"/>
    </xf>
    <xf numFmtId="0" fontId="21" fillId="0" borderId="0" xfId="0" applyFont="1" applyAlignment="1">
      <alignment vertical="center" wrapText="1"/>
    </xf>
    <xf numFmtId="0" fontId="8" fillId="9" borderId="26" xfId="0" applyFont="1" applyFill="1" applyBorder="1">
      <alignment vertical="center"/>
    </xf>
    <xf numFmtId="177" fontId="8" fillId="9" borderId="26" xfId="0" applyNumberFormat="1" applyFont="1" applyFill="1" applyBorder="1" applyAlignment="1">
      <alignment horizontal="center" vertical="center"/>
    </xf>
    <xf numFmtId="0" fontId="8" fillId="9" borderId="26" xfId="0" quotePrefix="1" applyFont="1" applyFill="1" applyBorder="1">
      <alignment vertical="center"/>
    </xf>
    <xf numFmtId="0" fontId="8" fillId="0" borderId="0" xfId="0" quotePrefix="1" applyFont="1">
      <alignment vertical="center"/>
    </xf>
    <xf numFmtId="0" fontId="16" fillId="5" borderId="1" xfId="0" applyFont="1" applyFill="1" applyBorder="1" applyAlignment="1">
      <alignment horizontal="left" vertical="center" wrapText="1"/>
    </xf>
    <xf numFmtId="179" fontId="8" fillId="4" borderId="1" xfId="1" applyNumberFormat="1" applyFont="1" applyFill="1" applyBorder="1" applyAlignment="1" applyProtection="1">
      <alignment horizontal="right" vertical="center"/>
      <protection locked="0"/>
    </xf>
    <xf numFmtId="176" fontId="8" fillId="4" borderId="1" xfId="1" applyNumberFormat="1" applyFont="1" applyFill="1" applyBorder="1" applyAlignment="1" applyProtection="1">
      <alignment horizontal="right" vertical="center"/>
      <protection locked="0"/>
    </xf>
    <xf numFmtId="0" fontId="16" fillId="5" borderId="8"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2" fillId="7" borderId="15" xfId="0" applyFont="1" applyFill="1" applyBorder="1">
      <alignment vertical="center"/>
    </xf>
    <xf numFmtId="2" fontId="8" fillId="0" borderId="12" xfId="0" applyNumberFormat="1" applyFont="1" applyBorder="1" applyAlignment="1">
      <alignment horizontal="right" vertical="center"/>
    </xf>
    <xf numFmtId="176" fontId="8" fillId="3" borderId="1" xfId="1" applyNumberFormat="1" applyFont="1" applyFill="1" applyBorder="1" applyAlignment="1" applyProtection="1">
      <alignment horizontal="right" vertical="center"/>
      <protection locked="0"/>
    </xf>
    <xf numFmtId="0" fontId="16" fillId="5" borderId="2" xfId="3" applyFont="1" applyFill="1" applyBorder="1" applyAlignment="1">
      <alignment horizontal="center" vertical="center" wrapText="1"/>
    </xf>
    <xf numFmtId="179" fontId="8" fillId="4" borderId="9" xfId="1" applyNumberFormat="1" applyFont="1" applyFill="1" applyBorder="1" applyAlignment="1" applyProtection="1">
      <alignment horizontal="right" vertical="center"/>
      <protection locked="0"/>
    </xf>
    <xf numFmtId="176" fontId="8" fillId="0" borderId="12" xfId="0" applyNumberFormat="1" applyFont="1" applyBorder="1">
      <alignment vertical="center"/>
    </xf>
    <xf numFmtId="180" fontId="8" fillId="9" borderId="26"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8" fillId="3" borderId="1" xfId="0" quotePrefix="1" applyFont="1" applyFill="1" applyBorder="1" applyAlignment="1">
      <alignment horizontal="center" vertical="center"/>
    </xf>
    <xf numFmtId="0" fontId="18" fillId="8" borderId="1" xfId="0" applyFont="1" applyFill="1" applyBorder="1" applyAlignment="1">
      <alignment horizontal="center" vertical="center" wrapText="1"/>
    </xf>
    <xf numFmtId="0" fontId="18" fillId="0" borderId="1" xfId="0" applyFont="1" applyBorder="1" applyAlignment="1">
      <alignment vertical="center" wrapText="1"/>
    </xf>
    <xf numFmtId="0" fontId="18" fillId="4" borderId="1" xfId="0" applyFont="1" applyFill="1" applyBorder="1" applyAlignment="1" applyProtection="1">
      <alignment vertical="center" wrapText="1"/>
      <protection locked="0"/>
    </xf>
    <xf numFmtId="0" fontId="18" fillId="8" borderId="1" xfId="0" applyFont="1" applyFill="1" applyBorder="1" applyAlignment="1">
      <alignment vertical="center" wrapText="1"/>
    </xf>
    <xf numFmtId="0" fontId="18" fillId="0" borderId="20" xfId="0" applyFont="1" applyBorder="1" applyAlignment="1" applyProtection="1">
      <alignment vertical="center" wrapText="1"/>
      <protection locked="0"/>
    </xf>
    <xf numFmtId="38" fontId="18" fillId="4" borderId="1" xfId="1" applyFont="1" applyFill="1" applyBorder="1" applyAlignment="1">
      <alignment vertical="center" wrapText="1"/>
    </xf>
    <xf numFmtId="0" fontId="18" fillId="4" borderId="1" xfId="0" applyFont="1" applyFill="1" applyBorder="1" applyAlignment="1">
      <alignment vertical="center" wrapText="1"/>
    </xf>
    <xf numFmtId="38" fontId="8" fillId="4" borderId="1" xfId="1" applyFont="1" applyFill="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38" fontId="8" fillId="0" borderId="8" xfId="1" applyFont="1" applyFill="1" applyBorder="1" applyAlignment="1">
      <alignment horizontal="center" vertical="center"/>
    </xf>
    <xf numFmtId="0" fontId="8" fillId="3" borderId="9" xfId="0" applyFont="1" applyFill="1" applyBorder="1" applyAlignment="1">
      <alignment horizontal="center" vertical="center" wrapText="1"/>
    </xf>
    <xf numFmtId="0" fontId="18" fillId="0" borderId="8" xfId="0" applyFont="1" applyBorder="1" applyAlignment="1" applyProtection="1">
      <alignment vertical="center" wrapText="1"/>
      <protection locked="0"/>
    </xf>
    <xf numFmtId="0" fontId="0" fillId="0" borderId="7" xfId="0" applyBorder="1" applyAlignment="1">
      <alignment vertical="center" wrapText="1"/>
    </xf>
    <xf numFmtId="38" fontId="8" fillId="3" borderId="8" xfId="1" applyFont="1" applyFill="1" applyBorder="1" applyAlignment="1">
      <alignment horizontal="center" vertical="center"/>
    </xf>
    <xf numFmtId="0" fontId="8" fillId="3"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2" fillId="3" borderId="7" xfId="0" applyFont="1" applyFill="1" applyBorder="1">
      <alignment vertical="center"/>
    </xf>
    <xf numFmtId="0" fontId="2" fillId="0" borderId="1" xfId="0" applyFont="1" applyBorder="1">
      <alignment vertical="center"/>
    </xf>
    <xf numFmtId="0" fontId="8" fillId="3" borderId="32"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2" xfId="0" applyFont="1" applyFill="1" applyBorder="1" applyAlignment="1">
      <alignment vertical="center" wrapText="1"/>
    </xf>
    <xf numFmtId="0" fontId="8" fillId="3" borderId="19" xfId="0" applyFont="1" applyFill="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19" xfId="0" applyFont="1" applyBorder="1" applyAlignment="1">
      <alignmen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0" fontId="8" fillId="0" borderId="7" xfId="0" applyFont="1" applyBorder="1" applyAlignment="1">
      <alignment horizontal="left"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8" fillId="3" borderId="8" xfId="0" applyFont="1" applyFill="1" applyBorder="1" applyAlignment="1">
      <alignment vertical="center" wrapText="1"/>
    </xf>
    <xf numFmtId="0" fontId="6" fillId="5" borderId="1" xfId="0" applyFont="1" applyFill="1" applyBorder="1" applyAlignment="1">
      <alignment horizontal="center" vertical="center" wrapText="1"/>
    </xf>
    <xf numFmtId="0" fontId="2" fillId="0" borderId="1" xfId="0" applyFont="1" applyBorder="1" applyAlignment="1">
      <alignment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38" fontId="8" fillId="4" borderId="5" xfId="1" applyFont="1" applyFill="1" applyBorder="1" applyAlignment="1">
      <alignment horizontal="right" vertical="center"/>
    </xf>
    <xf numFmtId="38" fontId="8" fillId="4" borderId="6" xfId="1" applyFont="1" applyFill="1" applyBorder="1" applyAlignment="1">
      <alignment horizontal="right" vertical="center"/>
    </xf>
    <xf numFmtId="0" fontId="8" fillId="0" borderId="8"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3" borderId="31" xfId="3" applyFont="1" applyFill="1" applyBorder="1" applyAlignment="1">
      <alignment horizontal="center" vertical="center" wrapText="1"/>
    </xf>
    <xf numFmtId="0" fontId="8" fillId="3" borderId="30" xfId="3" applyFont="1" applyFill="1" applyBorder="1" applyAlignment="1">
      <alignment horizontal="center" vertical="center" wrapText="1"/>
    </xf>
    <xf numFmtId="0" fontId="18" fillId="3" borderId="2"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0" fillId="0" borderId="7" xfId="0" applyBorder="1" applyAlignment="1">
      <alignment horizontal="center" vertical="center" wrapText="1"/>
    </xf>
    <xf numFmtId="0" fontId="16" fillId="5" borderId="8" xfId="0" applyFont="1" applyFill="1" applyBorder="1" applyAlignment="1">
      <alignment horizontal="center" vertical="center" wrapText="1"/>
    </xf>
    <xf numFmtId="0" fontId="16" fillId="5" borderId="16" xfId="3"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3" xfId="0" applyBorder="1" applyAlignment="1">
      <alignment horizontal="center" vertical="center" wrapText="1"/>
    </xf>
    <xf numFmtId="0" fontId="28" fillId="8" borderId="31" xfId="3" applyFont="1" applyFill="1" applyBorder="1" applyAlignment="1">
      <alignment horizontal="center" vertical="center" wrapText="1"/>
    </xf>
    <xf numFmtId="0" fontId="28" fillId="8" borderId="30" xfId="3" applyFont="1" applyFill="1" applyBorder="1" applyAlignment="1">
      <alignment horizontal="center" vertical="center" wrapText="1"/>
    </xf>
    <xf numFmtId="0" fontId="5" fillId="6" borderId="0" xfId="0" applyFont="1" applyFill="1" applyAlignment="1">
      <alignment vertical="center"/>
    </xf>
    <xf numFmtId="0" fontId="12" fillId="6" borderId="0" xfId="0" applyFont="1" applyFill="1" applyAlignment="1">
      <alignment horizontal="right" vertical="center"/>
    </xf>
    <xf numFmtId="0" fontId="5" fillId="6" borderId="0" xfId="0" applyFont="1" applyFill="1" applyAlignment="1">
      <alignment horizontal="right" vertical="center"/>
    </xf>
    <xf numFmtId="0" fontId="8" fillId="3" borderId="27" xfId="0" applyFont="1" applyFill="1"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8" fillId="0" borderId="1" xfId="0" applyFont="1" applyBorder="1" applyAlignment="1">
      <alignment horizontal="right" vertical="center"/>
    </xf>
    <xf numFmtId="0" fontId="8" fillId="3" borderId="1" xfId="1" applyNumberFormat="1" applyFont="1" applyFill="1" applyBorder="1" applyAlignment="1">
      <alignment horizontal="right" vertical="center"/>
    </xf>
    <xf numFmtId="0" fontId="29" fillId="0" borderId="1" xfId="0" applyFont="1" applyBorder="1" applyAlignment="1">
      <alignment horizontal="right" vertical="center"/>
    </xf>
    <xf numFmtId="0" fontId="8" fillId="0" borderId="1" xfId="1" applyNumberFormat="1" applyFont="1" applyFill="1" applyBorder="1" applyAlignment="1">
      <alignment horizontal="right" vertical="center"/>
    </xf>
    <xf numFmtId="0" fontId="8" fillId="0" borderId="1" xfId="0" applyFont="1" applyBorder="1" applyAlignment="1" applyProtection="1">
      <alignment horizontal="left" vertical="center" wrapText="1"/>
      <protection locked="0"/>
    </xf>
    <xf numFmtId="178" fontId="8" fillId="3" borderId="1" xfId="1" applyNumberFormat="1" applyFont="1" applyFill="1" applyBorder="1" applyAlignment="1">
      <alignment horizontal="right" vertical="center"/>
    </xf>
    <xf numFmtId="0" fontId="8" fillId="3" borderId="9" xfId="0" applyFont="1" applyFill="1" applyBorder="1" applyAlignment="1">
      <alignment horizontal="center" vertical="center"/>
    </xf>
    <xf numFmtId="0" fontId="8" fillId="0" borderId="7" xfId="0" applyFont="1" applyBorder="1" applyAlignment="1">
      <alignment vertical="center" wrapText="1"/>
    </xf>
    <xf numFmtId="0" fontId="8" fillId="3" borderId="10" xfId="3" applyFont="1" applyFill="1" applyBorder="1" applyAlignment="1">
      <alignment horizontal="center" vertical="center" wrapText="1"/>
    </xf>
    <xf numFmtId="0" fontId="8" fillId="3" borderId="11" xfId="3" applyFont="1" applyFill="1" applyBorder="1" applyAlignment="1">
      <alignment horizontal="center" vertical="center" wrapText="1"/>
    </xf>
    <xf numFmtId="0" fontId="10" fillId="3" borderId="10" xfId="3" applyFont="1" applyFill="1" applyBorder="1" applyAlignment="1">
      <alignment horizontal="center" vertical="center" wrapText="1"/>
    </xf>
    <xf numFmtId="0" fontId="10" fillId="3" borderId="11" xfId="3" applyFont="1" applyFill="1" applyBorder="1" applyAlignment="1">
      <alignment horizontal="center" vertical="center" wrapText="1"/>
    </xf>
    <xf numFmtId="0" fontId="8" fillId="9" borderId="24" xfId="0" applyFont="1" applyFill="1" applyBorder="1" applyAlignment="1">
      <alignment vertical="center" wrapText="1"/>
    </xf>
    <xf numFmtId="0" fontId="8" fillId="9" borderId="25" xfId="0" applyFont="1" applyFill="1" applyBorder="1" applyAlignment="1">
      <alignment horizontal="center" vertical="center"/>
    </xf>
    <xf numFmtId="0" fontId="8" fillId="0" borderId="0" xfId="0" applyFont="1" applyAlignment="1">
      <alignment horizontal="center" vertical="center"/>
    </xf>
    <xf numFmtId="0" fontId="8" fillId="9" borderId="2" xfId="0" applyFont="1" applyFill="1" applyBorder="1" applyAlignment="1">
      <alignment vertical="center" wrapText="1"/>
    </xf>
    <xf numFmtId="0" fontId="8" fillId="9" borderId="2" xfId="0" applyFont="1" applyFill="1" applyBorder="1" applyAlignment="1">
      <alignment horizontal="center" vertical="center"/>
    </xf>
  </cellXfs>
  <cellStyles count="4">
    <cellStyle name="40% - アクセント 6 2" xfId="2" xr:uid="{00000000-0005-0000-0000-000000000000}"/>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4"/>
  <sheetViews>
    <sheetView showGridLines="0" tabSelected="1" view="pageBreakPreview" zoomScale="70" zoomScaleNormal="8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26953125" style="1" customWidth="1"/>
    <col min="7" max="7" width="37.36328125" style="1" customWidth="1"/>
    <col min="8" max="8" width="29.26953125" style="1" customWidth="1"/>
    <col min="9" max="9" width="63.453125" style="1" customWidth="1"/>
    <col min="10" max="10" width="17.453125" style="1" customWidth="1"/>
    <col min="11" max="11" width="16.90625" style="1" customWidth="1"/>
    <col min="12" max="16384" width="9" style="1"/>
  </cols>
  <sheetData>
    <row r="1" spans="1:11" ht="18" customHeight="1" x14ac:dyDescent="0.2">
      <c r="K1" s="2" t="s">
        <v>0</v>
      </c>
    </row>
    <row r="2" spans="1:11" ht="27.75" customHeight="1" x14ac:dyDescent="0.2">
      <c r="A2" s="28" t="s">
        <v>1</v>
      </c>
      <c r="B2" s="12"/>
      <c r="C2" s="12"/>
      <c r="D2" s="12"/>
      <c r="E2" s="12"/>
      <c r="F2" s="12"/>
      <c r="G2" s="12"/>
      <c r="H2" s="12"/>
      <c r="I2" s="12"/>
      <c r="J2" s="12"/>
      <c r="K2" s="13"/>
    </row>
    <row r="4" spans="1:11" ht="18.75" customHeight="1" x14ac:dyDescent="0.2">
      <c r="A4" s="3" t="s">
        <v>2</v>
      </c>
      <c r="B4" s="3"/>
    </row>
    <row r="5" spans="1:11" ht="18.75" customHeight="1" x14ac:dyDescent="0.2">
      <c r="A5" s="3"/>
      <c r="B5" s="51" t="s">
        <v>3</v>
      </c>
      <c r="C5" s="51" t="s">
        <v>4</v>
      </c>
      <c r="D5" s="51" t="s">
        <v>5</v>
      </c>
      <c r="E5" s="51" t="s">
        <v>6</v>
      </c>
      <c r="F5" s="51" t="s">
        <v>7</v>
      </c>
      <c r="G5" s="51" t="s">
        <v>8</v>
      </c>
      <c r="H5" s="51" t="s">
        <v>9</v>
      </c>
      <c r="I5" s="51" t="s">
        <v>10</v>
      </c>
      <c r="J5" s="51" t="s">
        <v>11</v>
      </c>
      <c r="K5" s="51" t="s">
        <v>12</v>
      </c>
    </row>
    <row r="6" spans="1:11" s="4" customFormat="1" ht="39" customHeight="1" x14ac:dyDescent="0.2">
      <c r="B6" s="51" t="s">
        <v>13</v>
      </c>
      <c r="C6" s="51" t="s">
        <v>14</v>
      </c>
      <c r="D6" s="51" t="s">
        <v>15</v>
      </c>
      <c r="E6" s="51" t="s">
        <v>16</v>
      </c>
      <c r="F6" s="51" t="s">
        <v>17</v>
      </c>
      <c r="G6" s="51" t="s">
        <v>18</v>
      </c>
      <c r="H6" s="51" t="s">
        <v>19</v>
      </c>
      <c r="I6" s="51" t="s">
        <v>20</v>
      </c>
      <c r="J6" s="51" t="s">
        <v>21</v>
      </c>
      <c r="K6" s="51" t="s">
        <v>22</v>
      </c>
    </row>
    <row r="7" spans="1:11" s="4" customFormat="1" ht="206.15" customHeight="1" x14ac:dyDescent="0.2">
      <c r="B7" s="52" t="s">
        <v>23</v>
      </c>
      <c r="C7" s="72" t="s">
        <v>133</v>
      </c>
      <c r="D7" s="64" t="s">
        <v>134</v>
      </c>
      <c r="E7" s="118"/>
      <c r="F7" s="63" t="s">
        <v>24</v>
      </c>
      <c r="G7" s="53" t="s">
        <v>25</v>
      </c>
      <c r="H7" s="54" t="s">
        <v>26</v>
      </c>
      <c r="I7" s="55" t="s">
        <v>130</v>
      </c>
      <c r="J7" s="56" t="s">
        <v>27</v>
      </c>
      <c r="K7" s="57"/>
    </row>
    <row r="8" spans="1:11" s="4" customFormat="1" ht="216" customHeight="1" x14ac:dyDescent="0.2">
      <c r="B8" s="52" t="s">
        <v>28</v>
      </c>
      <c r="C8" s="72" t="s">
        <v>135</v>
      </c>
      <c r="D8" s="64" t="s">
        <v>136</v>
      </c>
      <c r="E8" s="118"/>
      <c r="F8" s="63" t="s">
        <v>29</v>
      </c>
      <c r="G8" s="53" t="s">
        <v>25</v>
      </c>
      <c r="H8" s="54" t="s">
        <v>26</v>
      </c>
      <c r="I8" s="55" t="s">
        <v>130</v>
      </c>
      <c r="J8" s="56" t="s">
        <v>27</v>
      </c>
      <c r="K8" s="57"/>
    </row>
    <row r="9" spans="1:11" s="4" customFormat="1" ht="265.5" customHeight="1" x14ac:dyDescent="0.2">
      <c r="B9" s="52" t="s">
        <v>30</v>
      </c>
      <c r="C9" s="72" t="s">
        <v>137</v>
      </c>
      <c r="D9" s="64" t="s">
        <v>138</v>
      </c>
      <c r="E9" s="118"/>
      <c r="F9" s="72" t="s">
        <v>31</v>
      </c>
      <c r="G9" s="53" t="s">
        <v>25</v>
      </c>
      <c r="H9" s="54" t="s">
        <v>26</v>
      </c>
      <c r="I9" s="55" t="s">
        <v>131</v>
      </c>
      <c r="J9" s="56" t="s">
        <v>27</v>
      </c>
      <c r="K9" s="57" t="s">
        <v>32</v>
      </c>
    </row>
    <row r="10" spans="1:11" s="4" customFormat="1" ht="234" customHeight="1" x14ac:dyDescent="0.2">
      <c r="B10" s="52" t="s">
        <v>33</v>
      </c>
      <c r="C10" s="72" t="s">
        <v>139</v>
      </c>
      <c r="D10" s="64" t="s">
        <v>140</v>
      </c>
      <c r="E10" s="118"/>
      <c r="F10" s="72" t="s">
        <v>31</v>
      </c>
      <c r="G10" s="53" t="s">
        <v>25</v>
      </c>
      <c r="H10" s="54" t="s">
        <v>26</v>
      </c>
      <c r="I10" s="55" t="s">
        <v>130</v>
      </c>
      <c r="J10" s="56" t="s">
        <v>27</v>
      </c>
      <c r="K10" s="57" t="s">
        <v>34</v>
      </c>
    </row>
    <row r="11" spans="1:11" s="4" customFormat="1" ht="213.65" customHeight="1" x14ac:dyDescent="0.2">
      <c r="B11" s="52" t="s">
        <v>35</v>
      </c>
      <c r="C11" s="63" t="s">
        <v>141</v>
      </c>
      <c r="D11" s="64" t="s">
        <v>142</v>
      </c>
      <c r="E11" s="119" t="s">
        <v>36</v>
      </c>
      <c r="F11" s="72" t="s">
        <v>132</v>
      </c>
      <c r="G11" s="58" t="s">
        <v>37</v>
      </c>
      <c r="H11" s="54" t="s">
        <v>38</v>
      </c>
      <c r="I11" s="55" t="s">
        <v>130</v>
      </c>
      <c r="J11" s="59" t="s">
        <v>27</v>
      </c>
      <c r="K11" s="57"/>
    </row>
    <row r="12" spans="1:11" s="4" customFormat="1" ht="78" customHeight="1" x14ac:dyDescent="0.2">
      <c r="B12" s="52" t="s">
        <v>39</v>
      </c>
      <c r="C12" s="72" t="s">
        <v>143</v>
      </c>
      <c r="D12" s="64" t="s">
        <v>144</v>
      </c>
      <c r="E12" s="119" t="s">
        <v>36</v>
      </c>
      <c r="F12" s="72" t="s">
        <v>40</v>
      </c>
      <c r="G12" s="60" t="s">
        <v>41</v>
      </c>
      <c r="H12" s="61" t="s">
        <v>42</v>
      </c>
      <c r="I12" s="61" t="s">
        <v>43</v>
      </c>
      <c r="J12" s="62" t="s">
        <v>44</v>
      </c>
      <c r="K12" s="57" t="s">
        <v>45</v>
      </c>
    </row>
    <row r="13" spans="1:11" s="4" customFormat="1" ht="99.75" customHeight="1" x14ac:dyDescent="0.2">
      <c r="B13" s="52" t="s">
        <v>46</v>
      </c>
      <c r="C13" s="63" t="s">
        <v>47</v>
      </c>
      <c r="D13" s="64" t="s">
        <v>48</v>
      </c>
      <c r="E13" s="119" t="s">
        <v>36</v>
      </c>
      <c r="F13" s="63" t="s">
        <v>29</v>
      </c>
      <c r="G13" s="60" t="s">
        <v>37</v>
      </c>
      <c r="H13" s="61" t="s">
        <v>38</v>
      </c>
      <c r="I13" s="61" t="s">
        <v>49</v>
      </c>
      <c r="J13" s="62" t="s">
        <v>44</v>
      </c>
      <c r="K13" s="57" t="s">
        <v>45</v>
      </c>
    </row>
    <row r="14" spans="1:11" ht="8.25" customHeight="1" x14ac:dyDescent="0.2"/>
    <row r="15" spans="1:11" ht="20.149999999999999" customHeight="1" x14ac:dyDescent="0.2">
      <c r="A15" s="3" t="s">
        <v>50</v>
      </c>
    </row>
    <row r="16" spans="1:11" ht="20.149999999999999" customHeight="1" x14ac:dyDescent="0.2">
      <c r="B16" s="51" t="s">
        <v>3</v>
      </c>
      <c r="C16" s="91" t="s">
        <v>4</v>
      </c>
      <c r="D16" s="91"/>
      <c r="E16" s="51" t="s">
        <v>5</v>
      </c>
      <c r="F16" s="51" t="s">
        <v>6</v>
      </c>
      <c r="G16" s="91" t="s">
        <v>7</v>
      </c>
      <c r="H16" s="91"/>
      <c r="I16" s="91"/>
      <c r="J16" s="91" t="s">
        <v>8</v>
      </c>
      <c r="K16" s="91"/>
    </row>
    <row r="17" spans="1:11" ht="39" customHeight="1" x14ac:dyDescent="0.2">
      <c r="B17" s="51" t="s">
        <v>14</v>
      </c>
      <c r="C17" s="91" t="s">
        <v>15</v>
      </c>
      <c r="D17" s="91"/>
      <c r="E17" s="51" t="s">
        <v>16</v>
      </c>
      <c r="F17" s="51" t="s">
        <v>17</v>
      </c>
      <c r="G17" s="91" t="s">
        <v>19</v>
      </c>
      <c r="H17" s="91"/>
      <c r="I17" s="91"/>
      <c r="J17" s="91" t="s">
        <v>22</v>
      </c>
      <c r="K17" s="91"/>
    </row>
    <row r="18" spans="1:11" ht="291.75" customHeight="1" x14ac:dyDescent="0.2">
      <c r="B18" s="63" t="s">
        <v>149</v>
      </c>
      <c r="C18" s="83" t="s">
        <v>150</v>
      </c>
      <c r="D18" s="84"/>
      <c r="E18" s="120"/>
      <c r="F18" s="63" t="s">
        <v>151</v>
      </c>
      <c r="G18" s="97" t="s">
        <v>152</v>
      </c>
      <c r="H18" s="98"/>
      <c r="I18" s="99"/>
      <c r="J18" s="88"/>
      <c r="K18" s="89"/>
    </row>
    <row r="19" spans="1:11" ht="146.25" customHeight="1" x14ac:dyDescent="0.2">
      <c r="B19" s="63" t="s">
        <v>153</v>
      </c>
      <c r="C19" s="83" t="s">
        <v>154</v>
      </c>
      <c r="D19" s="84"/>
      <c r="E19" s="121"/>
      <c r="F19" s="63" t="s">
        <v>51</v>
      </c>
      <c r="G19" s="122" t="s">
        <v>52</v>
      </c>
      <c r="H19" s="122"/>
      <c r="I19" s="122"/>
      <c r="J19" s="88"/>
      <c r="K19" s="89"/>
    </row>
    <row r="20" spans="1:11" ht="55.5" customHeight="1" x14ac:dyDescent="0.2">
      <c r="B20" s="63" t="s">
        <v>155</v>
      </c>
      <c r="C20" s="83" t="s">
        <v>53</v>
      </c>
      <c r="D20" s="87"/>
      <c r="E20" s="123">
        <v>4.1840000000000002</v>
      </c>
      <c r="F20" s="63" t="s">
        <v>156</v>
      </c>
      <c r="G20" s="97" t="s">
        <v>157</v>
      </c>
      <c r="H20" s="86"/>
      <c r="I20" s="87"/>
      <c r="J20" s="65"/>
      <c r="K20" s="66"/>
    </row>
    <row r="21" spans="1:11" ht="82.5" customHeight="1" x14ac:dyDescent="0.2">
      <c r="B21" s="72" t="s">
        <v>107</v>
      </c>
      <c r="C21" s="83" t="s">
        <v>145</v>
      </c>
      <c r="D21" s="84"/>
      <c r="E21" s="119">
        <v>0.92</v>
      </c>
      <c r="F21" s="63" t="s">
        <v>54</v>
      </c>
      <c r="G21" s="97" t="s">
        <v>146</v>
      </c>
      <c r="H21" s="98"/>
      <c r="I21" s="99"/>
      <c r="J21" s="88"/>
      <c r="K21" s="89"/>
    </row>
    <row r="22" spans="1:11" ht="165" customHeight="1" x14ac:dyDescent="0.2">
      <c r="B22" s="63" t="s">
        <v>158</v>
      </c>
      <c r="C22" s="83" t="s">
        <v>159</v>
      </c>
      <c r="D22" s="84"/>
      <c r="E22" s="121"/>
      <c r="F22" s="63" t="s">
        <v>160</v>
      </c>
      <c r="G22" s="122" t="s">
        <v>161</v>
      </c>
      <c r="H22" s="122"/>
      <c r="I22" s="122"/>
      <c r="J22" s="88"/>
      <c r="K22" s="89"/>
    </row>
    <row r="23" spans="1:11" ht="127.5" customHeight="1" x14ac:dyDescent="0.2">
      <c r="B23" s="124" t="s">
        <v>162</v>
      </c>
      <c r="C23" s="78" t="s">
        <v>163</v>
      </c>
      <c r="D23" s="79"/>
      <c r="E23" s="67"/>
      <c r="F23" s="68" t="s">
        <v>147</v>
      </c>
      <c r="G23" s="80" t="s">
        <v>55</v>
      </c>
      <c r="H23" s="81"/>
      <c r="I23" s="82"/>
      <c r="J23" s="69"/>
      <c r="K23" s="70"/>
    </row>
    <row r="24" spans="1:11" ht="119.25" customHeight="1" x14ac:dyDescent="0.2">
      <c r="B24" s="124" t="s">
        <v>164</v>
      </c>
      <c r="C24" s="90" t="s">
        <v>165</v>
      </c>
      <c r="D24" s="125"/>
      <c r="E24" s="67"/>
      <c r="F24" s="68" t="s">
        <v>56</v>
      </c>
      <c r="G24" s="80" t="s">
        <v>57</v>
      </c>
      <c r="H24" s="81"/>
      <c r="I24" s="82"/>
      <c r="J24" s="65"/>
      <c r="K24" s="66"/>
    </row>
    <row r="25" spans="1:11" ht="186" customHeight="1" x14ac:dyDescent="0.2">
      <c r="B25" s="63" t="s">
        <v>166</v>
      </c>
      <c r="C25" s="83" t="s">
        <v>148</v>
      </c>
      <c r="D25" s="84"/>
      <c r="E25" s="71" t="s">
        <v>58</v>
      </c>
      <c r="F25" s="72" t="s">
        <v>167</v>
      </c>
      <c r="G25" s="85" t="s">
        <v>168</v>
      </c>
      <c r="H25" s="86"/>
      <c r="I25" s="87"/>
      <c r="J25" s="88" t="s">
        <v>59</v>
      </c>
      <c r="K25" s="89"/>
    </row>
    <row r="26" spans="1:11" ht="6.75" customHeight="1" x14ac:dyDescent="0.2"/>
    <row r="27" spans="1:11" ht="18.75" customHeight="1" x14ac:dyDescent="0.2">
      <c r="A27" s="3" t="s">
        <v>60</v>
      </c>
      <c r="B27" s="3"/>
    </row>
    <row r="28" spans="1:11" ht="17.5" thickBot="1" x14ac:dyDescent="0.25">
      <c r="B28" s="93" t="s">
        <v>61</v>
      </c>
      <c r="C28" s="94"/>
      <c r="D28" s="73" t="s">
        <v>17</v>
      </c>
    </row>
    <row r="29" spans="1:11" ht="16.5" thickBot="1" x14ac:dyDescent="0.25">
      <c r="B29" s="95">
        <f>ROUNDDOWN('PMS(calc_process)'!G6,0)</f>
        <v>0</v>
      </c>
      <c r="C29" s="96"/>
      <c r="D29" s="74" t="s">
        <v>62</v>
      </c>
    </row>
    <row r="30" spans="1:11" ht="20.149999999999999" customHeight="1" x14ac:dyDescent="0.2">
      <c r="F30" s="5"/>
      <c r="G30" s="5"/>
    </row>
    <row r="31" spans="1:11" ht="18.75" customHeight="1" x14ac:dyDescent="0.2">
      <c r="A31" s="3" t="s">
        <v>63</v>
      </c>
    </row>
    <row r="32" spans="1:11" ht="18" customHeight="1" x14ac:dyDescent="0.2">
      <c r="B32" s="75" t="s">
        <v>64</v>
      </c>
      <c r="C32" s="92" t="s">
        <v>65</v>
      </c>
      <c r="D32" s="92"/>
      <c r="E32" s="92"/>
      <c r="F32" s="92"/>
      <c r="G32" s="92"/>
      <c r="H32" s="92"/>
      <c r="I32" s="92"/>
      <c r="J32" s="6"/>
    </row>
    <row r="33" spans="2:10" ht="18" customHeight="1" x14ac:dyDescent="0.2">
      <c r="B33" s="75" t="s">
        <v>66</v>
      </c>
      <c r="C33" s="92" t="s">
        <v>67</v>
      </c>
      <c r="D33" s="92"/>
      <c r="E33" s="92"/>
      <c r="F33" s="92"/>
      <c r="G33" s="92"/>
      <c r="H33" s="92"/>
      <c r="I33" s="92"/>
      <c r="J33" s="6"/>
    </row>
    <row r="34" spans="2:10" ht="18" customHeight="1" x14ac:dyDescent="0.2">
      <c r="B34" s="75" t="s">
        <v>25</v>
      </c>
      <c r="C34" s="92" t="s">
        <v>68</v>
      </c>
      <c r="D34" s="92"/>
      <c r="E34" s="92"/>
      <c r="F34" s="92"/>
      <c r="G34" s="92"/>
      <c r="H34" s="92"/>
      <c r="I34" s="92"/>
      <c r="J34" s="6"/>
    </row>
  </sheetData>
  <mergeCells count="32">
    <mergeCell ref="C18:D18"/>
    <mergeCell ref="G18:I18"/>
    <mergeCell ref="J18:K18"/>
    <mergeCell ref="C22:D22"/>
    <mergeCell ref="G22:I22"/>
    <mergeCell ref="J22:K22"/>
    <mergeCell ref="C21:D21"/>
    <mergeCell ref="G21:I21"/>
    <mergeCell ref="J21:K21"/>
    <mergeCell ref="J19:K19"/>
    <mergeCell ref="C20:D20"/>
    <mergeCell ref="G20:I20"/>
    <mergeCell ref="C19:D19"/>
    <mergeCell ref="G19:I19"/>
    <mergeCell ref="C33:I33"/>
    <mergeCell ref="C34:I34"/>
    <mergeCell ref="C32:I32"/>
    <mergeCell ref="B28:C28"/>
    <mergeCell ref="B29:C29"/>
    <mergeCell ref="C16:D16"/>
    <mergeCell ref="G16:I16"/>
    <mergeCell ref="J16:K16"/>
    <mergeCell ref="C17:D17"/>
    <mergeCell ref="G17:I17"/>
    <mergeCell ref="J17:K17"/>
    <mergeCell ref="C23:D23"/>
    <mergeCell ref="G23:I23"/>
    <mergeCell ref="C25:D25"/>
    <mergeCell ref="G25:I25"/>
    <mergeCell ref="J25:K25"/>
    <mergeCell ref="C24:D24"/>
    <mergeCell ref="G24:I24"/>
  </mergeCells>
  <phoneticPr fontId="4"/>
  <dataValidations count="1">
    <dataValidation type="list" allowBlank="1" showInputMessage="1" showErrorMessage="1" sqref="E18" xr:uid="{7C9483AB-8F9C-49AF-AA74-A4ED3649DDB9}">
      <formula1>"0.333, 0.533"</formula1>
    </dataValidation>
  </dataValidations>
  <pageMargins left="0.70866141732283472" right="0.70866141732283472" top="0.74803149606299213" bottom="0.74803149606299213" header="0.31496062992125984" footer="0.31496062992125984"/>
  <pageSetup paperSize="8" scale="74" fitToHeight="0" orientation="landscape" r:id="rId1"/>
  <rowBreaks count="2" manualBreakCount="2">
    <brk id="10" max="16383" man="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XFC73"/>
  <sheetViews>
    <sheetView view="pageBreakPreview" zoomScale="86" zoomScaleNormal="70" zoomScaleSheetLayoutView="86" workbookViewId="0"/>
  </sheetViews>
  <sheetFormatPr defaultRowHeight="13" x14ac:dyDescent="0.2"/>
  <cols>
    <col min="1" max="1" width="16" customWidth="1"/>
    <col min="2" max="3" width="12.90625" customWidth="1"/>
    <col min="4" max="7" width="32.08984375" customWidth="1"/>
  </cols>
  <sheetData>
    <row r="1" spans="1:16383" ht="14" x14ac:dyDescent="0.2">
      <c r="A1" s="1"/>
      <c r="B1" s="1"/>
      <c r="C1" s="1"/>
      <c r="D1" s="1"/>
      <c r="E1" s="1"/>
      <c r="F1" s="1"/>
      <c r="G1" s="2" t="str">
        <f>'PMS(input)'!K1</f>
        <v>JCM_VN_F_PMS_ver02.0</v>
      </c>
      <c r="H1" s="1"/>
      <c r="I1" s="1"/>
      <c r="J1" s="1"/>
      <c r="K1" s="1"/>
      <c r="L1" s="1"/>
      <c r="M1" s="1"/>
    </row>
    <row r="2" spans="1:16383" ht="15.5" x14ac:dyDescent="0.2">
      <c r="A2" s="28" t="s">
        <v>1</v>
      </c>
      <c r="B2" s="28"/>
      <c r="C2" s="28"/>
      <c r="D2" s="12"/>
      <c r="E2" s="12"/>
      <c r="F2" s="12"/>
      <c r="G2" s="1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row>
    <row r="3" spans="1:16383" ht="14" x14ac:dyDescent="0.2">
      <c r="A3" s="1"/>
      <c r="B3" s="1"/>
      <c r="C3" s="1"/>
      <c r="D3" s="1"/>
      <c r="E3" s="1"/>
      <c r="F3" s="1"/>
      <c r="G3" s="1"/>
      <c r="H3" s="1"/>
      <c r="I3" s="1"/>
      <c r="J3" s="1"/>
      <c r="K3" s="1"/>
      <c r="L3" s="1"/>
      <c r="M3" s="1"/>
      <c r="N3" s="1"/>
    </row>
    <row r="4" spans="1:16383" ht="14" x14ac:dyDescent="0.2">
      <c r="A4" s="3" t="s">
        <v>69</v>
      </c>
      <c r="B4" s="3"/>
      <c r="C4" s="3"/>
      <c r="D4" s="1"/>
      <c r="E4" s="1"/>
      <c r="F4" s="1"/>
      <c r="G4" s="1"/>
      <c r="H4" s="1"/>
      <c r="I4" s="1"/>
      <c r="J4" s="1"/>
      <c r="K4" s="1"/>
      <c r="L4" s="1"/>
      <c r="M4" s="1"/>
      <c r="N4" s="1"/>
    </row>
    <row r="5" spans="1:16383" ht="30.75" customHeight="1" x14ac:dyDescent="0.2">
      <c r="A5" s="42"/>
      <c r="B5" s="43"/>
      <c r="C5" s="43"/>
      <c r="D5" s="43" t="s">
        <v>70</v>
      </c>
      <c r="E5" s="103" t="s">
        <v>71</v>
      </c>
      <c r="F5" s="104"/>
      <c r="G5" s="39" t="s">
        <v>72</v>
      </c>
      <c r="H5" s="1"/>
      <c r="I5" s="1"/>
      <c r="J5" s="1"/>
      <c r="K5" s="1"/>
      <c r="L5" s="1"/>
      <c r="M5" s="1"/>
      <c r="N5" s="1"/>
    </row>
    <row r="6" spans="1:16383" ht="43.5" customHeight="1" x14ac:dyDescent="0.2">
      <c r="A6" s="47" t="s">
        <v>15</v>
      </c>
      <c r="B6" s="126" t="s">
        <v>73</v>
      </c>
      <c r="C6" s="127"/>
      <c r="D6" s="72" t="s">
        <v>172</v>
      </c>
      <c r="E6" s="72" t="s">
        <v>173</v>
      </c>
      <c r="F6" s="72" t="s">
        <v>174</v>
      </c>
      <c r="G6" s="72" t="s">
        <v>175</v>
      </c>
      <c r="H6" s="1"/>
      <c r="I6" s="1"/>
      <c r="J6" s="1"/>
      <c r="K6" s="1"/>
      <c r="L6" s="1"/>
      <c r="M6" s="1"/>
      <c r="N6" s="1"/>
    </row>
    <row r="7" spans="1:16383" ht="98.25" customHeight="1" x14ac:dyDescent="0.2">
      <c r="A7" s="47" t="s">
        <v>14</v>
      </c>
      <c r="B7" s="126" t="s">
        <v>74</v>
      </c>
      <c r="C7" s="127"/>
      <c r="D7" s="77" t="s">
        <v>176</v>
      </c>
      <c r="E7" s="77" t="s">
        <v>177</v>
      </c>
      <c r="F7" s="77" t="s">
        <v>178</v>
      </c>
      <c r="G7" s="77" t="s">
        <v>179</v>
      </c>
      <c r="H7" s="1"/>
      <c r="I7" s="1"/>
      <c r="J7" s="1"/>
      <c r="K7" s="1"/>
      <c r="L7" s="1"/>
      <c r="M7" s="1"/>
      <c r="N7" s="1"/>
    </row>
    <row r="8" spans="1:16383" ht="29.25" customHeight="1" x14ac:dyDescent="0.2">
      <c r="A8" s="47" t="s">
        <v>17</v>
      </c>
      <c r="B8" s="126" t="s">
        <v>169</v>
      </c>
      <c r="C8" s="127"/>
      <c r="D8" s="72" t="s">
        <v>170</v>
      </c>
      <c r="E8" s="72" t="s">
        <v>171</v>
      </c>
      <c r="F8" s="72" t="s">
        <v>110</v>
      </c>
      <c r="G8" s="72" t="s">
        <v>180</v>
      </c>
      <c r="H8" s="1"/>
      <c r="I8" s="1"/>
      <c r="J8" s="1"/>
      <c r="K8" s="1"/>
      <c r="L8" s="1"/>
      <c r="M8" s="1"/>
      <c r="N8" s="1"/>
    </row>
    <row r="9" spans="1:16383" ht="14" x14ac:dyDescent="0.2">
      <c r="A9" s="106" t="s">
        <v>75</v>
      </c>
      <c r="B9" s="110"/>
      <c r="C9" s="111"/>
      <c r="D9" s="40"/>
      <c r="E9" s="40"/>
      <c r="F9" s="40"/>
      <c r="G9" s="46">
        <f>D9*E9*F9</f>
        <v>0</v>
      </c>
      <c r="H9" s="1"/>
      <c r="I9" s="1"/>
      <c r="J9" s="1"/>
      <c r="K9" s="1"/>
      <c r="L9" s="1"/>
      <c r="M9" s="1"/>
      <c r="N9" s="1"/>
    </row>
    <row r="10" spans="1:16383" ht="14" x14ac:dyDescent="0.2">
      <c r="A10" s="107"/>
      <c r="B10" s="110"/>
      <c r="C10" s="111"/>
      <c r="D10" s="40"/>
      <c r="E10" s="40"/>
      <c r="F10" s="40"/>
      <c r="G10" s="46">
        <f t="shared" ref="G10:G13" si="0">D10*E10*F10</f>
        <v>0</v>
      </c>
      <c r="H10" s="1"/>
      <c r="I10" s="1"/>
      <c r="J10" s="1"/>
      <c r="K10" s="1"/>
      <c r="L10" s="1"/>
      <c r="M10" s="1"/>
      <c r="N10" s="1"/>
    </row>
    <row r="11" spans="1:16383" ht="14" x14ac:dyDescent="0.2">
      <c r="A11" s="107"/>
      <c r="B11" s="110"/>
      <c r="C11" s="111"/>
      <c r="D11" s="40"/>
      <c r="E11" s="40"/>
      <c r="F11" s="40"/>
      <c r="G11" s="46">
        <f t="shared" si="0"/>
        <v>0</v>
      </c>
      <c r="H11" s="1"/>
      <c r="I11" s="1"/>
      <c r="J11" s="1"/>
      <c r="K11" s="1"/>
      <c r="L11" s="1"/>
      <c r="M11" s="1"/>
      <c r="N11" s="1"/>
    </row>
    <row r="12" spans="1:16383" ht="14" x14ac:dyDescent="0.2">
      <c r="A12" s="107"/>
      <c r="B12" s="110"/>
      <c r="C12" s="111"/>
      <c r="D12" s="40"/>
      <c r="E12" s="40"/>
      <c r="F12" s="40"/>
      <c r="G12" s="46">
        <f t="shared" si="0"/>
        <v>0</v>
      </c>
      <c r="H12" s="1"/>
      <c r="I12" s="1"/>
      <c r="J12" s="1"/>
      <c r="K12" s="1"/>
      <c r="L12" s="1"/>
      <c r="M12" s="1"/>
      <c r="N12" s="1"/>
    </row>
    <row r="13" spans="1:16383" ht="14" x14ac:dyDescent="0.2">
      <c r="A13" s="107"/>
      <c r="B13" s="110"/>
      <c r="C13" s="111"/>
      <c r="D13" s="48"/>
      <c r="E13" s="40"/>
      <c r="F13" s="40"/>
      <c r="G13" s="46">
        <f t="shared" si="0"/>
        <v>0</v>
      </c>
      <c r="H13" s="1"/>
      <c r="I13" s="1"/>
      <c r="J13" s="1"/>
      <c r="K13" s="1"/>
      <c r="L13" s="1"/>
      <c r="M13" s="1"/>
      <c r="N13" s="1"/>
    </row>
    <row r="14" spans="1:16383" ht="14" x14ac:dyDescent="0.2">
      <c r="A14" s="108"/>
      <c r="B14" s="102" t="s">
        <v>76</v>
      </c>
      <c r="C14" s="102"/>
      <c r="D14" s="76" t="s">
        <v>58</v>
      </c>
      <c r="E14" s="72" t="s">
        <v>58</v>
      </c>
      <c r="F14" s="72"/>
      <c r="G14" s="46">
        <f>SUM(G9:G13)</f>
        <v>0</v>
      </c>
      <c r="H14" s="1"/>
      <c r="I14" s="1"/>
      <c r="J14" s="1"/>
      <c r="K14" s="1"/>
      <c r="L14" s="1"/>
      <c r="M14" s="1"/>
      <c r="N14" s="1"/>
    </row>
    <row r="15" spans="1:16383" ht="14" x14ac:dyDescent="0.2">
      <c r="A15" s="1"/>
      <c r="B15" s="1"/>
      <c r="C15" s="1"/>
      <c r="D15" s="1"/>
      <c r="E15" s="1"/>
      <c r="F15" s="1"/>
      <c r="G15" s="1"/>
      <c r="H15" s="1"/>
      <c r="I15" s="1"/>
      <c r="J15" s="1"/>
      <c r="K15" s="1"/>
      <c r="L15" s="1"/>
      <c r="M15" s="1"/>
      <c r="N15" s="1"/>
    </row>
    <row r="16" spans="1:16383" ht="14" x14ac:dyDescent="0.2">
      <c r="A16" s="3" t="s">
        <v>181</v>
      </c>
      <c r="B16" s="3"/>
      <c r="C16" s="3"/>
      <c r="D16" s="1"/>
      <c r="E16" s="1"/>
      <c r="F16" s="1"/>
      <c r="G16" s="1"/>
      <c r="H16" s="1"/>
      <c r="I16" s="1"/>
      <c r="J16" s="1"/>
      <c r="K16" s="1"/>
      <c r="L16" s="1"/>
      <c r="M16" s="1"/>
      <c r="N16" s="1"/>
    </row>
    <row r="17" spans="1:7" ht="28" customHeight="1" x14ac:dyDescent="0.2">
      <c r="A17" s="42"/>
      <c r="B17" s="43"/>
      <c r="C17" s="43"/>
      <c r="D17" s="105" t="s">
        <v>77</v>
      </c>
      <c r="E17" s="104"/>
      <c r="F17" s="39" t="s">
        <v>78</v>
      </c>
      <c r="G17" s="39" t="s">
        <v>72</v>
      </c>
    </row>
    <row r="18" spans="1:7" ht="89.25" customHeight="1" x14ac:dyDescent="0.2">
      <c r="A18" s="47" t="s">
        <v>14</v>
      </c>
      <c r="B18" s="128" t="s">
        <v>79</v>
      </c>
      <c r="C18" s="129"/>
      <c r="D18" s="72" t="s">
        <v>183</v>
      </c>
      <c r="E18" s="72" t="s">
        <v>184</v>
      </c>
      <c r="F18" s="72" t="s">
        <v>185</v>
      </c>
      <c r="G18" s="72" t="s">
        <v>186</v>
      </c>
    </row>
    <row r="19" spans="1:7" ht="96" customHeight="1" x14ac:dyDescent="0.2">
      <c r="A19" s="47" t="s">
        <v>15</v>
      </c>
      <c r="B19" s="126" t="s">
        <v>187</v>
      </c>
      <c r="C19" s="127"/>
      <c r="D19" s="77" t="s">
        <v>80</v>
      </c>
      <c r="E19" s="77" t="s">
        <v>81</v>
      </c>
      <c r="F19" s="77" t="s">
        <v>182</v>
      </c>
      <c r="G19" s="77" t="s">
        <v>82</v>
      </c>
    </row>
    <row r="20" spans="1:7" ht="15" customHeight="1" x14ac:dyDescent="0.2">
      <c r="A20" s="47" t="s">
        <v>17</v>
      </c>
      <c r="B20" s="126" t="s">
        <v>169</v>
      </c>
      <c r="C20" s="127"/>
      <c r="D20" s="72" t="s">
        <v>83</v>
      </c>
      <c r="E20" s="72" t="s">
        <v>188</v>
      </c>
      <c r="F20" s="72" t="s">
        <v>189</v>
      </c>
      <c r="G20" s="72" t="s">
        <v>180</v>
      </c>
    </row>
    <row r="21" spans="1:7" ht="18.75" customHeight="1" x14ac:dyDescent="0.2">
      <c r="A21" s="106" t="s">
        <v>75</v>
      </c>
      <c r="B21" s="100">
        <v>1</v>
      </c>
      <c r="C21" s="101"/>
      <c r="D21" s="40"/>
      <c r="E21" s="41"/>
      <c r="F21" s="41"/>
      <c r="G21" s="46">
        <f t="shared" ref="G21:G70" si="1">D21*E21*F21</f>
        <v>0</v>
      </c>
    </row>
    <row r="22" spans="1:7" ht="19.5" customHeight="1" x14ac:dyDescent="0.2">
      <c r="A22" s="107"/>
      <c r="B22" s="100">
        <v>2</v>
      </c>
      <c r="C22" s="101"/>
      <c r="D22" s="40"/>
      <c r="E22" s="41"/>
      <c r="F22" s="41"/>
      <c r="G22" s="46">
        <f t="shared" si="1"/>
        <v>0</v>
      </c>
    </row>
    <row r="23" spans="1:7" ht="18" customHeight="1" x14ac:dyDescent="0.2">
      <c r="A23" s="107"/>
      <c r="B23" s="100">
        <v>3</v>
      </c>
      <c r="C23" s="101"/>
      <c r="D23" s="40"/>
      <c r="E23" s="41"/>
      <c r="F23" s="41"/>
      <c r="G23" s="46">
        <f t="shared" si="1"/>
        <v>0</v>
      </c>
    </row>
    <row r="24" spans="1:7" ht="22.5" customHeight="1" x14ac:dyDescent="0.2">
      <c r="A24" s="107"/>
      <c r="B24" s="100">
        <v>4</v>
      </c>
      <c r="C24" s="101"/>
      <c r="D24" s="40"/>
      <c r="E24" s="41"/>
      <c r="F24" s="41"/>
      <c r="G24" s="46">
        <f t="shared" si="1"/>
        <v>0</v>
      </c>
    </row>
    <row r="25" spans="1:7" ht="18" customHeight="1" x14ac:dyDescent="0.2">
      <c r="A25" s="107"/>
      <c r="B25" s="100">
        <v>5</v>
      </c>
      <c r="C25" s="101"/>
      <c r="D25" s="40"/>
      <c r="E25" s="41"/>
      <c r="F25" s="41"/>
      <c r="G25" s="46">
        <f t="shared" si="1"/>
        <v>0</v>
      </c>
    </row>
    <row r="26" spans="1:7" ht="18" customHeight="1" x14ac:dyDescent="0.2">
      <c r="A26" s="107"/>
      <c r="B26" s="100">
        <v>6</v>
      </c>
      <c r="C26" s="101"/>
      <c r="D26" s="40"/>
      <c r="E26" s="41"/>
      <c r="F26" s="41"/>
      <c r="G26" s="46">
        <f t="shared" si="1"/>
        <v>0</v>
      </c>
    </row>
    <row r="27" spans="1:7" ht="18" customHeight="1" x14ac:dyDescent="0.2">
      <c r="A27" s="107"/>
      <c r="B27" s="100">
        <v>7</v>
      </c>
      <c r="C27" s="101"/>
      <c r="D27" s="40"/>
      <c r="E27" s="41"/>
      <c r="F27" s="41"/>
      <c r="G27" s="46">
        <f t="shared" si="1"/>
        <v>0</v>
      </c>
    </row>
    <row r="28" spans="1:7" ht="18" customHeight="1" x14ac:dyDescent="0.2">
      <c r="A28" s="107"/>
      <c r="B28" s="100">
        <v>8</v>
      </c>
      <c r="C28" s="101"/>
      <c r="D28" s="40"/>
      <c r="E28" s="41"/>
      <c r="F28" s="41"/>
      <c r="G28" s="46">
        <f t="shared" si="1"/>
        <v>0</v>
      </c>
    </row>
    <row r="29" spans="1:7" ht="18" customHeight="1" x14ac:dyDescent="0.2">
      <c r="A29" s="107"/>
      <c r="B29" s="100">
        <v>9</v>
      </c>
      <c r="C29" s="101"/>
      <c r="D29" s="40"/>
      <c r="E29" s="41"/>
      <c r="F29" s="41"/>
      <c r="G29" s="46">
        <f t="shared" si="1"/>
        <v>0</v>
      </c>
    </row>
    <row r="30" spans="1:7" ht="18" customHeight="1" x14ac:dyDescent="0.2">
      <c r="A30" s="107"/>
      <c r="B30" s="100">
        <v>10</v>
      </c>
      <c r="C30" s="101"/>
      <c r="D30" s="40"/>
      <c r="E30" s="41"/>
      <c r="F30" s="41"/>
      <c r="G30" s="46">
        <f t="shared" si="1"/>
        <v>0</v>
      </c>
    </row>
    <row r="31" spans="1:7" ht="18" customHeight="1" x14ac:dyDescent="0.2">
      <c r="A31" s="107"/>
      <c r="B31" s="100">
        <v>11</v>
      </c>
      <c r="C31" s="101"/>
      <c r="D31" s="40"/>
      <c r="E31" s="41"/>
      <c r="F31" s="41"/>
      <c r="G31" s="46">
        <f t="shared" si="1"/>
        <v>0</v>
      </c>
    </row>
    <row r="32" spans="1:7" ht="18" customHeight="1" x14ac:dyDescent="0.2">
      <c r="A32" s="107"/>
      <c r="B32" s="100">
        <v>12</v>
      </c>
      <c r="C32" s="101"/>
      <c r="D32" s="40"/>
      <c r="E32" s="41"/>
      <c r="F32" s="41"/>
      <c r="G32" s="46">
        <f t="shared" si="1"/>
        <v>0</v>
      </c>
    </row>
    <row r="33" spans="1:7" ht="18" customHeight="1" x14ac:dyDescent="0.2">
      <c r="A33" s="107"/>
      <c r="B33" s="100">
        <v>13</v>
      </c>
      <c r="C33" s="101"/>
      <c r="D33" s="40"/>
      <c r="E33" s="41"/>
      <c r="F33" s="41"/>
      <c r="G33" s="46">
        <f t="shared" si="1"/>
        <v>0</v>
      </c>
    </row>
    <row r="34" spans="1:7" ht="18" customHeight="1" x14ac:dyDescent="0.2">
      <c r="A34" s="107"/>
      <c r="B34" s="100">
        <v>14</v>
      </c>
      <c r="C34" s="101"/>
      <c r="D34" s="40"/>
      <c r="E34" s="41"/>
      <c r="F34" s="41"/>
      <c r="G34" s="46">
        <f t="shared" si="1"/>
        <v>0</v>
      </c>
    </row>
    <row r="35" spans="1:7" ht="18" customHeight="1" x14ac:dyDescent="0.2">
      <c r="A35" s="107"/>
      <c r="B35" s="100">
        <v>15</v>
      </c>
      <c r="C35" s="101"/>
      <c r="D35" s="40"/>
      <c r="E35" s="41"/>
      <c r="F35" s="41"/>
      <c r="G35" s="46">
        <f t="shared" si="1"/>
        <v>0</v>
      </c>
    </row>
    <row r="36" spans="1:7" ht="18" customHeight="1" x14ac:dyDescent="0.2">
      <c r="A36" s="107"/>
      <c r="B36" s="100">
        <v>16</v>
      </c>
      <c r="C36" s="101"/>
      <c r="D36" s="40"/>
      <c r="E36" s="41"/>
      <c r="F36" s="41"/>
      <c r="G36" s="46">
        <f t="shared" si="1"/>
        <v>0</v>
      </c>
    </row>
    <row r="37" spans="1:7" ht="14" x14ac:dyDescent="0.2">
      <c r="A37" s="107"/>
      <c r="B37" s="100">
        <v>17</v>
      </c>
      <c r="C37" s="101"/>
      <c r="D37" s="40"/>
      <c r="E37" s="41"/>
      <c r="F37" s="41"/>
      <c r="G37" s="46">
        <f t="shared" si="1"/>
        <v>0</v>
      </c>
    </row>
    <row r="38" spans="1:7" ht="14" x14ac:dyDescent="0.2">
      <c r="A38" s="107"/>
      <c r="B38" s="100">
        <v>18</v>
      </c>
      <c r="C38" s="101"/>
      <c r="D38" s="40"/>
      <c r="E38" s="41"/>
      <c r="F38" s="41"/>
      <c r="G38" s="46">
        <f t="shared" si="1"/>
        <v>0</v>
      </c>
    </row>
    <row r="39" spans="1:7" ht="14" x14ac:dyDescent="0.2">
      <c r="A39" s="107"/>
      <c r="B39" s="100">
        <v>19</v>
      </c>
      <c r="C39" s="101"/>
      <c r="D39" s="40"/>
      <c r="E39" s="41"/>
      <c r="F39" s="41"/>
      <c r="G39" s="46">
        <f t="shared" si="1"/>
        <v>0</v>
      </c>
    </row>
    <row r="40" spans="1:7" ht="14" x14ac:dyDescent="0.2">
      <c r="A40" s="107"/>
      <c r="B40" s="100">
        <v>20</v>
      </c>
      <c r="C40" s="101"/>
      <c r="D40" s="40"/>
      <c r="E40" s="41"/>
      <c r="F40" s="41"/>
      <c r="G40" s="46">
        <f t="shared" si="1"/>
        <v>0</v>
      </c>
    </row>
    <row r="41" spans="1:7" ht="14" x14ac:dyDescent="0.2">
      <c r="A41" s="107"/>
      <c r="B41" s="100">
        <v>21</v>
      </c>
      <c r="C41" s="101"/>
      <c r="D41" s="40"/>
      <c r="E41" s="41"/>
      <c r="F41" s="41"/>
      <c r="G41" s="46">
        <f t="shared" si="1"/>
        <v>0</v>
      </c>
    </row>
    <row r="42" spans="1:7" ht="14" x14ac:dyDescent="0.2">
      <c r="A42" s="107"/>
      <c r="B42" s="100">
        <v>22</v>
      </c>
      <c r="C42" s="101"/>
      <c r="D42" s="40"/>
      <c r="E42" s="41"/>
      <c r="F42" s="41"/>
      <c r="G42" s="46">
        <f t="shared" si="1"/>
        <v>0</v>
      </c>
    </row>
    <row r="43" spans="1:7" ht="14" x14ac:dyDescent="0.2">
      <c r="A43" s="107"/>
      <c r="B43" s="100">
        <v>23</v>
      </c>
      <c r="C43" s="101"/>
      <c r="D43" s="40"/>
      <c r="E43" s="41"/>
      <c r="F43" s="41"/>
      <c r="G43" s="46">
        <f t="shared" si="1"/>
        <v>0</v>
      </c>
    </row>
    <row r="44" spans="1:7" ht="14" x14ac:dyDescent="0.2">
      <c r="A44" s="107"/>
      <c r="B44" s="100">
        <v>24</v>
      </c>
      <c r="C44" s="101"/>
      <c r="D44" s="40"/>
      <c r="E44" s="41"/>
      <c r="F44" s="41"/>
      <c r="G44" s="46">
        <f t="shared" si="1"/>
        <v>0</v>
      </c>
    </row>
    <row r="45" spans="1:7" ht="14" x14ac:dyDescent="0.2">
      <c r="A45" s="107"/>
      <c r="B45" s="100">
        <v>25</v>
      </c>
      <c r="C45" s="101"/>
      <c r="D45" s="40"/>
      <c r="E45" s="41"/>
      <c r="F45" s="41"/>
      <c r="G45" s="46">
        <f t="shared" si="1"/>
        <v>0</v>
      </c>
    </row>
    <row r="46" spans="1:7" ht="14" x14ac:dyDescent="0.2">
      <c r="A46" s="107"/>
      <c r="B46" s="100">
        <v>26</v>
      </c>
      <c r="C46" s="101"/>
      <c r="D46" s="40"/>
      <c r="E46" s="41"/>
      <c r="F46" s="41"/>
      <c r="G46" s="46">
        <f t="shared" si="1"/>
        <v>0</v>
      </c>
    </row>
    <row r="47" spans="1:7" ht="14" x14ac:dyDescent="0.2">
      <c r="A47" s="107"/>
      <c r="B47" s="100">
        <v>27</v>
      </c>
      <c r="C47" s="101"/>
      <c r="D47" s="40"/>
      <c r="E47" s="41"/>
      <c r="F47" s="41"/>
      <c r="G47" s="46">
        <f t="shared" si="1"/>
        <v>0</v>
      </c>
    </row>
    <row r="48" spans="1:7" ht="14" x14ac:dyDescent="0.2">
      <c r="A48" s="107"/>
      <c r="B48" s="100">
        <v>28</v>
      </c>
      <c r="C48" s="101"/>
      <c r="D48" s="40"/>
      <c r="E48" s="41"/>
      <c r="F48" s="41"/>
      <c r="G48" s="46">
        <f t="shared" si="1"/>
        <v>0</v>
      </c>
    </row>
    <row r="49" spans="1:7" ht="14" x14ac:dyDescent="0.2">
      <c r="A49" s="107"/>
      <c r="B49" s="100">
        <v>29</v>
      </c>
      <c r="C49" s="101"/>
      <c r="D49" s="40"/>
      <c r="E49" s="41"/>
      <c r="F49" s="41"/>
      <c r="G49" s="46">
        <f t="shared" si="1"/>
        <v>0</v>
      </c>
    </row>
    <row r="50" spans="1:7" ht="14" x14ac:dyDescent="0.2">
      <c r="A50" s="107"/>
      <c r="B50" s="100">
        <v>30</v>
      </c>
      <c r="C50" s="101"/>
      <c r="D50" s="40"/>
      <c r="E50" s="41"/>
      <c r="F50" s="41"/>
      <c r="G50" s="46">
        <f t="shared" si="1"/>
        <v>0</v>
      </c>
    </row>
    <row r="51" spans="1:7" ht="14" x14ac:dyDescent="0.2">
      <c r="A51" s="107"/>
      <c r="B51" s="100">
        <v>31</v>
      </c>
      <c r="C51" s="101"/>
      <c r="D51" s="40"/>
      <c r="E51" s="41"/>
      <c r="F51" s="41"/>
      <c r="G51" s="46">
        <f t="shared" si="1"/>
        <v>0</v>
      </c>
    </row>
    <row r="52" spans="1:7" ht="14" x14ac:dyDescent="0.2">
      <c r="A52" s="107"/>
      <c r="B52" s="100">
        <v>32</v>
      </c>
      <c r="C52" s="101"/>
      <c r="D52" s="40"/>
      <c r="E52" s="41"/>
      <c r="F52" s="41"/>
      <c r="G52" s="46">
        <f t="shared" si="1"/>
        <v>0</v>
      </c>
    </row>
    <row r="53" spans="1:7" ht="14" x14ac:dyDescent="0.2">
      <c r="A53" s="107"/>
      <c r="B53" s="100">
        <v>33</v>
      </c>
      <c r="C53" s="101"/>
      <c r="D53" s="40"/>
      <c r="E53" s="41"/>
      <c r="F53" s="41"/>
      <c r="G53" s="46">
        <f t="shared" si="1"/>
        <v>0</v>
      </c>
    </row>
    <row r="54" spans="1:7" ht="14" x14ac:dyDescent="0.2">
      <c r="A54" s="107"/>
      <c r="B54" s="100">
        <v>34</v>
      </c>
      <c r="C54" s="101"/>
      <c r="D54" s="40"/>
      <c r="E54" s="41"/>
      <c r="F54" s="41"/>
      <c r="G54" s="46">
        <f t="shared" si="1"/>
        <v>0</v>
      </c>
    </row>
    <row r="55" spans="1:7" ht="14" x14ac:dyDescent="0.2">
      <c r="A55" s="107"/>
      <c r="B55" s="100">
        <v>35</v>
      </c>
      <c r="C55" s="101"/>
      <c r="D55" s="40"/>
      <c r="E55" s="41"/>
      <c r="F55" s="41"/>
      <c r="G55" s="46">
        <f t="shared" si="1"/>
        <v>0</v>
      </c>
    </row>
    <row r="56" spans="1:7" ht="14" x14ac:dyDescent="0.2">
      <c r="A56" s="107"/>
      <c r="B56" s="100">
        <v>36</v>
      </c>
      <c r="C56" s="101"/>
      <c r="D56" s="40"/>
      <c r="E56" s="41"/>
      <c r="F56" s="41"/>
      <c r="G56" s="46">
        <f t="shared" si="1"/>
        <v>0</v>
      </c>
    </row>
    <row r="57" spans="1:7" ht="14" x14ac:dyDescent="0.2">
      <c r="A57" s="107"/>
      <c r="B57" s="100">
        <v>37</v>
      </c>
      <c r="C57" s="101"/>
      <c r="D57" s="40"/>
      <c r="E57" s="41"/>
      <c r="F57" s="41"/>
      <c r="G57" s="46">
        <f t="shared" si="1"/>
        <v>0</v>
      </c>
    </row>
    <row r="58" spans="1:7" ht="14" x14ac:dyDescent="0.2">
      <c r="A58" s="107"/>
      <c r="B58" s="100">
        <v>38</v>
      </c>
      <c r="C58" s="101"/>
      <c r="D58" s="40"/>
      <c r="E58" s="41"/>
      <c r="F58" s="41"/>
      <c r="G58" s="46">
        <f t="shared" si="1"/>
        <v>0</v>
      </c>
    </row>
    <row r="59" spans="1:7" ht="14" x14ac:dyDescent="0.2">
      <c r="A59" s="107"/>
      <c r="B59" s="100">
        <v>39</v>
      </c>
      <c r="C59" s="101"/>
      <c r="D59" s="40"/>
      <c r="E59" s="41"/>
      <c r="F59" s="41"/>
      <c r="G59" s="46">
        <f t="shared" si="1"/>
        <v>0</v>
      </c>
    </row>
    <row r="60" spans="1:7" ht="14" x14ac:dyDescent="0.2">
      <c r="A60" s="107"/>
      <c r="B60" s="100">
        <v>40</v>
      </c>
      <c r="C60" s="101"/>
      <c r="D60" s="40"/>
      <c r="E60" s="41"/>
      <c r="F60" s="41"/>
      <c r="G60" s="46">
        <f t="shared" si="1"/>
        <v>0</v>
      </c>
    </row>
    <row r="61" spans="1:7" ht="14" x14ac:dyDescent="0.2">
      <c r="A61" s="107"/>
      <c r="B61" s="100">
        <v>41</v>
      </c>
      <c r="C61" s="101"/>
      <c r="D61" s="40"/>
      <c r="E61" s="41"/>
      <c r="F61" s="41"/>
      <c r="G61" s="46">
        <f t="shared" si="1"/>
        <v>0</v>
      </c>
    </row>
    <row r="62" spans="1:7" ht="14" x14ac:dyDescent="0.2">
      <c r="A62" s="107"/>
      <c r="B62" s="100">
        <v>42</v>
      </c>
      <c r="C62" s="101"/>
      <c r="D62" s="40"/>
      <c r="E62" s="41"/>
      <c r="F62" s="41"/>
      <c r="G62" s="46">
        <f t="shared" si="1"/>
        <v>0</v>
      </c>
    </row>
    <row r="63" spans="1:7" ht="14" x14ac:dyDescent="0.2">
      <c r="A63" s="107"/>
      <c r="B63" s="100">
        <v>43</v>
      </c>
      <c r="C63" s="101"/>
      <c r="D63" s="40"/>
      <c r="E63" s="41"/>
      <c r="F63" s="41"/>
      <c r="G63" s="46">
        <f t="shared" si="1"/>
        <v>0</v>
      </c>
    </row>
    <row r="64" spans="1:7" ht="14" x14ac:dyDescent="0.2">
      <c r="A64" s="107"/>
      <c r="B64" s="100">
        <v>44</v>
      </c>
      <c r="C64" s="101"/>
      <c r="D64" s="40"/>
      <c r="E64" s="41"/>
      <c r="F64" s="41"/>
      <c r="G64" s="46">
        <f t="shared" si="1"/>
        <v>0</v>
      </c>
    </row>
    <row r="65" spans="1:14" ht="14" x14ac:dyDescent="0.2">
      <c r="A65" s="107"/>
      <c r="B65" s="100">
        <v>45</v>
      </c>
      <c r="C65" s="101"/>
      <c r="D65" s="40"/>
      <c r="E65" s="41"/>
      <c r="F65" s="41"/>
      <c r="G65" s="46">
        <f t="shared" si="1"/>
        <v>0</v>
      </c>
    </row>
    <row r="66" spans="1:14" ht="14" x14ac:dyDescent="0.2">
      <c r="A66" s="107"/>
      <c r="B66" s="100">
        <v>46</v>
      </c>
      <c r="C66" s="101"/>
      <c r="D66" s="40"/>
      <c r="E66" s="41"/>
      <c r="F66" s="41"/>
      <c r="G66" s="46">
        <f t="shared" si="1"/>
        <v>0</v>
      </c>
    </row>
    <row r="67" spans="1:14" ht="14" x14ac:dyDescent="0.2">
      <c r="A67" s="107"/>
      <c r="B67" s="100">
        <v>47</v>
      </c>
      <c r="C67" s="101"/>
      <c r="D67" s="40"/>
      <c r="E67" s="41"/>
      <c r="F67" s="41"/>
      <c r="G67" s="46">
        <f t="shared" si="1"/>
        <v>0</v>
      </c>
    </row>
    <row r="68" spans="1:14" ht="14" x14ac:dyDescent="0.2">
      <c r="A68" s="107"/>
      <c r="B68" s="100">
        <v>48</v>
      </c>
      <c r="C68" s="101"/>
      <c r="D68" s="40"/>
      <c r="E68" s="41"/>
      <c r="F68" s="41"/>
      <c r="G68" s="46">
        <f t="shared" si="1"/>
        <v>0</v>
      </c>
    </row>
    <row r="69" spans="1:14" ht="14" x14ac:dyDescent="0.2">
      <c r="A69" s="107"/>
      <c r="B69" s="100">
        <v>49</v>
      </c>
      <c r="C69" s="101"/>
      <c r="D69" s="40"/>
      <c r="E69" s="41"/>
      <c r="F69" s="41"/>
      <c r="G69" s="46">
        <f t="shared" si="1"/>
        <v>0</v>
      </c>
    </row>
    <row r="70" spans="1:14" ht="14" x14ac:dyDescent="0.2">
      <c r="A70" s="107"/>
      <c r="B70" s="100">
        <v>50</v>
      </c>
      <c r="C70" s="101"/>
      <c r="D70" s="40"/>
      <c r="E70" s="41"/>
      <c r="F70" s="41"/>
      <c r="G70" s="46">
        <f t="shared" si="1"/>
        <v>0</v>
      </c>
    </row>
    <row r="71" spans="1:14" ht="14" x14ac:dyDescent="0.2">
      <c r="A71" s="109"/>
      <c r="B71" s="102" t="s">
        <v>76</v>
      </c>
      <c r="C71" s="102"/>
      <c r="D71" s="72"/>
      <c r="E71" s="72"/>
      <c r="F71" s="72"/>
      <c r="G71" s="46">
        <f>SUM(G21:G70)</f>
        <v>0</v>
      </c>
    </row>
    <row r="72" spans="1:14" ht="14" x14ac:dyDescent="0.2">
      <c r="A72" s="1"/>
      <c r="B72" s="1"/>
      <c r="C72" s="1"/>
      <c r="D72" s="1"/>
      <c r="E72" s="1"/>
      <c r="F72" s="1"/>
      <c r="G72" s="1"/>
      <c r="H72" s="1"/>
      <c r="I72" s="1"/>
      <c r="J72" s="1"/>
      <c r="K72" s="1"/>
      <c r="L72" s="1"/>
      <c r="M72" s="1"/>
      <c r="N72" s="1"/>
    </row>
    <row r="73" spans="1:14" ht="14" x14ac:dyDescent="0.2">
      <c r="A73" s="1"/>
      <c r="B73" s="1"/>
      <c r="C73" s="1"/>
      <c r="D73" s="1"/>
      <c r="E73" s="1"/>
      <c r="F73" s="1"/>
      <c r="G73" s="1"/>
      <c r="H73" s="1"/>
      <c r="I73" s="1"/>
      <c r="J73" s="1"/>
      <c r="K73" s="1"/>
      <c r="L73" s="1"/>
      <c r="M73" s="1"/>
      <c r="N73" s="1"/>
    </row>
  </sheetData>
  <mergeCells count="67">
    <mergeCell ref="A9:A14"/>
    <mergeCell ref="A21:A71"/>
    <mergeCell ref="B6:C6"/>
    <mergeCell ref="B7:C7"/>
    <mergeCell ref="B8:C8"/>
    <mergeCell ref="B9:C9"/>
    <mergeCell ref="B10:C10"/>
    <mergeCell ref="B11:C11"/>
    <mergeCell ref="B12:C12"/>
    <mergeCell ref="B68:C68"/>
    <mergeCell ref="B63:C63"/>
    <mergeCell ref="B64:C64"/>
    <mergeCell ref="B65:C65"/>
    <mergeCell ref="B13:C13"/>
    <mergeCell ref="B31:C31"/>
    <mergeCell ref="B32:C32"/>
    <mergeCell ref="B44:C44"/>
    <mergeCell ref="B45:C45"/>
    <mergeCell ref="B46:C46"/>
    <mergeCell ref="B47:C47"/>
    <mergeCell ref="E5:F5"/>
    <mergeCell ref="D17:E17"/>
    <mergeCell ref="B39:C39"/>
    <mergeCell ref="B40:C40"/>
    <mergeCell ref="B41:C41"/>
    <mergeCell ref="B42:C42"/>
    <mergeCell ref="B21:C21"/>
    <mergeCell ref="B22:C22"/>
    <mergeCell ref="B23:C23"/>
    <mergeCell ref="B24:C24"/>
    <mergeCell ref="B25:C25"/>
    <mergeCell ref="B59:C59"/>
    <mergeCell ref="B60:C60"/>
    <mergeCell ref="B50:C50"/>
    <mergeCell ref="B51:C51"/>
    <mergeCell ref="B52:C52"/>
    <mergeCell ref="B14:C14"/>
    <mergeCell ref="B18:C18"/>
    <mergeCell ref="B19:C19"/>
    <mergeCell ref="B20:C20"/>
    <mergeCell ref="B38:C38"/>
    <mergeCell ref="B36:C36"/>
    <mergeCell ref="B37:C37"/>
    <mergeCell ref="B33:C33"/>
    <mergeCell ref="B34:C34"/>
    <mergeCell ref="B35:C35"/>
    <mergeCell ref="B26:C26"/>
    <mergeCell ref="B27:C27"/>
    <mergeCell ref="B28:C28"/>
    <mergeCell ref="B29:C29"/>
    <mergeCell ref="B30:C30"/>
    <mergeCell ref="B43:C43"/>
    <mergeCell ref="B69:C69"/>
    <mergeCell ref="B70:C70"/>
    <mergeCell ref="B71:C71"/>
    <mergeCell ref="B55:C55"/>
    <mergeCell ref="B56:C56"/>
    <mergeCell ref="B57:C57"/>
    <mergeCell ref="B61:C61"/>
    <mergeCell ref="B62:C62"/>
    <mergeCell ref="B53:C53"/>
    <mergeCell ref="B54:C54"/>
    <mergeCell ref="B48:C48"/>
    <mergeCell ref="B49:C49"/>
    <mergeCell ref="B66:C66"/>
    <mergeCell ref="B67:C67"/>
    <mergeCell ref="B58:C58"/>
  </mergeCells>
  <phoneticPr fontId="3"/>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48"/>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6" width="12.6328125" style="1" customWidth="1"/>
    <col min="7" max="7" width="14.453125" style="1" bestFit="1" customWidth="1"/>
    <col min="8" max="8" width="14.6328125" style="1" customWidth="1"/>
    <col min="9" max="9" width="9" style="7"/>
    <col min="10" max="16384" width="9" style="1"/>
  </cols>
  <sheetData>
    <row r="1" spans="1:9" x14ac:dyDescent="0.2">
      <c r="I1" s="2" t="str">
        <f>'PMS(input)'!K1</f>
        <v>JCM_VN_F_PMS_ver02.0</v>
      </c>
    </row>
    <row r="2" spans="1:9" ht="27.75" customHeight="1" x14ac:dyDescent="0.2">
      <c r="A2" s="112" t="s">
        <v>84</v>
      </c>
      <c r="B2" s="112"/>
      <c r="C2" s="112"/>
      <c r="D2" s="112"/>
      <c r="E2" s="112"/>
      <c r="F2" s="112"/>
      <c r="G2" s="112"/>
      <c r="H2" s="112"/>
      <c r="I2" s="112"/>
    </row>
    <row r="3" spans="1:9" ht="18" customHeight="1" x14ac:dyDescent="0.2">
      <c r="A3" s="113" t="s">
        <v>85</v>
      </c>
      <c r="B3" s="114"/>
      <c r="C3" s="114"/>
      <c r="D3" s="114"/>
      <c r="E3" s="114"/>
      <c r="F3" s="114"/>
      <c r="G3" s="114"/>
      <c r="H3" s="114"/>
      <c r="I3" s="114"/>
    </row>
    <row r="4" spans="1:9" ht="11.25" customHeight="1" x14ac:dyDescent="0.2"/>
    <row r="5" spans="1:9" ht="18.75" customHeight="1" x14ac:dyDescent="0.2">
      <c r="A5" s="22" t="s">
        <v>86</v>
      </c>
      <c r="B5" s="15"/>
      <c r="C5" s="15"/>
      <c r="D5" s="15"/>
      <c r="E5" s="14"/>
      <c r="F5" s="16" t="s">
        <v>87</v>
      </c>
      <c r="G5" s="16" t="s">
        <v>88</v>
      </c>
      <c r="H5" s="16" t="s">
        <v>17</v>
      </c>
      <c r="I5" s="17" t="s">
        <v>89</v>
      </c>
    </row>
    <row r="6" spans="1:9" ht="18.75" customHeight="1" x14ac:dyDescent="0.2">
      <c r="A6" s="23"/>
      <c r="B6" s="18" t="s">
        <v>90</v>
      </c>
      <c r="C6" s="18"/>
      <c r="D6" s="18"/>
      <c r="E6" s="18"/>
      <c r="F6" s="19"/>
      <c r="G6" s="27">
        <f>G8-G12</f>
        <v>0</v>
      </c>
      <c r="H6" s="19" t="s">
        <v>62</v>
      </c>
      <c r="I6" s="19" t="s">
        <v>91</v>
      </c>
    </row>
    <row r="7" spans="1:9" ht="18.75" customHeight="1" x14ac:dyDescent="0.2">
      <c r="A7" s="22" t="s">
        <v>92</v>
      </c>
      <c r="B7" s="14"/>
      <c r="C7" s="15"/>
      <c r="D7" s="16"/>
      <c r="E7" s="16"/>
      <c r="F7" s="16"/>
      <c r="G7" s="14"/>
      <c r="H7" s="14"/>
      <c r="I7" s="16"/>
    </row>
    <row r="8" spans="1:9" ht="18.75" customHeight="1" x14ac:dyDescent="0.2">
      <c r="A8" s="24"/>
      <c r="B8" s="25" t="s">
        <v>93</v>
      </c>
      <c r="C8" s="18"/>
      <c r="D8" s="18"/>
      <c r="E8" s="18"/>
      <c r="F8" s="19"/>
      <c r="G8" s="49">
        <f>G9+G10</f>
        <v>0</v>
      </c>
      <c r="H8" s="19" t="s">
        <v>62</v>
      </c>
      <c r="I8" s="19" t="s">
        <v>94</v>
      </c>
    </row>
    <row r="9" spans="1:9" ht="18.75" customHeight="1" x14ac:dyDescent="0.2">
      <c r="A9" s="24"/>
      <c r="B9" s="44"/>
      <c r="C9" s="20" t="s">
        <v>95</v>
      </c>
      <c r="D9" s="20"/>
      <c r="E9" s="20"/>
      <c r="F9" s="21" t="s">
        <v>96</v>
      </c>
      <c r="G9" s="45">
        <f>'PMS(input)'!E7*'PMS(input)'!E18</f>
        <v>0</v>
      </c>
      <c r="H9" s="21" t="s">
        <v>101</v>
      </c>
      <c r="I9" s="21" t="s">
        <v>190</v>
      </c>
    </row>
    <row r="10" spans="1:9" ht="18.75" customHeight="1" x14ac:dyDescent="0.2">
      <c r="A10" s="23"/>
      <c r="B10" s="26"/>
      <c r="C10" s="20" t="s">
        <v>97</v>
      </c>
      <c r="D10" s="20"/>
      <c r="E10" s="20"/>
      <c r="F10" s="21" t="s">
        <v>98</v>
      </c>
      <c r="G10" s="45">
        <f>'PMS(input)'!E8*('PMS(input)'!E19-MAX('PMS(input)'!E9,'PMS(input)'!E10)*'PMS(input)'!E20)/1000/'PMS(input)'!E21*'PMS(input)'!E22</f>
        <v>0</v>
      </c>
      <c r="H10" s="21" t="s">
        <v>101</v>
      </c>
      <c r="I10" s="21" t="s">
        <v>191</v>
      </c>
    </row>
    <row r="11" spans="1:9" ht="18.75" customHeight="1" x14ac:dyDescent="0.2">
      <c r="A11" s="22" t="s">
        <v>99</v>
      </c>
      <c r="B11" s="15"/>
      <c r="C11" s="15"/>
      <c r="D11" s="15"/>
      <c r="E11" s="14"/>
      <c r="F11" s="16"/>
      <c r="G11" s="14"/>
      <c r="H11" s="14"/>
      <c r="I11" s="16"/>
    </row>
    <row r="12" spans="1:9" ht="18.75" customHeight="1" x14ac:dyDescent="0.2">
      <c r="A12" s="24"/>
      <c r="B12" s="25" t="s">
        <v>100</v>
      </c>
      <c r="C12" s="18"/>
      <c r="D12" s="18"/>
      <c r="E12" s="18"/>
      <c r="F12" s="21"/>
      <c r="G12" s="45">
        <f>G13+G14</f>
        <v>0</v>
      </c>
      <c r="H12" s="21" t="s">
        <v>101</v>
      </c>
      <c r="I12" s="21" t="s">
        <v>102</v>
      </c>
    </row>
    <row r="13" spans="1:9" ht="41.15" customHeight="1" x14ac:dyDescent="0.2">
      <c r="A13" s="24"/>
      <c r="B13" s="44"/>
      <c r="C13" s="115" t="s">
        <v>103</v>
      </c>
      <c r="D13" s="116"/>
      <c r="E13" s="117"/>
      <c r="F13" s="21" t="s">
        <v>96</v>
      </c>
      <c r="G13" s="45">
        <f>'PMS(input_separate)'!G14</f>
        <v>0</v>
      </c>
      <c r="H13" s="21" t="s">
        <v>101</v>
      </c>
      <c r="I13" s="21" t="s">
        <v>104</v>
      </c>
    </row>
    <row r="14" spans="1:9" ht="36" customHeight="1" x14ac:dyDescent="0.2">
      <c r="A14" s="23"/>
      <c r="B14" s="26"/>
      <c r="C14" s="115" t="s">
        <v>82</v>
      </c>
      <c r="D14" s="116"/>
      <c r="E14" s="117"/>
      <c r="F14" s="21" t="s">
        <v>96</v>
      </c>
      <c r="G14" s="45">
        <f>'PMS(input_separate)'!G71</f>
        <v>0</v>
      </c>
      <c r="H14" s="21" t="s">
        <v>101</v>
      </c>
      <c r="I14" s="21" t="s">
        <v>105</v>
      </c>
    </row>
    <row r="15" spans="1:9" x14ac:dyDescent="0.2">
      <c r="C15" s="8"/>
      <c r="E15" s="8"/>
      <c r="F15" s="9"/>
      <c r="G15" s="10"/>
      <c r="H15" s="10"/>
      <c r="I15" s="11"/>
    </row>
    <row r="16" spans="1:9" ht="21.75" customHeight="1" x14ac:dyDescent="0.2">
      <c r="E16" s="1" t="s">
        <v>106</v>
      </c>
    </row>
    <row r="17" spans="5:7" ht="21.75" customHeight="1" x14ac:dyDescent="0.2">
      <c r="E17" s="10"/>
      <c r="F17" s="29" t="s">
        <v>107</v>
      </c>
      <c r="G17" s="10"/>
    </row>
    <row r="18" spans="5:7" ht="21.75" customHeight="1" x14ac:dyDescent="0.2">
      <c r="E18" s="130" t="s">
        <v>192</v>
      </c>
      <c r="F18" s="30">
        <v>0.92</v>
      </c>
      <c r="G18" s="31" t="s">
        <v>108</v>
      </c>
    </row>
    <row r="19" spans="5:7" ht="21.75" customHeight="1" x14ac:dyDescent="0.2">
      <c r="E19" s="32"/>
      <c r="F19" s="33"/>
      <c r="G19" s="34"/>
    </row>
    <row r="20" spans="5:7" ht="21.75" customHeight="1" x14ac:dyDescent="0.2">
      <c r="E20" s="132"/>
      <c r="F20" s="131" t="s">
        <v>158</v>
      </c>
      <c r="G20" s="132"/>
    </row>
    <row r="21" spans="5:7" ht="21.75" customHeight="1" x14ac:dyDescent="0.2">
      <c r="E21" s="35" t="s">
        <v>109</v>
      </c>
      <c r="F21" s="36">
        <f>ROUND(14.8*44/12/1000,4)</f>
        <v>5.4300000000000001E-2</v>
      </c>
      <c r="G21" s="37" t="s">
        <v>110</v>
      </c>
    </row>
    <row r="22" spans="5:7" ht="21.75" customHeight="1" x14ac:dyDescent="0.2">
      <c r="E22" s="10"/>
      <c r="F22" s="10"/>
      <c r="G22" s="10"/>
    </row>
    <row r="23" spans="5:7" ht="21.75" customHeight="1" x14ac:dyDescent="0.2">
      <c r="E23" s="132"/>
      <c r="F23" s="131" t="s">
        <v>162</v>
      </c>
      <c r="G23" s="132"/>
    </row>
    <row r="24" spans="5:7" ht="21.75" customHeight="1" x14ac:dyDescent="0.2">
      <c r="E24" s="35" t="s">
        <v>111</v>
      </c>
      <c r="F24" s="50">
        <v>50.4</v>
      </c>
      <c r="G24" s="37" t="s">
        <v>112</v>
      </c>
    </row>
    <row r="25" spans="5:7" ht="21.75" customHeight="1" x14ac:dyDescent="0.2">
      <c r="E25" s="35" t="s">
        <v>113</v>
      </c>
      <c r="F25" s="50">
        <v>46.9</v>
      </c>
      <c r="G25" s="37" t="s">
        <v>112</v>
      </c>
    </row>
    <row r="26" spans="5:7" ht="21.75" customHeight="1" x14ac:dyDescent="0.2">
      <c r="E26" s="35" t="s">
        <v>114</v>
      </c>
      <c r="F26" s="50">
        <v>52.2</v>
      </c>
      <c r="G26" s="37" t="s">
        <v>112</v>
      </c>
    </row>
    <row r="27" spans="5:7" ht="21.75" customHeight="1" x14ac:dyDescent="0.2">
      <c r="E27" s="35" t="s">
        <v>115</v>
      </c>
      <c r="F27" s="50">
        <v>43.3</v>
      </c>
      <c r="G27" s="37" t="s">
        <v>112</v>
      </c>
    </row>
    <row r="28" spans="5:7" ht="21.75" customHeight="1" x14ac:dyDescent="0.2">
      <c r="E28" s="35" t="s">
        <v>116</v>
      </c>
      <c r="F28" s="50">
        <v>41.7</v>
      </c>
      <c r="G28" s="37" t="s">
        <v>112</v>
      </c>
    </row>
    <row r="29" spans="5:7" ht="21.75" customHeight="1" x14ac:dyDescent="0.2">
      <c r="E29" s="35" t="s">
        <v>117</v>
      </c>
      <c r="F29" s="50">
        <v>26</v>
      </c>
      <c r="G29" s="37" t="s">
        <v>112</v>
      </c>
    </row>
    <row r="30" spans="5:7" ht="21.75" customHeight="1" x14ac:dyDescent="0.2">
      <c r="E30" s="35" t="s">
        <v>118</v>
      </c>
      <c r="F30" s="50">
        <v>30.5</v>
      </c>
      <c r="G30" s="37" t="s">
        <v>112</v>
      </c>
    </row>
    <row r="31" spans="5:7" ht="21.75" customHeight="1" x14ac:dyDescent="0.2">
      <c r="E31" s="35" t="s">
        <v>119</v>
      </c>
      <c r="F31" s="50">
        <v>21.6</v>
      </c>
      <c r="G31" s="37" t="s">
        <v>112</v>
      </c>
    </row>
    <row r="32" spans="5:7" ht="21.75" customHeight="1" x14ac:dyDescent="0.2">
      <c r="E32" s="10"/>
      <c r="F32" s="10"/>
      <c r="G32" s="38"/>
    </row>
    <row r="33" spans="5:7" ht="21.75" customHeight="1" x14ac:dyDescent="0.2">
      <c r="E33" s="10"/>
      <c r="F33" s="10"/>
      <c r="G33" s="38"/>
    </row>
    <row r="34" spans="5:7" ht="21.75" customHeight="1" x14ac:dyDescent="0.2">
      <c r="E34" s="132"/>
      <c r="F34" s="131" t="s">
        <v>193</v>
      </c>
      <c r="G34" s="132"/>
    </row>
    <row r="35" spans="5:7" ht="21.75" customHeight="1" x14ac:dyDescent="0.2">
      <c r="E35" s="35" t="s">
        <v>120</v>
      </c>
      <c r="F35" s="36">
        <v>5.8299999999999998E-2</v>
      </c>
      <c r="G35" s="37" t="s">
        <v>110</v>
      </c>
    </row>
    <row r="36" spans="5:7" ht="21.75" customHeight="1" x14ac:dyDescent="0.2">
      <c r="E36" s="35" t="s">
        <v>121</v>
      </c>
      <c r="F36" s="36">
        <f>ROUND(19.2*44/12/1000,4)</f>
        <v>7.0400000000000004E-2</v>
      </c>
      <c r="G36" s="37" t="s">
        <v>110</v>
      </c>
    </row>
    <row r="37" spans="5:7" ht="21.75" customHeight="1" x14ac:dyDescent="0.2">
      <c r="E37" s="35" t="s">
        <v>122</v>
      </c>
      <c r="F37" s="36">
        <v>6.5600000000000006E-2</v>
      </c>
      <c r="G37" s="37" t="s">
        <v>110</v>
      </c>
    </row>
    <row r="38" spans="5:7" ht="21.75" customHeight="1" x14ac:dyDescent="0.2">
      <c r="E38" s="35" t="s">
        <v>123</v>
      </c>
      <c r="F38" s="36">
        <v>7.4800000000000005E-2</v>
      </c>
      <c r="G38" s="37" t="s">
        <v>110</v>
      </c>
    </row>
    <row r="39" spans="5:7" ht="21.75" customHeight="1" x14ac:dyDescent="0.2">
      <c r="E39" s="35" t="s">
        <v>124</v>
      </c>
      <c r="F39" s="36">
        <v>7.8799999999999995E-2</v>
      </c>
      <c r="G39" s="37" t="s">
        <v>110</v>
      </c>
    </row>
    <row r="40" spans="5:7" ht="21.75" customHeight="1" x14ac:dyDescent="0.2">
      <c r="E40" s="35" t="s">
        <v>125</v>
      </c>
      <c r="F40" s="36">
        <v>0.1</v>
      </c>
      <c r="G40" s="37" t="s">
        <v>110</v>
      </c>
    </row>
    <row r="41" spans="5:7" ht="21.75" customHeight="1" x14ac:dyDescent="0.2">
      <c r="E41" s="35" t="s">
        <v>126</v>
      </c>
      <c r="F41" s="36">
        <v>9.9699999999999997E-2</v>
      </c>
      <c r="G41" s="37" t="s">
        <v>110</v>
      </c>
    </row>
    <row r="42" spans="5:7" ht="21.75" customHeight="1" x14ac:dyDescent="0.2">
      <c r="E42" s="35" t="s">
        <v>127</v>
      </c>
      <c r="F42" s="36">
        <v>0.115</v>
      </c>
      <c r="G42" s="37" t="s">
        <v>110</v>
      </c>
    </row>
    <row r="43" spans="5:7" ht="21.75" customHeight="1" x14ac:dyDescent="0.2">
      <c r="E43" s="32"/>
      <c r="F43" s="33"/>
      <c r="G43" s="34"/>
    </row>
    <row r="44" spans="5:7" ht="21.75" customHeight="1" x14ac:dyDescent="0.2">
      <c r="E44" s="133" t="s">
        <v>194</v>
      </c>
      <c r="F44" s="134" t="s">
        <v>166</v>
      </c>
      <c r="G44" s="10"/>
    </row>
    <row r="45" spans="5:7" ht="21.75" customHeight="1" x14ac:dyDescent="0.2">
      <c r="E45" s="133" t="s">
        <v>128</v>
      </c>
      <c r="F45" s="134">
        <v>2.4499999999999999E-4</v>
      </c>
      <c r="G45" s="37" t="s">
        <v>189</v>
      </c>
    </row>
    <row r="46" spans="5:7" ht="21.75" customHeight="1" x14ac:dyDescent="0.2">
      <c r="E46" s="133" t="s">
        <v>129</v>
      </c>
      <c r="F46" s="134">
        <v>1.2899999999999999E-4</v>
      </c>
      <c r="G46" s="37" t="s">
        <v>189</v>
      </c>
    </row>
    <row r="47" spans="5:7" ht="21.75" customHeight="1" x14ac:dyDescent="0.2">
      <c r="E47" s="32"/>
      <c r="F47" s="33"/>
      <c r="G47" s="34"/>
    </row>
    <row r="48" spans="5:7" ht="21.75" customHeight="1" x14ac:dyDescent="0.2"/>
  </sheetData>
  <mergeCells count="4">
    <mergeCell ref="A2:I2"/>
    <mergeCell ref="A3:I3"/>
    <mergeCell ref="C13:E13"/>
    <mergeCell ref="C14:E14"/>
  </mergeCells>
  <phoneticPr fontId="3"/>
  <pageMargins left="0.70866141732283472" right="0.70866141732283472" top="0.74803149606299213" bottom="0.74803149606299213" header="0.31496062992125984" footer="0.31496062992125984"/>
  <pageSetup paperSize="9" scale="80"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C5F022FD-3870-42D8-AC41-3A9EDE394755}">
  <ds:schemaRefs>
    <ds:schemaRef ds:uri="http://schemas.microsoft.com/sharepoint/v3/contenttype/forms"/>
  </ds:schemaRefs>
</ds:datastoreItem>
</file>

<file path=customXml/itemProps2.xml><?xml version="1.0" encoding="utf-8"?>
<ds:datastoreItem xmlns:ds="http://schemas.openxmlformats.org/officeDocument/2006/customXml" ds:itemID="{18A285E5-7777-4760-9906-2579A8E7D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E060F8-3776-4D45-809E-9F7A7CE6AC3B}">
  <ds:schemaRefs>
    <ds:schemaRef ds:uri="http://schemas.microsoft.com/office/2006/metadata/properties"/>
    <ds:schemaRef ds:uri="aa648ee9-af07-4ee7-a823-cd9c24dceb19"/>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16f3ea39-9308-4011-b282-348b837af518"/>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PMS(input)</vt:lpstr>
      <vt:lpstr>PMS(input_separate)</vt:lpstr>
      <vt:lpstr>PMS(calc_process)</vt:lpstr>
      <vt:lpstr>'PMS(calc_process)'!Print_Area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2018-08-13T10:51:38Z</dcterms:created>
  <dcterms:modified xsi:type="dcterms:W3CDTF">2022-08-19T02:19:32Z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