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https://murcjp.sharepoint.com/sites/msteams_a84ffb/Shared Documents/02-1_方法論/06_VN/VN_PM029(第一実業、バイオマスボイラ)/3_public input_辺見確認済/"/>
    </mc:Choice>
  </mc:AlternateContent>
  <xr:revisionPtr revIDLastSave="6" documentId="13_ncr:1_{18FF2382-4E6C-4579-96F1-345D271F124D}" xr6:coauthVersionLast="47" xr6:coauthVersionMax="47" xr10:uidLastSave="{F049441F-D096-4D48-9590-D673428E4D29}"/>
  <bookViews>
    <workbookView xWindow="-110" yWindow="-110" windowWidth="21820" windowHeight="14160" tabRatio="819" xr2:uid="{00000000-000D-0000-FFFF-FFFF00000000}"/>
  </bookViews>
  <sheets>
    <sheet name="PMS(input)" sheetId="1" r:id="rId1"/>
    <sheet name="PMS(input_separate)" sheetId="6" r:id="rId2"/>
    <sheet name="PMS(calc_process)" sheetId="2" r:id="rId3"/>
  </sheets>
  <definedNames>
    <definedName name="_xlnm.Print_Area" localSheetId="2">'PMS(calc_process)'!$A$1:$I$51</definedName>
    <definedName name="_xlnm.Print_Area" localSheetId="0">'PMS(input)'!$A$1:$K$41</definedName>
    <definedName name="Z_B2660EC6_48E8_44CA_972A_E2556BB968F0_.wvu.PrintArea" localSheetId="2" hidden="1">'PMS(calc_process)'!$A$2:$I$51</definedName>
    <definedName name="Z_B2660EC6_48E8_44CA_972A_E2556BB968F0_.wvu.PrintArea" localSheetId="0" hidden="1">'PMS(input)'!$A$2:$K$41</definedName>
    <definedName name="Z_D0CDC236_ABDA_4432_BA8D_8D1597712156_.wvu.PrintArea" localSheetId="2" hidden="1">'PMS(calc_process)'!$A$2:$I$51</definedName>
    <definedName name="Z_D0CDC236_ABDA_4432_BA8D_8D1597712156_.wvu.PrintArea" localSheetId="0" hidden="1">'PMS(input)'!$A$2:$K$41</definedName>
    <definedName name="Z_D273F3A6_8152_4679_92B0_E1E5F788BD2C_.wvu.PrintArea" localSheetId="2" hidden="1">'PMS(calc_process)'!$A$2:$I$51</definedName>
    <definedName name="Z_D273F3A6_8152_4679_92B0_E1E5F788BD2C_.wvu.PrintArea" localSheetId="0" hidden="1">'PMS(input)'!$A$2:$K$41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9" i="2" l="1"/>
  <c r="F36" i="2" l="1"/>
  <c r="F21" i="2" l="1"/>
  <c r="G188" i="6" l="1"/>
  <c r="G12" i="2" l="1"/>
  <c r="G196" i="6"/>
  <c r="G81" i="6" l="1"/>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80"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22" i="6"/>
  <c r="G180" i="6" l="1"/>
  <c r="G14" i="2" s="1"/>
  <c r="G72" i="6"/>
  <c r="G10" i="6"/>
  <c r="G11" i="6"/>
  <c r="G12" i="6"/>
  <c r="G13" i="6"/>
  <c r="G9" i="6"/>
  <c r="G14" i="6" l="1"/>
  <c r="G13" i="2" s="1"/>
  <c r="G11" i="2" s="1"/>
  <c r="G1" i="6" l="1"/>
  <c r="I1" i="2"/>
  <c r="G8" i="2" l="1"/>
  <c r="G6" i="2" l="1"/>
  <c r="B36" i="1" s="1"/>
</calcChain>
</file>

<file path=xl/sharedStrings.xml><?xml version="1.0" encoding="utf-8"?>
<sst xmlns="http://schemas.openxmlformats.org/spreadsheetml/2006/main" count="426" uniqueCount="260">
  <si>
    <r>
      <t xml:space="preserve">Table 1: Parameters to be monitored </t>
    </r>
    <r>
      <rPr>
        <b/>
        <i/>
        <sz val="14"/>
        <color indexed="8"/>
        <rFont val="Arial"/>
        <family val="2"/>
      </rPr>
      <t>ex post</t>
    </r>
    <phoneticPr fontId="4"/>
  </si>
  <si>
    <r>
      <t xml:space="preserve">Table 2: Project-specific parameters to be fixed </t>
    </r>
    <r>
      <rPr>
        <b/>
        <i/>
        <sz val="14"/>
        <color indexed="8"/>
        <rFont val="Arial"/>
        <family val="2"/>
      </rPr>
      <t>ex ante</t>
    </r>
    <phoneticPr fontId="4"/>
  </si>
  <si>
    <t>Units</t>
    <phoneticPr fontId="4"/>
  </si>
  <si>
    <r>
      <t xml:space="preserve">Table3: </t>
    </r>
    <r>
      <rPr>
        <b/>
        <i/>
        <sz val="14"/>
        <color indexed="8"/>
        <rFont val="Arial"/>
        <family val="2"/>
      </rPr>
      <t>Ex-ante</t>
    </r>
    <r>
      <rPr>
        <b/>
        <sz val="14"/>
        <color indexed="8"/>
        <rFont val="Arial"/>
        <family val="2"/>
      </rPr>
      <t xml:space="preserve"> estimation of CO</t>
    </r>
    <r>
      <rPr>
        <b/>
        <vertAlign val="subscript"/>
        <sz val="14"/>
        <color indexed="8"/>
        <rFont val="Arial"/>
        <family val="2"/>
      </rPr>
      <t>2</t>
    </r>
    <r>
      <rPr>
        <b/>
        <sz val="14"/>
        <color indexed="8"/>
        <rFont val="Arial"/>
        <family val="2"/>
      </rPr>
      <t xml:space="preserve"> emission reductions</t>
    </r>
    <phoneticPr fontId="4"/>
  </si>
  <si>
    <r>
      <t>CO</t>
    </r>
    <r>
      <rPr>
        <b/>
        <vertAlign val="subscript"/>
        <sz val="14"/>
        <color indexed="9"/>
        <rFont val="Arial"/>
        <family val="2"/>
      </rPr>
      <t>2</t>
    </r>
    <r>
      <rPr>
        <b/>
        <sz val="14"/>
        <color indexed="9"/>
        <rFont val="Arial"/>
        <family val="2"/>
      </rPr>
      <t xml:space="preserve"> emission reductions</t>
    </r>
    <phoneticPr fontId="4"/>
  </si>
  <si>
    <t>[Monitoring option]</t>
    <phoneticPr fontId="4"/>
  </si>
  <si>
    <t>Option A</t>
    <phoneticPr fontId="4"/>
  </si>
  <si>
    <t>Based on public data which is measured by entities other than the project participants (Data used: publicly recognized data such as statistical data and specifications)</t>
    <phoneticPr fontId="4"/>
  </si>
  <si>
    <t>Option B</t>
    <phoneticPr fontId="4"/>
  </si>
  <si>
    <t>Option C</t>
    <phoneticPr fontId="4"/>
  </si>
  <si>
    <t xml:space="preserve">[Attachment to Proposed Methodology Form]  </t>
    <phoneticPr fontId="4"/>
  </si>
  <si>
    <t>1. Calculations for emission reductions</t>
    <phoneticPr fontId="4"/>
  </si>
  <si>
    <t>Fuel type</t>
    <phoneticPr fontId="4"/>
  </si>
  <si>
    <t>Value</t>
    <phoneticPr fontId="4"/>
  </si>
  <si>
    <t>Units</t>
    <phoneticPr fontId="4"/>
  </si>
  <si>
    <t>Parameter</t>
  </si>
  <si>
    <r>
      <t xml:space="preserve">Emission reductions during the period </t>
    </r>
    <r>
      <rPr>
        <i/>
        <sz val="11"/>
        <color indexed="8"/>
        <rFont val="Arial"/>
        <family val="2"/>
      </rPr>
      <t>p</t>
    </r>
    <phoneticPr fontId="4"/>
  </si>
  <si>
    <r>
      <t>tCO</t>
    </r>
    <r>
      <rPr>
        <vertAlign val="subscript"/>
        <sz val="11"/>
        <color indexed="8"/>
        <rFont val="Arial"/>
        <family val="2"/>
      </rPr>
      <t>2</t>
    </r>
    <r>
      <rPr>
        <sz val="11"/>
        <color indexed="8"/>
        <rFont val="Arial"/>
        <family val="2"/>
      </rPr>
      <t>/p</t>
    </r>
    <phoneticPr fontId="4"/>
  </si>
  <si>
    <r>
      <t>ER</t>
    </r>
    <r>
      <rPr>
        <vertAlign val="subscript"/>
        <sz val="11"/>
        <color indexed="8"/>
        <rFont val="Arial"/>
        <family val="2"/>
      </rPr>
      <t>p</t>
    </r>
    <phoneticPr fontId="4"/>
  </si>
  <si>
    <r>
      <t>tCO</t>
    </r>
    <r>
      <rPr>
        <vertAlign val="subscript"/>
        <sz val="11"/>
        <color indexed="8"/>
        <rFont val="Arial"/>
        <family val="2"/>
      </rPr>
      <t>2</t>
    </r>
    <r>
      <rPr>
        <sz val="11"/>
        <color indexed="8"/>
        <rFont val="Arial"/>
        <family val="2"/>
      </rPr>
      <t>/p</t>
    </r>
    <phoneticPr fontId="4"/>
  </si>
  <si>
    <r>
      <t>RE</t>
    </r>
    <r>
      <rPr>
        <vertAlign val="subscript"/>
        <sz val="11"/>
        <color indexed="8"/>
        <rFont val="Arial"/>
        <family val="2"/>
      </rPr>
      <t>p</t>
    </r>
    <phoneticPr fontId="4"/>
  </si>
  <si>
    <r>
      <t>tCO</t>
    </r>
    <r>
      <rPr>
        <vertAlign val="subscript"/>
        <sz val="11"/>
        <rFont val="Arial"/>
        <family val="2"/>
      </rPr>
      <t>2</t>
    </r>
    <r>
      <rPr>
        <sz val="11"/>
        <rFont val="Arial"/>
        <family val="2"/>
      </rPr>
      <t>/p</t>
    </r>
    <phoneticPr fontId="4"/>
  </si>
  <si>
    <r>
      <t>PE</t>
    </r>
    <r>
      <rPr>
        <vertAlign val="subscript"/>
        <sz val="11"/>
        <rFont val="Arial"/>
        <family val="2"/>
      </rPr>
      <t>p</t>
    </r>
    <phoneticPr fontId="4"/>
  </si>
  <si>
    <t>[List of Default Values]</t>
    <phoneticPr fontId="4"/>
  </si>
  <si>
    <t>Based on the amount of transaction which is measured directly using measuring equipment (Data used: commercial evidence such as invoices)</t>
  </si>
  <si>
    <t>Based on the actual measurement using measuring equipment (Data used: measured values)</t>
  </si>
  <si>
    <r>
      <t>tCO</t>
    </r>
    <r>
      <rPr>
        <vertAlign val="subscript"/>
        <sz val="14"/>
        <color indexed="8"/>
        <rFont val="Arial"/>
        <family val="2"/>
      </rPr>
      <t>2</t>
    </r>
    <r>
      <rPr>
        <sz val="14"/>
        <color indexed="8"/>
        <rFont val="Arial"/>
        <family val="2"/>
      </rPr>
      <t>/p</t>
    </r>
    <phoneticPr fontId="4"/>
  </si>
  <si>
    <t>Monitored data</t>
    <phoneticPr fontId="4"/>
  </si>
  <si>
    <t>Continuously</t>
    <phoneticPr fontId="4"/>
  </si>
  <si>
    <t>-</t>
    <phoneticPr fontId="4"/>
  </si>
  <si>
    <t>Input on "PMS
(input_separate)"</t>
  </si>
  <si>
    <r>
      <t xml:space="preserve">Reference emissions during the period </t>
    </r>
    <r>
      <rPr>
        <i/>
        <sz val="11"/>
        <color indexed="8"/>
        <rFont val="Arial"/>
        <family val="2"/>
      </rPr>
      <t>p</t>
    </r>
    <phoneticPr fontId="4"/>
  </si>
  <si>
    <r>
      <t xml:space="preserve">Project emissions during the period </t>
    </r>
    <r>
      <rPr>
        <i/>
        <sz val="11"/>
        <color indexed="8"/>
        <rFont val="Arial"/>
        <family val="2"/>
      </rPr>
      <t>p</t>
    </r>
    <phoneticPr fontId="4"/>
  </si>
  <si>
    <t>2. Calculations for reference emissions</t>
    <phoneticPr fontId="4"/>
  </si>
  <si>
    <t>3. Calculations of the project emissions</t>
    <phoneticPr fontId="4"/>
  </si>
  <si>
    <r>
      <t xml:space="preserve">JCM Proposed Methodology Spreadsheet Form (Input Sheet) </t>
    </r>
    <r>
      <rPr>
        <b/>
        <sz val="12"/>
        <color indexed="9"/>
        <rFont val="Arial"/>
        <family val="2"/>
      </rPr>
      <t xml:space="preserve">[Attachment to Proposed Methodology Form]  </t>
    </r>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</si>
  <si>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</si>
  <si>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</si>
  <si>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</si>
  <si>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</si>
  <si>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</si>
  <si>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</si>
  <si>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</si>
  <si>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</si>
  <si>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</si>
  <si>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</si>
  <si>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Monitoring point No.</t>
    <phoneticPr fontId="4"/>
  </si>
  <si>
    <t>Parameters</t>
    <phoneticPr fontId="4"/>
  </si>
  <si>
    <t>Description of data</t>
    <phoneticPr fontId="4"/>
  </si>
  <si>
    <t>Estimated Values</t>
    <phoneticPr fontId="4"/>
  </si>
  <si>
    <t>Units</t>
    <phoneticPr fontId="4"/>
  </si>
  <si>
    <t>Monitoring option</t>
    <phoneticPr fontId="4"/>
  </si>
  <si>
    <t>Source of data</t>
    <phoneticPr fontId="4"/>
  </si>
  <si>
    <t>Measurement methods and procedures</t>
    <phoneticPr fontId="4"/>
  </si>
  <si>
    <t>Monitoring frequency</t>
    <phoneticPr fontId="4"/>
  </si>
  <si>
    <t>Other comments</t>
    <phoneticPr fontId="4"/>
  </si>
  <si>
    <t>(a)</t>
    <phoneticPr fontId="4"/>
  </si>
  <si>
    <t>(f)</t>
    <phoneticPr fontId="4"/>
  </si>
  <si>
    <t>JCM Proposed Methodology Spreadsheet Form (Calculation Process Sheet)</t>
    <phoneticPr fontId="4"/>
  </si>
  <si>
    <t>JCM_VN_F_PMS_ver02.0</t>
    <phoneticPr fontId="4"/>
  </si>
  <si>
    <t>(1)</t>
    <phoneticPr fontId="4"/>
  </si>
  <si>
    <r>
      <t>SP</t>
    </r>
    <r>
      <rPr>
        <vertAlign val="subscript"/>
        <sz val="14"/>
        <color theme="1"/>
        <rFont val="Arial"/>
        <family val="2"/>
      </rPr>
      <t>PJ,p</t>
    </r>
    <phoneticPr fontId="4"/>
  </si>
  <si>
    <t>t/p</t>
    <phoneticPr fontId="4"/>
  </si>
  <si>
    <r>
      <t xml:space="preserve">Data is measured by measuring equipments in the factory.
- Measuring and recording:
</t>
    </r>
    <r>
      <rPr>
        <sz val="14"/>
        <color theme="1"/>
        <rFont val="ＭＳ Ｐゴシック"/>
        <family val="3"/>
        <charset val="128"/>
      </rPr>
      <t>　</t>
    </r>
    <r>
      <rPr>
        <sz val="14"/>
        <color theme="1"/>
        <rFont val="Arial"/>
        <family val="2"/>
      </rPr>
      <t xml:space="preserve">1) Measured data is  recorded and stored in the measuring equipments.
</t>
    </r>
    <r>
      <rPr>
        <sz val="14"/>
        <color theme="1"/>
        <rFont val="ＭＳ Ｐゴシック"/>
        <family val="3"/>
        <charset val="128"/>
      </rPr>
      <t>　</t>
    </r>
    <r>
      <rPr>
        <sz val="14"/>
        <color theme="1"/>
        <rFont val="Arial"/>
        <family val="2"/>
      </rPr>
      <t>2) Recorded data is checked its integrity once a month by responsible staff.
- Calibration:
The measuring equipment is replaced or calibrated at an interval following the regulations in the country in which the measuring equipment is commonly used or according to the manufacturer’s recommendation, unless a type approval, manufacturer’s specification, or certification issued by an entity accredited under international/national standards for the measuring equipment has been prepared by the time of installation.</t>
    </r>
    <phoneticPr fontId="4"/>
  </si>
  <si>
    <t>(2)</t>
  </si>
  <si>
    <r>
      <t>T</t>
    </r>
    <r>
      <rPr>
        <vertAlign val="subscript"/>
        <sz val="14"/>
        <color theme="1"/>
        <rFont val="Arial"/>
        <family val="2"/>
      </rPr>
      <t>fw,p</t>
    </r>
    <phoneticPr fontId="4"/>
  </si>
  <si>
    <t>degree Celsius</t>
    <phoneticPr fontId="4"/>
  </si>
  <si>
    <t>(3)</t>
    <phoneticPr fontId="4"/>
  </si>
  <si>
    <r>
      <t>T</t>
    </r>
    <r>
      <rPr>
        <vertAlign val="subscript"/>
        <sz val="14"/>
        <color theme="1"/>
        <rFont val="Arial"/>
        <family val="2"/>
      </rPr>
      <t>dw,p</t>
    </r>
    <phoneticPr fontId="4"/>
  </si>
  <si>
    <t>(4)</t>
  </si>
  <si>
    <r>
      <t>EC</t>
    </r>
    <r>
      <rPr>
        <vertAlign val="subscript"/>
        <sz val="14"/>
        <color theme="1"/>
        <rFont val="Arial"/>
        <family val="2"/>
      </rPr>
      <t>PJ,p</t>
    </r>
    <phoneticPr fontId="4"/>
  </si>
  <si>
    <t>MWh/p</t>
    <phoneticPr fontId="36"/>
  </si>
  <si>
    <t>(5)</t>
  </si>
  <si>
    <t>day/p</t>
    <phoneticPr fontId="36"/>
  </si>
  <si>
    <t>Option C</t>
  </si>
  <si>
    <t>monitored data</t>
  </si>
  <si>
    <t>- Counting the numbers of days of this monitoring period</t>
  </si>
  <si>
    <t>once at the end of this monitoring period</t>
  </si>
  <si>
    <t>(6)</t>
  </si>
  <si>
    <r>
      <t>FC</t>
    </r>
    <r>
      <rPr>
        <vertAlign val="subscript"/>
        <sz val="14"/>
        <color theme="1"/>
        <rFont val="Arial"/>
        <family val="2"/>
      </rPr>
      <t>PJ,i,p</t>
    </r>
    <phoneticPr fontId="4"/>
  </si>
  <si>
    <t>-</t>
    <phoneticPr fontId="36"/>
  </si>
  <si>
    <r>
      <t>t/p or Nm</t>
    </r>
    <r>
      <rPr>
        <vertAlign val="superscript"/>
        <sz val="14"/>
        <color theme="1"/>
        <rFont val="Arial"/>
        <family val="2"/>
      </rPr>
      <t>3</t>
    </r>
    <r>
      <rPr>
        <sz val="14"/>
        <color theme="1"/>
        <rFont val="Arial"/>
        <family val="2"/>
      </rPr>
      <t>/p</t>
    </r>
    <phoneticPr fontId="4"/>
  </si>
  <si>
    <t>Option B or Option C</t>
    <phoneticPr fontId="4"/>
  </si>
  <si>
    <t>Invoice from fuel supply company or monitored data</t>
    <phoneticPr fontId="4"/>
  </si>
  <si>
    <t>Input on "MPS
(input_separate)"</t>
    <phoneticPr fontId="4"/>
  </si>
  <si>
    <t>(7)</t>
  </si>
  <si>
    <r>
      <t>D</t>
    </r>
    <r>
      <rPr>
        <vertAlign val="subscript"/>
        <sz val="14"/>
        <color theme="1"/>
        <rFont val="Arial"/>
        <family val="2"/>
      </rPr>
      <t>j,p</t>
    </r>
    <phoneticPr fontId="4"/>
  </si>
  <si>
    <t>km</t>
    <phoneticPr fontId="36"/>
  </si>
  <si>
    <t>Option A or Option C</t>
    <phoneticPr fontId="4"/>
  </si>
  <si>
    <t>Map information or monitored data</t>
    <phoneticPr fontId="4"/>
  </si>
  <si>
    <t>Data is collected from map information or measured by measuring equipment in vehicles. Recorded data is checked its integrity once a month by responsible staff.</t>
    <phoneticPr fontId="4"/>
  </si>
  <si>
    <t>Once for each transportation</t>
    <phoneticPr fontId="4"/>
  </si>
  <si>
    <t>(8)</t>
  </si>
  <si>
    <r>
      <t>m</t>
    </r>
    <r>
      <rPr>
        <vertAlign val="subscript"/>
        <sz val="14"/>
        <rFont val="Arial"/>
        <family val="2"/>
      </rPr>
      <t>j,p</t>
    </r>
    <phoneticPr fontId="4"/>
  </si>
  <si>
    <t>Data is collected and recorded from the invoices by the fuel supply company, or data is measured by measuring equipment in the factory. Recorded data is checked its integrity once a month by responsible staff.</t>
    <phoneticPr fontId="4"/>
  </si>
  <si>
    <r>
      <t>η</t>
    </r>
    <r>
      <rPr>
        <vertAlign val="subscript"/>
        <sz val="14"/>
        <color theme="1"/>
        <rFont val="Arial"/>
        <family val="2"/>
      </rPr>
      <t>RE</t>
    </r>
    <phoneticPr fontId="4"/>
  </si>
  <si>
    <r>
      <t>EF</t>
    </r>
    <r>
      <rPr>
        <vertAlign val="subscript"/>
        <sz val="14"/>
        <color theme="1"/>
        <rFont val="Arial"/>
        <family val="2"/>
      </rPr>
      <t>fuel,RE</t>
    </r>
    <phoneticPr fontId="4"/>
  </si>
  <si>
    <r>
      <t>tCO</t>
    </r>
    <r>
      <rPr>
        <vertAlign val="subscript"/>
        <sz val="14"/>
        <color theme="1"/>
        <rFont val="Arial"/>
        <family val="2"/>
      </rPr>
      <t>2</t>
    </r>
    <r>
      <rPr>
        <sz val="14"/>
        <color theme="1"/>
        <rFont val="Arial"/>
        <family val="2"/>
      </rPr>
      <t>/GJ</t>
    </r>
    <phoneticPr fontId="4"/>
  </si>
  <si>
    <r>
      <t>h''</t>
    </r>
    <r>
      <rPr>
        <vertAlign val="subscript"/>
        <sz val="14"/>
        <color theme="1"/>
        <rFont val="Arial"/>
        <family val="2"/>
      </rPr>
      <t>steam</t>
    </r>
    <phoneticPr fontId="4"/>
  </si>
  <si>
    <t>Specific enthalpy of produced steam</t>
    <phoneticPr fontId="4"/>
  </si>
  <si>
    <t>MJ/t</t>
    <phoneticPr fontId="4"/>
  </si>
  <si>
    <t>Saturated steam table based on “IAPWS Industrial Formulation” (e.g. steam table published by The Japan Society of Mechanical Engineers), using the values for setting steam pressure according to vendor specification, contract condition by the steam buyer or operation manual on the site.
If there is a case that actual operated record of the parameter is lower than the ex ante value of the one, the fixed ex ante value is changed into the lowest one of actual operated records during the monitoring period.</t>
    <phoneticPr fontId="4"/>
  </si>
  <si>
    <r>
      <t>C</t>
    </r>
    <r>
      <rPr>
        <vertAlign val="subscript"/>
        <sz val="14"/>
        <color theme="1"/>
        <rFont val="Arial"/>
        <family val="2"/>
      </rPr>
      <t>p</t>
    </r>
    <phoneticPr fontId="4"/>
  </si>
  <si>
    <t>Specific heat capacity of water</t>
    <phoneticPr fontId="36"/>
  </si>
  <si>
    <r>
      <t>MJ/(t</t>
    </r>
    <r>
      <rPr>
        <sz val="14"/>
        <rFont val="ＭＳ Ｐゴシック"/>
        <family val="3"/>
        <charset val="128"/>
      </rPr>
      <t>・</t>
    </r>
    <r>
      <rPr>
        <sz val="14"/>
        <rFont val="Arial"/>
        <family val="2"/>
      </rPr>
      <t>ΔK)</t>
    </r>
    <phoneticPr fontId="4"/>
  </si>
  <si>
    <r>
      <t>A default value is set to 4.184 [MJ/(t</t>
    </r>
    <r>
      <rPr>
        <sz val="14"/>
        <color theme="1"/>
        <rFont val="ＭＳ Ｐゴシック"/>
        <family val="3"/>
        <charset val="128"/>
      </rPr>
      <t>・</t>
    </r>
    <r>
      <rPr>
        <sz val="14"/>
        <color theme="1"/>
        <rFont val="Arial"/>
        <family val="2"/>
      </rPr>
      <t xml:space="preserve">ΔK)] 
Theoretical value provided in table 6 of Cabinet Order No. 357 of 1992, Japan
</t>
    </r>
    <phoneticPr fontId="36"/>
  </si>
  <si>
    <r>
      <t>EF</t>
    </r>
    <r>
      <rPr>
        <i/>
        <vertAlign val="subscript"/>
        <sz val="14"/>
        <rFont val="Arial"/>
        <family val="2"/>
      </rPr>
      <t>elec</t>
    </r>
    <phoneticPr fontId="4"/>
  </si>
  <si>
    <r>
      <t>tCO</t>
    </r>
    <r>
      <rPr>
        <vertAlign val="subscript"/>
        <sz val="14"/>
        <rFont val="Arial"/>
        <family val="2"/>
      </rPr>
      <t>2</t>
    </r>
    <r>
      <rPr>
        <sz val="14"/>
        <rFont val="Arial"/>
        <family val="2"/>
      </rPr>
      <t>/MWh</t>
    </r>
    <phoneticPr fontId="4"/>
  </si>
  <si>
    <r>
      <t>RC</t>
    </r>
    <r>
      <rPr>
        <vertAlign val="subscript"/>
        <sz val="14"/>
        <rFont val="Arial"/>
        <family val="2"/>
      </rPr>
      <t>PJ</t>
    </r>
    <phoneticPr fontId="36"/>
  </si>
  <si>
    <t>Total rated capacity of equipment consuming electricity</t>
    <phoneticPr fontId="36"/>
  </si>
  <si>
    <t>MW</t>
    <phoneticPr fontId="36"/>
  </si>
  <si>
    <t>Manufacture’s specification of the equipment</t>
    <phoneticPr fontId="36"/>
  </si>
  <si>
    <r>
      <t>GJ/t or GJ/Nm</t>
    </r>
    <r>
      <rPr>
        <vertAlign val="superscript"/>
        <sz val="14"/>
        <rFont val="Arial"/>
        <family val="2"/>
      </rPr>
      <t>3</t>
    </r>
    <phoneticPr fontId="4"/>
  </si>
  <si>
    <t>In the order of preference:
a) values provided by fuel supplier;
b) measurement by the project participants;
c) regional or national default values; or
d) IPCC default values provided in table 1.2 of Ch.1 Vol.2 of 2006 IPCC Guidelines on National GHG Inventories. Upper value is applied.</t>
    <phoneticPr fontId="4"/>
  </si>
  <si>
    <r>
      <t>tCO</t>
    </r>
    <r>
      <rPr>
        <vertAlign val="subscript"/>
        <sz val="14"/>
        <rFont val="Arial"/>
        <family val="2"/>
      </rPr>
      <t>2</t>
    </r>
    <r>
      <rPr>
        <sz val="14"/>
        <rFont val="Arial"/>
        <family val="2"/>
      </rPr>
      <t>/GJ</t>
    </r>
    <phoneticPr fontId="36"/>
  </si>
  <si>
    <t>In the order of preference:
a) values provided by fuel supplier;
b) measurement by the project participants;
c) regional or national default values; or
d) IPCC default values provided in table 1.4 of Ch.1 Vol.2 of 2006 IPCC Guidelines on National GHG Inventories. Upper value is applied.</t>
    <phoneticPr fontId="4"/>
  </si>
  <si>
    <r>
      <t xml:space="preserve">Data is measured by measuring equipments in the factory.
- Measuring and recording:
</t>
    </r>
    <r>
      <rPr>
        <sz val="14"/>
        <color theme="1"/>
        <rFont val="ＭＳ Ｐゴシック"/>
        <family val="3"/>
        <charset val="128"/>
      </rPr>
      <t>　</t>
    </r>
    <r>
      <rPr>
        <sz val="14"/>
        <color theme="1"/>
        <rFont val="Arial"/>
        <family val="2"/>
      </rPr>
      <t xml:space="preserve">1) Measured data is  recorded and stored in the measuring equipments.
</t>
    </r>
    <r>
      <rPr>
        <sz val="14"/>
        <color theme="1"/>
        <rFont val="ＭＳ Ｐゴシック"/>
        <family val="3"/>
        <charset val="128"/>
      </rPr>
      <t>　</t>
    </r>
    <r>
      <rPr>
        <sz val="14"/>
        <color theme="1"/>
        <rFont val="Arial"/>
        <family val="2"/>
      </rPr>
      <t>2) Recorded data is checked its integrity once a month by responsible staff.
- Calibration:
The measuring equipment is replaced or calibrated at an interval following the regulations in the country in which the measuring equipment is commonly used or according to the manufacturer’s recommendation, unless a type approval, manufacturer’s specification, or certification issued by an entity accredited under international/national standards for the measuring equipment has been prepared by the time of installation.
IIn case that the parameter is measured as a unit of cubic meter (m3) by measuring equipment, 1.0 tonne/m3 is applied to the density of water for simplification.</t>
    </r>
    <phoneticPr fontId="4"/>
  </si>
  <si>
    <r>
      <t>η</t>
    </r>
    <r>
      <rPr>
        <vertAlign val="subscript"/>
        <sz val="11"/>
        <rFont val="Arial"/>
        <family val="2"/>
      </rPr>
      <t>RE</t>
    </r>
    <phoneticPr fontId="4"/>
  </si>
  <si>
    <t>Efficiency of reference boiler for steam supply</t>
    <phoneticPr fontId="3"/>
  </si>
  <si>
    <r>
      <t>EF</t>
    </r>
    <r>
      <rPr>
        <vertAlign val="subscript"/>
        <sz val="11"/>
        <color theme="1"/>
        <rFont val="Arial"/>
        <family val="2"/>
      </rPr>
      <t>fuel,RE</t>
    </r>
    <phoneticPr fontId="4"/>
  </si>
  <si>
    <r>
      <t>CO</t>
    </r>
    <r>
      <rPr>
        <vertAlign val="subscript"/>
        <sz val="11"/>
        <rFont val="Arial"/>
        <family val="2"/>
      </rPr>
      <t>2</t>
    </r>
    <r>
      <rPr>
        <sz val="11"/>
        <rFont val="Arial"/>
        <family val="2"/>
      </rPr>
      <t xml:space="preserve"> emission factor of natural gas</t>
    </r>
    <phoneticPr fontId="4"/>
  </si>
  <si>
    <r>
      <t>tCO</t>
    </r>
    <r>
      <rPr>
        <vertAlign val="subscript"/>
        <sz val="11"/>
        <rFont val="Arial"/>
        <family val="2"/>
      </rPr>
      <t>2</t>
    </r>
    <r>
      <rPr>
        <sz val="11"/>
        <rFont val="Arial"/>
        <family val="2"/>
      </rPr>
      <t>/GJ</t>
    </r>
    <phoneticPr fontId="3"/>
  </si>
  <si>
    <t>Net calorific value of Natural gas</t>
    <phoneticPr fontId="4"/>
  </si>
  <si>
    <t>GJ/t</t>
    <phoneticPr fontId="3"/>
  </si>
  <si>
    <t>Net calorific value of Natural Gas Liquids</t>
    <phoneticPr fontId="4"/>
  </si>
  <si>
    <t>Net calorific value Liquefied Petroleum Gases</t>
    <phoneticPr fontId="4"/>
  </si>
  <si>
    <t>Net calorific value of Diesel Oil</t>
    <phoneticPr fontId="4"/>
  </si>
  <si>
    <t>Net calorific value of Residual Fuel Oil</t>
    <phoneticPr fontId="4"/>
  </si>
  <si>
    <t>Net calorific value of Sub-Bituminous Coal</t>
    <phoneticPr fontId="4"/>
  </si>
  <si>
    <t>Net calorific value of other Bituminous Coal</t>
    <phoneticPr fontId="4"/>
  </si>
  <si>
    <t>Net calorific value of Lignite</t>
    <phoneticPr fontId="4"/>
  </si>
  <si>
    <r>
      <t>CO</t>
    </r>
    <r>
      <rPr>
        <vertAlign val="subscript"/>
        <sz val="11"/>
        <rFont val="Arial"/>
        <family val="2"/>
      </rPr>
      <t>2</t>
    </r>
    <r>
      <rPr>
        <sz val="11"/>
        <rFont val="Arial"/>
        <family val="2"/>
      </rPr>
      <t xml:space="preserve"> emission factor of Natural gas</t>
    </r>
    <phoneticPr fontId="4"/>
  </si>
  <si>
    <r>
      <t>CO</t>
    </r>
    <r>
      <rPr>
        <vertAlign val="subscript"/>
        <sz val="11"/>
        <rFont val="Arial"/>
        <family val="2"/>
      </rPr>
      <t>2</t>
    </r>
    <r>
      <rPr>
        <sz val="11"/>
        <rFont val="Arial"/>
        <family val="2"/>
      </rPr>
      <t xml:space="preserve"> emission factor of Natural Gas Liquids</t>
    </r>
    <phoneticPr fontId="4"/>
  </si>
  <si>
    <r>
      <t>CO</t>
    </r>
    <r>
      <rPr>
        <vertAlign val="subscript"/>
        <sz val="11"/>
        <rFont val="Arial"/>
        <family val="2"/>
      </rPr>
      <t>2</t>
    </r>
    <r>
      <rPr>
        <sz val="11"/>
        <rFont val="Arial"/>
        <family val="2"/>
      </rPr>
      <t xml:space="preserve"> emission factor of Liquefied Petroleum Gases</t>
    </r>
    <phoneticPr fontId="4"/>
  </si>
  <si>
    <r>
      <t>CO</t>
    </r>
    <r>
      <rPr>
        <vertAlign val="subscript"/>
        <sz val="11"/>
        <rFont val="Arial"/>
        <family val="2"/>
      </rPr>
      <t>2</t>
    </r>
    <r>
      <rPr>
        <sz val="11"/>
        <rFont val="Arial"/>
        <family val="2"/>
      </rPr>
      <t xml:space="preserve"> emission factor of Diesel Oil</t>
    </r>
    <phoneticPr fontId="4"/>
  </si>
  <si>
    <r>
      <t>CO</t>
    </r>
    <r>
      <rPr>
        <vertAlign val="subscript"/>
        <sz val="11"/>
        <rFont val="Arial"/>
        <family val="2"/>
      </rPr>
      <t>2</t>
    </r>
    <r>
      <rPr>
        <sz val="11"/>
        <rFont val="Arial"/>
        <family val="2"/>
      </rPr>
      <t xml:space="preserve"> emission factor of Residual Fuel Oil</t>
    </r>
    <phoneticPr fontId="4"/>
  </si>
  <si>
    <r>
      <t>CO</t>
    </r>
    <r>
      <rPr>
        <vertAlign val="subscript"/>
        <sz val="11"/>
        <rFont val="Arial"/>
        <family val="2"/>
      </rPr>
      <t>2</t>
    </r>
    <r>
      <rPr>
        <sz val="11"/>
        <rFont val="Arial"/>
        <family val="2"/>
      </rPr>
      <t xml:space="preserve"> emission factor of Sub-Bituminous Coal</t>
    </r>
    <phoneticPr fontId="4"/>
  </si>
  <si>
    <r>
      <t>CO</t>
    </r>
    <r>
      <rPr>
        <vertAlign val="subscript"/>
        <sz val="11"/>
        <rFont val="Arial"/>
        <family val="2"/>
      </rPr>
      <t>2</t>
    </r>
    <r>
      <rPr>
        <sz val="11"/>
        <rFont val="Arial"/>
        <family val="2"/>
      </rPr>
      <t xml:space="preserve"> emission factor of other Bituminous Coal</t>
    </r>
    <phoneticPr fontId="4"/>
  </si>
  <si>
    <r>
      <t>CO</t>
    </r>
    <r>
      <rPr>
        <vertAlign val="subscript"/>
        <sz val="11"/>
        <rFont val="Arial"/>
        <family val="2"/>
      </rPr>
      <t>2</t>
    </r>
    <r>
      <rPr>
        <sz val="11"/>
        <rFont val="Arial"/>
        <family val="2"/>
      </rPr>
      <t xml:space="preserve"> emission factor of Lignite</t>
    </r>
    <phoneticPr fontId="4"/>
  </si>
  <si>
    <r>
      <t>EF</t>
    </r>
    <r>
      <rPr>
        <vertAlign val="subscript"/>
        <sz val="11"/>
        <rFont val="Arial"/>
        <family val="2"/>
      </rPr>
      <t>elec</t>
    </r>
    <phoneticPr fontId="4"/>
  </si>
  <si>
    <r>
      <t>CO</t>
    </r>
    <r>
      <rPr>
        <vertAlign val="subscript"/>
        <sz val="11"/>
        <rFont val="Arial"/>
        <family val="2"/>
      </rPr>
      <t>2</t>
    </r>
    <r>
      <rPr>
        <sz val="11"/>
        <rFont val="Arial"/>
        <family val="2"/>
      </rPr>
      <t xml:space="preserve"> emission factor for consumed electricity from captive electricity</t>
    </r>
    <phoneticPr fontId="3"/>
  </si>
  <si>
    <r>
      <t>CO</t>
    </r>
    <r>
      <rPr>
        <vertAlign val="subscript"/>
        <sz val="11"/>
        <color rgb="FF000000"/>
        <rFont val="Arial"/>
        <family val="2"/>
      </rPr>
      <t>2</t>
    </r>
    <r>
      <rPr>
        <sz val="11"/>
        <color indexed="8"/>
        <rFont val="Arial"/>
        <family val="2"/>
      </rPr>
      <t xml:space="preserve"> emission factor for the transportation trip</t>
    </r>
    <phoneticPr fontId="4"/>
  </si>
  <si>
    <r>
      <t>EF</t>
    </r>
    <r>
      <rPr>
        <vertAlign val="subscript"/>
        <sz val="11"/>
        <color rgb="FF000000"/>
        <rFont val="Arial"/>
        <family val="2"/>
      </rPr>
      <t>tr</t>
    </r>
    <phoneticPr fontId="4"/>
  </si>
  <si>
    <t xml:space="preserve">   Light vehicle</t>
    <phoneticPr fontId="4"/>
  </si>
  <si>
    <t xml:space="preserve">   Heavy vehicle</t>
    <phoneticPr fontId="4"/>
  </si>
  <si>
    <r>
      <t xml:space="preserve">Parameters to be monitored </t>
    </r>
    <r>
      <rPr>
        <b/>
        <i/>
        <sz val="11"/>
        <color theme="0"/>
        <rFont val="Arial"/>
        <family val="2"/>
      </rPr>
      <t>ex post</t>
    </r>
    <phoneticPr fontId="3"/>
  </si>
  <si>
    <r>
      <t xml:space="preserve">Parameters to be fixed </t>
    </r>
    <r>
      <rPr>
        <b/>
        <i/>
        <sz val="11"/>
        <color theme="0"/>
        <rFont val="Arial"/>
        <family val="2"/>
      </rPr>
      <t>ex ante</t>
    </r>
    <phoneticPr fontId="3"/>
  </si>
  <si>
    <t>km</t>
    <phoneticPr fontId="3"/>
  </si>
  <si>
    <t xml:space="preserve">JCM Proposed Methodology Spreadsheet Form (Input Sheet) [Attachment to Proposed Methodology Form]  </t>
    <phoneticPr fontId="4"/>
  </si>
  <si>
    <r>
      <t xml:space="preserve">Project emissions from consumed electricity by the project biomass boiler(s) and ancillary equipment during the period </t>
    </r>
    <r>
      <rPr>
        <i/>
        <sz val="11"/>
        <rFont val="Arial"/>
        <family val="2"/>
      </rPr>
      <t>p</t>
    </r>
    <phoneticPr fontId="3"/>
  </si>
  <si>
    <t>N/A</t>
  </si>
  <si>
    <r>
      <t>PE</t>
    </r>
    <r>
      <rPr>
        <vertAlign val="subscript"/>
        <sz val="11"/>
        <rFont val="Arial"/>
        <family val="2"/>
      </rPr>
      <t>elec,p</t>
    </r>
    <phoneticPr fontId="4"/>
  </si>
  <si>
    <r>
      <t xml:space="preserve">Project emissions from combustion of fossil fuel by the project during the period </t>
    </r>
    <r>
      <rPr>
        <i/>
        <sz val="11"/>
        <rFont val="Arial"/>
        <family val="2"/>
      </rPr>
      <t>p</t>
    </r>
    <phoneticPr fontId="3"/>
  </si>
  <si>
    <r>
      <t>PE</t>
    </r>
    <r>
      <rPr>
        <vertAlign val="subscript"/>
        <sz val="11"/>
        <rFont val="Arial"/>
        <family val="2"/>
      </rPr>
      <t>fuel,p</t>
    </r>
    <phoneticPr fontId="4"/>
  </si>
  <si>
    <r>
      <t xml:space="preserve">Project emissions from biomass transportation during the period </t>
    </r>
    <r>
      <rPr>
        <i/>
        <sz val="11"/>
        <rFont val="Arial"/>
        <family val="2"/>
      </rPr>
      <t>p</t>
    </r>
    <phoneticPr fontId="3"/>
  </si>
  <si>
    <r>
      <t>PE</t>
    </r>
    <r>
      <rPr>
        <vertAlign val="subscript"/>
        <sz val="11"/>
        <rFont val="Arial"/>
        <family val="2"/>
      </rPr>
      <t>tr,p</t>
    </r>
    <phoneticPr fontId="4"/>
  </si>
  <si>
    <r>
      <t>In case that T</t>
    </r>
    <r>
      <rPr>
        <vertAlign val="subscript"/>
        <sz val="14"/>
        <color theme="1"/>
        <rFont val="Arial"/>
        <family val="2"/>
      </rPr>
      <t>fw,p</t>
    </r>
    <r>
      <rPr>
        <sz val="14"/>
        <color theme="1"/>
        <rFont val="Arial"/>
        <family val="2"/>
      </rPr>
      <t xml:space="preserve"> is monitored</t>
    </r>
    <phoneticPr fontId="4"/>
  </si>
  <si>
    <r>
      <t>In case that T</t>
    </r>
    <r>
      <rPr>
        <vertAlign val="subscript"/>
        <sz val="14"/>
        <color theme="1"/>
        <rFont val="Arial"/>
        <family val="2"/>
      </rPr>
      <t>fw,p</t>
    </r>
    <r>
      <rPr>
        <sz val="14"/>
        <color theme="1"/>
        <rFont val="Arial"/>
        <family val="2"/>
      </rPr>
      <t xml:space="preserve"> is not monitored</t>
    </r>
    <phoneticPr fontId="4"/>
  </si>
  <si>
    <r>
      <t>For option 1 (Calculation of PE</t>
    </r>
    <r>
      <rPr>
        <vertAlign val="subscript"/>
        <sz val="14"/>
        <color theme="1"/>
        <rFont val="Arial"/>
        <family val="2"/>
      </rPr>
      <t>elec,p</t>
    </r>
    <r>
      <rPr>
        <sz val="14"/>
        <color theme="1"/>
        <rFont val="Arial"/>
        <family val="2"/>
      </rPr>
      <t>)</t>
    </r>
    <phoneticPr fontId="4"/>
  </si>
  <si>
    <r>
      <t>For option 2 (Calculation of PE</t>
    </r>
    <r>
      <rPr>
        <vertAlign val="subscript"/>
        <sz val="14"/>
        <color theme="1"/>
        <rFont val="Arial"/>
        <family val="2"/>
      </rPr>
      <t>elec,p</t>
    </r>
    <r>
      <rPr>
        <sz val="14"/>
        <color theme="1"/>
        <rFont val="Arial"/>
        <family val="2"/>
      </rPr>
      <t>)</t>
    </r>
    <phoneticPr fontId="4"/>
  </si>
  <si>
    <r>
      <t xml:space="preserve">Round trip distance of the biomass transportation </t>
    </r>
    <r>
      <rPr>
        <i/>
        <sz val="14"/>
        <color theme="1"/>
        <rFont val="Arial"/>
        <family val="2"/>
      </rPr>
      <t>j</t>
    </r>
    <r>
      <rPr>
        <sz val="14"/>
        <color theme="1"/>
        <rFont val="Arial"/>
        <family val="2"/>
      </rPr>
      <t xml:space="preserve"> during the period</t>
    </r>
    <r>
      <rPr>
        <i/>
        <sz val="14"/>
        <color theme="1"/>
        <rFont val="Arial"/>
        <family val="2"/>
      </rPr>
      <t xml:space="preserve"> p</t>
    </r>
    <r>
      <rPr>
        <sz val="14"/>
        <color theme="1"/>
        <rFont val="Arial"/>
        <family val="2"/>
      </rPr>
      <t xml:space="preserve"> </t>
    </r>
    <phoneticPr fontId="36"/>
  </si>
  <si>
    <r>
      <t>CO</t>
    </r>
    <r>
      <rPr>
        <vertAlign val="subscript"/>
        <sz val="14"/>
        <color theme="1"/>
        <rFont val="Arial"/>
        <family val="2"/>
      </rPr>
      <t>2</t>
    </r>
    <r>
      <rPr>
        <sz val="14"/>
        <color theme="1"/>
        <rFont val="Arial"/>
        <family val="2"/>
      </rPr>
      <t xml:space="preserve"> emission factor of natural gas is applied in this methodology in a conservative manner.
In order of preference:
a) values provided by fuel supplier;
b) measurement by the project participants;
c) regional or national default values; or
d) IPCC default values provided in table 1.4 of Ch.1 Vol.2 of 2006 IPCC Guidelines on National GHG Inventories. Lower value is applied.</t>
    </r>
    <phoneticPr fontId="4"/>
  </si>
  <si>
    <t>For option 2  (Calculation of PEelec,p)</t>
    <phoneticPr fontId="4"/>
  </si>
  <si>
    <t>(9)</t>
    <phoneticPr fontId="4"/>
  </si>
  <si>
    <t>(10)</t>
    <phoneticPr fontId="4"/>
  </si>
  <si>
    <r>
      <t xml:space="preserve">Round trip distance of transportation process </t>
    </r>
    <r>
      <rPr>
        <i/>
        <sz val="14"/>
        <color theme="1"/>
        <rFont val="Arial"/>
        <family val="2"/>
      </rPr>
      <t>k</t>
    </r>
    <r>
      <rPr>
        <sz val="14"/>
        <color theme="1"/>
        <rFont val="Arial"/>
        <family val="2"/>
      </rPr>
      <t xml:space="preserve"> in the biomass transportation </t>
    </r>
    <r>
      <rPr>
        <i/>
        <sz val="14"/>
        <color theme="1"/>
        <rFont val="Arial"/>
        <family val="2"/>
      </rPr>
      <t>j</t>
    </r>
    <r>
      <rPr>
        <sz val="14"/>
        <color theme="1"/>
        <rFont val="Arial"/>
        <family val="2"/>
      </rPr>
      <t xml:space="preserve"> during the period </t>
    </r>
    <r>
      <rPr>
        <i/>
        <sz val="14"/>
        <color theme="1"/>
        <rFont val="Arial"/>
        <family val="2"/>
      </rPr>
      <t>p</t>
    </r>
    <r>
      <rPr>
        <sz val="14"/>
        <color theme="1"/>
        <rFont val="Arial"/>
        <family val="2"/>
      </rPr>
      <t xml:space="preserve"> </t>
    </r>
    <phoneticPr fontId="36"/>
  </si>
  <si>
    <r>
      <t>D</t>
    </r>
    <r>
      <rPr>
        <vertAlign val="subscript"/>
        <sz val="14"/>
        <color theme="1"/>
        <rFont val="Arial"/>
        <family val="2"/>
      </rPr>
      <t>j,k,p</t>
    </r>
    <phoneticPr fontId="4"/>
  </si>
  <si>
    <r>
      <t>m</t>
    </r>
    <r>
      <rPr>
        <vertAlign val="subscript"/>
        <sz val="14"/>
        <rFont val="Arial"/>
        <family val="2"/>
      </rPr>
      <t>j,k,p</t>
    </r>
    <phoneticPr fontId="4"/>
  </si>
  <si>
    <r>
      <t xml:space="preserve">Mass of biomass transported at transportation process </t>
    </r>
    <r>
      <rPr>
        <i/>
        <sz val="14"/>
        <rFont val="Arial"/>
        <family val="2"/>
      </rPr>
      <t>k</t>
    </r>
    <r>
      <rPr>
        <sz val="14"/>
        <rFont val="Arial"/>
        <family val="2"/>
      </rPr>
      <t xml:space="preserve"> in the biomass residue transportation </t>
    </r>
    <r>
      <rPr>
        <i/>
        <sz val="14"/>
        <rFont val="Arial"/>
        <family val="2"/>
      </rPr>
      <t>j</t>
    </r>
    <r>
      <rPr>
        <sz val="14"/>
        <rFont val="Arial"/>
        <family val="2"/>
      </rPr>
      <t xml:space="preserve"> during the period </t>
    </r>
    <r>
      <rPr>
        <i/>
        <sz val="14"/>
        <rFont val="Arial"/>
        <family val="2"/>
      </rPr>
      <t>p</t>
    </r>
    <phoneticPr fontId="4"/>
  </si>
  <si>
    <t>Total</t>
    <phoneticPr fontId="4"/>
  </si>
  <si>
    <r>
      <t>FC</t>
    </r>
    <r>
      <rPr>
        <b/>
        <vertAlign val="subscript"/>
        <sz val="11"/>
        <color theme="1"/>
        <rFont val="Arial"/>
        <family val="2"/>
      </rPr>
      <t>PJ,i,p</t>
    </r>
    <phoneticPr fontId="3"/>
  </si>
  <si>
    <t>Parameters to be monitored ex post</t>
    <phoneticPr fontId="3"/>
  </si>
  <si>
    <t>Estimated value</t>
    <phoneticPr fontId="4"/>
  </si>
  <si>
    <t>Table 4-1: Parameters for calculation of project emissions from combustion of fossil fuel by the project boiler(s)</t>
    <phoneticPr fontId="3"/>
  </si>
  <si>
    <t>Ex-ante estimation of emissions</t>
    <phoneticPr fontId="3"/>
  </si>
  <si>
    <r>
      <t xml:space="preserve">Project emissions from combustion of fossil fuel by the project boiler(s) during the period </t>
    </r>
    <r>
      <rPr>
        <i/>
        <sz val="11"/>
        <color theme="1"/>
        <rFont val="Arial"/>
        <family val="2"/>
      </rPr>
      <t>p</t>
    </r>
    <phoneticPr fontId="3"/>
  </si>
  <si>
    <r>
      <t>PE</t>
    </r>
    <r>
      <rPr>
        <b/>
        <vertAlign val="subscript"/>
        <sz val="11"/>
        <color theme="1"/>
        <rFont val="Arial"/>
        <family val="2"/>
      </rPr>
      <t>fuel,p</t>
    </r>
    <phoneticPr fontId="3"/>
  </si>
  <si>
    <t>Project-specific parameters to be fixed ex ante</t>
    <phoneticPr fontId="3"/>
  </si>
  <si>
    <t>Table 4-2-1: Parameters for calculation of project emissions from biomass transportation (For Option P1-1)</t>
    <phoneticPr fontId="3"/>
  </si>
  <si>
    <t>Identification number of fossil fuel type</t>
    <phoneticPr fontId="36"/>
  </si>
  <si>
    <t>i</t>
    <phoneticPr fontId="3"/>
  </si>
  <si>
    <t>n/a</t>
  </si>
  <si>
    <t>j</t>
    <phoneticPr fontId="36"/>
  </si>
  <si>
    <t>Table 4-2-2: Parameters for calculation of project emissions from biomass transportation (For Option P1-2)</t>
    <phoneticPr fontId="3"/>
  </si>
  <si>
    <t>k</t>
    <phoneticPr fontId="36"/>
  </si>
  <si>
    <r>
      <t>PE</t>
    </r>
    <r>
      <rPr>
        <b/>
        <vertAlign val="subscript"/>
        <sz val="11"/>
        <color theme="1"/>
        <rFont val="Arial"/>
        <family val="2"/>
      </rPr>
      <t>tr,p</t>
    </r>
    <phoneticPr fontId="3"/>
  </si>
  <si>
    <t>Yes</t>
  </si>
  <si>
    <t>Use of Option P1-1</t>
    <phoneticPr fontId="4"/>
  </si>
  <si>
    <t>Use of Option P1-2</t>
    <phoneticPr fontId="4"/>
  </si>
  <si>
    <t>No</t>
  </si>
  <si>
    <t>(11)</t>
    <phoneticPr fontId="4"/>
  </si>
  <si>
    <t>(12)</t>
  </si>
  <si>
    <r>
      <t>D</t>
    </r>
    <r>
      <rPr>
        <vertAlign val="subscript"/>
        <sz val="14"/>
        <color theme="1"/>
        <rFont val="Arial"/>
        <family val="2"/>
      </rPr>
      <t>max,p</t>
    </r>
    <phoneticPr fontId="4"/>
  </si>
  <si>
    <r>
      <t xml:space="preserve">The longest round trip distance of the biomass transportation during the period </t>
    </r>
    <r>
      <rPr>
        <i/>
        <sz val="14"/>
        <color theme="1"/>
        <rFont val="Arial"/>
        <family val="2"/>
      </rPr>
      <t>p</t>
    </r>
    <phoneticPr fontId="36"/>
  </si>
  <si>
    <r>
      <t xml:space="preserve">Total mass of biomass brought to the project site during the period </t>
    </r>
    <r>
      <rPr>
        <i/>
        <sz val="14"/>
        <rFont val="Arial"/>
        <family val="2"/>
      </rPr>
      <t>p</t>
    </r>
    <r>
      <rPr>
        <sz val="14"/>
        <rFont val="Arial"/>
        <family val="2"/>
      </rPr>
      <t xml:space="preserve"> </t>
    </r>
    <phoneticPr fontId="4"/>
  </si>
  <si>
    <r>
      <t>m</t>
    </r>
    <r>
      <rPr>
        <vertAlign val="subscript"/>
        <sz val="14"/>
        <rFont val="Arial"/>
        <family val="2"/>
      </rPr>
      <t>total,p</t>
    </r>
    <phoneticPr fontId="4"/>
  </si>
  <si>
    <r>
      <t>EF</t>
    </r>
    <r>
      <rPr>
        <vertAlign val="subscript"/>
        <sz val="14"/>
        <rFont val="Arial"/>
        <family val="2"/>
      </rPr>
      <t>tr,higher</t>
    </r>
    <phoneticPr fontId="4"/>
  </si>
  <si>
    <r>
      <t>The higher value of CO</t>
    </r>
    <r>
      <rPr>
        <vertAlign val="subscript"/>
        <sz val="14"/>
        <rFont val="Arial"/>
        <family val="2"/>
      </rPr>
      <t>2</t>
    </r>
    <r>
      <rPr>
        <sz val="14"/>
        <rFont val="Arial"/>
        <family val="2"/>
      </rPr>
      <t xml:space="preserve"> emission factor for biomass transportation</t>
    </r>
    <phoneticPr fontId="4"/>
  </si>
  <si>
    <t>Table 4-2-3: Parameters for calculation of project emissions from biomass transportation (For Option P2-1)</t>
    <phoneticPr fontId="3"/>
  </si>
  <si>
    <t xml:space="preserve"> - </t>
    <phoneticPr fontId="36"/>
  </si>
  <si>
    <t>Use of Option P2-1</t>
    <phoneticPr fontId="4"/>
  </si>
  <si>
    <t>Table 4-2-4: Parameters for calculation of project emissions from biomass transportation (For Option P2-2)</t>
    <phoneticPr fontId="3"/>
  </si>
  <si>
    <t>Use of Option P2-2</t>
    <phoneticPr fontId="4"/>
  </si>
  <si>
    <r>
      <t xml:space="preserve">Amount of steam produced by the project biomass boiler(s) during the period </t>
    </r>
    <r>
      <rPr>
        <i/>
        <sz val="14"/>
        <color theme="1"/>
        <rFont val="Arial"/>
        <family val="2"/>
      </rPr>
      <t>p</t>
    </r>
    <phoneticPr fontId="4"/>
  </si>
  <si>
    <r>
      <t xml:space="preserve">Number of days during a given time period </t>
    </r>
    <r>
      <rPr>
        <i/>
        <sz val="14"/>
        <color theme="1"/>
        <rFont val="Arial"/>
        <family val="2"/>
      </rPr>
      <t>p</t>
    </r>
    <phoneticPr fontId="36"/>
  </si>
  <si>
    <t xml:space="preserve">Identification number of the round trip for biomass transportation between the place of biomass supplier’s stockyard and the project site </t>
    <phoneticPr fontId="36"/>
  </si>
  <si>
    <r>
      <t xml:space="preserve">Mass of biomass transported in the biomass transportation </t>
    </r>
    <r>
      <rPr>
        <i/>
        <sz val="14"/>
        <rFont val="Arial"/>
        <family val="2"/>
      </rPr>
      <t>j</t>
    </r>
    <r>
      <rPr>
        <sz val="14"/>
        <rFont val="Arial"/>
        <family val="2"/>
      </rPr>
      <t xml:space="preserve"> during the period </t>
    </r>
    <r>
      <rPr>
        <i/>
        <sz val="14"/>
        <rFont val="Arial"/>
        <family val="2"/>
      </rPr>
      <t xml:space="preserve">p </t>
    </r>
    <phoneticPr fontId="4"/>
  </si>
  <si>
    <r>
      <t>D</t>
    </r>
    <r>
      <rPr>
        <b/>
        <vertAlign val="subscript"/>
        <sz val="11"/>
        <color theme="1"/>
        <rFont val="Arial"/>
        <family val="2"/>
      </rPr>
      <t>j,p</t>
    </r>
    <phoneticPr fontId="3"/>
  </si>
  <si>
    <r>
      <t>m</t>
    </r>
    <r>
      <rPr>
        <b/>
        <vertAlign val="subscript"/>
        <sz val="11"/>
        <color theme="1"/>
        <rFont val="Arial"/>
        <family val="2"/>
      </rPr>
      <t>j,p</t>
    </r>
    <phoneticPr fontId="3"/>
  </si>
  <si>
    <r>
      <t>D</t>
    </r>
    <r>
      <rPr>
        <b/>
        <vertAlign val="subscript"/>
        <sz val="11"/>
        <color theme="1"/>
        <rFont val="Arial"/>
        <family val="2"/>
      </rPr>
      <t>j,k,p</t>
    </r>
    <phoneticPr fontId="3"/>
  </si>
  <si>
    <r>
      <t>m</t>
    </r>
    <r>
      <rPr>
        <b/>
        <vertAlign val="subscript"/>
        <sz val="11"/>
        <color theme="1"/>
        <rFont val="Arial"/>
        <family val="2"/>
      </rPr>
      <t>j,k,p</t>
    </r>
    <phoneticPr fontId="3"/>
  </si>
  <si>
    <r>
      <t>D</t>
    </r>
    <r>
      <rPr>
        <b/>
        <vertAlign val="subscript"/>
        <sz val="11"/>
        <color theme="1"/>
        <rFont val="Arial"/>
        <family val="2"/>
      </rPr>
      <t>max,p</t>
    </r>
    <phoneticPr fontId="3"/>
  </si>
  <si>
    <r>
      <t>m</t>
    </r>
    <r>
      <rPr>
        <b/>
        <vertAlign val="subscript"/>
        <sz val="11"/>
        <color theme="1"/>
        <rFont val="Arial"/>
        <family val="2"/>
      </rPr>
      <t>total,p</t>
    </r>
    <phoneticPr fontId="3"/>
  </si>
  <si>
    <t xml:space="preserve">Identification number of transportation process in biomass transportation j between the place of biomass supplier’s stockyard and the project site </t>
    <phoneticPr fontId="3"/>
  </si>
  <si>
    <t>The default value is set to 92% according to the one provided as “Natural gas without condenser” in table 1 (Default efficiency factor for thermal applications) of CDM Methodological tool 09 “Determining the baseline efficiency of thermal or electric energy generation systems” Version 03.0</t>
    <phoneticPr fontId="4"/>
  </si>
  <si>
    <r>
      <t>tCO</t>
    </r>
    <r>
      <rPr>
        <vertAlign val="subscript"/>
        <sz val="11"/>
        <rFont val="Arial"/>
        <family val="2"/>
      </rPr>
      <t>2</t>
    </r>
    <r>
      <rPr>
        <sz val="11"/>
        <rFont val="Arial"/>
        <family val="2"/>
      </rPr>
      <t>/(tonne</t>
    </r>
    <r>
      <rPr>
        <sz val="11"/>
        <rFont val="Times New Roman"/>
        <family val="1"/>
      </rPr>
      <t>‧</t>
    </r>
    <r>
      <rPr>
        <sz val="11"/>
        <rFont val="Arial"/>
        <family val="2"/>
      </rPr>
      <t>km)</t>
    </r>
    <phoneticPr fontId="4"/>
  </si>
  <si>
    <t>tonne</t>
    <phoneticPr fontId="3"/>
  </si>
  <si>
    <r>
      <t>tCO</t>
    </r>
    <r>
      <rPr>
        <vertAlign val="subscript"/>
        <sz val="14"/>
        <rFont val="Arial"/>
        <family val="2"/>
      </rPr>
      <t>2</t>
    </r>
    <r>
      <rPr>
        <sz val="14"/>
        <rFont val="Arial"/>
        <family val="2"/>
      </rPr>
      <t>/(tonne</t>
    </r>
    <r>
      <rPr>
        <sz val="14"/>
        <rFont val="ＭＳ Ｐゴシック"/>
        <family val="3"/>
        <charset val="128"/>
      </rPr>
      <t>‧</t>
    </r>
    <r>
      <rPr>
        <sz val="14"/>
        <rFont val="Arial"/>
        <family val="2"/>
      </rPr>
      <t>km)</t>
    </r>
    <phoneticPr fontId="4"/>
  </si>
  <si>
    <r>
      <t>CDM methodological tool  “TOOL 12: Project and leakage emissions from transportation of freight, version 01.1.
Light vehicles: Vehicles with a gross vehicle mass being less or equal to 26 tonnes.
Heavy vehicles: Vehicles with a gross vehicle mass being higher than 26 tonnes.
*   If both vehicle classes are used in the project, the higher value (0.000245 tCO2/(tonne</t>
    </r>
    <r>
      <rPr>
        <sz val="14"/>
        <rFont val="MS UI Gothic"/>
        <family val="2"/>
        <charset val="1"/>
      </rPr>
      <t>‧</t>
    </r>
    <r>
      <rPr>
        <sz val="14"/>
        <rFont val="Arial"/>
        <family val="2"/>
      </rPr>
      <t>km)) is applied.
** If biomass is transported by river boat,  the higher value (0.000129 tCO2/(tonne</t>
    </r>
    <r>
      <rPr>
        <sz val="14"/>
        <rFont val="MS UI Gothic"/>
        <family val="2"/>
        <charset val="1"/>
      </rPr>
      <t>‧</t>
    </r>
    <r>
      <rPr>
        <sz val="14"/>
        <rFont val="Arial"/>
        <family val="2"/>
      </rPr>
      <t>km)) is applied in conservative manner. 
According to a lot of materials by Ministry of Land, Infrastructure, Transport and Tourism, Japan (MLITJ), CO2 emission intensity by ship (including on river) is much lower than the one by truck transportation.</t>
    </r>
    <phoneticPr fontId="4"/>
  </si>
  <si>
    <t xml:space="preserve"> -</t>
    <phoneticPr fontId="4"/>
  </si>
  <si>
    <t xml:space="preserve"> - </t>
    <phoneticPr fontId="4"/>
  </si>
  <si>
    <r>
      <t>Temperature of feed water into project biomass boiler(s)</t>
    </r>
    <r>
      <rPr>
        <i/>
        <sz val="14"/>
        <color theme="1"/>
        <rFont val="Arial"/>
        <family val="2"/>
      </rPr>
      <t xml:space="preserve"> </t>
    </r>
    <r>
      <rPr>
        <sz val="14"/>
        <color theme="1"/>
        <rFont val="Arial"/>
        <family val="2"/>
      </rPr>
      <t xml:space="preserve">during the period </t>
    </r>
    <r>
      <rPr>
        <i/>
        <sz val="14"/>
        <color theme="1"/>
        <rFont val="Arial"/>
        <family val="2"/>
      </rPr>
      <t>p</t>
    </r>
    <phoneticPr fontId="4"/>
  </si>
  <si>
    <r>
      <t>Temperature of drain recovery water reused by project biomass boiler(s)</t>
    </r>
    <r>
      <rPr>
        <i/>
        <sz val="14"/>
        <color theme="1"/>
        <rFont val="Arial"/>
        <family val="2"/>
      </rPr>
      <t xml:space="preserve"> </t>
    </r>
    <r>
      <rPr>
        <sz val="14"/>
        <color theme="1"/>
        <rFont val="Arial"/>
        <family val="2"/>
      </rPr>
      <t xml:space="preserve">during the period </t>
    </r>
    <r>
      <rPr>
        <i/>
        <sz val="14"/>
        <color theme="1"/>
        <rFont val="Arial"/>
        <family val="2"/>
      </rPr>
      <t>p</t>
    </r>
    <phoneticPr fontId="4"/>
  </si>
  <si>
    <r>
      <rPr>
        <strike/>
        <sz val="14"/>
        <color rgb="FFFF0000"/>
        <rFont val="Arial"/>
        <family val="2"/>
      </rPr>
      <t>The a</t>
    </r>
    <r>
      <rPr>
        <sz val="14"/>
        <color rgb="FFFF0000"/>
        <rFont val="Arial"/>
        <family val="2"/>
      </rPr>
      <t>A</t>
    </r>
    <r>
      <rPr>
        <sz val="14"/>
        <color theme="1"/>
        <rFont val="Arial"/>
        <family val="2"/>
      </rPr>
      <t xml:space="preserve">mount of electricity consumed by the project biomass boiler(s) and ancillary equipment during the period </t>
    </r>
    <r>
      <rPr>
        <i/>
        <sz val="14"/>
        <color theme="1"/>
        <rFont val="Arial"/>
        <family val="2"/>
      </rPr>
      <t>p</t>
    </r>
    <phoneticPr fontId="36"/>
  </si>
  <si>
    <r>
      <t>NCV</t>
    </r>
    <r>
      <rPr>
        <vertAlign val="subscript"/>
        <sz val="14"/>
        <rFont val="Arial"/>
        <family val="2"/>
      </rPr>
      <t>fuel,PJ,i</t>
    </r>
    <phoneticPr fontId="4"/>
  </si>
  <si>
    <r>
      <t>EF</t>
    </r>
    <r>
      <rPr>
        <vertAlign val="subscript"/>
        <sz val="14"/>
        <rFont val="Arial"/>
        <family val="2"/>
      </rPr>
      <t>fuel,PJ,i</t>
    </r>
    <phoneticPr fontId="36"/>
  </si>
  <si>
    <r>
      <t>The default value of the parameter set as 0.000245 [tCO</t>
    </r>
    <r>
      <rPr>
        <vertAlign val="subscript"/>
        <sz val="14"/>
        <rFont val="Arial"/>
        <family val="2"/>
      </rPr>
      <t>2</t>
    </r>
    <r>
      <rPr>
        <sz val="14"/>
        <rFont val="Arial"/>
        <family val="2"/>
      </rPr>
      <t>/(tonne</t>
    </r>
    <r>
      <rPr>
        <sz val="14"/>
        <rFont val="MS UI Gothic"/>
        <family val="2"/>
        <charset val="1"/>
      </rPr>
      <t>‧</t>
    </r>
    <r>
      <rPr>
        <sz val="14"/>
        <rFont val="Arial"/>
        <family val="2"/>
      </rPr>
      <t>km)] which is applied to the vehicle class of “Heavy vehicles” in EFtr in conservative manner.
CDM methodological tool  “TOOL 12: Project and leakage emissions from transportation of freight, version 01.1.</t>
    </r>
    <phoneticPr fontId="4"/>
  </si>
  <si>
    <r>
      <t>NCV</t>
    </r>
    <r>
      <rPr>
        <vertAlign val="subscript"/>
        <sz val="11"/>
        <rFont val="Arial"/>
        <family val="2"/>
      </rPr>
      <t>fuel,PJ,i</t>
    </r>
    <phoneticPr fontId="4"/>
  </si>
  <si>
    <r>
      <t>EF</t>
    </r>
    <r>
      <rPr>
        <vertAlign val="subscript"/>
        <sz val="11"/>
        <rFont val="Arial"/>
        <family val="2"/>
      </rPr>
      <t>fuel,PJ,i</t>
    </r>
    <phoneticPr fontId="4"/>
  </si>
  <si>
    <r>
      <t>t/p or Nm</t>
    </r>
    <r>
      <rPr>
        <vertAlign val="superscript"/>
        <sz val="11"/>
        <color theme="1"/>
        <rFont val="Arial"/>
        <family val="2"/>
      </rPr>
      <t>3</t>
    </r>
    <r>
      <rPr>
        <sz val="11"/>
        <color theme="1"/>
        <rFont val="Arial"/>
        <family val="2"/>
      </rPr>
      <t>/p</t>
    </r>
    <phoneticPr fontId="3"/>
  </si>
  <si>
    <r>
      <t>GJ/t or GJ/Nm</t>
    </r>
    <r>
      <rPr>
        <vertAlign val="superscript"/>
        <sz val="11"/>
        <color theme="1"/>
        <rFont val="Arial"/>
        <family val="2"/>
      </rPr>
      <t>3</t>
    </r>
    <phoneticPr fontId="3"/>
  </si>
  <si>
    <r>
      <t>tCO</t>
    </r>
    <r>
      <rPr>
        <vertAlign val="subscript"/>
        <sz val="11"/>
        <color theme="1"/>
        <rFont val="Arial"/>
        <family val="2"/>
      </rPr>
      <t>2</t>
    </r>
    <r>
      <rPr>
        <sz val="11"/>
        <color theme="1"/>
        <rFont val="Arial"/>
        <family val="2"/>
      </rPr>
      <t>/GJ</t>
    </r>
    <phoneticPr fontId="3"/>
  </si>
  <si>
    <r>
      <t>tCO</t>
    </r>
    <r>
      <rPr>
        <vertAlign val="subscript"/>
        <sz val="11"/>
        <color theme="1"/>
        <rFont val="Arial"/>
        <family val="2"/>
      </rPr>
      <t>2</t>
    </r>
    <r>
      <rPr>
        <sz val="11"/>
        <color theme="1"/>
        <rFont val="Arial"/>
        <family val="2"/>
      </rPr>
      <t>/p</t>
    </r>
    <phoneticPr fontId="3"/>
  </si>
  <si>
    <r>
      <t xml:space="preserve">Round trip distance of the biomass transportation </t>
    </r>
    <r>
      <rPr>
        <i/>
        <sz val="11"/>
        <rFont val="Arial"/>
        <family val="2"/>
      </rPr>
      <t xml:space="preserve">j </t>
    </r>
    <r>
      <rPr>
        <sz val="11"/>
        <rFont val="Arial"/>
        <family val="2"/>
      </rPr>
      <t xml:space="preserve">during the period </t>
    </r>
    <r>
      <rPr>
        <i/>
        <sz val="11"/>
        <rFont val="Arial"/>
        <family val="2"/>
      </rPr>
      <t>p</t>
    </r>
    <phoneticPr fontId="3"/>
  </si>
  <si>
    <r>
      <t xml:space="preserve">Mass of biomass transported in the biomass transportation </t>
    </r>
    <r>
      <rPr>
        <i/>
        <sz val="11"/>
        <rFont val="Arial"/>
        <family val="2"/>
      </rPr>
      <t>j</t>
    </r>
    <r>
      <rPr>
        <sz val="11"/>
        <rFont val="Arial"/>
        <family val="2"/>
      </rPr>
      <t xml:space="preserve"> during the period </t>
    </r>
    <r>
      <rPr>
        <i/>
        <sz val="11"/>
        <rFont val="Arial"/>
        <family val="2"/>
      </rPr>
      <t>p</t>
    </r>
    <phoneticPr fontId="3"/>
  </si>
  <si>
    <r>
      <t>tCO</t>
    </r>
    <r>
      <rPr>
        <vertAlign val="subscript"/>
        <sz val="11"/>
        <color theme="1"/>
        <rFont val="Arial"/>
        <family val="2"/>
      </rPr>
      <t>2</t>
    </r>
    <r>
      <rPr>
        <sz val="11"/>
        <color theme="1"/>
        <rFont val="Arial"/>
        <family val="2"/>
      </rPr>
      <t>/(tonne</t>
    </r>
    <r>
      <rPr>
        <sz val="11"/>
        <color theme="1"/>
        <rFont val="ＭＳ Ｐゴシック"/>
        <family val="3"/>
        <charset val="128"/>
      </rPr>
      <t>‧</t>
    </r>
    <r>
      <rPr>
        <sz val="11"/>
        <color theme="1"/>
        <rFont val="Arial"/>
        <family val="2"/>
      </rPr>
      <t>km)</t>
    </r>
    <phoneticPr fontId="3"/>
  </si>
  <si>
    <r>
      <t xml:space="preserve">Mass of biomass transported at transportation process k in the biomass residue transportation </t>
    </r>
    <r>
      <rPr>
        <i/>
        <sz val="11"/>
        <rFont val="Arial"/>
        <family val="2"/>
      </rPr>
      <t>j</t>
    </r>
    <r>
      <rPr>
        <sz val="11"/>
        <rFont val="Arial"/>
        <family val="2"/>
      </rPr>
      <t xml:space="preserve"> during the period </t>
    </r>
    <r>
      <rPr>
        <i/>
        <sz val="11"/>
        <rFont val="Arial"/>
        <family val="2"/>
      </rPr>
      <t>p</t>
    </r>
    <phoneticPr fontId="3"/>
  </si>
  <si>
    <r>
      <t xml:space="preserve">The longest round trip distance of the biomass transportation during the period </t>
    </r>
    <r>
      <rPr>
        <i/>
        <sz val="11"/>
        <color theme="1"/>
        <rFont val="Arial"/>
        <family val="2"/>
      </rPr>
      <t>p</t>
    </r>
    <phoneticPr fontId="36"/>
  </si>
  <si>
    <r>
      <t xml:space="preserve">Total mass of biomass brought to the project site during the period </t>
    </r>
    <r>
      <rPr>
        <i/>
        <sz val="11"/>
        <rFont val="Arial"/>
        <family val="2"/>
      </rPr>
      <t xml:space="preserve">p </t>
    </r>
    <phoneticPr fontId="4"/>
  </si>
  <si>
    <t>Reference boiler efficiency</t>
    <phoneticPr fontId="4"/>
  </si>
  <si>
    <r>
      <t>CO</t>
    </r>
    <r>
      <rPr>
        <vertAlign val="subscript"/>
        <sz val="14"/>
        <rFont val="Arial"/>
        <family val="2"/>
      </rPr>
      <t>2</t>
    </r>
    <r>
      <rPr>
        <sz val="14"/>
        <rFont val="Arial"/>
        <family val="2"/>
      </rPr>
      <t xml:space="preserve"> emission factor for fossil fuel consumed by the reference boiler </t>
    </r>
    <phoneticPr fontId="4"/>
  </si>
  <si>
    <r>
      <t>CO</t>
    </r>
    <r>
      <rPr>
        <vertAlign val="subscript"/>
        <sz val="14"/>
        <rFont val="Arial"/>
        <family val="2"/>
      </rPr>
      <t>2</t>
    </r>
    <r>
      <rPr>
        <sz val="14"/>
        <rFont val="Arial"/>
        <family val="2"/>
      </rPr>
      <t xml:space="preserve"> emission factor of consumed electricity</t>
    </r>
    <phoneticPr fontId="4"/>
  </si>
  <si>
    <r>
      <t>[Grid electricity]
Ministry of Natural Resources and Environment of Vietnam (MONRE), Vietnamese DNA for CDM unless otherwise instructed by the Joint Committee.  
[Captive electricity]
For the option a) 
Specification of the captive power generation system provided by the manufacturer (η</t>
    </r>
    <r>
      <rPr>
        <vertAlign val="subscript"/>
        <sz val="14"/>
        <rFont val="Arial"/>
        <family val="2"/>
      </rPr>
      <t>elec,CG</t>
    </r>
    <r>
      <rPr>
        <sz val="14"/>
        <rFont val="Arial"/>
        <family val="2"/>
      </rPr>
      <t xml:space="preserve"> [%]).
CO</t>
    </r>
    <r>
      <rPr>
        <vertAlign val="subscript"/>
        <sz val="14"/>
        <rFont val="Arial"/>
        <family val="2"/>
      </rPr>
      <t>2</t>
    </r>
    <r>
      <rPr>
        <sz val="14"/>
        <rFont val="Arial"/>
        <family val="2"/>
      </rPr>
      <t xml:space="preserve"> emission factor of the fossil fuel type used in the captive power generation system (EF</t>
    </r>
    <r>
      <rPr>
        <vertAlign val="subscript"/>
        <sz val="14"/>
        <rFont val="Arial"/>
        <family val="2"/>
      </rPr>
      <t>fuel,CG</t>
    </r>
    <r>
      <rPr>
        <sz val="14"/>
        <rFont val="Arial"/>
        <family val="2"/>
      </rPr>
      <t xml:space="preserve"> [tCO</t>
    </r>
    <r>
      <rPr>
        <vertAlign val="subscript"/>
        <sz val="14"/>
        <rFont val="Arial"/>
        <family val="2"/>
      </rPr>
      <t>2</t>
    </r>
    <r>
      <rPr>
        <sz val="14"/>
        <rFont val="Arial"/>
        <family val="2"/>
      </rPr>
      <t>/GJ]) 
For the option b)
Generated and supplied electricity by the captive power generation system (EG</t>
    </r>
    <r>
      <rPr>
        <vertAlign val="subscript"/>
        <sz val="14"/>
        <rFont val="Arial"/>
        <family val="2"/>
      </rPr>
      <t>PJ,CG,p</t>
    </r>
    <r>
      <rPr>
        <sz val="14"/>
        <rFont val="Arial"/>
        <family val="2"/>
      </rPr>
      <t xml:space="preserve"> [MWh/p]).
Fuel amount consumed by the captive power generation system (FC</t>
    </r>
    <r>
      <rPr>
        <vertAlign val="subscript"/>
        <sz val="14"/>
        <rFont val="Arial"/>
        <family val="2"/>
      </rPr>
      <t>PJ,CG,p</t>
    </r>
    <r>
      <rPr>
        <sz val="14"/>
        <rFont val="Arial"/>
        <family val="2"/>
      </rPr>
      <t xml:space="preserve"> [mass or volume/p]).
Net calorific value (NCV</t>
    </r>
    <r>
      <rPr>
        <vertAlign val="subscript"/>
        <sz val="14"/>
        <rFont val="Arial"/>
        <family val="2"/>
      </rPr>
      <t>fuel,CG</t>
    </r>
    <r>
      <rPr>
        <sz val="14"/>
        <rFont val="Arial"/>
        <family val="2"/>
      </rPr>
      <t xml:space="preserve"> [GJ/mass or volume]) and CO</t>
    </r>
    <r>
      <rPr>
        <vertAlign val="subscript"/>
        <sz val="14"/>
        <rFont val="Arial"/>
        <family val="2"/>
      </rPr>
      <t>2</t>
    </r>
    <r>
      <rPr>
        <sz val="14"/>
        <rFont val="Arial"/>
        <family val="2"/>
      </rPr>
      <t xml:space="preserve"> emission factor (EF</t>
    </r>
    <r>
      <rPr>
        <vertAlign val="subscript"/>
        <sz val="14"/>
        <rFont val="Arial"/>
        <family val="2"/>
      </rPr>
      <t>fuel,CG</t>
    </r>
    <r>
      <rPr>
        <sz val="14"/>
        <rFont val="Arial"/>
        <family val="2"/>
      </rPr>
      <t xml:space="preserve"> [tCO</t>
    </r>
    <r>
      <rPr>
        <vertAlign val="subscript"/>
        <sz val="14"/>
        <rFont val="Arial"/>
        <family val="2"/>
      </rPr>
      <t>2</t>
    </r>
    <r>
      <rPr>
        <sz val="14"/>
        <rFont val="Arial"/>
        <family val="2"/>
      </rPr>
      <t xml:space="preserve">/GJ]) of the fuel consumed by the captive power generation system in order of preference:
1) values provided by the fuel supplier;
2) measurement by the project participants;
3) regional or national default values;
4) IPCC default values provided in tables 1.2 and 1.4 of Ch.1 Vol.2 of 2006 IPCC Guidelines on National GHG Inventories. </t>
    </r>
    <r>
      <rPr>
        <sz val="14"/>
        <rFont val="游ゴシック"/>
        <family val="2"/>
        <charset val="128"/>
      </rPr>
      <t>Upper</t>
    </r>
    <r>
      <rPr>
        <sz val="14"/>
        <rFont val="Arial"/>
        <family val="2"/>
      </rPr>
      <t xml:space="preserve"> value is applied.
For the option c)
A value of 1.3 tCO2/MWh may be applied.
CDM methodological tool “TOOL 05: Baseline, project and/or leakage emissions from electricity consumption and monitoring of electricity generation, version 03.0”</t>
    </r>
    <phoneticPr fontId="4"/>
  </si>
  <si>
    <r>
      <t xml:space="preserve">Amount of  auxiliary fossil fuel consumed during the start-up by the project biomass boiler(s) for the fuel type </t>
    </r>
    <r>
      <rPr>
        <i/>
        <sz val="14"/>
        <rFont val="Arial"/>
        <family val="2"/>
      </rPr>
      <t>i</t>
    </r>
    <r>
      <rPr>
        <sz val="14"/>
        <rFont val="Arial"/>
        <family val="2"/>
      </rPr>
      <t xml:space="preserve"> during the period </t>
    </r>
    <r>
      <rPr>
        <i/>
        <sz val="14"/>
        <rFont val="Arial"/>
        <family val="2"/>
      </rPr>
      <t>p</t>
    </r>
    <phoneticPr fontId="4"/>
  </si>
  <si>
    <r>
      <t>CO</t>
    </r>
    <r>
      <rPr>
        <vertAlign val="subscript"/>
        <sz val="14"/>
        <rFont val="Arial"/>
        <family val="2"/>
      </rPr>
      <t>2</t>
    </r>
    <r>
      <rPr>
        <sz val="14"/>
        <rFont val="Arial"/>
        <family val="2"/>
      </rPr>
      <t xml:space="preserve"> emission factor for biomass transportation</t>
    </r>
    <phoneticPr fontId="4"/>
  </si>
  <si>
    <t>Eftr</t>
    <phoneticPr fontId="4"/>
  </si>
  <si>
    <r>
      <t xml:space="preserve">Net calorific value of auxiliary fossil fuel used by the project biomass boiler(s) for the fuel type </t>
    </r>
    <r>
      <rPr>
        <i/>
        <sz val="14"/>
        <rFont val="Arial"/>
        <family val="2"/>
      </rPr>
      <t>i</t>
    </r>
    <phoneticPr fontId="4"/>
  </si>
  <si>
    <r>
      <t>CO</t>
    </r>
    <r>
      <rPr>
        <vertAlign val="subscript"/>
        <sz val="14"/>
        <rFont val="Arial"/>
        <family val="2"/>
      </rPr>
      <t>2</t>
    </r>
    <r>
      <rPr>
        <sz val="14"/>
        <rFont val="Arial"/>
        <family val="2"/>
      </rPr>
      <t xml:space="preserve"> emission factor of auxiliary fossil fuel used by the project biomass boiler(s) for the fuel type </t>
    </r>
    <r>
      <rPr>
        <i/>
        <sz val="14"/>
        <rFont val="Arial"/>
        <family val="2"/>
      </rPr>
      <t>i</t>
    </r>
    <phoneticPr fontId="36"/>
  </si>
  <si>
    <r>
      <t>NCV</t>
    </r>
    <r>
      <rPr>
        <b/>
        <vertAlign val="subscript"/>
        <sz val="11"/>
        <color theme="1"/>
        <rFont val="Arial"/>
        <family val="2"/>
      </rPr>
      <t>fuel,PJ,i</t>
    </r>
    <phoneticPr fontId="3"/>
  </si>
  <si>
    <r>
      <t>EF</t>
    </r>
    <r>
      <rPr>
        <b/>
        <vertAlign val="subscript"/>
        <sz val="11"/>
        <color theme="1"/>
        <rFont val="Arial"/>
        <family val="2"/>
      </rPr>
      <t>fuel,PJ,i</t>
    </r>
    <phoneticPr fontId="3"/>
  </si>
  <si>
    <r>
      <t>CO</t>
    </r>
    <r>
      <rPr>
        <vertAlign val="subscript"/>
        <sz val="11"/>
        <rFont val="Arial"/>
        <family val="2"/>
      </rPr>
      <t>2</t>
    </r>
    <r>
      <rPr>
        <sz val="11"/>
        <rFont val="Arial"/>
        <family val="2"/>
      </rPr>
      <t xml:space="preserve"> emission factor for biomass transportation</t>
    </r>
    <phoneticPr fontId="3"/>
  </si>
  <si>
    <r>
      <t>EF</t>
    </r>
    <r>
      <rPr>
        <b/>
        <vertAlign val="subscript"/>
        <sz val="11"/>
        <color theme="1"/>
        <rFont val="Arial"/>
        <family val="2"/>
      </rPr>
      <t>tr</t>
    </r>
    <phoneticPr fontId="3"/>
  </si>
  <si>
    <r>
      <t>EF</t>
    </r>
    <r>
      <rPr>
        <b/>
        <vertAlign val="subscript"/>
        <sz val="11"/>
        <color theme="1"/>
        <rFont val="Arial"/>
        <family val="2"/>
      </rPr>
      <t>tr,highe</t>
    </r>
    <r>
      <rPr>
        <b/>
        <i/>
        <vertAlign val="subscript"/>
        <sz val="11"/>
        <color theme="1"/>
        <rFont val="Arial"/>
        <family val="2"/>
      </rPr>
      <t>r</t>
    </r>
    <phoneticPr fontId="3"/>
  </si>
  <si>
    <r>
      <t>The higher value of CO</t>
    </r>
    <r>
      <rPr>
        <vertAlign val="subscript"/>
        <sz val="11"/>
        <rFont val="Arial"/>
        <family val="2"/>
      </rPr>
      <t>2</t>
    </r>
    <r>
      <rPr>
        <sz val="11"/>
        <rFont val="Arial"/>
        <family val="2"/>
      </rPr>
      <t xml:space="preserve"> emission factor for biomass transportation</t>
    </r>
    <phoneticPr fontId="3"/>
  </si>
  <si>
    <r>
      <t>Amount of auxiliary fossil fuel consumption at the start-up by biomass boiler (s) for the fuel type</t>
    </r>
    <r>
      <rPr>
        <i/>
        <sz val="11"/>
        <rFont val="Arial"/>
        <family val="2"/>
      </rPr>
      <t xml:space="preserve"> i </t>
    </r>
    <r>
      <rPr>
        <sz val="11"/>
        <rFont val="Arial"/>
        <family val="2"/>
      </rPr>
      <t xml:space="preserve">during the period </t>
    </r>
    <r>
      <rPr>
        <i/>
        <sz val="11"/>
        <rFont val="Arial"/>
        <family val="2"/>
      </rPr>
      <t>p</t>
    </r>
    <phoneticPr fontId="3"/>
  </si>
  <si>
    <r>
      <t>Net calorific value of auxiliary fossil fuel used by the project biomass boiler(s) for the fuel type</t>
    </r>
    <r>
      <rPr>
        <i/>
        <sz val="11"/>
        <rFont val="Arial"/>
        <family val="2"/>
      </rPr>
      <t xml:space="preserve"> i</t>
    </r>
    <phoneticPr fontId="3"/>
  </si>
  <si>
    <r>
      <t>CO</t>
    </r>
    <r>
      <rPr>
        <vertAlign val="subscript"/>
        <sz val="11"/>
        <rFont val="Arial"/>
        <family val="2"/>
      </rPr>
      <t>2</t>
    </r>
    <r>
      <rPr>
        <sz val="11"/>
        <rFont val="Arial"/>
        <family val="2"/>
      </rPr>
      <t xml:space="preserve"> emission factor of auxiliary fossil fuel used by the project biomass boiler(s) for the fuel type </t>
    </r>
    <r>
      <rPr>
        <i/>
        <sz val="11"/>
        <rFont val="Arial"/>
        <family val="2"/>
      </rPr>
      <t>i</t>
    </r>
    <phoneticPr fontId="3"/>
  </si>
  <si>
    <t>N/A</t>
    <phoneticPr fontId="3"/>
  </si>
  <si>
    <r>
      <rPr>
        <sz val="14"/>
        <color theme="1"/>
        <rFont val="Arial"/>
        <family val="2"/>
      </rPr>
      <t>D</t>
    </r>
    <r>
      <rPr>
        <vertAlign val="subscript"/>
        <sz val="14"/>
        <color theme="1"/>
        <rFont val="Arial"/>
        <family val="2"/>
      </rPr>
      <t>p</t>
    </r>
    <phoneticPr fontId="4"/>
  </si>
  <si>
    <r>
      <t>tCO</t>
    </r>
    <r>
      <rPr>
        <vertAlign val="subscript"/>
        <sz val="11"/>
        <rFont val="Arial"/>
        <family val="2"/>
      </rPr>
      <t>2</t>
    </r>
    <r>
      <rPr>
        <sz val="11"/>
        <rFont val="Arial"/>
        <family val="2"/>
      </rPr>
      <t>/MWh</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</si>
</sst>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0.0000_ ;[Red]\-#,##0.0000\ "/>
    <numFmt numFmtId="178" formatCode="0.000_ "/>
    <numFmt numFmtId="179" formatCode="#,##0.0_ "/>
    <numFmt numFmtId="180" formatCode="#,##0.000;[Red]\-#,##0.000"/>
    <numFmt numFmtId="181" formatCode="#,##0.0000;[Red]\-#,##0.0000"/>
    <numFmt numFmtId="182" formatCode="#,##0_ "/>
    <numFmt numFmtId="183" formatCode="#,##0.000000_ "/>
    <numFmt numFmtId="184" formatCode="#,##0.0_ ;[Red]\-#,##0.0\ "/>
  </numFmts>
  <fonts count="58" x14ac:knownFonts="1">
    <font>
      <sz val="11"/>
      <color theme="1"/>
      <name val="ＭＳ Ｐゴシック"/>
      <family val="3"/>
      <charset val="128"/>
      <scheme val="minor"/>
    </font>
    <font>
      <sz val="11"/>
      <color theme="1"/>
      <name val="ＭＳ Ｐゴシック"/>
      <family val="3"/>
      <charset val="128"/>
      <scheme val="minor"/>
    </font>
    <font>
      <sz val="11"/>
      <color indexed="8"/>
      <name val="Arial"/>
      <family val="2"/>
    </font>
    <font>
      <sz val="6"/>
      <name val="ＭＳ Ｐゴシック"/>
      <family val="3"/>
      <charset val="128"/>
      <scheme val="minor"/>
    </font>
    <font>
      <sz val="6"/>
      <name val="ＭＳ Ｐゴシック"/>
      <family val="3"/>
      <charset val="128"/>
    </font>
    <font>
      <b/>
      <sz val="16"/>
      <color indexed="9"/>
      <name val="Arial"/>
      <family val="2"/>
    </font>
    <font>
      <b/>
      <sz val="12"/>
      <color indexed="9"/>
      <name val="Arial"/>
      <family val="2"/>
    </font>
    <font>
      <b/>
      <sz val="11"/>
      <color indexed="9"/>
      <name val="Arial"/>
      <family val="2"/>
    </font>
    <font>
      <b/>
      <sz val="14"/>
      <color indexed="8"/>
      <name val="Arial"/>
      <family val="2"/>
    </font>
    <font>
      <b/>
      <i/>
      <sz val="14"/>
      <color indexed="8"/>
      <name val="Arial"/>
      <family val="2"/>
    </font>
    <font>
      <b/>
      <sz val="11"/>
      <color indexed="8"/>
      <name val="Arial"/>
      <family val="2"/>
    </font>
    <font>
      <b/>
      <sz val="14"/>
      <color indexed="9"/>
      <name val="Arial"/>
      <family val="2"/>
    </font>
    <font>
      <sz val="11"/>
      <name val="Arial"/>
      <family val="2"/>
    </font>
    <font>
      <vertAlign val="subscript"/>
      <sz val="11"/>
      <name val="Arial"/>
      <family val="2"/>
    </font>
    <font>
      <i/>
      <sz val="11"/>
      <name val="Arial"/>
      <family val="2"/>
    </font>
    <font>
      <sz val="11"/>
      <color indexed="8"/>
      <name val="ＭＳ Ｐゴシック"/>
      <family val="3"/>
      <charset val="128"/>
    </font>
    <font>
      <sz val="14"/>
      <color indexed="8"/>
      <name val="Arial"/>
      <family val="2"/>
    </font>
    <font>
      <b/>
      <vertAlign val="subscript"/>
      <sz val="14"/>
      <color indexed="8"/>
      <name val="Arial"/>
      <family val="2"/>
    </font>
    <font>
      <b/>
      <vertAlign val="subscript"/>
      <sz val="14"/>
      <color indexed="9"/>
      <name val="Arial"/>
      <family val="2"/>
    </font>
    <font>
      <vertAlign val="subscript"/>
      <sz val="14"/>
      <color indexed="8"/>
      <name val="Arial"/>
      <family val="2"/>
    </font>
    <font>
      <sz val="12"/>
      <color indexed="8"/>
      <name val="Arial"/>
      <family val="2"/>
    </font>
    <font>
      <b/>
      <sz val="10"/>
      <color indexed="9"/>
      <name val="Arial"/>
      <family val="2"/>
    </font>
    <font>
      <i/>
      <sz val="11"/>
      <color indexed="8"/>
      <name val="Arial"/>
      <family val="2"/>
    </font>
    <font>
      <vertAlign val="subscript"/>
      <sz val="11"/>
      <color indexed="8"/>
      <name val="Arial"/>
      <family val="2"/>
    </font>
    <font>
      <sz val="10"/>
      <color indexed="8"/>
      <name val="Arial"/>
      <family val="2"/>
    </font>
    <font>
      <sz val="14"/>
      <name val="Arial"/>
      <family val="2"/>
    </font>
    <font>
      <b/>
      <sz val="11"/>
      <name val="Arial"/>
      <family val="2"/>
    </font>
    <font>
      <b/>
      <sz val="11"/>
      <color theme="1"/>
      <name val="Arial"/>
      <family val="2"/>
    </font>
    <font>
      <b/>
      <sz val="11"/>
      <color theme="0"/>
      <name val="Arial"/>
      <family val="2"/>
    </font>
    <font>
      <b/>
      <i/>
      <sz val="11"/>
      <color theme="0"/>
      <name val="Arial"/>
      <family val="2"/>
    </font>
    <font>
      <sz val="11"/>
      <color theme="1"/>
      <name val="Arial"/>
      <family val="2"/>
    </font>
    <font>
      <vertAlign val="subscript"/>
      <sz val="11"/>
      <color theme="1"/>
      <name val="Arial"/>
      <family val="2"/>
    </font>
    <font>
      <sz val="14"/>
      <color theme="1"/>
      <name val="Arial"/>
      <family val="2"/>
    </font>
    <font>
      <vertAlign val="subscript"/>
      <sz val="14"/>
      <color theme="1"/>
      <name val="Arial"/>
      <family val="2"/>
    </font>
    <font>
      <i/>
      <sz val="14"/>
      <color theme="1"/>
      <name val="Arial"/>
      <family val="2"/>
    </font>
    <font>
      <sz val="14"/>
      <color theme="1"/>
      <name val="ＭＳ Ｐゴシック"/>
      <family val="3"/>
      <charset val="128"/>
    </font>
    <font>
      <sz val="6"/>
      <name val="ＭＳ Ｐゴシック"/>
      <family val="2"/>
      <charset val="128"/>
      <scheme val="minor"/>
    </font>
    <font>
      <vertAlign val="superscript"/>
      <sz val="14"/>
      <color theme="1"/>
      <name val="Arial"/>
      <family val="2"/>
    </font>
    <font>
      <vertAlign val="subscript"/>
      <sz val="14"/>
      <name val="Arial"/>
      <family val="2"/>
    </font>
    <font>
      <i/>
      <sz val="14"/>
      <name val="Arial"/>
      <family val="2"/>
    </font>
    <font>
      <sz val="14"/>
      <name val="ＭＳ Ｐゴシック"/>
      <family val="3"/>
      <charset val="128"/>
    </font>
    <font>
      <i/>
      <vertAlign val="subscript"/>
      <sz val="14"/>
      <name val="Arial"/>
      <family val="2"/>
    </font>
    <font>
      <vertAlign val="superscript"/>
      <sz val="14"/>
      <name val="Arial"/>
      <family val="2"/>
    </font>
    <font>
      <sz val="9"/>
      <name val="Arial"/>
      <family val="2"/>
    </font>
    <font>
      <vertAlign val="subscript"/>
      <sz val="11"/>
      <color rgb="FF000000"/>
      <name val="Arial"/>
      <family val="2"/>
    </font>
    <font>
      <sz val="11"/>
      <name val="Times New Roman"/>
      <family val="1"/>
    </font>
    <font>
      <b/>
      <i/>
      <sz val="11"/>
      <color theme="1"/>
      <name val="Arial"/>
      <family val="2"/>
    </font>
    <font>
      <b/>
      <vertAlign val="subscript"/>
      <sz val="11"/>
      <color theme="1"/>
      <name val="Arial"/>
      <family val="2"/>
    </font>
    <font>
      <sz val="11"/>
      <color theme="1"/>
      <name val="ＭＳ Ｐゴシック"/>
      <family val="2"/>
      <charset val="128"/>
      <scheme val="minor"/>
    </font>
    <font>
      <i/>
      <sz val="11"/>
      <color theme="1"/>
      <name val="Arial"/>
      <family val="2"/>
    </font>
    <font>
      <sz val="14"/>
      <name val="MS UI Gothic"/>
      <family val="2"/>
      <charset val="1"/>
    </font>
    <font>
      <b/>
      <i/>
      <vertAlign val="subscript"/>
      <sz val="11"/>
      <color theme="1"/>
      <name val="Arial"/>
      <family val="2"/>
    </font>
    <font>
      <sz val="14"/>
      <color theme="1"/>
      <name val="Arial"/>
      <family val="1"/>
    </font>
    <font>
      <sz val="14"/>
      <color rgb="FFFF0000"/>
      <name val="Arial"/>
      <family val="2"/>
    </font>
    <font>
      <strike/>
      <sz val="14"/>
      <color rgb="FFFF0000"/>
      <name val="Arial"/>
      <family val="2"/>
    </font>
    <font>
      <vertAlign val="superscript"/>
      <sz val="11"/>
      <color theme="1"/>
      <name val="Arial"/>
      <family val="2"/>
    </font>
    <font>
      <sz val="11"/>
      <color theme="1"/>
      <name val="ＭＳ Ｐゴシック"/>
      <family val="3"/>
      <charset val="128"/>
    </font>
    <font>
      <sz val="14"/>
      <name val="游ゴシック"/>
      <family val="2"/>
      <charset val="128"/>
    </font>
  </fonts>
  <fills count="12">
    <fill>
      <patternFill patternType="none"/>
    </fill>
    <fill>
      <patternFill patternType="gray125"/>
    </fill>
    <fill>
      <patternFill patternType="solid">
        <fgColor theme="9" tint="0.59999389629810485"/>
        <bgColor indexed="65"/>
      </patternFill>
    </fill>
    <fill>
      <patternFill patternType="solid">
        <fgColor theme="3" tint="0.79998168889431442"/>
        <bgColor indexed="64"/>
      </patternFill>
    </fill>
    <fill>
      <patternFill patternType="solid">
        <fgColor indexed="9"/>
        <bgColor indexed="64"/>
      </patternFill>
    </fill>
    <fill>
      <patternFill patternType="solid">
        <fgColor theme="3" tint="-0.24994659260841701"/>
        <bgColor indexed="64"/>
      </patternFill>
    </fill>
    <fill>
      <patternFill patternType="solid">
        <fgColor theme="3" tint="-0.499984740745262"/>
        <bgColor indexed="64"/>
      </patternFill>
    </fill>
    <fill>
      <patternFill patternType="solid">
        <fgColor theme="3" tint="0.59996337778862885"/>
        <bgColor indexed="64"/>
      </patternFill>
    </fill>
    <fill>
      <patternFill patternType="solid">
        <fgColor theme="0"/>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4" tint="0.59996337778862885"/>
        <bgColor indexed="64"/>
      </patternFill>
    </fill>
  </fills>
  <borders count="38">
    <border>
      <left/>
      <right/>
      <top/>
      <bottom/>
      <diagonal/>
    </border>
    <border>
      <left style="thin">
        <color indexed="23"/>
      </left>
      <right style="thin">
        <color indexed="23"/>
      </right>
      <top style="thin">
        <color indexed="23"/>
      </top>
      <bottom style="thin">
        <color indexed="23"/>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23"/>
      </left>
      <right/>
      <top style="thin">
        <color indexed="23"/>
      </top>
      <bottom style="medium">
        <color indexed="10"/>
      </bottom>
      <diagonal/>
    </border>
    <border>
      <left/>
      <right style="thin">
        <color indexed="23"/>
      </right>
      <top style="thin">
        <color indexed="23"/>
      </top>
      <bottom style="medium">
        <color indexed="10"/>
      </bottom>
      <diagonal/>
    </border>
    <border>
      <left style="medium">
        <color indexed="10"/>
      </left>
      <right/>
      <top style="medium">
        <color indexed="10"/>
      </top>
      <bottom style="medium">
        <color indexed="10"/>
      </bottom>
      <diagonal/>
    </border>
    <border>
      <left/>
      <right style="medium">
        <color indexed="10"/>
      </right>
      <top style="medium">
        <color indexed="10"/>
      </top>
      <bottom style="medium">
        <color indexed="10"/>
      </bottom>
      <diagonal/>
    </border>
    <border>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bottom style="thin">
        <color theme="1" tint="0.34998626667073579"/>
      </bottom>
      <diagonal/>
    </border>
    <border>
      <left/>
      <right style="thin">
        <color indexed="23"/>
      </right>
      <top style="thin">
        <color indexed="23"/>
      </top>
      <bottom/>
      <diagonal/>
    </border>
    <border>
      <left style="thin">
        <color rgb="FF808080"/>
      </left>
      <right style="thin">
        <color rgb="FF808080"/>
      </right>
      <top style="thin">
        <color rgb="FF808080"/>
      </top>
      <bottom style="thin">
        <color rgb="FF808080"/>
      </bottom>
      <diagonal/>
    </border>
    <border>
      <left/>
      <right/>
      <top style="thin">
        <color indexed="23"/>
      </top>
      <bottom style="thin">
        <color indexed="23"/>
      </bottom>
      <diagonal/>
    </border>
    <border>
      <left style="thin">
        <color indexed="23"/>
      </left>
      <right/>
      <top style="thin">
        <color indexed="23"/>
      </top>
      <bottom/>
      <diagonal/>
    </border>
    <border>
      <left/>
      <right/>
      <top style="thin">
        <color indexed="23"/>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1" tint="0.34998626667073579"/>
      </top>
      <bottom/>
      <diagonal/>
    </border>
    <border>
      <left style="thin">
        <color theme="1" tint="0.34998626667073579"/>
      </left>
      <right/>
      <top style="thin">
        <color theme="1" tint="0.34998626667073579"/>
      </top>
      <bottom/>
      <diagonal/>
    </border>
    <border>
      <left style="thin">
        <color theme="1" tint="0.34998626667073579"/>
      </left>
      <right style="thin">
        <color indexed="23"/>
      </right>
      <top style="thin">
        <color theme="1" tint="0.34998626667073579"/>
      </top>
      <bottom style="thin">
        <color theme="1" tint="0.34998626667073579"/>
      </bottom>
      <diagonal/>
    </border>
    <border>
      <left style="thin">
        <color theme="1" tint="0.34998626667073579"/>
      </left>
      <right style="thin">
        <color theme="1" tint="0.34998626667073579"/>
      </right>
      <top/>
      <bottom style="thin">
        <color indexed="23"/>
      </bottom>
      <diagonal/>
    </border>
    <border>
      <left/>
      <right/>
      <top style="thin">
        <color indexed="64"/>
      </top>
      <bottom/>
      <diagonal/>
    </border>
    <border>
      <left/>
      <right/>
      <top/>
      <bottom style="thin">
        <color indexed="64"/>
      </bottom>
      <diagonal/>
    </border>
  </borders>
  <cellStyleXfs count="4">
    <xf numFmtId="0" fontId="0" fillId="0" borderId="0">
      <alignment vertical="center"/>
    </xf>
    <xf numFmtId="38" fontId="15" fillId="0" borderId="0" applyFont="0" applyFill="0" applyBorder="0" applyAlignment="0" applyProtection="0">
      <alignment vertical="center"/>
    </xf>
    <xf numFmtId="0" fontId="1" fillId="2" borderId="0" applyNumberFormat="0" applyBorder="0" applyAlignment="0" applyProtection="0">
      <alignment vertical="center"/>
    </xf>
    <xf numFmtId="0" fontId="48" fillId="0" borderId="0">
      <alignment vertical="center"/>
    </xf>
  </cellStyleXfs>
  <cellXfs count="201">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8" fillId="0" borderId="0" xfId="0" applyFont="1" applyFill="1" applyBorder="1">
      <alignment vertical="center"/>
    </xf>
    <xf numFmtId="0" fontId="10" fillId="0" borderId="0" xfId="0" applyFont="1" applyFill="1" applyBorder="1">
      <alignment vertical="center"/>
    </xf>
    <xf numFmtId="0" fontId="2" fillId="0" borderId="0" xfId="0" applyFont="1" applyAlignment="1">
      <alignment vertical="center" wrapText="1"/>
    </xf>
    <xf numFmtId="0" fontId="8" fillId="0" borderId="0" xfId="0" applyFont="1">
      <alignment vertical="center"/>
    </xf>
    <xf numFmtId="0" fontId="10" fillId="0" borderId="0" xfId="0" applyFont="1">
      <alignment vertical="center"/>
    </xf>
    <xf numFmtId="0" fontId="2" fillId="0" borderId="0" xfId="0" applyFont="1" applyBorder="1">
      <alignment vertical="center"/>
    </xf>
    <xf numFmtId="38" fontId="2" fillId="0" borderId="0" xfId="1" applyFont="1">
      <alignment vertical="center"/>
    </xf>
    <xf numFmtId="0" fontId="20" fillId="0" borderId="1" xfId="0" applyFont="1" applyFill="1" applyBorder="1">
      <alignment vertical="center"/>
    </xf>
    <xf numFmtId="0" fontId="2" fillId="0" borderId="0" xfId="0" applyFont="1" applyFill="1" applyBorder="1" applyAlignment="1">
      <alignment horizontal="left" vertical="center" wrapText="1"/>
    </xf>
    <xf numFmtId="0" fontId="2" fillId="0" borderId="0" xfId="0" applyFont="1" applyAlignment="1">
      <alignment horizontal="center" vertical="center"/>
    </xf>
    <xf numFmtId="0" fontId="2" fillId="0" borderId="0" xfId="0" applyFont="1" applyFill="1" applyBorder="1">
      <alignment vertical="center"/>
    </xf>
    <xf numFmtId="0" fontId="24" fillId="0" borderId="0" xfId="0" applyFont="1" applyFill="1" applyBorder="1">
      <alignment vertical="center"/>
    </xf>
    <xf numFmtId="0" fontId="12" fillId="0" borderId="0" xfId="0" applyFont="1" applyFill="1" applyBorder="1" applyAlignment="1">
      <alignment horizontal="left" vertical="center"/>
    </xf>
    <xf numFmtId="0" fontId="12" fillId="0" borderId="0" xfId="0" applyFont="1" applyFill="1" applyBorder="1">
      <alignment vertical="center"/>
    </xf>
    <xf numFmtId="0" fontId="24" fillId="0" borderId="0" xfId="0" applyFont="1" applyFill="1" applyBorder="1" applyAlignment="1">
      <alignment horizontal="center" vertical="center"/>
    </xf>
    <xf numFmtId="0" fontId="2" fillId="0" borderId="0" xfId="0" applyFont="1" applyFill="1">
      <alignment vertical="center"/>
    </xf>
    <xf numFmtId="0" fontId="5" fillId="6" borderId="0" xfId="0" applyFont="1" applyFill="1" applyAlignment="1">
      <alignment vertical="center"/>
    </xf>
    <xf numFmtId="0" fontId="7" fillId="6" borderId="0" xfId="0" applyFont="1" applyFill="1" applyAlignment="1">
      <alignment vertical="center"/>
    </xf>
    <xf numFmtId="0" fontId="7" fillId="6" borderId="0" xfId="0" applyFont="1" applyFill="1" applyAlignment="1">
      <alignment horizontal="right" vertical="center"/>
    </xf>
    <xf numFmtId="0" fontId="11" fillId="5" borderId="1" xfId="0" applyFont="1" applyFill="1" applyBorder="1" applyAlignment="1">
      <alignment horizontal="center" vertical="center" wrapText="1"/>
    </xf>
    <xf numFmtId="0" fontId="16" fillId="3" borderId="7" xfId="0" applyFont="1" applyFill="1" applyBorder="1">
      <alignment vertical="center"/>
    </xf>
    <xf numFmtId="0" fontId="11" fillId="5" borderId="1" xfId="0" applyFont="1" applyFill="1" applyBorder="1" applyAlignment="1">
      <alignment horizontal="center" vertical="center"/>
    </xf>
    <xf numFmtId="0" fontId="7" fillId="5" borderId="13" xfId="0" applyFont="1" applyFill="1" applyBorder="1">
      <alignment vertical="center"/>
    </xf>
    <xf numFmtId="0" fontId="2" fillId="5" borderId="13" xfId="0" applyFont="1" applyFill="1" applyBorder="1">
      <alignment vertical="center"/>
    </xf>
    <xf numFmtId="0" fontId="7" fillId="5" borderId="13" xfId="0" applyFont="1" applyFill="1" applyBorder="1" applyAlignment="1">
      <alignment horizontal="center" vertical="center"/>
    </xf>
    <xf numFmtId="0" fontId="7" fillId="5" borderId="13" xfId="0" applyFont="1" applyFill="1" applyBorder="1" applyAlignment="1">
      <alignment horizontal="center" vertical="center" shrinkToFit="1"/>
    </xf>
    <xf numFmtId="0" fontId="2" fillId="7" borderId="13" xfId="0" applyFont="1" applyFill="1" applyBorder="1">
      <alignment vertical="center"/>
    </xf>
    <xf numFmtId="0" fontId="2" fillId="0" borderId="13" xfId="0" applyFont="1" applyBorder="1" applyAlignment="1">
      <alignment horizontal="center" vertical="center"/>
    </xf>
    <xf numFmtId="0" fontId="2" fillId="0" borderId="13" xfId="0" applyFont="1" applyFill="1" applyBorder="1" applyAlignment="1">
      <alignment horizontal="center" vertical="center"/>
    </xf>
    <xf numFmtId="0" fontId="2" fillId="3" borderId="13" xfId="0" applyFont="1" applyFill="1" applyBorder="1">
      <alignment vertical="center"/>
    </xf>
    <xf numFmtId="0" fontId="2" fillId="7" borderId="13" xfId="0" applyFont="1" applyFill="1" applyBorder="1" applyAlignment="1">
      <alignment vertical="center"/>
    </xf>
    <xf numFmtId="0" fontId="12" fillId="0" borderId="13" xfId="0" applyFont="1" applyBorder="1" applyAlignment="1">
      <alignment horizontal="center" vertical="center"/>
    </xf>
    <xf numFmtId="0" fontId="7" fillId="5" borderId="15" xfId="0" applyFont="1" applyFill="1" applyBorder="1">
      <alignment vertical="center"/>
    </xf>
    <xf numFmtId="0" fontId="2" fillId="5" borderId="14" xfId="0" applyFont="1" applyFill="1" applyBorder="1">
      <alignment vertical="center"/>
    </xf>
    <xf numFmtId="0" fontId="2" fillId="5" borderId="16" xfId="0" applyFont="1" applyFill="1" applyBorder="1">
      <alignment vertical="center"/>
    </xf>
    <xf numFmtId="0" fontId="2" fillId="7" borderId="15" xfId="0" applyFont="1" applyFill="1" applyBorder="1" applyAlignment="1">
      <alignment vertical="center"/>
    </xf>
    <xf numFmtId="0" fontId="2" fillId="7" borderId="14" xfId="0" applyFont="1" applyFill="1" applyBorder="1">
      <alignment vertical="center"/>
    </xf>
    <xf numFmtId="0" fontId="2" fillId="7" borderId="15" xfId="0" applyFont="1" applyFill="1" applyBorder="1">
      <alignment vertical="center"/>
    </xf>
    <xf numFmtId="176" fontId="2" fillId="0" borderId="13" xfId="0" applyNumberFormat="1" applyFont="1" applyBorder="1">
      <alignment vertical="center"/>
    </xf>
    <xf numFmtId="0" fontId="6" fillId="6" borderId="0" xfId="0" applyFont="1" applyFill="1" applyAlignment="1">
      <alignment vertical="center"/>
    </xf>
    <xf numFmtId="0" fontId="25" fillId="3" borderId="1" xfId="0" quotePrefix="1" applyFont="1" applyFill="1" applyBorder="1" applyAlignment="1">
      <alignment horizontal="center" vertical="center"/>
    </xf>
    <xf numFmtId="0" fontId="32" fillId="3" borderId="1" xfId="0" applyFont="1" applyFill="1" applyBorder="1" applyAlignment="1">
      <alignment horizontal="center" vertical="center" wrapText="1"/>
    </xf>
    <xf numFmtId="0" fontId="32" fillId="3" borderId="1" xfId="0" applyFont="1" applyFill="1" applyBorder="1" applyAlignment="1">
      <alignment vertical="center" wrapText="1"/>
    </xf>
    <xf numFmtId="0" fontId="32" fillId="0" borderId="1" xfId="0" applyFont="1" applyFill="1" applyBorder="1" applyAlignment="1">
      <alignment horizontal="right" vertical="center"/>
    </xf>
    <xf numFmtId="0" fontId="32" fillId="3" borderId="1" xfId="0" applyFont="1" applyFill="1" applyBorder="1" applyAlignment="1">
      <alignment horizontal="center" vertical="center"/>
    </xf>
    <xf numFmtId="0" fontId="32" fillId="8" borderId="1" xfId="0" applyFont="1" applyFill="1" applyBorder="1" applyAlignment="1">
      <alignment horizontal="center" vertical="center" wrapText="1"/>
    </xf>
    <xf numFmtId="0" fontId="32" fillId="0" borderId="1" xfId="0" applyFont="1" applyFill="1" applyBorder="1" applyAlignment="1">
      <alignment vertical="center" wrapText="1"/>
    </xf>
    <xf numFmtId="0" fontId="32" fillId="4" borderId="1" xfId="0" applyFont="1" applyFill="1" applyBorder="1" applyAlignment="1" applyProtection="1">
      <alignment vertical="center" wrapText="1"/>
      <protection locked="0"/>
    </xf>
    <xf numFmtId="0" fontId="32" fillId="8" borderId="1" xfId="0" applyFont="1" applyFill="1" applyBorder="1" applyAlignment="1">
      <alignment vertical="center" wrapText="1"/>
    </xf>
    <xf numFmtId="0" fontId="32" fillId="0" borderId="21" xfId="0" applyFont="1" applyFill="1" applyBorder="1" applyAlignment="1" applyProtection="1">
      <alignment vertical="center" wrapText="1"/>
      <protection locked="0"/>
    </xf>
    <xf numFmtId="0" fontId="33" fillId="3" borderId="1" xfId="0" applyFont="1" applyFill="1" applyBorder="1" applyAlignment="1">
      <alignment horizontal="center" vertical="center" wrapText="1"/>
    </xf>
    <xf numFmtId="0" fontId="32" fillId="0" borderId="1" xfId="0" applyFont="1" applyFill="1" applyBorder="1" applyAlignment="1" applyProtection="1">
      <alignment vertical="center" wrapText="1"/>
      <protection locked="0"/>
    </xf>
    <xf numFmtId="38" fontId="32" fillId="4" borderId="1" xfId="1" quotePrefix="1" applyFont="1" applyFill="1" applyBorder="1" applyAlignment="1" applyProtection="1">
      <alignment vertical="center" wrapText="1"/>
      <protection locked="0"/>
    </xf>
    <xf numFmtId="38" fontId="32" fillId="4" borderId="1" xfId="1" applyFont="1" applyFill="1" applyBorder="1" applyAlignment="1" applyProtection="1">
      <alignment vertical="center" wrapText="1"/>
      <protection locked="0"/>
    </xf>
    <xf numFmtId="0" fontId="32" fillId="3" borderId="1" xfId="1" applyNumberFormat="1" applyFont="1" applyFill="1" applyBorder="1" applyAlignment="1">
      <alignment horizontal="right" vertical="center"/>
    </xf>
    <xf numFmtId="38" fontId="32" fillId="4" borderId="1" xfId="1" applyFont="1" applyFill="1" applyBorder="1" applyAlignment="1">
      <alignment vertical="center" wrapText="1"/>
    </xf>
    <xf numFmtId="0" fontId="32" fillId="4" borderId="1" xfId="0" applyFont="1" applyFill="1" applyBorder="1" applyAlignment="1">
      <alignment vertical="center" wrapText="1"/>
    </xf>
    <xf numFmtId="38" fontId="25" fillId="4" borderId="1" xfId="1" applyFont="1" applyFill="1" applyBorder="1" applyAlignment="1">
      <alignment vertical="center" wrapText="1"/>
    </xf>
    <xf numFmtId="0" fontId="25" fillId="0" borderId="1" xfId="0" applyFont="1" applyFill="1" applyBorder="1" applyAlignment="1">
      <alignment vertical="center" wrapText="1"/>
    </xf>
    <xf numFmtId="0" fontId="25" fillId="4" borderId="1" xfId="0" applyFont="1" applyFill="1" applyBorder="1" applyAlignment="1">
      <alignment vertical="center" wrapText="1"/>
    </xf>
    <xf numFmtId="0" fontId="25" fillId="3" borderId="1" xfId="0" applyFont="1" applyFill="1" applyBorder="1" applyAlignment="1">
      <alignment horizontal="center" vertical="center"/>
    </xf>
    <xf numFmtId="0" fontId="25" fillId="3" borderId="1" xfId="0" applyFont="1" applyFill="1" applyBorder="1" applyAlignment="1">
      <alignment vertical="center" wrapText="1"/>
    </xf>
    <xf numFmtId="0" fontId="32" fillId="0" borderId="1" xfId="1" applyNumberFormat="1" applyFont="1" applyFill="1" applyBorder="1" applyAlignment="1">
      <alignment horizontal="right" vertical="center"/>
    </xf>
    <xf numFmtId="178" fontId="32" fillId="3" borderId="1" xfId="1" applyNumberFormat="1" applyFont="1" applyFill="1" applyBorder="1" applyAlignment="1">
      <alignment horizontal="right" vertical="center"/>
    </xf>
    <xf numFmtId="0" fontId="32" fillId="0" borderId="8" xfId="0" applyFont="1" applyBorder="1" applyAlignment="1">
      <alignment horizontal="center" vertical="center" wrapText="1"/>
    </xf>
    <xf numFmtId="0" fontId="32" fillId="0" borderId="7" xfId="0" applyFont="1" applyBorder="1" applyAlignment="1">
      <alignment horizontal="center" vertical="center" wrapText="1"/>
    </xf>
    <xf numFmtId="0" fontId="39" fillId="3" borderId="1" xfId="0" applyFont="1" applyFill="1" applyBorder="1" applyAlignment="1">
      <alignment horizontal="center" vertical="center"/>
    </xf>
    <xf numFmtId="38" fontId="25" fillId="3" borderId="8" xfId="1" applyFont="1" applyFill="1" applyBorder="1" applyAlignment="1">
      <alignment horizontal="center" vertical="center"/>
    </xf>
    <xf numFmtId="0" fontId="25" fillId="3" borderId="9" xfId="0" applyFont="1" applyFill="1" applyBorder="1" applyAlignment="1">
      <alignment horizontal="center" vertical="center"/>
    </xf>
    <xf numFmtId="38" fontId="25" fillId="0" borderId="8" xfId="1" applyFont="1" applyFill="1" applyBorder="1" applyAlignment="1">
      <alignment horizontal="center" vertical="center"/>
    </xf>
    <xf numFmtId="0" fontId="25" fillId="3" borderId="9" xfId="0" applyFont="1" applyFill="1" applyBorder="1" applyAlignment="1">
      <alignment horizontal="center" vertical="center" wrapText="1"/>
    </xf>
    <xf numFmtId="0" fontId="32" fillId="0" borderId="8" xfId="0" applyFont="1" applyFill="1" applyBorder="1" applyAlignment="1" applyProtection="1">
      <alignment vertical="center" wrapText="1"/>
      <protection locked="0"/>
    </xf>
    <xf numFmtId="0" fontId="0" fillId="0" borderId="7" xfId="0" applyBorder="1" applyAlignment="1">
      <alignment vertical="center" wrapText="1"/>
    </xf>
    <xf numFmtId="0" fontId="12" fillId="9" borderId="25" xfId="0" applyFont="1" applyFill="1" applyBorder="1" applyAlignment="1">
      <alignment horizontal="center" vertical="center"/>
    </xf>
    <xf numFmtId="0" fontId="12" fillId="9" borderId="25" xfId="0" applyFont="1" applyFill="1" applyBorder="1" applyAlignment="1">
      <alignment vertical="center" wrapText="1"/>
    </xf>
    <xf numFmtId="0" fontId="12" fillId="9" borderId="25" xfId="0" applyNumberFormat="1" applyFont="1" applyFill="1" applyBorder="1">
      <alignment vertical="center"/>
    </xf>
    <xf numFmtId="0" fontId="12" fillId="9" borderId="25" xfId="0" quotePrefix="1" applyFont="1" applyFill="1" applyBorder="1">
      <alignment vertical="center"/>
    </xf>
    <xf numFmtId="0" fontId="12" fillId="0" borderId="0" xfId="0" applyFont="1" applyFill="1" applyBorder="1" applyAlignment="1">
      <alignment vertical="center" wrapText="1"/>
    </xf>
    <xf numFmtId="0" fontId="12" fillId="0" borderId="0" xfId="1" applyNumberFormat="1" applyFont="1" applyFill="1" applyBorder="1">
      <alignment vertical="center"/>
    </xf>
    <xf numFmtId="0" fontId="43" fillId="0" borderId="0" xfId="0" applyFont="1" applyFill="1" applyBorder="1" applyAlignment="1">
      <alignment vertical="center" wrapText="1"/>
    </xf>
    <xf numFmtId="0" fontId="30" fillId="9" borderId="26" xfId="0" applyFont="1" applyFill="1" applyBorder="1" applyAlignment="1">
      <alignment horizontal="center" vertical="center"/>
    </xf>
    <xf numFmtId="0" fontId="12" fillId="9" borderId="27" xfId="0" applyFont="1" applyFill="1" applyBorder="1">
      <alignment vertical="center"/>
    </xf>
    <xf numFmtId="177" fontId="12" fillId="9" borderId="27" xfId="0" applyNumberFormat="1" applyFont="1" applyFill="1" applyBorder="1" applyAlignment="1">
      <alignment horizontal="center" vertical="center"/>
    </xf>
    <xf numFmtId="0" fontId="12" fillId="9" borderId="27" xfId="0" quotePrefix="1" applyFont="1" applyFill="1" applyBorder="1">
      <alignment vertical="center"/>
    </xf>
    <xf numFmtId="0" fontId="12" fillId="9" borderId="26" xfId="0" applyFont="1" applyFill="1" applyBorder="1" applyAlignment="1">
      <alignment horizontal="center" vertical="center"/>
    </xf>
    <xf numFmtId="0" fontId="12" fillId="0" borderId="0" xfId="0" quotePrefix="1" applyFont="1" applyFill="1" applyBorder="1">
      <alignment vertical="center"/>
    </xf>
    <xf numFmtId="0" fontId="2" fillId="0" borderId="0" xfId="0" applyFont="1" applyAlignment="1">
      <alignment vertical="center"/>
    </xf>
    <xf numFmtId="0" fontId="12" fillId="9" borderId="28" xfId="0" applyFont="1" applyFill="1" applyBorder="1" applyAlignment="1">
      <alignment vertical="center" wrapText="1"/>
    </xf>
    <xf numFmtId="0" fontId="12" fillId="9" borderId="28" xfId="1" applyNumberFormat="1" applyFont="1" applyFill="1" applyBorder="1" applyAlignment="1">
      <alignment horizontal="center" vertical="center"/>
    </xf>
    <xf numFmtId="0" fontId="12" fillId="9" borderId="28" xfId="0" quotePrefix="1" applyFont="1" applyFill="1" applyBorder="1">
      <alignment vertical="center"/>
    </xf>
    <xf numFmtId="0" fontId="2" fillId="9" borderId="2" xfId="0" applyFont="1" applyFill="1" applyBorder="1" applyAlignment="1">
      <alignment vertical="center" wrapText="1"/>
    </xf>
    <xf numFmtId="0" fontId="2" fillId="9" borderId="2" xfId="0" applyFont="1" applyFill="1" applyBorder="1" applyAlignment="1">
      <alignment horizontal="center" vertical="center"/>
    </xf>
    <xf numFmtId="0" fontId="12" fillId="9" borderId="2" xfId="0" applyFont="1" applyFill="1" applyBorder="1" applyAlignment="1">
      <alignment horizontal="center" vertical="center"/>
    </xf>
    <xf numFmtId="0" fontId="28" fillId="5" borderId="1" xfId="0" applyFont="1" applyFill="1" applyBorder="1" applyAlignment="1">
      <alignment horizontal="left" vertical="center" wrapText="1"/>
    </xf>
    <xf numFmtId="179" fontId="12" fillId="4" borderId="1" xfId="1" applyNumberFormat="1" applyFont="1" applyFill="1" applyBorder="1" applyAlignment="1" applyProtection="1">
      <alignment horizontal="right" vertical="center"/>
      <protection locked="0"/>
    </xf>
    <xf numFmtId="176" fontId="12" fillId="4" borderId="1" xfId="1" applyNumberFormat="1" applyFont="1" applyFill="1" applyBorder="1" applyAlignment="1" applyProtection="1">
      <alignment horizontal="right" vertical="center"/>
      <protection locked="0"/>
    </xf>
    <xf numFmtId="0" fontId="28" fillId="5" borderId="8" xfId="0" applyFont="1" applyFill="1" applyBorder="1" applyAlignment="1">
      <alignment horizontal="center" vertical="center" wrapText="1"/>
    </xf>
    <xf numFmtId="0" fontId="28" fillId="5" borderId="22" xfId="0" applyFont="1" applyFill="1" applyBorder="1" applyAlignment="1">
      <alignment horizontal="center" vertical="center" wrapText="1"/>
    </xf>
    <xf numFmtId="0" fontId="2" fillId="7" borderId="16" xfId="0" applyFont="1" applyFill="1" applyBorder="1" applyAlignment="1">
      <alignment vertical="center"/>
    </xf>
    <xf numFmtId="2" fontId="12" fillId="0" borderId="13" xfId="0" applyNumberFormat="1" applyFont="1" applyBorder="1" applyAlignment="1">
      <alignment horizontal="right" vertical="center"/>
    </xf>
    <xf numFmtId="2" fontId="12" fillId="0" borderId="13" xfId="0" applyNumberFormat="1" applyFont="1" applyFill="1" applyBorder="1" applyAlignment="1">
      <alignment horizontal="right" vertical="center"/>
    </xf>
    <xf numFmtId="0" fontId="7" fillId="10" borderId="1" xfId="0" applyFont="1" applyFill="1" applyBorder="1" applyAlignment="1">
      <alignment horizontal="center" vertical="center" wrapText="1"/>
    </xf>
    <xf numFmtId="0" fontId="12" fillId="11" borderId="1" xfId="0" applyFont="1" applyFill="1" applyBorder="1" applyAlignment="1">
      <alignment horizontal="center" vertical="center" wrapText="1"/>
    </xf>
    <xf numFmtId="0" fontId="27" fillId="11" borderId="1" xfId="0" applyFont="1" applyFill="1" applyBorder="1" applyAlignment="1">
      <alignment horizontal="center" vertical="center" wrapText="1"/>
    </xf>
    <xf numFmtId="0" fontId="27" fillId="3" borderId="1" xfId="0" applyFont="1" applyFill="1" applyBorder="1" applyAlignment="1">
      <alignment horizontal="center" vertical="center" wrapText="1"/>
    </xf>
    <xf numFmtId="176" fontId="12" fillId="3" borderId="1" xfId="1" applyNumberFormat="1" applyFont="1" applyFill="1" applyBorder="1" applyAlignment="1" applyProtection="1">
      <alignment horizontal="right" vertical="center"/>
      <protection locked="0"/>
    </xf>
    <xf numFmtId="0" fontId="28" fillId="5" borderId="2" xfId="3" applyFont="1" applyFill="1" applyBorder="1" applyAlignment="1">
      <alignment horizontal="center" vertical="center" wrapText="1"/>
    </xf>
    <xf numFmtId="0" fontId="27" fillId="3" borderId="10" xfId="3" applyFont="1" applyFill="1" applyBorder="1" applyAlignment="1">
      <alignment horizontal="center" vertical="center" wrapText="1"/>
    </xf>
    <xf numFmtId="179" fontId="12" fillId="4" borderId="9" xfId="1" applyNumberFormat="1" applyFont="1" applyFill="1" applyBorder="1" applyAlignment="1" applyProtection="1">
      <alignment horizontal="right" vertical="center"/>
      <protection locked="0"/>
    </xf>
    <xf numFmtId="0" fontId="12" fillId="11" borderId="34" xfId="0" applyFont="1" applyFill="1" applyBorder="1" applyAlignment="1">
      <alignment horizontal="center" vertical="center" wrapText="1"/>
    </xf>
    <xf numFmtId="0" fontId="46" fillId="3" borderId="10" xfId="3" applyFont="1" applyFill="1" applyBorder="1" applyAlignment="1">
      <alignment horizontal="center" vertical="center" wrapText="1"/>
    </xf>
    <xf numFmtId="0" fontId="27" fillId="3" borderId="12" xfId="3" applyFont="1" applyFill="1" applyBorder="1" applyAlignment="1">
      <alignment horizontal="center" vertical="center" wrapText="1"/>
    </xf>
    <xf numFmtId="0" fontId="12" fillId="8" borderId="8" xfId="0" applyFont="1" applyFill="1" applyBorder="1" applyAlignment="1">
      <alignment horizontal="center" vertical="center" wrapText="1"/>
    </xf>
    <xf numFmtId="176" fontId="12" fillId="0" borderId="13" xfId="0" applyNumberFormat="1" applyFont="1" applyFill="1" applyBorder="1">
      <alignment vertical="center"/>
    </xf>
    <xf numFmtId="181" fontId="32" fillId="0" borderId="8" xfId="1" applyNumberFormat="1" applyFont="1" applyFill="1" applyBorder="1" applyAlignment="1">
      <alignment horizontal="center" vertical="center"/>
    </xf>
    <xf numFmtId="180" fontId="25" fillId="0" borderId="8" xfId="1" applyNumberFormat="1" applyFont="1" applyFill="1" applyBorder="1" applyAlignment="1">
      <alignment horizontal="center" vertical="center"/>
    </xf>
    <xf numFmtId="182" fontId="12" fillId="4" borderId="1" xfId="1" applyNumberFormat="1" applyFont="1" applyFill="1" applyBorder="1" applyAlignment="1" applyProtection="1">
      <alignment horizontal="right" vertical="center"/>
      <protection locked="0"/>
    </xf>
    <xf numFmtId="183" fontId="12" fillId="3" borderId="1" xfId="1" applyNumberFormat="1" applyFont="1" applyFill="1" applyBorder="1" applyAlignment="1" applyProtection="1">
      <alignment horizontal="right" vertical="center"/>
      <protection locked="0"/>
    </xf>
    <xf numFmtId="184" fontId="12" fillId="9" borderId="27" xfId="0" applyNumberFormat="1" applyFont="1" applyFill="1" applyBorder="1" applyAlignment="1">
      <alignment horizontal="center" vertical="center"/>
    </xf>
    <xf numFmtId="0" fontId="25" fillId="3" borderId="1" xfId="0" applyFont="1" applyFill="1" applyBorder="1" applyAlignment="1">
      <alignment horizontal="center" vertical="center" wrapText="1"/>
    </xf>
    <xf numFmtId="0" fontId="52" fillId="3" borderId="1" xfId="0" applyFont="1" applyFill="1" applyBorder="1" applyAlignment="1">
      <alignment horizontal="center" vertical="center"/>
    </xf>
    <xf numFmtId="177" fontId="12" fillId="0" borderId="36" xfId="0" applyNumberFormat="1" applyFont="1" applyFill="1" applyBorder="1" applyAlignment="1">
      <alignment horizontal="center" vertical="center"/>
    </xf>
    <xf numFmtId="177" fontId="12" fillId="0" borderId="37" xfId="0" applyNumberFormat="1" applyFont="1" applyFill="1" applyBorder="1" applyAlignment="1">
      <alignment horizontal="center" vertical="center"/>
    </xf>
    <xf numFmtId="0" fontId="25" fillId="3" borderId="1" xfId="0" applyFont="1" applyFill="1" applyBorder="1" applyAlignment="1">
      <alignment vertical="center" wrapText="1"/>
    </xf>
    <xf numFmtId="0" fontId="30" fillId="11" borderId="1" xfId="0" applyFont="1" applyFill="1" applyBorder="1" applyAlignment="1">
      <alignment horizontal="left" vertical="center" wrapText="1"/>
    </xf>
    <xf numFmtId="0" fontId="30" fillId="11" borderId="1"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12" fillId="3" borderId="1" xfId="0" applyFont="1" applyFill="1" applyBorder="1" applyAlignment="1">
      <alignment horizontal="left" vertical="center" wrapText="1"/>
    </xf>
    <xf numFmtId="0" fontId="12" fillId="11" borderId="1" xfId="0" applyFont="1" applyFill="1" applyBorder="1" applyAlignment="1">
      <alignment horizontal="left" vertical="center" wrapText="1"/>
    </xf>
    <xf numFmtId="0" fontId="30" fillId="3" borderId="11" xfId="0" applyFont="1" applyFill="1" applyBorder="1" applyAlignment="1">
      <alignment horizontal="left" vertical="center" wrapText="1"/>
    </xf>
    <xf numFmtId="0" fontId="30" fillId="3" borderId="10" xfId="3" applyFont="1" applyFill="1" applyBorder="1" applyAlignment="1">
      <alignment horizontal="left" vertical="center" wrapText="1"/>
    </xf>
    <xf numFmtId="0" fontId="30" fillId="3" borderId="1" xfId="0" applyFont="1" applyFill="1" applyBorder="1" applyAlignment="1">
      <alignment vertical="center" wrapText="1"/>
    </xf>
    <xf numFmtId="0" fontId="12" fillId="3" borderId="1" xfId="0" applyFont="1" applyFill="1" applyBorder="1" applyAlignment="1">
      <alignment vertical="center" wrapText="1"/>
    </xf>
    <xf numFmtId="0" fontId="25" fillId="0" borderId="8" xfId="0" applyFont="1" applyBorder="1" applyAlignment="1">
      <alignment horizontal="left" vertical="center" wrapText="1"/>
    </xf>
    <xf numFmtId="0" fontId="25" fillId="0" borderId="22" xfId="0" applyFont="1" applyBorder="1" applyAlignment="1">
      <alignment horizontal="left" vertical="center" wrapText="1"/>
    </xf>
    <xf numFmtId="0" fontId="25" fillId="0" borderId="7" xfId="0" applyFont="1" applyBorder="1" applyAlignment="1">
      <alignment horizontal="left" vertical="center" wrapText="1"/>
    </xf>
    <xf numFmtId="0" fontId="32" fillId="0" borderId="8" xfId="0" applyFont="1" applyBorder="1" applyAlignment="1">
      <alignment horizontal="center" vertical="center" wrapText="1"/>
    </xf>
    <xf numFmtId="0" fontId="32" fillId="0" borderId="7" xfId="0" applyFont="1" applyBorder="1" applyAlignment="1">
      <alignment horizontal="center" vertical="center" wrapText="1"/>
    </xf>
    <xf numFmtId="0" fontId="25" fillId="3" borderId="8" xfId="0" applyFont="1" applyFill="1" applyBorder="1" applyAlignment="1">
      <alignment horizontal="left" vertical="center" wrapText="1"/>
    </xf>
    <xf numFmtId="0" fontId="25" fillId="3" borderId="7" xfId="0" applyFont="1" applyFill="1" applyBorder="1" applyAlignment="1">
      <alignment horizontal="left" vertical="center" wrapText="1"/>
    </xf>
    <xf numFmtId="0" fontId="20" fillId="0" borderId="1" xfId="0" applyFont="1" applyFill="1" applyBorder="1" applyAlignment="1">
      <alignment vertical="center" wrapText="1"/>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38" fontId="25" fillId="4" borderId="5" xfId="1" applyFont="1" applyFill="1" applyBorder="1" applyAlignment="1">
      <alignment horizontal="right" vertical="center"/>
    </xf>
    <xf numFmtId="38" fontId="25" fillId="4" borderId="6" xfId="1" applyFont="1" applyFill="1" applyBorder="1" applyAlignment="1">
      <alignment horizontal="right" vertical="center"/>
    </xf>
    <xf numFmtId="0" fontId="11" fillId="5" borderId="1" xfId="0" applyFont="1" applyFill="1" applyBorder="1" applyAlignment="1">
      <alignment horizontal="center" vertical="center" wrapText="1"/>
    </xf>
    <xf numFmtId="0" fontId="32" fillId="0" borderId="1" xfId="0" applyFont="1" applyBorder="1" applyAlignment="1" applyProtection="1">
      <alignment horizontal="left" vertical="center" wrapText="1"/>
      <protection locked="0"/>
    </xf>
    <xf numFmtId="0" fontId="32" fillId="0" borderId="8" xfId="0" applyFont="1" applyFill="1" applyBorder="1" applyAlignment="1" applyProtection="1">
      <alignment horizontal="left" vertical="center" wrapText="1"/>
      <protection locked="0"/>
    </xf>
    <xf numFmtId="0" fontId="32" fillId="0" borderId="22" xfId="0" applyFont="1" applyFill="1" applyBorder="1" applyAlignment="1" applyProtection="1">
      <alignment horizontal="left" vertical="center" wrapText="1"/>
      <protection locked="0"/>
    </xf>
    <xf numFmtId="0" fontId="32" fillId="0" borderId="7" xfId="0" applyFont="1" applyFill="1" applyBorder="1" applyAlignment="1" applyProtection="1">
      <alignment horizontal="left" vertical="center" wrapText="1"/>
      <protection locked="0"/>
    </xf>
    <xf numFmtId="0" fontId="32" fillId="0" borderId="8" xfId="0" applyFont="1" applyFill="1" applyBorder="1" applyAlignment="1" applyProtection="1">
      <alignment vertical="center" wrapText="1"/>
      <protection locked="0"/>
    </xf>
    <xf numFmtId="0" fontId="0" fillId="0" borderId="7" xfId="0" applyBorder="1" applyAlignment="1">
      <alignment vertical="center" wrapText="1"/>
    </xf>
    <xf numFmtId="0" fontId="25" fillId="3" borderId="23" xfId="0" applyFont="1" applyFill="1" applyBorder="1" applyAlignment="1">
      <alignment vertical="center" wrapText="1"/>
    </xf>
    <xf numFmtId="0" fontId="25" fillId="3" borderId="20" xfId="0" applyFont="1" applyFill="1" applyBorder="1" applyAlignment="1">
      <alignment vertical="center" wrapText="1"/>
    </xf>
    <xf numFmtId="0" fontId="25" fillId="0" borderId="23" xfId="0" applyFont="1" applyBorder="1" applyAlignment="1">
      <alignment vertical="center" wrapText="1"/>
    </xf>
    <xf numFmtId="0" fontId="25" fillId="0" borderId="24" xfId="0" applyFont="1" applyBorder="1" applyAlignment="1">
      <alignment vertical="center" wrapText="1"/>
    </xf>
    <xf numFmtId="0" fontId="25" fillId="0" borderId="20" xfId="0" applyFont="1" applyBorder="1" applyAlignment="1">
      <alignment vertical="center" wrapText="1"/>
    </xf>
    <xf numFmtId="0" fontId="25" fillId="3" borderId="1" xfId="0" applyFont="1" applyFill="1" applyBorder="1" applyAlignment="1">
      <alignment vertical="center" wrapText="1"/>
    </xf>
    <xf numFmtId="0" fontId="25" fillId="0" borderId="1" xfId="0" applyFont="1" applyBorder="1" applyAlignment="1" applyProtection="1">
      <alignment horizontal="left" vertical="center" wrapText="1"/>
      <protection locked="0"/>
    </xf>
    <xf numFmtId="0" fontId="25" fillId="3" borderId="8" xfId="0" applyFont="1" applyFill="1" applyBorder="1" applyAlignment="1">
      <alignment vertical="center" wrapText="1"/>
    </xf>
    <xf numFmtId="0" fontId="25" fillId="0" borderId="8" xfId="0" applyFont="1" applyBorder="1" applyAlignment="1">
      <alignment vertical="center" wrapText="1"/>
    </xf>
    <xf numFmtId="0" fontId="0" fillId="0" borderId="22" xfId="0" applyBorder="1" applyAlignment="1">
      <alignment vertical="center" wrapText="1"/>
    </xf>
    <xf numFmtId="0" fontId="32" fillId="3" borderId="8" xfId="0" applyFont="1" applyFill="1" applyBorder="1" applyAlignment="1">
      <alignment horizontal="left" vertical="center" wrapText="1"/>
    </xf>
    <xf numFmtId="0" fontId="32" fillId="3" borderId="7" xfId="0" applyFont="1" applyFill="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pplyProtection="1">
      <alignment horizontal="left" vertical="center" wrapText="1"/>
      <protection locked="0"/>
    </xf>
    <xf numFmtId="0" fontId="32" fillId="0" borderId="22" xfId="0" applyFont="1" applyBorder="1" applyAlignment="1">
      <alignment horizontal="left" vertical="center" wrapText="1"/>
    </xf>
    <xf numFmtId="0" fontId="25" fillId="0" borderId="7" xfId="0" applyFont="1" applyBorder="1" applyAlignment="1">
      <alignment vertical="center" wrapText="1"/>
    </xf>
    <xf numFmtId="0" fontId="46" fillId="3" borderId="10" xfId="3" applyFont="1" applyFill="1" applyBorder="1" applyAlignment="1">
      <alignment horizontal="center" vertical="center" wrapText="1"/>
    </xf>
    <xf numFmtId="0" fontId="46" fillId="3" borderId="12" xfId="3" applyFont="1" applyFill="1" applyBorder="1" applyAlignment="1">
      <alignment horizontal="center" vertical="center" wrapText="1"/>
    </xf>
    <xf numFmtId="0" fontId="27" fillId="3" borderId="2" xfId="0" applyFont="1" applyFill="1" applyBorder="1" applyAlignment="1">
      <alignment horizontal="center" vertical="center" wrapText="1"/>
    </xf>
    <xf numFmtId="0" fontId="12" fillId="8" borderId="8" xfId="0" applyFont="1" applyFill="1" applyBorder="1" applyAlignment="1">
      <alignment horizontal="center" vertical="center" wrapText="1"/>
    </xf>
    <xf numFmtId="0" fontId="0" fillId="0" borderId="7" xfId="0" applyBorder="1" applyAlignment="1">
      <alignment vertical="center"/>
    </xf>
    <xf numFmtId="0" fontId="28" fillId="5" borderId="8" xfId="0" applyFont="1" applyFill="1" applyBorder="1" applyAlignment="1">
      <alignment horizontal="center" vertical="center" wrapText="1"/>
    </xf>
    <xf numFmtId="0" fontId="0" fillId="0" borderId="7" xfId="0" applyBorder="1" applyAlignment="1">
      <alignment horizontal="center" vertical="center" wrapText="1"/>
    </xf>
    <xf numFmtId="0" fontId="26" fillId="3" borderId="33" xfId="3" applyFont="1" applyFill="1" applyBorder="1" applyAlignment="1">
      <alignment horizontal="center" vertical="center" wrapText="1"/>
    </xf>
    <xf numFmtId="0" fontId="26" fillId="3" borderId="32" xfId="3" applyFont="1" applyFill="1" applyBorder="1" applyAlignment="1">
      <alignment horizontal="center" vertical="center" wrapText="1"/>
    </xf>
    <xf numFmtId="0" fontId="28" fillId="5" borderId="17" xfId="3" applyFont="1" applyFill="1"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35" xfId="0" applyBorder="1" applyAlignment="1">
      <alignment horizontal="center" vertical="center" wrapText="1"/>
    </xf>
    <xf numFmtId="0" fontId="27" fillId="3" borderId="10" xfId="3" applyFont="1" applyFill="1" applyBorder="1" applyAlignment="1">
      <alignment horizontal="center" vertical="center" wrapText="1"/>
    </xf>
    <xf numFmtId="0" fontId="27" fillId="3" borderId="12" xfId="3" applyFont="1" applyFill="1" applyBorder="1" applyAlignment="1">
      <alignment horizontal="center" vertical="center" wrapText="1"/>
    </xf>
    <xf numFmtId="0" fontId="30" fillId="3" borderId="10" xfId="3" applyFont="1" applyFill="1" applyBorder="1" applyAlignment="1">
      <alignment horizontal="center" vertical="center" wrapText="1"/>
    </xf>
    <xf numFmtId="0" fontId="30" fillId="3" borderId="12" xfId="3" applyFont="1" applyFill="1" applyBorder="1" applyAlignment="1">
      <alignment horizontal="center" vertical="center" wrapText="1"/>
    </xf>
    <xf numFmtId="0" fontId="28" fillId="8" borderId="33" xfId="3" applyFont="1" applyFill="1" applyBorder="1" applyAlignment="1">
      <alignment horizontal="center" vertical="center" wrapText="1"/>
    </xf>
    <xf numFmtId="0" fontId="28" fillId="8" borderId="32" xfId="3" applyFont="1" applyFill="1" applyBorder="1" applyAlignment="1">
      <alignment horizontal="center" vertical="center" wrapText="1"/>
    </xf>
    <xf numFmtId="0" fontId="28" fillId="5" borderId="22" xfId="0" applyFont="1" applyFill="1" applyBorder="1" applyAlignment="1">
      <alignment horizontal="center" vertical="center" wrapText="1"/>
    </xf>
    <xf numFmtId="0" fontId="30" fillId="3" borderId="10" xfId="3" applyFont="1" applyFill="1" applyBorder="1" applyAlignment="1">
      <alignment horizontal="left" vertical="center" wrapText="1"/>
    </xf>
    <xf numFmtId="0" fontId="30" fillId="3" borderId="12" xfId="3" applyFont="1" applyFill="1" applyBorder="1" applyAlignment="1">
      <alignment horizontal="left" vertical="center" wrapText="1"/>
    </xf>
    <xf numFmtId="0" fontId="28" fillId="5" borderId="18" xfId="3" applyFont="1" applyFill="1" applyBorder="1" applyAlignment="1">
      <alignment horizontal="center" vertical="center" wrapText="1"/>
    </xf>
    <xf numFmtId="0" fontId="28" fillId="5" borderId="35" xfId="3" applyFont="1" applyFill="1" applyBorder="1" applyAlignment="1">
      <alignment horizontal="center" vertical="center" wrapText="1"/>
    </xf>
    <xf numFmtId="0" fontId="6" fillId="6" borderId="0" xfId="0" applyFont="1" applyFill="1" applyAlignment="1">
      <alignment vertical="center"/>
    </xf>
    <xf numFmtId="0" fontId="21" fillId="6" borderId="0" xfId="0" applyFont="1" applyFill="1" applyAlignment="1">
      <alignment horizontal="right" vertical="center"/>
    </xf>
    <xf numFmtId="0" fontId="6" fillId="6" borderId="0" xfId="0" applyFont="1" applyFill="1" applyAlignment="1">
      <alignment horizontal="right" vertical="center"/>
    </xf>
    <xf numFmtId="0" fontId="12" fillId="3" borderId="29" xfId="0" applyFont="1" applyFill="1" applyBorder="1" applyAlignment="1">
      <alignment vertical="center" wrapText="1"/>
    </xf>
    <xf numFmtId="0" fontId="0" fillId="0" borderId="30" xfId="0" applyBorder="1" applyAlignment="1">
      <alignment vertical="center"/>
    </xf>
    <xf numFmtId="0" fontId="0" fillId="0" borderId="31" xfId="0" applyBorder="1" applyAlignment="1">
      <alignment vertical="center"/>
    </xf>
  </cellXfs>
  <cellStyles count="4">
    <cellStyle name="40% - アクセント 6 2" xfId="2" xr:uid="{00000000-0005-0000-0000-000000000000}"/>
    <cellStyle name="桁区切り" xfId="1" builtinId="6"/>
    <cellStyle name="標準" xfId="0" builtinId="0"/>
    <cellStyle name="標準 2" xfId="3" xr:uid="{B702515C-5364-4CF2-9503-FDFDC94FBC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K41"/>
  <sheetViews>
    <sheetView showGridLines="0" tabSelected="1" view="pageBreakPreview" zoomScale="60" zoomScaleNormal="80" workbookViewId="0"/>
  </sheetViews>
  <sheetFormatPr defaultColWidth="9" defaultRowHeight="14" x14ac:dyDescent="0.2"/>
  <cols>
    <col min="1" max="1" width="3.6328125" style="1" customWidth="1"/>
    <col min="2" max="2" width="15.6328125" style="1" customWidth="1"/>
    <col min="3" max="3" width="16.90625" style="1" customWidth="1"/>
    <col min="4" max="4" width="32.26953125" style="1" customWidth="1"/>
    <col min="5" max="5" width="14.08984375" style="1" customWidth="1"/>
    <col min="6" max="6" width="21.08984375" style="1" customWidth="1"/>
    <col min="7" max="7" width="37.36328125" style="1" customWidth="1"/>
    <col min="8" max="8" width="29.26953125" style="1" customWidth="1"/>
    <col min="9" max="9" width="63.453125" style="1" customWidth="1"/>
    <col min="10" max="10" width="17.453125" style="1" customWidth="1"/>
    <col min="11" max="11" width="16.90625" style="1" customWidth="1"/>
    <col min="12" max="16384" width="9" style="1"/>
  </cols>
  <sheetData>
    <row r="1" spans="1:11" ht="18" customHeight="1" x14ac:dyDescent="0.2">
      <c r="K1" s="2" t="s">
        <v>59</v>
      </c>
    </row>
    <row r="2" spans="1:11" ht="27.75" customHeight="1" x14ac:dyDescent="0.2">
      <c r="A2" s="19" t="s">
        <v>35</v>
      </c>
      <c r="B2" s="20"/>
      <c r="C2" s="20"/>
      <c r="D2" s="20"/>
      <c r="E2" s="20"/>
      <c r="F2" s="20"/>
      <c r="G2" s="20"/>
      <c r="H2" s="20"/>
      <c r="I2" s="20"/>
      <c r="J2" s="20"/>
      <c r="K2" s="21"/>
    </row>
    <row r="4" spans="1:11" ht="18.75" customHeight="1" x14ac:dyDescent="0.2">
      <c r="A4" s="3" t="s">
        <v>0</v>
      </c>
      <c r="B4" s="4"/>
    </row>
    <row r="5" spans="1:11" ht="18.75" customHeight="1" x14ac:dyDescent="0.2">
      <c r="A5" s="4"/>
      <c r="B5" s="22" t="s">
        <v>36</v>
      </c>
      <c r="C5" s="22" t="s">
        <v>37</v>
      </c>
      <c r="D5" s="22" t="s">
        <v>38</v>
      </c>
      <c r="E5" s="22" t="s">
        <v>39</v>
      </c>
      <c r="F5" s="22" t="s">
        <v>40</v>
      </c>
      <c r="G5" s="22" t="s">
        <v>41</v>
      </c>
      <c r="H5" s="22" t="s">
        <v>42</v>
      </c>
      <c r="I5" s="22" t="s">
        <v>43</v>
      </c>
      <c r="J5" s="22" t="s">
        <v>44</v>
      </c>
      <c r="K5" s="22" t="s">
        <v>45</v>
      </c>
    </row>
    <row r="6" spans="1:11" s="5" customFormat="1" ht="39" customHeight="1" x14ac:dyDescent="0.2">
      <c r="B6" s="22" t="s">
        <v>46</v>
      </c>
      <c r="C6" s="22" t="s">
        <v>47</v>
      </c>
      <c r="D6" s="22" t="s">
        <v>48</v>
      </c>
      <c r="E6" s="22" t="s">
        <v>49</v>
      </c>
      <c r="F6" s="22" t="s">
        <v>50</v>
      </c>
      <c r="G6" s="22" t="s">
        <v>51</v>
      </c>
      <c r="H6" s="22" t="s">
        <v>52</v>
      </c>
      <c r="I6" s="22" t="s">
        <v>53</v>
      </c>
      <c r="J6" s="22" t="s">
        <v>54</v>
      </c>
      <c r="K6" s="22" t="s">
        <v>55</v>
      </c>
    </row>
    <row r="7" spans="1:11" s="5" customFormat="1" ht="324" customHeight="1" x14ac:dyDescent="0.2">
      <c r="B7" s="43" t="s">
        <v>60</v>
      </c>
      <c r="C7" s="44" t="s">
        <v>61</v>
      </c>
      <c r="D7" s="45" t="s">
        <v>203</v>
      </c>
      <c r="E7" s="46"/>
      <c r="F7" s="47" t="s">
        <v>62</v>
      </c>
      <c r="G7" s="48" t="s">
        <v>9</v>
      </c>
      <c r="H7" s="49" t="s">
        <v>27</v>
      </c>
      <c r="I7" s="50" t="s">
        <v>63</v>
      </c>
      <c r="J7" s="51" t="s">
        <v>28</v>
      </c>
      <c r="K7" s="52"/>
    </row>
    <row r="8" spans="1:11" s="5" customFormat="1" ht="340.5" customHeight="1" x14ac:dyDescent="0.2">
      <c r="B8" s="43" t="s">
        <v>64</v>
      </c>
      <c r="C8" s="44" t="s">
        <v>65</v>
      </c>
      <c r="D8" s="45" t="s">
        <v>221</v>
      </c>
      <c r="E8" s="46"/>
      <c r="F8" s="44" t="s">
        <v>66</v>
      </c>
      <c r="G8" s="48" t="s">
        <v>9</v>
      </c>
      <c r="H8" s="49" t="s">
        <v>27</v>
      </c>
      <c r="I8" s="50" t="s">
        <v>116</v>
      </c>
      <c r="J8" s="51" t="s">
        <v>28</v>
      </c>
      <c r="K8" s="52" t="s">
        <v>156</v>
      </c>
    </row>
    <row r="9" spans="1:11" s="5" customFormat="1" ht="317.25" customHeight="1" x14ac:dyDescent="0.2">
      <c r="B9" s="43" t="s">
        <v>67</v>
      </c>
      <c r="C9" s="44" t="s">
        <v>68</v>
      </c>
      <c r="D9" s="45" t="s">
        <v>222</v>
      </c>
      <c r="E9" s="46"/>
      <c r="F9" s="44" t="s">
        <v>66</v>
      </c>
      <c r="G9" s="48" t="s">
        <v>9</v>
      </c>
      <c r="H9" s="49" t="s">
        <v>27</v>
      </c>
      <c r="I9" s="50" t="s">
        <v>63</v>
      </c>
      <c r="J9" s="51" t="s">
        <v>28</v>
      </c>
      <c r="K9" s="52" t="s">
        <v>157</v>
      </c>
    </row>
    <row r="10" spans="1:11" s="5" customFormat="1" ht="321" customHeight="1" x14ac:dyDescent="0.2">
      <c r="B10" s="43" t="s">
        <v>69</v>
      </c>
      <c r="C10" s="44" t="s">
        <v>70</v>
      </c>
      <c r="D10" s="45" t="s">
        <v>223</v>
      </c>
      <c r="E10" s="46"/>
      <c r="F10" s="44" t="s">
        <v>71</v>
      </c>
      <c r="G10" s="48" t="s">
        <v>9</v>
      </c>
      <c r="H10" s="49" t="s">
        <v>27</v>
      </c>
      <c r="I10" s="50" t="s">
        <v>63</v>
      </c>
      <c r="J10" s="51" t="s">
        <v>28</v>
      </c>
      <c r="K10" s="52" t="s">
        <v>158</v>
      </c>
    </row>
    <row r="11" spans="1:11" s="5" customFormat="1" ht="126.75" customHeight="1" x14ac:dyDescent="0.2">
      <c r="B11" s="43" t="s">
        <v>72</v>
      </c>
      <c r="C11" s="53" t="s">
        <v>258</v>
      </c>
      <c r="D11" s="45" t="s">
        <v>204</v>
      </c>
      <c r="E11" s="46"/>
      <c r="F11" s="44" t="s">
        <v>73</v>
      </c>
      <c r="G11" s="54" t="s">
        <v>74</v>
      </c>
      <c r="H11" s="54" t="s">
        <v>75</v>
      </c>
      <c r="I11" s="55" t="s">
        <v>76</v>
      </c>
      <c r="J11" s="56" t="s">
        <v>77</v>
      </c>
      <c r="K11" s="52" t="s">
        <v>159</v>
      </c>
    </row>
    <row r="12" spans="1:11" s="5" customFormat="1" ht="309.75" customHeight="1" x14ac:dyDescent="0.2">
      <c r="B12" s="43" t="s">
        <v>78</v>
      </c>
      <c r="C12" s="47" t="s">
        <v>79</v>
      </c>
      <c r="D12" s="126" t="s">
        <v>243</v>
      </c>
      <c r="E12" s="57" t="s">
        <v>80</v>
      </c>
      <c r="F12" s="44" t="s">
        <v>81</v>
      </c>
      <c r="G12" s="58" t="s">
        <v>82</v>
      </c>
      <c r="H12" s="49" t="s">
        <v>83</v>
      </c>
      <c r="I12" s="50" t="s">
        <v>63</v>
      </c>
      <c r="J12" s="59" t="s">
        <v>28</v>
      </c>
      <c r="K12" s="52"/>
    </row>
    <row r="13" spans="1:11" s="5" customFormat="1" ht="99.75" customHeight="1" x14ac:dyDescent="0.2">
      <c r="B13" s="43" t="s">
        <v>85</v>
      </c>
      <c r="C13" s="44" t="s">
        <v>86</v>
      </c>
      <c r="D13" s="45" t="s">
        <v>160</v>
      </c>
      <c r="E13" s="57" t="s">
        <v>80</v>
      </c>
      <c r="F13" s="44" t="s">
        <v>87</v>
      </c>
      <c r="G13" s="60" t="s">
        <v>88</v>
      </c>
      <c r="H13" s="61" t="s">
        <v>89</v>
      </c>
      <c r="I13" s="61" t="s">
        <v>90</v>
      </c>
      <c r="J13" s="62" t="s">
        <v>91</v>
      </c>
      <c r="K13" s="52" t="s">
        <v>84</v>
      </c>
    </row>
    <row r="14" spans="1:11" s="5" customFormat="1" ht="99.75" customHeight="1" x14ac:dyDescent="0.2">
      <c r="B14" s="43" t="s">
        <v>92</v>
      </c>
      <c r="C14" s="63" t="s">
        <v>93</v>
      </c>
      <c r="D14" s="64" t="s">
        <v>206</v>
      </c>
      <c r="E14" s="57" t="s">
        <v>80</v>
      </c>
      <c r="F14" s="63" t="s">
        <v>62</v>
      </c>
      <c r="G14" s="60" t="s">
        <v>82</v>
      </c>
      <c r="H14" s="61" t="s">
        <v>83</v>
      </c>
      <c r="I14" s="61" t="s">
        <v>94</v>
      </c>
      <c r="J14" s="62" t="s">
        <v>91</v>
      </c>
      <c r="K14" s="52" t="s">
        <v>84</v>
      </c>
    </row>
    <row r="15" spans="1:11" s="5" customFormat="1" ht="111" customHeight="1" x14ac:dyDescent="0.2">
      <c r="B15" s="43" t="s">
        <v>163</v>
      </c>
      <c r="C15" s="44" t="s">
        <v>166</v>
      </c>
      <c r="D15" s="45" t="s">
        <v>165</v>
      </c>
      <c r="E15" s="57" t="s">
        <v>80</v>
      </c>
      <c r="F15" s="44" t="s">
        <v>87</v>
      </c>
      <c r="G15" s="60" t="s">
        <v>88</v>
      </c>
      <c r="H15" s="61" t="s">
        <v>89</v>
      </c>
      <c r="I15" s="61" t="s">
        <v>90</v>
      </c>
      <c r="J15" s="62" t="s">
        <v>91</v>
      </c>
      <c r="K15" s="52" t="s">
        <v>84</v>
      </c>
    </row>
    <row r="16" spans="1:11" ht="117.75" customHeight="1" x14ac:dyDescent="0.2">
      <c r="B16" s="43" t="s">
        <v>164</v>
      </c>
      <c r="C16" s="63" t="s">
        <v>167</v>
      </c>
      <c r="D16" s="64" t="s">
        <v>168</v>
      </c>
      <c r="E16" s="57" t="s">
        <v>80</v>
      </c>
      <c r="F16" s="63" t="s">
        <v>62</v>
      </c>
      <c r="G16" s="60" t="s">
        <v>82</v>
      </c>
      <c r="H16" s="61" t="s">
        <v>83</v>
      </c>
      <c r="I16" s="61" t="s">
        <v>94</v>
      </c>
      <c r="J16" s="62" t="s">
        <v>91</v>
      </c>
      <c r="K16" s="52" t="s">
        <v>84</v>
      </c>
    </row>
    <row r="17" spans="1:11" ht="117.75" customHeight="1" x14ac:dyDescent="0.2">
      <c r="B17" s="43" t="s">
        <v>190</v>
      </c>
      <c r="C17" s="44" t="s">
        <v>192</v>
      </c>
      <c r="D17" s="45" t="s">
        <v>193</v>
      </c>
      <c r="E17" s="57" t="s">
        <v>80</v>
      </c>
      <c r="F17" s="44" t="s">
        <v>87</v>
      </c>
      <c r="G17" s="60" t="s">
        <v>88</v>
      </c>
      <c r="H17" s="61" t="s">
        <v>89</v>
      </c>
      <c r="I17" s="61" t="s">
        <v>90</v>
      </c>
      <c r="J17" s="62" t="s">
        <v>91</v>
      </c>
      <c r="K17" s="52" t="s">
        <v>84</v>
      </c>
    </row>
    <row r="18" spans="1:11" ht="117.75" customHeight="1" x14ac:dyDescent="0.2">
      <c r="B18" s="43" t="s">
        <v>191</v>
      </c>
      <c r="C18" s="63" t="s">
        <v>195</v>
      </c>
      <c r="D18" s="64" t="s">
        <v>194</v>
      </c>
      <c r="E18" s="57" t="s">
        <v>80</v>
      </c>
      <c r="F18" s="63" t="s">
        <v>62</v>
      </c>
      <c r="G18" s="60" t="s">
        <v>82</v>
      </c>
      <c r="H18" s="61" t="s">
        <v>83</v>
      </c>
      <c r="I18" s="61" t="s">
        <v>94</v>
      </c>
      <c r="J18" s="62" t="s">
        <v>91</v>
      </c>
      <c r="K18" s="52" t="s">
        <v>84</v>
      </c>
    </row>
    <row r="19" spans="1:11" ht="8.25" customHeight="1" x14ac:dyDescent="0.2">
      <c r="A19" s="18"/>
    </row>
    <row r="20" spans="1:11" ht="20.149999999999999" customHeight="1" x14ac:dyDescent="0.2">
      <c r="A20" s="3" t="s">
        <v>1</v>
      </c>
    </row>
    <row r="21" spans="1:11" ht="20.149999999999999" customHeight="1" x14ac:dyDescent="0.2">
      <c r="A21" s="18"/>
      <c r="B21" s="22" t="s">
        <v>56</v>
      </c>
      <c r="C21" s="148" t="s">
        <v>37</v>
      </c>
      <c r="D21" s="148"/>
      <c r="E21" s="22" t="s">
        <v>38</v>
      </c>
      <c r="F21" s="22" t="s">
        <v>39</v>
      </c>
      <c r="G21" s="148" t="s">
        <v>40</v>
      </c>
      <c r="H21" s="148"/>
      <c r="I21" s="148"/>
      <c r="J21" s="148" t="s">
        <v>57</v>
      </c>
      <c r="K21" s="148"/>
    </row>
    <row r="22" spans="1:11" ht="39" customHeight="1" x14ac:dyDescent="0.2">
      <c r="A22" s="18"/>
      <c r="B22" s="22" t="s">
        <v>47</v>
      </c>
      <c r="C22" s="148" t="s">
        <v>48</v>
      </c>
      <c r="D22" s="148"/>
      <c r="E22" s="22" t="s">
        <v>49</v>
      </c>
      <c r="F22" s="22" t="s">
        <v>50</v>
      </c>
      <c r="G22" s="148" t="s">
        <v>52</v>
      </c>
      <c r="H22" s="148"/>
      <c r="I22" s="148"/>
      <c r="J22" s="148" t="s">
        <v>55</v>
      </c>
      <c r="K22" s="148"/>
    </row>
    <row r="23" spans="1:11" ht="146.25" customHeight="1" x14ac:dyDescent="0.2">
      <c r="A23" s="18"/>
      <c r="B23" s="47" t="s">
        <v>98</v>
      </c>
      <c r="C23" s="165" t="s">
        <v>99</v>
      </c>
      <c r="D23" s="166"/>
      <c r="E23" s="65"/>
      <c r="F23" s="47" t="s">
        <v>100</v>
      </c>
      <c r="G23" s="149" t="s">
        <v>101</v>
      </c>
      <c r="H23" s="149"/>
      <c r="I23" s="149"/>
      <c r="J23" s="139"/>
      <c r="K23" s="140"/>
    </row>
    <row r="24" spans="1:11" ht="55.5" customHeight="1" x14ac:dyDescent="0.2">
      <c r="A24" s="18"/>
      <c r="B24" s="47" t="s">
        <v>102</v>
      </c>
      <c r="C24" s="165" t="s">
        <v>103</v>
      </c>
      <c r="D24" s="167"/>
      <c r="E24" s="66">
        <v>4.1840000000000002</v>
      </c>
      <c r="F24" s="63" t="s">
        <v>104</v>
      </c>
      <c r="G24" s="168" t="s">
        <v>105</v>
      </c>
      <c r="H24" s="169"/>
      <c r="I24" s="167"/>
      <c r="J24" s="67"/>
      <c r="K24" s="68"/>
    </row>
    <row r="25" spans="1:11" ht="82.5" customHeight="1" x14ac:dyDescent="0.2">
      <c r="A25" s="18"/>
      <c r="B25" s="44" t="s">
        <v>95</v>
      </c>
      <c r="C25" s="141" t="s">
        <v>239</v>
      </c>
      <c r="D25" s="142"/>
      <c r="E25" s="57">
        <v>0.92</v>
      </c>
      <c r="F25" s="123" t="s">
        <v>219</v>
      </c>
      <c r="G25" s="150" t="s">
        <v>214</v>
      </c>
      <c r="H25" s="151"/>
      <c r="I25" s="152"/>
      <c r="J25" s="139"/>
      <c r="K25" s="140"/>
    </row>
    <row r="26" spans="1:11" ht="165" customHeight="1" x14ac:dyDescent="0.2">
      <c r="A26" s="18"/>
      <c r="B26" s="47" t="s">
        <v>96</v>
      </c>
      <c r="C26" s="141" t="s">
        <v>240</v>
      </c>
      <c r="D26" s="142"/>
      <c r="E26" s="65"/>
      <c r="F26" s="47" t="s">
        <v>97</v>
      </c>
      <c r="G26" s="149" t="s">
        <v>161</v>
      </c>
      <c r="H26" s="149"/>
      <c r="I26" s="149"/>
      <c r="J26" s="139"/>
      <c r="K26" s="140"/>
    </row>
    <row r="27" spans="1:11" ht="58.5" customHeight="1" x14ac:dyDescent="0.2">
      <c r="A27" s="18"/>
      <c r="B27" s="71" t="s">
        <v>108</v>
      </c>
      <c r="C27" s="162" t="s">
        <v>109</v>
      </c>
      <c r="D27" s="154"/>
      <c r="E27" s="118"/>
      <c r="F27" s="73" t="s">
        <v>110</v>
      </c>
      <c r="G27" s="163" t="s">
        <v>111</v>
      </c>
      <c r="H27" s="164"/>
      <c r="I27" s="154"/>
      <c r="J27" s="153" t="s">
        <v>162</v>
      </c>
      <c r="K27" s="154"/>
    </row>
    <row r="28" spans="1:11" ht="409.5" customHeight="1" x14ac:dyDescent="0.2">
      <c r="A28" s="18"/>
      <c r="B28" s="69" t="s">
        <v>106</v>
      </c>
      <c r="C28" s="160" t="s">
        <v>241</v>
      </c>
      <c r="D28" s="160"/>
      <c r="E28" s="117"/>
      <c r="F28" s="122" t="s">
        <v>107</v>
      </c>
      <c r="G28" s="161" t="s">
        <v>242</v>
      </c>
      <c r="H28" s="161"/>
      <c r="I28" s="161"/>
      <c r="J28" s="67"/>
      <c r="K28" s="68"/>
    </row>
    <row r="29" spans="1:11" ht="127.5" customHeight="1" x14ac:dyDescent="0.2">
      <c r="A29" s="18"/>
      <c r="B29" s="71" t="s">
        <v>224</v>
      </c>
      <c r="C29" s="155" t="s">
        <v>246</v>
      </c>
      <c r="D29" s="156"/>
      <c r="E29" s="72"/>
      <c r="F29" s="73" t="s">
        <v>112</v>
      </c>
      <c r="G29" s="157" t="s">
        <v>113</v>
      </c>
      <c r="H29" s="158"/>
      <c r="I29" s="159"/>
      <c r="J29" s="74"/>
      <c r="K29" s="75"/>
    </row>
    <row r="30" spans="1:11" ht="119.25" customHeight="1" x14ac:dyDescent="0.2">
      <c r="A30" s="18"/>
      <c r="B30" s="71" t="s">
        <v>225</v>
      </c>
      <c r="C30" s="162" t="s">
        <v>247</v>
      </c>
      <c r="D30" s="170"/>
      <c r="E30" s="72"/>
      <c r="F30" s="73" t="s">
        <v>114</v>
      </c>
      <c r="G30" s="157" t="s">
        <v>115</v>
      </c>
      <c r="H30" s="158"/>
      <c r="I30" s="159"/>
      <c r="J30" s="67"/>
      <c r="K30" s="68"/>
    </row>
    <row r="31" spans="1:11" ht="197.25" customHeight="1" x14ac:dyDescent="0.2">
      <c r="A31" s="18"/>
      <c r="B31" s="63" t="s">
        <v>245</v>
      </c>
      <c r="C31" s="141" t="s">
        <v>244</v>
      </c>
      <c r="D31" s="142"/>
      <c r="E31" s="70" t="s">
        <v>29</v>
      </c>
      <c r="F31" s="63" t="s">
        <v>217</v>
      </c>
      <c r="G31" s="136" t="s">
        <v>218</v>
      </c>
      <c r="H31" s="137"/>
      <c r="I31" s="138"/>
      <c r="J31" s="139" t="s">
        <v>30</v>
      </c>
      <c r="K31" s="140"/>
    </row>
    <row r="32" spans="1:11" ht="96.75" customHeight="1" x14ac:dyDescent="0.2">
      <c r="A32" s="18"/>
      <c r="B32" s="63" t="s">
        <v>196</v>
      </c>
      <c r="C32" s="141" t="s">
        <v>197</v>
      </c>
      <c r="D32" s="142"/>
      <c r="E32" s="70" t="s">
        <v>29</v>
      </c>
      <c r="F32" s="63" t="s">
        <v>217</v>
      </c>
      <c r="G32" s="136" t="s">
        <v>226</v>
      </c>
      <c r="H32" s="137"/>
      <c r="I32" s="138"/>
      <c r="J32" s="139" t="s">
        <v>30</v>
      </c>
      <c r="K32" s="140"/>
    </row>
    <row r="33" spans="1:10" ht="6.75" customHeight="1" x14ac:dyDescent="0.2">
      <c r="A33" s="18"/>
    </row>
    <row r="34" spans="1:10" ht="18.75" customHeight="1" x14ac:dyDescent="0.2">
      <c r="A34" s="6" t="s">
        <v>3</v>
      </c>
      <c r="B34" s="7"/>
    </row>
    <row r="35" spans="1:10" ht="20.5" thickBot="1" x14ac:dyDescent="0.25">
      <c r="B35" s="144" t="s">
        <v>4</v>
      </c>
      <c r="C35" s="145"/>
      <c r="D35" s="24" t="s">
        <v>2</v>
      </c>
    </row>
    <row r="36" spans="1:10" ht="21" thickBot="1" x14ac:dyDescent="0.25">
      <c r="B36" s="146">
        <f>ROUNDDOWN('PMS(calc_process)'!G6,0)</f>
        <v>0</v>
      </c>
      <c r="C36" s="147"/>
      <c r="D36" s="23" t="s">
        <v>26</v>
      </c>
    </row>
    <row r="37" spans="1:10" ht="20.149999999999999" customHeight="1" x14ac:dyDescent="0.2">
      <c r="B37" s="8"/>
      <c r="C37" s="8"/>
      <c r="F37" s="9"/>
      <c r="G37" s="9"/>
    </row>
    <row r="38" spans="1:10" ht="18.75" customHeight="1" x14ac:dyDescent="0.2">
      <c r="A38" s="3" t="s">
        <v>5</v>
      </c>
    </row>
    <row r="39" spans="1:10" ht="18" customHeight="1" x14ac:dyDescent="0.2">
      <c r="B39" s="10" t="s">
        <v>6</v>
      </c>
      <c r="C39" s="143" t="s">
        <v>7</v>
      </c>
      <c r="D39" s="143"/>
      <c r="E39" s="143"/>
      <c r="F39" s="143"/>
      <c r="G39" s="143"/>
      <c r="H39" s="143"/>
      <c r="I39" s="143"/>
      <c r="J39" s="11"/>
    </row>
    <row r="40" spans="1:10" ht="18" customHeight="1" x14ac:dyDescent="0.2">
      <c r="B40" s="10" t="s">
        <v>8</v>
      </c>
      <c r="C40" s="143" t="s">
        <v>24</v>
      </c>
      <c r="D40" s="143"/>
      <c r="E40" s="143"/>
      <c r="F40" s="143"/>
      <c r="G40" s="143"/>
      <c r="H40" s="143"/>
      <c r="I40" s="143"/>
      <c r="J40" s="11"/>
    </row>
    <row r="41" spans="1:10" ht="18" customHeight="1" x14ac:dyDescent="0.2">
      <c r="B41" s="10" t="s">
        <v>9</v>
      </c>
      <c r="C41" s="143" t="s">
        <v>25</v>
      </c>
      <c r="D41" s="143"/>
      <c r="E41" s="143"/>
      <c r="F41" s="143"/>
      <c r="G41" s="143"/>
      <c r="H41" s="143"/>
      <c r="I41" s="143"/>
      <c r="J41" s="11"/>
    </row>
  </sheetData>
  <mergeCells count="37">
    <mergeCell ref="C31:D31"/>
    <mergeCell ref="G31:I31"/>
    <mergeCell ref="J31:K31"/>
    <mergeCell ref="C30:D30"/>
    <mergeCell ref="G30:I30"/>
    <mergeCell ref="C23:D23"/>
    <mergeCell ref="G23:I23"/>
    <mergeCell ref="J23:K23"/>
    <mergeCell ref="C24:D24"/>
    <mergeCell ref="G24:I24"/>
    <mergeCell ref="J27:K27"/>
    <mergeCell ref="C29:D29"/>
    <mergeCell ref="G29:I29"/>
    <mergeCell ref="C28:D28"/>
    <mergeCell ref="G28:I28"/>
    <mergeCell ref="C27:D27"/>
    <mergeCell ref="G27:I27"/>
    <mergeCell ref="C26:D26"/>
    <mergeCell ref="G26:I26"/>
    <mergeCell ref="J26:K26"/>
    <mergeCell ref="C25:D25"/>
    <mergeCell ref="G25:I25"/>
    <mergeCell ref="J25:K25"/>
    <mergeCell ref="C21:D21"/>
    <mergeCell ref="G21:I21"/>
    <mergeCell ref="J21:K21"/>
    <mergeCell ref="C22:D22"/>
    <mergeCell ref="G22:I22"/>
    <mergeCell ref="J22:K22"/>
    <mergeCell ref="G32:I32"/>
    <mergeCell ref="J32:K32"/>
    <mergeCell ref="C32:D32"/>
    <mergeCell ref="C40:I40"/>
    <mergeCell ref="C41:I41"/>
    <mergeCell ref="C39:I39"/>
    <mergeCell ref="B35:C35"/>
    <mergeCell ref="B36:C36"/>
  </mergeCells>
  <phoneticPr fontId="4"/>
  <pageMargins left="0.70866141732283472" right="0.70866141732283472" top="0.74803149606299213" bottom="0.74803149606299213" header="0.31496062992125984" footer="0.31496062992125984"/>
  <pageSetup paperSize="8" scale="7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XFC197"/>
  <sheetViews>
    <sheetView showGridLines="0" view="pageBreakPreview" zoomScale="96" zoomScaleNormal="70" zoomScaleSheetLayoutView="96" workbookViewId="0"/>
  </sheetViews>
  <sheetFormatPr defaultRowHeight="13" x14ac:dyDescent="0.2"/>
  <cols>
    <col min="1" max="1" width="16" customWidth="1"/>
    <col min="2" max="2" width="15.26953125" customWidth="1"/>
    <col min="3" max="3" width="16.08984375" customWidth="1"/>
    <col min="4" max="7" width="32.08984375" customWidth="1"/>
  </cols>
  <sheetData>
    <row r="1" spans="1:16383" ht="14" x14ac:dyDescent="0.2">
      <c r="A1" s="1"/>
      <c r="B1" s="1"/>
      <c r="C1" s="1"/>
      <c r="D1" s="1"/>
      <c r="E1" s="1"/>
      <c r="F1" s="1"/>
      <c r="G1" s="2" t="str">
        <f>'PMS(input)'!K1</f>
        <v>JCM_VN_F_PMS_ver02.0</v>
      </c>
      <c r="H1" s="1"/>
      <c r="I1" s="1"/>
      <c r="J1" s="1"/>
      <c r="K1" s="1"/>
      <c r="L1" s="1"/>
      <c r="M1" s="1"/>
    </row>
    <row r="2" spans="1:16383" ht="15.5" x14ac:dyDescent="0.2">
      <c r="A2" s="42" t="s">
        <v>148</v>
      </c>
      <c r="B2" s="42"/>
      <c r="C2" s="42"/>
      <c r="D2" s="20"/>
      <c r="E2" s="20"/>
      <c r="F2" s="20"/>
      <c r="G2" s="20"/>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c r="XFA2" s="1"/>
      <c r="XFB2" s="1"/>
      <c r="XFC2" s="1"/>
    </row>
    <row r="3" spans="1:16383" ht="14" x14ac:dyDescent="0.2">
      <c r="A3" s="1"/>
      <c r="B3" s="1"/>
      <c r="C3" s="1"/>
      <c r="D3" s="1"/>
      <c r="E3" s="1"/>
      <c r="F3" s="1"/>
      <c r="G3" s="1"/>
      <c r="H3" s="1"/>
      <c r="I3" s="1"/>
      <c r="J3" s="1"/>
      <c r="K3" s="1"/>
      <c r="L3" s="1"/>
      <c r="M3" s="1"/>
      <c r="N3" s="1"/>
    </row>
    <row r="4" spans="1:16383" ht="14" x14ac:dyDescent="0.2">
      <c r="A4" s="7" t="s">
        <v>173</v>
      </c>
      <c r="B4" s="7"/>
      <c r="C4" s="7"/>
      <c r="D4" s="1"/>
      <c r="E4" s="1"/>
      <c r="F4" s="1"/>
      <c r="G4" s="1"/>
      <c r="H4" s="1"/>
      <c r="I4" s="1"/>
      <c r="J4" s="1"/>
      <c r="K4" s="1"/>
      <c r="L4" s="1"/>
      <c r="M4" s="1"/>
      <c r="N4" s="1"/>
    </row>
    <row r="5" spans="1:16383" ht="30.75" customHeight="1" x14ac:dyDescent="0.2">
      <c r="A5" s="99"/>
      <c r="B5" s="100"/>
      <c r="C5" s="100"/>
      <c r="D5" s="100" t="s">
        <v>171</v>
      </c>
      <c r="E5" s="190" t="s">
        <v>177</v>
      </c>
      <c r="F5" s="177"/>
      <c r="G5" s="96" t="s">
        <v>174</v>
      </c>
      <c r="H5" s="1"/>
      <c r="I5" s="1"/>
      <c r="J5" s="1"/>
      <c r="K5" s="1"/>
      <c r="L5" s="1"/>
      <c r="M5" s="1"/>
      <c r="N5" s="1"/>
    </row>
    <row r="6" spans="1:16383" ht="43.5" customHeight="1" x14ac:dyDescent="0.2">
      <c r="A6" s="109" t="s">
        <v>48</v>
      </c>
      <c r="B6" s="184" t="s">
        <v>180</v>
      </c>
      <c r="C6" s="185"/>
      <c r="D6" s="106" t="s">
        <v>170</v>
      </c>
      <c r="E6" s="106" t="s">
        <v>248</v>
      </c>
      <c r="F6" s="106" t="s">
        <v>249</v>
      </c>
      <c r="G6" s="106" t="s">
        <v>176</v>
      </c>
      <c r="H6" s="1"/>
      <c r="I6" s="1"/>
      <c r="J6" s="1"/>
      <c r="K6" s="1"/>
      <c r="L6" s="1"/>
      <c r="M6" s="1"/>
      <c r="N6" s="1"/>
    </row>
    <row r="7" spans="1:16383" ht="66.75" customHeight="1" x14ac:dyDescent="0.2">
      <c r="A7" s="109" t="s">
        <v>47</v>
      </c>
      <c r="B7" s="186" t="s">
        <v>179</v>
      </c>
      <c r="C7" s="187"/>
      <c r="D7" s="131" t="s">
        <v>254</v>
      </c>
      <c r="E7" s="131" t="s">
        <v>255</v>
      </c>
      <c r="F7" s="131" t="s">
        <v>256</v>
      </c>
      <c r="G7" s="127" t="s">
        <v>175</v>
      </c>
      <c r="H7" s="1"/>
      <c r="I7" s="1"/>
      <c r="J7" s="1"/>
      <c r="K7" s="1"/>
      <c r="L7" s="1"/>
      <c r="M7" s="1"/>
      <c r="N7" s="1"/>
    </row>
    <row r="8" spans="1:16383" ht="29.25" customHeight="1" x14ac:dyDescent="0.2">
      <c r="A8" s="109" t="s">
        <v>2</v>
      </c>
      <c r="B8" s="186" t="s">
        <v>181</v>
      </c>
      <c r="C8" s="187"/>
      <c r="D8" s="128" t="s">
        <v>229</v>
      </c>
      <c r="E8" s="128" t="s">
        <v>230</v>
      </c>
      <c r="F8" s="128" t="s">
        <v>231</v>
      </c>
      <c r="G8" s="129" t="s">
        <v>232</v>
      </c>
      <c r="H8" s="1"/>
      <c r="I8" s="1"/>
      <c r="J8" s="1"/>
      <c r="K8" s="1"/>
      <c r="L8" s="1"/>
      <c r="M8" s="1"/>
      <c r="N8" s="1"/>
    </row>
    <row r="9" spans="1:16383" ht="14" x14ac:dyDescent="0.2">
      <c r="A9" s="180" t="s">
        <v>172</v>
      </c>
      <c r="B9" s="188"/>
      <c r="C9" s="189"/>
      <c r="D9" s="97"/>
      <c r="E9" s="97"/>
      <c r="F9" s="97"/>
      <c r="G9" s="108">
        <f>D9*E9*F9</f>
        <v>0</v>
      </c>
      <c r="H9" s="1"/>
      <c r="I9" s="1"/>
      <c r="J9" s="1"/>
      <c r="K9" s="1"/>
      <c r="L9" s="1"/>
      <c r="M9" s="1"/>
      <c r="N9" s="1"/>
    </row>
    <row r="10" spans="1:16383" ht="14" x14ac:dyDescent="0.2">
      <c r="A10" s="181"/>
      <c r="B10" s="188"/>
      <c r="C10" s="189"/>
      <c r="D10" s="97"/>
      <c r="E10" s="97"/>
      <c r="F10" s="97"/>
      <c r="G10" s="108">
        <f t="shared" ref="G10:G13" si="0">D10*E10*F10</f>
        <v>0</v>
      </c>
      <c r="H10" s="1"/>
      <c r="I10" s="1"/>
      <c r="J10" s="1"/>
      <c r="K10" s="1"/>
      <c r="L10" s="1"/>
      <c r="M10" s="1"/>
      <c r="N10" s="1"/>
    </row>
    <row r="11" spans="1:16383" ht="14" x14ac:dyDescent="0.2">
      <c r="A11" s="181"/>
      <c r="B11" s="188"/>
      <c r="C11" s="189"/>
      <c r="D11" s="97"/>
      <c r="E11" s="97"/>
      <c r="F11" s="97"/>
      <c r="G11" s="108">
        <f t="shared" si="0"/>
        <v>0</v>
      </c>
      <c r="H11" s="1"/>
      <c r="I11" s="1"/>
      <c r="J11" s="1"/>
      <c r="K11" s="1"/>
      <c r="L11" s="1"/>
      <c r="M11" s="1"/>
      <c r="N11" s="1"/>
    </row>
    <row r="12" spans="1:16383" ht="14" x14ac:dyDescent="0.2">
      <c r="A12" s="181"/>
      <c r="B12" s="188"/>
      <c r="C12" s="189"/>
      <c r="D12" s="97"/>
      <c r="E12" s="97"/>
      <c r="F12" s="97"/>
      <c r="G12" s="108">
        <f t="shared" si="0"/>
        <v>0</v>
      </c>
      <c r="H12" s="1"/>
      <c r="I12" s="1"/>
      <c r="J12" s="1"/>
      <c r="K12" s="1"/>
      <c r="L12" s="1"/>
      <c r="M12" s="1"/>
      <c r="N12" s="1"/>
    </row>
    <row r="13" spans="1:16383" ht="14" x14ac:dyDescent="0.2">
      <c r="A13" s="181"/>
      <c r="B13" s="188"/>
      <c r="C13" s="189"/>
      <c r="D13" s="111"/>
      <c r="E13" s="97"/>
      <c r="F13" s="97"/>
      <c r="G13" s="108">
        <f t="shared" si="0"/>
        <v>0</v>
      </c>
      <c r="H13" s="1"/>
      <c r="I13" s="1"/>
      <c r="J13" s="1"/>
      <c r="K13" s="1"/>
      <c r="L13" s="1"/>
      <c r="M13" s="1"/>
      <c r="N13" s="1"/>
    </row>
    <row r="14" spans="1:16383" ht="14" x14ac:dyDescent="0.2">
      <c r="A14" s="182"/>
      <c r="B14" s="173" t="s">
        <v>169</v>
      </c>
      <c r="C14" s="173"/>
      <c r="D14" s="112" t="s">
        <v>29</v>
      </c>
      <c r="E14" s="105" t="s">
        <v>29</v>
      </c>
      <c r="F14" s="105"/>
      <c r="G14" s="108">
        <f>SUM(G9:G13)</f>
        <v>0</v>
      </c>
      <c r="H14" s="1"/>
      <c r="I14" s="1"/>
      <c r="J14" s="1"/>
      <c r="K14" s="1"/>
      <c r="L14" s="1"/>
      <c r="M14" s="1"/>
      <c r="N14" s="1"/>
    </row>
    <row r="15" spans="1:16383" ht="14" x14ac:dyDescent="0.2">
      <c r="A15" s="1"/>
      <c r="B15" s="1"/>
      <c r="C15" s="1"/>
      <c r="D15" s="1"/>
      <c r="E15" s="1"/>
      <c r="F15" s="1"/>
      <c r="G15" s="1"/>
      <c r="H15" s="1"/>
      <c r="I15" s="1"/>
      <c r="J15" s="1"/>
      <c r="K15" s="1"/>
      <c r="L15" s="1"/>
      <c r="M15" s="1"/>
      <c r="N15" s="1"/>
    </row>
    <row r="16" spans="1:16383" ht="14" x14ac:dyDescent="0.2">
      <c r="A16" s="7" t="s">
        <v>178</v>
      </c>
      <c r="B16" s="7"/>
      <c r="C16" s="7"/>
      <c r="D16" s="1"/>
      <c r="E16" s="1"/>
      <c r="F16" s="1"/>
      <c r="G16" s="1"/>
      <c r="H16" s="1"/>
      <c r="I16" s="1"/>
      <c r="J16" s="1"/>
      <c r="K16" s="1"/>
      <c r="L16" s="1"/>
      <c r="M16" s="1"/>
      <c r="N16" s="1"/>
    </row>
    <row r="17" spans="1:14" ht="28" x14ac:dyDescent="0.2">
      <c r="A17" s="104" t="s">
        <v>187</v>
      </c>
      <c r="B17" s="174" t="s">
        <v>189</v>
      </c>
      <c r="C17" s="175"/>
      <c r="D17" s="1"/>
      <c r="E17" s="1"/>
      <c r="F17" s="1"/>
      <c r="G17" s="1"/>
      <c r="H17" s="1"/>
      <c r="I17" s="1"/>
      <c r="J17" s="1"/>
      <c r="K17" s="1"/>
      <c r="L17" s="1"/>
      <c r="M17" s="1"/>
      <c r="N17" s="1"/>
    </row>
    <row r="18" spans="1:14" ht="28" customHeight="1" x14ac:dyDescent="0.2">
      <c r="A18" s="99"/>
      <c r="B18" s="100"/>
      <c r="C18" s="100"/>
      <c r="D18" s="176" t="s">
        <v>145</v>
      </c>
      <c r="E18" s="177"/>
      <c r="F18" s="96" t="s">
        <v>146</v>
      </c>
      <c r="G18" s="96" t="s">
        <v>174</v>
      </c>
    </row>
    <row r="19" spans="1:14" ht="89.25" customHeight="1" x14ac:dyDescent="0.2">
      <c r="A19" s="109" t="s">
        <v>47</v>
      </c>
      <c r="B19" s="171" t="s">
        <v>182</v>
      </c>
      <c r="C19" s="172"/>
      <c r="D19" s="107" t="s">
        <v>207</v>
      </c>
      <c r="E19" s="107" t="s">
        <v>208</v>
      </c>
      <c r="F19" s="107" t="s">
        <v>251</v>
      </c>
      <c r="G19" s="106" t="s">
        <v>185</v>
      </c>
    </row>
    <row r="20" spans="1:14" ht="96" customHeight="1" x14ac:dyDescent="0.2">
      <c r="A20" s="109" t="s">
        <v>48</v>
      </c>
      <c r="B20" s="191" t="s">
        <v>205</v>
      </c>
      <c r="C20" s="192"/>
      <c r="D20" s="130" t="s">
        <v>233</v>
      </c>
      <c r="E20" s="130" t="s">
        <v>234</v>
      </c>
      <c r="F20" s="130" t="s">
        <v>250</v>
      </c>
      <c r="G20" s="131" t="s">
        <v>154</v>
      </c>
    </row>
    <row r="21" spans="1:14" ht="15" customHeight="1" x14ac:dyDescent="0.2">
      <c r="A21" s="109" t="s">
        <v>2</v>
      </c>
      <c r="B21" s="186" t="s">
        <v>181</v>
      </c>
      <c r="C21" s="187"/>
      <c r="D21" s="129" t="s">
        <v>147</v>
      </c>
      <c r="E21" s="129" t="s">
        <v>216</v>
      </c>
      <c r="F21" s="129" t="s">
        <v>235</v>
      </c>
      <c r="G21" s="129" t="s">
        <v>232</v>
      </c>
    </row>
    <row r="22" spans="1:14" ht="18.75" customHeight="1" x14ac:dyDescent="0.2">
      <c r="A22" s="180" t="s">
        <v>172</v>
      </c>
      <c r="B22" s="178">
        <v>1</v>
      </c>
      <c r="C22" s="179"/>
      <c r="D22" s="97"/>
      <c r="E22" s="98"/>
      <c r="F22" s="98"/>
      <c r="G22" s="108">
        <f>D22*E22*F22</f>
        <v>0</v>
      </c>
    </row>
    <row r="23" spans="1:14" ht="19.5" customHeight="1" x14ac:dyDescent="0.2">
      <c r="A23" s="181"/>
      <c r="B23" s="178">
        <v>2</v>
      </c>
      <c r="C23" s="179"/>
      <c r="D23" s="97"/>
      <c r="E23" s="98"/>
      <c r="F23" s="98"/>
      <c r="G23" s="108">
        <f t="shared" ref="G23:G71" si="1">D23*E23*F23</f>
        <v>0</v>
      </c>
    </row>
    <row r="24" spans="1:14" ht="18" customHeight="1" x14ac:dyDescent="0.2">
      <c r="A24" s="181"/>
      <c r="B24" s="178">
        <v>3</v>
      </c>
      <c r="C24" s="179"/>
      <c r="D24" s="97"/>
      <c r="E24" s="98"/>
      <c r="F24" s="98"/>
      <c r="G24" s="108">
        <f t="shared" si="1"/>
        <v>0</v>
      </c>
    </row>
    <row r="25" spans="1:14" ht="22.5" customHeight="1" x14ac:dyDescent="0.2">
      <c r="A25" s="181"/>
      <c r="B25" s="178">
        <v>4</v>
      </c>
      <c r="C25" s="179"/>
      <c r="D25" s="97"/>
      <c r="E25" s="98"/>
      <c r="F25" s="98"/>
      <c r="G25" s="108">
        <f t="shared" si="1"/>
        <v>0</v>
      </c>
    </row>
    <row r="26" spans="1:14" ht="18" customHeight="1" x14ac:dyDescent="0.2">
      <c r="A26" s="181"/>
      <c r="B26" s="178">
        <v>5</v>
      </c>
      <c r="C26" s="179"/>
      <c r="D26" s="97"/>
      <c r="E26" s="98"/>
      <c r="F26" s="98"/>
      <c r="G26" s="108">
        <f t="shared" si="1"/>
        <v>0</v>
      </c>
    </row>
    <row r="27" spans="1:14" ht="18" customHeight="1" x14ac:dyDescent="0.2">
      <c r="A27" s="181"/>
      <c r="B27" s="178">
        <v>6</v>
      </c>
      <c r="C27" s="179"/>
      <c r="D27" s="97"/>
      <c r="E27" s="98"/>
      <c r="F27" s="98"/>
      <c r="G27" s="108">
        <f t="shared" si="1"/>
        <v>0</v>
      </c>
    </row>
    <row r="28" spans="1:14" ht="18" customHeight="1" x14ac:dyDescent="0.2">
      <c r="A28" s="181"/>
      <c r="B28" s="178">
        <v>7</v>
      </c>
      <c r="C28" s="179"/>
      <c r="D28" s="97"/>
      <c r="E28" s="98"/>
      <c r="F28" s="98"/>
      <c r="G28" s="108">
        <f t="shared" si="1"/>
        <v>0</v>
      </c>
    </row>
    <row r="29" spans="1:14" ht="18" customHeight="1" x14ac:dyDescent="0.2">
      <c r="A29" s="181"/>
      <c r="B29" s="178">
        <v>8</v>
      </c>
      <c r="C29" s="179"/>
      <c r="D29" s="97"/>
      <c r="E29" s="98"/>
      <c r="F29" s="98"/>
      <c r="G29" s="108">
        <f t="shared" si="1"/>
        <v>0</v>
      </c>
    </row>
    <row r="30" spans="1:14" ht="18" customHeight="1" x14ac:dyDescent="0.2">
      <c r="A30" s="181"/>
      <c r="B30" s="178">
        <v>9</v>
      </c>
      <c r="C30" s="179"/>
      <c r="D30" s="97"/>
      <c r="E30" s="98"/>
      <c r="F30" s="98"/>
      <c r="G30" s="108">
        <f t="shared" si="1"/>
        <v>0</v>
      </c>
    </row>
    <row r="31" spans="1:14" ht="18" customHeight="1" x14ac:dyDescent="0.2">
      <c r="A31" s="181"/>
      <c r="B31" s="178">
        <v>10</v>
      </c>
      <c r="C31" s="179"/>
      <c r="D31" s="97"/>
      <c r="E31" s="98"/>
      <c r="F31" s="98"/>
      <c r="G31" s="108">
        <f t="shared" si="1"/>
        <v>0</v>
      </c>
    </row>
    <row r="32" spans="1:14" ht="18" customHeight="1" x14ac:dyDescent="0.2">
      <c r="A32" s="181"/>
      <c r="B32" s="178">
        <v>11</v>
      </c>
      <c r="C32" s="179"/>
      <c r="D32" s="97"/>
      <c r="E32" s="98"/>
      <c r="F32" s="98"/>
      <c r="G32" s="108">
        <f t="shared" si="1"/>
        <v>0</v>
      </c>
    </row>
    <row r="33" spans="1:7" ht="18" customHeight="1" x14ac:dyDescent="0.2">
      <c r="A33" s="181"/>
      <c r="B33" s="178">
        <v>12</v>
      </c>
      <c r="C33" s="179"/>
      <c r="D33" s="97"/>
      <c r="E33" s="98"/>
      <c r="F33" s="98"/>
      <c r="G33" s="108">
        <f t="shared" si="1"/>
        <v>0</v>
      </c>
    </row>
    <row r="34" spans="1:7" ht="18" customHeight="1" x14ac:dyDescent="0.2">
      <c r="A34" s="181"/>
      <c r="B34" s="178">
        <v>13</v>
      </c>
      <c r="C34" s="179"/>
      <c r="D34" s="97"/>
      <c r="E34" s="98"/>
      <c r="F34" s="98"/>
      <c r="G34" s="108">
        <f t="shared" si="1"/>
        <v>0</v>
      </c>
    </row>
    <row r="35" spans="1:7" ht="18" customHeight="1" x14ac:dyDescent="0.2">
      <c r="A35" s="181"/>
      <c r="B35" s="178">
        <v>14</v>
      </c>
      <c r="C35" s="179"/>
      <c r="D35" s="97"/>
      <c r="E35" s="98"/>
      <c r="F35" s="98"/>
      <c r="G35" s="108">
        <f t="shared" si="1"/>
        <v>0</v>
      </c>
    </row>
    <row r="36" spans="1:7" ht="18" customHeight="1" x14ac:dyDescent="0.2">
      <c r="A36" s="181"/>
      <c r="B36" s="178">
        <v>15</v>
      </c>
      <c r="C36" s="179"/>
      <c r="D36" s="97"/>
      <c r="E36" s="98"/>
      <c r="F36" s="98"/>
      <c r="G36" s="108">
        <f t="shared" si="1"/>
        <v>0</v>
      </c>
    </row>
    <row r="37" spans="1:7" ht="18" customHeight="1" x14ac:dyDescent="0.2">
      <c r="A37" s="181"/>
      <c r="B37" s="178">
        <v>16</v>
      </c>
      <c r="C37" s="179"/>
      <c r="D37" s="97"/>
      <c r="E37" s="98"/>
      <c r="F37" s="98"/>
      <c r="G37" s="108">
        <f t="shared" si="1"/>
        <v>0</v>
      </c>
    </row>
    <row r="38" spans="1:7" ht="14" x14ac:dyDescent="0.2">
      <c r="A38" s="181"/>
      <c r="B38" s="178">
        <v>17</v>
      </c>
      <c r="C38" s="179"/>
      <c r="D38" s="97"/>
      <c r="E38" s="98"/>
      <c r="F38" s="98"/>
      <c r="G38" s="108">
        <f t="shared" si="1"/>
        <v>0</v>
      </c>
    </row>
    <row r="39" spans="1:7" ht="14" x14ac:dyDescent="0.2">
      <c r="A39" s="181"/>
      <c r="B39" s="178">
        <v>18</v>
      </c>
      <c r="C39" s="179"/>
      <c r="D39" s="97"/>
      <c r="E39" s="98"/>
      <c r="F39" s="98"/>
      <c r="G39" s="108">
        <f t="shared" si="1"/>
        <v>0</v>
      </c>
    </row>
    <row r="40" spans="1:7" ht="14" x14ac:dyDescent="0.2">
      <c r="A40" s="181"/>
      <c r="B40" s="178">
        <v>19</v>
      </c>
      <c r="C40" s="179"/>
      <c r="D40" s="97"/>
      <c r="E40" s="98"/>
      <c r="F40" s="98"/>
      <c r="G40" s="108">
        <f t="shared" si="1"/>
        <v>0</v>
      </c>
    </row>
    <row r="41" spans="1:7" ht="14" x14ac:dyDescent="0.2">
      <c r="A41" s="181"/>
      <c r="B41" s="178">
        <v>20</v>
      </c>
      <c r="C41" s="179"/>
      <c r="D41" s="97"/>
      <c r="E41" s="98"/>
      <c r="F41" s="98"/>
      <c r="G41" s="108">
        <f t="shared" si="1"/>
        <v>0</v>
      </c>
    </row>
    <row r="42" spans="1:7" ht="14" x14ac:dyDescent="0.2">
      <c r="A42" s="181"/>
      <c r="B42" s="178">
        <v>21</v>
      </c>
      <c r="C42" s="179"/>
      <c r="D42" s="97"/>
      <c r="E42" s="98"/>
      <c r="F42" s="98"/>
      <c r="G42" s="108">
        <f t="shared" si="1"/>
        <v>0</v>
      </c>
    </row>
    <row r="43" spans="1:7" ht="14" x14ac:dyDescent="0.2">
      <c r="A43" s="181"/>
      <c r="B43" s="178">
        <v>22</v>
      </c>
      <c r="C43" s="179"/>
      <c r="D43" s="97"/>
      <c r="E43" s="98"/>
      <c r="F43" s="98"/>
      <c r="G43" s="108">
        <f t="shared" si="1"/>
        <v>0</v>
      </c>
    </row>
    <row r="44" spans="1:7" ht="14" x14ac:dyDescent="0.2">
      <c r="A44" s="181"/>
      <c r="B44" s="178">
        <v>23</v>
      </c>
      <c r="C44" s="179"/>
      <c r="D44" s="97"/>
      <c r="E44" s="98"/>
      <c r="F44" s="98"/>
      <c r="G44" s="108">
        <f t="shared" si="1"/>
        <v>0</v>
      </c>
    </row>
    <row r="45" spans="1:7" ht="14" x14ac:dyDescent="0.2">
      <c r="A45" s="181"/>
      <c r="B45" s="178">
        <v>24</v>
      </c>
      <c r="C45" s="179"/>
      <c r="D45" s="97"/>
      <c r="E45" s="98"/>
      <c r="F45" s="98"/>
      <c r="G45" s="108">
        <f t="shared" si="1"/>
        <v>0</v>
      </c>
    </row>
    <row r="46" spans="1:7" ht="14" x14ac:dyDescent="0.2">
      <c r="A46" s="181"/>
      <c r="B46" s="178">
        <v>25</v>
      </c>
      <c r="C46" s="179"/>
      <c r="D46" s="97"/>
      <c r="E46" s="98"/>
      <c r="F46" s="98"/>
      <c r="G46" s="108">
        <f t="shared" si="1"/>
        <v>0</v>
      </c>
    </row>
    <row r="47" spans="1:7" ht="14" x14ac:dyDescent="0.2">
      <c r="A47" s="181"/>
      <c r="B47" s="178">
        <v>26</v>
      </c>
      <c r="C47" s="179"/>
      <c r="D47" s="97"/>
      <c r="E47" s="98"/>
      <c r="F47" s="98"/>
      <c r="G47" s="108">
        <f t="shared" si="1"/>
        <v>0</v>
      </c>
    </row>
    <row r="48" spans="1:7" ht="14" x14ac:dyDescent="0.2">
      <c r="A48" s="181"/>
      <c r="B48" s="178">
        <v>27</v>
      </c>
      <c r="C48" s="179"/>
      <c r="D48" s="97"/>
      <c r="E48" s="98"/>
      <c r="F48" s="98"/>
      <c r="G48" s="108">
        <f t="shared" si="1"/>
        <v>0</v>
      </c>
    </row>
    <row r="49" spans="1:7" ht="14" x14ac:dyDescent="0.2">
      <c r="A49" s="181"/>
      <c r="B49" s="178">
        <v>28</v>
      </c>
      <c r="C49" s="179"/>
      <c r="D49" s="97"/>
      <c r="E49" s="98"/>
      <c r="F49" s="98"/>
      <c r="G49" s="108">
        <f t="shared" si="1"/>
        <v>0</v>
      </c>
    </row>
    <row r="50" spans="1:7" ht="14" x14ac:dyDescent="0.2">
      <c r="A50" s="181"/>
      <c r="B50" s="178">
        <v>29</v>
      </c>
      <c r="C50" s="179"/>
      <c r="D50" s="97"/>
      <c r="E50" s="98"/>
      <c r="F50" s="98"/>
      <c r="G50" s="108">
        <f t="shared" si="1"/>
        <v>0</v>
      </c>
    </row>
    <row r="51" spans="1:7" ht="14" x14ac:dyDescent="0.2">
      <c r="A51" s="181"/>
      <c r="B51" s="178">
        <v>30</v>
      </c>
      <c r="C51" s="179"/>
      <c r="D51" s="97"/>
      <c r="E51" s="98"/>
      <c r="F51" s="98"/>
      <c r="G51" s="108">
        <f t="shared" si="1"/>
        <v>0</v>
      </c>
    </row>
    <row r="52" spans="1:7" ht="14" x14ac:dyDescent="0.2">
      <c r="A52" s="181"/>
      <c r="B52" s="178">
        <v>31</v>
      </c>
      <c r="C52" s="179"/>
      <c r="D52" s="97"/>
      <c r="E52" s="98"/>
      <c r="F52" s="98"/>
      <c r="G52" s="108">
        <f t="shared" si="1"/>
        <v>0</v>
      </c>
    </row>
    <row r="53" spans="1:7" ht="14" x14ac:dyDescent="0.2">
      <c r="A53" s="181"/>
      <c r="B53" s="178">
        <v>32</v>
      </c>
      <c r="C53" s="179"/>
      <c r="D53" s="97"/>
      <c r="E53" s="98"/>
      <c r="F53" s="98"/>
      <c r="G53" s="108">
        <f t="shared" si="1"/>
        <v>0</v>
      </c>
    </row>
    <row r="54" spans="1:7" ht="14" x14ac:dyDescent="0.2">
      <c r="A54" s="181"/>
      <c r="B54" s="178">
        <v>33</v>
      </c>
      <c r="C54" s="179"/>
      <c r="D54" s="97"/>
      <c r="E54" s="98"/>
      <c r="F54" s="98"/>
      <c r="G54" s="108">
        <f t="shared" si="1"/>
        <v>0</v>
      </c>
    </row>
    <row r="55" spans="1:7" ht="14" x14ac:dyDescent="0.2">
      <c r="A55" s="181"/>
      <c r="B55" s="178">
        <v>34</v>
      </c>
      <c r="C55" s="179"/>
      <c r="D55" s="97"/>
      <c r="E55" s="98"/>
      <c r="F55" s="98"/>
      <c r="G55" s="108">
        <f t="shared" si="1"/>
        <v>0</v>
      </c>
    </row>
    <row r="56" spans="1:7" ht="14" x14ac:dyDescent="0.2">
      <c r="A56" s="181"/>
      <c r="B56" s="178">
        <v>35</v>
      </c>
      <c r="C56" s="179"/>
      <c r="D56" s="97"/>
      <c r="E56" s="98"/>
      <c r="F56" s="98"/>
      <c r="G56" s="108">
        <f t="shared" si="1"/>
        <v>0</v>
      </c>
    </row>
    <row r="57" spans="1:7" ht="14" x14ac:dyDescent="0.2">
      <c r="A57" s="181"/>
      <c r="B57" s="178">
        <v>36</v>
      </c>
      <c r="C57" s="179"/>
      <c r="D57" s="97"/>
      <c r="E57" s="98"/>
      <c r="F57" s="98"/>
      <c r="G57" s="108">
        <f t="shared" si="1"/>
        <v>0</v>
      </c>
    </row>
    <row r="58" spans="1:7" ht="14" x14ac:dyDescent="0.2">
      <c r="A58" s="181"/>
      <c r="B58" s="178">
        <v>37</v>
      </c>
      <c r="C58" s="179"/>
      <c r="D58" s="97"/>
      <c r="E58" s="98"/>
      <c r="F58" s="98"/>
      <c r="G58" s="108">
        <f t="shared" si="1"/>
        <v>0</v>
      </c>
    </row>
    <row r="59" spans="1:7" ht="14" x14ac:dyDescent="0.2">
      <c r="A59" s="181"/>
      <c r="B59" s="178">
        <v>38</v>
      </c>
      <c r="C59" s="179"/>
      <c r="D59" s="97"/>
      <c r="E59" s="98"/>
      <c r="F59" s="98"/>
      <c r="G59" s="108">
        <f t="shared" si="1"/>
        <v>0</v>
      </c>
    </row>
    <row r="60" spans="1:7" ht="14" x14ac:dyDescent="0.2">
      <c r="A60" s="181"/>
      <c r="B60" s="178">
        <v>39</v>
      </c>
      <c r="C60" s="179"/>
      <c r="D60" s="97"/>
      <c r="E60" s="98"/>
      <c r="F60" s="98"/>
      <c r="G60" s="108">
        <f t="shared" si="1"/>
        <v>0</v>
      </c>
    </row>
    <row r="61" spans="1:7" ht="14" x14ac:dyDescent="0.2">
      <c r="A61" s="181"/>
      <c r="B61" s="178">
        <v>40</v>
      </c>
      <c r="C61" s="179"/>
      <c r="D61" s="97"/>
      <c r="E61" s="98"/>
      <c r="F61" s="98"/>
      <c r="G61" s="108">
        <f t="shared" si="1"/>
        <v>0</v>
      </c>
    </row>
    <row r="62" spans="1:7" ht="14" x14ac:dyDescent="0.2">
      <c r="A62" s="181"/>
      <c r="B62" s="178">
        <v>41</v>
      </c>
      <c r="C62" s="179"/>
      <c r="D62" s="97"/>
      <c r="E62" s="98"/>
      <c r="F62" s="98"/>
      <c r="G62" s="108">
        <f t="shared" si="1"/>
        <v>0</v>
      </c>
    </row>
    <row r="63" spans="1:7" ht="14" x14ac:dyDescent="0.2">
      <c r="A63" s="181"/>
      <c r="B63" s="178">
        <v>42</v>
      </c>
      <c r="C63" s="179"/>
      <c r="D63" s="97"/>
      <c r="E63" s="98"/>
      <c r="F63" s="98"/>
      <c r="G63" s="108">
        <f t="shared" si="1"/>
        <v>0</v>
      </c>
    </row>
    <row r="64" spans="1:7" ht="14" x14ac:dyDescent="0.2">
      <c r="A64" s="181"/>
      <c r="B64" s="178">
        <v>43</v>
      </c>
      <c r="C64" s="179"/>
      <c r="D64" s="97"/>
      <c r="E64" s="98"/>
      <c r="F64" s="98"/>
      <c r="G64" s="108">
        <f t="shared" si="1"/>
        <v>0</v>
      </c>
    </row>
    <row r="65" spans="1:14" ht="14" x14ac:dyDescent="0.2">
      <c r="A65" s="181"/>
      <c r="B65" s="178">
        <v>44</v>
      </c>
      <c r="C65" s="179"/>
      <c r="D65" s="97"/>
      <c r="E65" s="98"/>
      <c r="F65" s="98"/>
      <c r="G65" s="108">
        <f t="shared" si="1"/>
        <v>0</v>
      </c>
    </row>
    <row r="66" spans="1:14" ht="14" x14ac:dyDescent="0.2">
      <c r="A66" s="181"/>
      <c r="B66" s="178">
        <v>45</v>
      </c>
      <c r="C66" s="179"/>
      <c r="D66" s="97"/>
      <c r="E66" s="98"/>
      <c r="F66" s="98"/>
      <c r="G66" s="108">
        <f t="shared" si="1"/>
        <v>0</v>
      </c>
    </row>
    <row r="67" spans="1:14" ht="14" x14ac:dyDescent="0.2">
      <c r="A67" s="181"/>
      <c r="B67" s="178">
        <v>46</v>
      </c>
      <c r="C67" s="179"/>
      <c r="D67" s="97"/>
      <c r="E67" s="98"/>
      <c r="F67" s="98"/>
      <c r="G67" s="108">
        <f t="shared" si="1"/>
        <v>0</v>
      </c>
    </row>
    <row r="68" spans="1:14" ht="14" x14ac:dyDescent="0.2">
      <c r="A68" s="181"/>
      <c r="B68" s="178">
        <v>47</v>
      </c>
      <c r="C68" s="179"/>
      <c r="D68" s="97"/>
      <c r="E68" s="98"/>
      <c r="F68" s="98"/>
      <c r="G68" s="108">
        <f t="shared" si="1"/>
        <v>0</v>
      </c>
    </row>
    <row r="69" spans="1:14" ht="14" x14ac:dyDescent="0.2">
      <c r="A69" s="181"/>
      <c r="B69" s="178">
        <v>48</v>
      </c>
      <c r="C69" s="179"/>
      <c r="D69" s="97"/>
      <c r="E69" s="98"/>
      <c r="F69" s="98"/>
      <c r="G69" s="108">
        <f t="shared" si="1"/>
        <v>0</v>
      </c>
    </row>
    <row r="70" spans="1:14" ht="14" x14ac:dyDescent="0.2">
      <c r="A70" s="181"/>
      <c r="B70" s="178">
        <v>49</v>
      </c>
      <c r="C70" s="179"/>
      <c r="D70" s="97"/>
      <c r="E70" s="98"/>
      <c r="F70" s="98"/>
      <c r="G70" s="108">
        <f t="shared" si="1"/>
        <v>0</v>
      </c>
    </row>
    <row r="71" spans="1:14" ht="14" x14ac:dyDescent="0.2">
      <c r="A71" s="181"/>
      <c r="B71" s="178">
        <v>50</v>
      </c>
      <c r="C71" s="179"/>
      <c r="D71" s="97"/>
      <c r="E71" s="98"/>
      <c r="F71" s="98"/>
      <c r="G71" s="108">
        <f t="shared" si="1"/>
        <v>0</v>
      </c>
    </row>
    <row r="72" spans="1:14" ht="14" x14ac:dyDescent="0.2">
      <c r="A72" s="183"/>
      <c r="B72" s="173" t="s">
        <v>169</v>
      </c>
      <c r="C72" s="173"/>
      <c r="D72" s="105" t="s">
        <v>29</v>
      </c>
      <c r="E72" s="105" t="s">
        <v>29</v>
      </c>
      <c r="F72" s="105"/>
      <c r="G72" s="108">
        <f>SUM(G22:G71)</f>
        <v>0</v>
      </c>
    </row>
    <row r="73" spans="1:14" ht="14" x14ac:dyDescent="0.2">
      <c r="A73" s="1"/>
      <c r="B73" s="1"/>
      <c r="C73" s="1"/>
      <c r="D73" s="1"/>
      <c r="E73" s="1"/>
      <c r="F73" s="1"/>
      <c r="G73" s="1"/>
      <c r="H73" s="1"/>
      <c r="I73" s="1"/>
      <c r="J73" s="1"/>
      <c r="K73" s="1"/>
      <c r="L73" s="1"/>
      <c r="M73" s="1"/>
      <c r="N73" s="1"/>
    </row>
    <row r="74" spans="1:14" ht="14" x14ac:dyDescent="0.2">
      <c r="A74" s="7" t="s">
        <v>183</v>
      </c>
      <c r="B74" s="1"/>
      <c r="C74" s="1"/>
      <c r="D74" s="1"/>
      <c r="E74" s="1"/>
      <c r="F74" s="1"/>
      <c r="G74" s="1"/>
      <c r="H74" s="1"/>
      <c r="I74" s="1"/>
      <c r="J74" s="1"/>
      <c r="K74" s="1"/>
      <c r="L74" s="1"/>
      <c r="M74" s="1"/>
      <c r="N74" s="1"/>
    </row>
    <row r="75" spans="1:14" ht="28" x14ac:dyDescent="0.2">
      <c r="A75" s="104" t="s">
        <v>188</v>
      </c>
      <c r="B75" s="174" t="s">
        <v>189</v>
      </c>
      <c r="C75" s="175"/>
      <c r="D75" s="1"/>
      <c r="E75" s="1"/>
      <c r="F75" s="1"/>
      <c r="G75" s="1"/>
      <c r="H75" s="1"/>
      <c r="I75" s="1"/>
      <c r="J75" s="1"/>
      <c r="K75" s="1"/>
      <c r="L75" s="1"/>
      <c r="M75" s="1"/>
      <c r="N75" s="1"/>
    </row>
    <row r="76" spans="1:14" ht="14" x14ac:dyDescent="0.2">
      <c r="A76" s="99"/>
      <c r="B76" s="100"/>
      <c r="C76" s="100"/>
      <c r="D76" s="176" t="s">
        <v>145</v>
      </c>
      <c r="E76" s="177"/>
      <c r="F76" s="96" t="s">
        <v>146</v>
      </c>
      <c r="G76" s="96" t="s">
        <v>174</v>
      </c>
      <c r="H76" s="1"/>
      <c r="I76" s="1"/>
      <c r="J76" s="1"/>
      <c r="K76" s="1"/>
      <c r="L76" s="1"/>
      <c r="M76" s="1"/>
      <c r="N76" s="1"/>
    </row>
    <row r="77" spans="1:14" ht="17" x14ac:dyDescent="0.2">
      <c r="A77" s="109" t="s">
        <v>47</v>
      </c>
      <c r="B77" s="113" t="s">
        <v>184</v>
      </c>
      <c r="C77" s="113" t="s">
        <v>182</v>
      </c>
      <c r="D77" s="107" t="s">
        <v>209</v>
      </c>
      <c r="E77" s="107" t="s">
        <v>210</v>
      </c>
      <c r="F77" s="107" t="s">
        <v>251</v>
      </c>
      <c r="G77" s="106" t="s">
        <v>185</v>
      </c>
      <c r="H77" s="1"/>
      <c r="I77" s="1"/>
      <c r="J77" s="1"/>
      <c r="K77" s="1"/>
      <c r="L77" s="1"/>
      <c r="M77" s="1"/>
      <c r="N77" s="1"/>
    </row>
    <row r="78" spans="1:14" ht="224.25" customHeight="1" x14ac:dyDescent="0.2">
      <c r="A78" s="109" t="s">
        <v>48</v>
      </c>
      <c r="B78" s="132" t="s">
        <v>213</v>
      </c>
      <c r="C78" s="133" t="s">
        <v>205</v>
      </c>
      <c r="D78" s="130" t="s">
        <v>233</v>
      </c>
      <c r="E78" s="130" t="s">
        <v>236</v>
      </c>
      <c r="F78" s="130" t="s">
        <v>250</v>
      </c>
      <c r="G78" s="131" t="s">
        <v>154</v>
      </c>
      <c r="H78" s="1"/>
      <c r="I78" s="1"/>
      <c r="J78" s="1"/>
      <c r="K78" s="1"/>
      <c r="L78" s="1"/>
      <c r="M78" s="1"/>
      <c r="N78" s="1"/>
    </row>
    <row r="79" spans="1:14" ht="16" x14ac:dyDescent="0.2">
      <c r="A79" s="109" t="s">
        <v>2</v>
      </c>
      <c r="B79" s="186" t="s">
        <v>181</v>
      </c>
      <c r="C79" s="187"/>
      <c r="D79" s="129" t="s">
        <v>147</v>
      </c>
      <c r="E79" s="129" t="s">
        <v>216</v>
      </c>
      <c r="F79" s="129" t="s">
        <v>235</v>
      </c>
      <c r="G79" s="129" t="s">
        <v>232</v>
      </c>
      <c r="H79" s="1"/>
      <c r="I79" s="1"/>
      <c r="J79" s="1"/>
      <c r="K79" s="1"/>
      <c r="L79" s="1"/>
      <c r="M79" s="1"/>
      <c r="N79" s="1"/>
    </row>
    <row r="80" spans="1:14" ht="14" x14ac:dyDescent="0.2">
      <c r="A80" s="180" t="s">
        <v>172</v>
      </c>
      <c r="B80" s="110">
        <v>1</v>
      </c>
      <c r="C80" s="114">
        <v>1</v>
      </c>
      <c r="D80" s="97"/>
      <c r="E80" s="98"/>
      <c r="F80" s="98"/>
      <c r="G80" s="108">
        <f t="shared" ref="G80" si="2">D80*E80*F80</f>
        <v>0</v>
      </c>
      <c r="H80" s="1"/>
      <c r="I80" s="1"/>
      <c r="J80" s="1"/>
      <c r="K80" s="1"/>
      <c r="L80" s="1"/>
      <c r="M80" s="1"/>
      <c r="N80" s="1"/>
    </row>
    <row r="81" spans="1:14" ht="14" x14ac:dyDescent="0.2">
      <c r="A81" s="193"/>
      <c r="B81" s="110">
        <v>2</v>
      </c>
      <c r="C81" s="114">
        <v>1</v>
      </c>
      <c r="D81" s="97"/>
      <c r="E81" s="98"/>
      <c r="F81" s="98"/>
      <c r="G81" s="108">
        <f t="shared" ref="G81:G144" si="3">D81*E81*F81</f>
        <v>0</v>
      </c>
      <c r="H81" s="1"/>
      <c r="I81" s="1"/>
      <c r="J81" s="1"/>
      <c r="K81" s="1"/>
      <c r="L81" s="1"/>
      <c r="M81" s="1"/>
      <c r="N81" s="1"/>
    </row>
    <row r="82" spans="1:14" ht="14" x14ac:dyDescent="0.2">
      <c r="A82" s="193"/>
      <c r="B82" s="110">
        <v>1</v>
      </c>
      <c r="C82" s="114">
        <v>2</v>
      </c>
      <c r="D82" s="97"/>
      <c r="E82" s="98"/>
      <c r="F82" s="98"/>
      <c r="G82" s="108">
        <f t="shared" si="3"/>
        <v>0</v>
      </c>
      <c r="H82" s="1"/>
      <c r="I82" s="1"/>
      <c r="J82" s="1"/>
      <c r="K82" s="1"/>
      <c r="L82" s="1"/>
      <c r="M82" s="1"/>
      <c r="N82" s="1"/>
    </row>
    <row r="83" spans="1:14" ht="14" x14ac:dyDescent="0.2">
      <c r="A83" s="193"/>
      <c r="B83" s="110">
        <v>2</v>
      </c>
      <c r="C83" s="114">
        <v>2</v>
      </c>
      <c r="D83" s="97"/>
      <c r="E83" s="98"/>
      <c r="F83" s="98"/>
      <c r="G83" s="108">
        <f t="shared" si="3"/>
        <v>0</v>
      </c>
      <c r="H83" s="1"/>
      <c r="I83" s="1"/>
      <c r="J83" s="1"/>
      <c r="K83" s="1"/>
      <c r="L83" s="1"/>
      <c r="M83" s="1"/>
      <c r="N83" s="1"/>
    </row>
    <row r="84" spans="1:14" ht="14" x14ac:dyDescent="0.2">
      <c r="A84" s="193"/>
      <c r="B84" s="110">
        <v>1</v>
      </c>
      <c r="C84" s="114">
        <v>3</v>
      </c>
      <c r="D84" s="97"/>
      <c r="E84" s="98"/>
      <c r="F84" s="98"/>
      <c r="G84" s="108">
        <f t="shared" si="3"/>
        <v>0</v>
      </c>
      <c r="H84" s="1"/>
      <c r="I84" s="1"/>
      <c r="J84" s="1"/>
      <c r="K84" s="1"/>
      <c r="L84" s="1"/>
      <c r="M84" s="1"/>
      <c r="N84" s="1"/>
    </row>
    <row r="85" spans="1:14" ht="14" x14ac:dyDescent="0.2">
      <c r="A85" s="193"/>
      <c r="B85" s="110">
        <v>2</v>
      </c>
      <c r="C85" s="114">
        <v>3</v>
      </c>
      <c r="D85" s="97"/>
      <c r="E85" s="98"/>
      <c r="F85" s="98"/>
      <c r="G85" s="108">
        <f t="shared" si="3"/>
        <v>0</v>
      </c>
      <c r="H85" s="1"/>
      <c r="I85" s="1"/>
      <c r="J85" s="1"/>
      <c r="K85" s="1"/>
      <c r="L85" s="1"/>
      <c r="M85" s="1"/>
      <c r="N85" s="1"/>
    </row>
    <row r="86" spans="1:14" ht="14" x14ac:dyDescent="0.2">
      <c r="A86" s="193"/>
      <c r="B86" s="110">
        <v>1</v>
      </c>
      <c r="C86" s="114">
        <v>4</v>
      </c>
      <c r="D86" s="97"/>
      <c r="E86" s="98"/>
      <c r="F86" s="98"/>
      <c r="G86" s="108">
        <f t="shared" si="3"/>
        <v>0</v>
      </c>
      <c r="H86" s="1"/>
      <c r="I86" s="1"/>
      <c r="J86" s="1"/>
      <c r="K86" s="1"/>
      <c r="L86" s="1"/>
      <c r="M86" s="1"/>
      <c r="N86" s="1"/>
    </row>
    <row r="87" spans="1:14" ht="14" x14ac:dyDescent="0.2">
      <c r="A87" s="193"/>
      <c r="B87" s="110">
        <v>2</v>
      </c>
      <c r="C87" s="114">
        <v>4</v>
      </c>
      <c r="D87" s="97"/>
      <c r="E87" s="98"/>
      <c r="F87" s="98"/>
      <c r="G87" s="108">
        <f t="shared" si="3"/>
        <v>0</v>
      </c>
      <c r="H87" s="1"/>
      <c r="I87" s="1"/>
      <c r="J87" s="1"/>
      <c r="K87" s="1"/>
      <c r="L87" s="1"/>
      <c r="M87" s="1"/>
      <c r="N87" s="1"/>
    </row>
    <row r="88" spans="1:14" ht="14" x14ac:dyDescent="0.2">
      <c r="A88" s="193"/>
      <c r="B88" s="110">
        <v>1</v>
      </c>
      <c r="C88" s="114">
        <v>5</v>
      </c>
      <c r="D88" s="97"/>
      <c r="E88" s="98"/>
      <c r="F88" s="98"/>
      <c r="G88" s="108">
        <f t="shared" si="3"/>
        <v>0</v>
      </c>
      <c r="H88" s="1"/>
      <c r="I88" s="1"/>
      <c r="J88" s="1"/>
      <c r="K88" s="1"/>
      <c r="L88" s="1"/>
      <c r="M88" s="1"/>
      <c r="N88" s="1"/>
    </row>
    <row r="89" spans="1:14" ht="14" x14ac:dyDescent="0.2">
      <c r="A89" s="193"/>
      <c r="B89" s="110">
        <v>2</v>
      </c>
      <c r="C89" s="114">
        <v>5</v>
      </c>
      <c r="D89" s="97"/>
      <c r="E89" s="98"/>
      <c r="F89" s="98"/>
      <c r="G89" s="108">
        <f t="shared" si="3"/>
        <v>0</v>
      </c>
      <c r="H89" s="1"/>
      <c r="I89" s="1"/>
      <c r="J89" s="1"/>
      <c r="K89" s="1"/>
      <c r="L89" s="1"/>
      <c r="M89" s="1"/>
      <c r="N89" s="1"/>
    </row>
    <row r="90" spans="1:14" ht="14" x14ac:dyDescent="0.2">
      <c r="A90" s="193"/>
      <c r="B90" s="110">
        <v>1</v>
      </c>
      <c r="C90" s="114">
        <v>6</v>
      </c>
      <c r="D90" s="97"/>
      <c r="E90" s="98"/>
      <c r="F90" s="98"/>
      <c r="G90" s="108">
        <f t="shared" si="3"/>
        <v>0</v>
      </c>
      <c r="H90" s="1"/>
      <c r="I90" s="1"/>
      <c r="J90" s="1"/>
      <c r="K90" s="1"/>
      <c r="L90" s="1"/>
      <c r="M90" s="1"/>
      <c r="N90" s="1"/>
    </row>
    <row r="91" spans="1:14" ht="14" x14ac:dyDescent="0.2">
      <c r="A91" s="193"/>
      <c r="B91" s="110">
        <v>2</v>
      </c>
      <c r="C91" s="114">
        <v>6</v>
      </c>
      <c r="D91" s="97"/>
      <c r="E91" s="98"/>
      <c r="F91" s="98"/>
      <c r="G91" s="108">
        <f t="shared" si="3"/>
        <v>0</v>
      </c>
      <c r="H91" s="1"/>
      <c r="I91" s="1"/>
      <c r="J91" s="1"/>
      <c r="K91" s="1"/>
      <c r="L91" s="1"/>
      <c r="M91" s="1"/>
      <c r="N91" s="1"/>
    </row>
    <row r="92" spans="1:14" ht="14" x14ac:dyDescent="0.2">
      <c r="A92" s="193"/>
      <c r="B92" s="110">
        <v>1</v>
      </c>
      <c r="C92" s="114">
        <v>7</v>
      </c>
      <c r="D92" s="97"/>
      <c r="E92" s="98"/>
      <c r="F92" s="98"/>
      <c r="G92" s="108">
        <f t="shared" si="3"/>
        <v>0</v>
      </c>
      <c r="H92" s="1"/>
      <c r="I92" s="1"/>
      <c r="J92" s="1"/>
      <c r="K92" s="1"/>
      <c r="L92" s="1"/>
      <c r="M92" s="1"/>
      <c r="N92" s="1"/>
    </row>
    <row r="93" spans="1:14" ht="14" x14ac:dyDescent="0.2">
      <c r="A93" s="193"/>
      <c r="B93" s="110">
        <v>2</v>
      </c>
      <c r="C93" s="114">
        <v>7</v>
      </c>
      <c r="D93" s="97"/>
      <c r="E93" s="98"/>
      <c r="F93" s="98"/>
      <c r="G93" s="108">
        <f t="shared" si="3"/>
        <v>0</v>
      </c>
      <c r="H93" s="1"/>
      <c r="I93" s="1"/>
      <c r="J93" s="1"/>
      <c r="K93" s="1"/>
      <c r="L93" s="1"/>
      <c r="M93" s="1"/>
      <c r="N93" s="1"/>
    </row>
    <row r="94" spans="1:14" ht="14" x14ac:dyDescent="0.2">
      <c r="A94" s="193"/>
      <c r="B94" s="110">
        <v>1</v>
      </c>
      <c r="C94" s="114">
        <v>8</v>
      </c>
      <c r="D94" s="97"/>
      <c r="E94" s="98"/>
      <c r="F94" s="98"/>
      <c r="G94" s="108">
        <f t="shared" si="3"/>
        <v>0</v>
      </c>
      <c r="H94" s="1"/>
      <c r="I94" s="1"/>
      <c r="J94" s="1"/>
      <c r="K94" s="1"/>
      <c r="L94" s="1"/>
      <c r="M94" s="1"/>
      <c r="N94" s="1"/>
    </row>
    <row r="95" spans="1:14" ht="14" x14ac:dyDescent="0.2">
      <c r="A95" s="193"/>
      <c r="B95" s="110">
        <v>2</v>
      </c>
      <c r="C95" s="114">
        <v>8</v>
      </c>
      <c r="D95" s="97"/>
      <c r="E95" s="98"/>
      <c r="F95" s="98"/>
      <c r="G95" s="108">
        <f t="shared" si="3"/>
        <v>0</v>
      </c>
      <c r="H95" s="1"/>
      <c r="I95" s="1"/>
      <c r="J95" s="1"/>
      <c r="K95" s="1"/>
      <c r="L95" s="1"/>
      <c r="M95" s="1"/>
      <c r="N95" s="1"/>
    </row>
    <row r="96" spans="1:14" ht="14" x14ac:dyDescent="0.2">
      <c r="A96" s="193"/>
      <c r="B96" s="110">
        <v>1</v>
      </c>
      <c r="C96" s="114">
        <v>9</v>
      </c>
      <c r="D96" s="97"/>
      <c r="E96" s="98"/>
      <c r="F96" s="98"/>
      <c r="G96" s="108">
        <f t="shared" si="3"/>
        <v>0</v>
      </c>
      <c r="H96" s="1"/>
      <c r="I96" s="1"/>
      <c r="J96" s="1"/>
      <c r="K96" s="1"/>
      <c r="L96" s="1"/>
      <c r="M96" s="1"/>
      <c r="N96" s="1"/>
    </row>
    <row r="97" spans="1:14" ht="14" x14ac:dyDescent="0.2">
      <c r="A97" s="193"/>
      <c r="B97" s="110">
        <v>2</v>
      </c>
      <c r="C97" s="114">
        <v>9</v>
      </c>
      <c r="D97" s="97"/>
      <c r="E97" s="98"/>
      <c r="F97" s="98"/>
      <c r="G97" s="108">
        <f t="shared" si="3"/>
        <v>0</v>
      </c>
      <c r="H97" s="1"/>
      <c r="I97" s="1"/>
      <c r="J97" s="1"/>
      <c r="K97" s="1"/>
      <c r="L97" s="1"/>
      <c r="M97" s="1"/>
      <c r="N97" s="1"/>
    </row>
    <row r="98" spans="1:14" ht="14" x14ac:dyDescent="0.2">
      <c r="A98" s="193"/>
      <c r="B98" s="110">
        <v>1</v>
      </c>
      <c r="C98" s="114">
        <v>10</v>
      </c>
      <c r="D98" s="97"/>
      <c r="E98" s="98"/>
      <c r="F98" s="98"/>
      <c r="G98" s="108">
        <f t="shared" si="3"/>
        <v>0</v>
      </c>
      <c r="H98" s="1"/>
      <c r="I98" s="1"/>
      <c r="J98" s="1"/>
      <c r="K98" s="1"/>
      <c r="L98" s="1"/>
      <c r="M98" s="1"/>
      <c r="N98" s="1"/>
    </row>
    <row r="99" spans="1:14" ht="14" x14ac:dyDescent="0.2">
      <c r="A99" s="193"/>
      <c r="B99" s="110">
        <v>2</v>
      </c>
      <c r="C99" s="114">
        <v>10</v>
      </c>
      <c r="D99" s="97"/>
      <c r="E99" s="98"/>
      <c r="F99" s="98"/>
      <c r="G99" s="108">
        <f t="shared" si="3"/>
        <v>0</v>
      </c>
      <c r="H99" s="1"/>
      <c r="I99" s="1"/>
      <c r="J99" s="1"/>
      <c r="K99" s="1"/>
      <c r="L99" s="1"/>
      <c r="M99" s="1"/>
      <c r="N99" s="1"/>
    </row>
    <row r="100" spans="1:14" ht="14" x14ac:dyDescent="0.2">
      <c r="A100" s="193"/>
      <c r="B100" s="110">
        <v>1</v>
      </c>
      <c r="C100" s="114">
        <v>11</v>
      </c>
      <c r="D100" s="97"/>
      <c r="E100" s="98"/>
      <c r="F100" s="98"/>
      <c r="G100" s="108">
        <f t="shared" si="3"/>
        <v>0</v>
      </c>
      <c r="H100" s="1"/>
      <c r="I100" s="1"/>
      <c r="J100" s="1"/>
      <c r="K100" s="1"/>
      <c r="L100" s="1"/>
      <c r="M100" s="1"/>
      <c r="N100" s="1"/>
    </row>
    <row r="101" spans="1:14" ht="14" x14ac:dyDescent="0.2">
      <c r="A101" s="193"/>
      <c r="B101" s="110">
        <v>2</v>
      </c>
      <c r="C101" s="114">
        <v>11</v>
      </c>
      <c r="D101" s="97"/>
      <c r="E101" s="98"/>
      <c r="F101" s="98"/>
      <c r="G101" s="108">
        <f t="shared" si="3"/>
        <v>0</v>
      </c>
      <c r="H101" s="1"/>
      <c r="I101" s="1"/>
      <c r="J101" s="1"/>
      <c r="K101" s="1"/>
      <c r="L101" s="1"/>
      <c r="M101" s="1"/>
      <c r="N101" s="1"/>
    </row>
    <row r="102" spans="1:14" ht="14" x14ac:dyDescent="0.2">
      <c r="A102" s="193"/>
      <c r="B102" s="110">
        <v>1</v>
      </c>
      <c r="C102" s="114">
        <v>12</v>
      </c>
      <c r="D102" s="97"/>
      <c r="E102" s="98"/>
      <c r="F102" s="98"/>
      <c r="G102" s="108">
        <f t="shared" si="3"/>
        <v>0</v>
      </c>
      <c r="H102" s="1"/>
      <c r="I102" s="1"/>
      <c r="J102" s="1"/>
      <c r="K102" s="1"/>
      <c r="L102" s="1"/>
      <c r="M102" s="1"/>
      <c r="N102" s="1"/>
    </row>
    <row r="103" spans="1:14" ht="14" x14ac:dyDescent="0.2">
      <c r="A103" s="193"/>
      <c r="B103" s="110">
        <v>2</v>
      </c>
      <c r="C103" s="114">
        <v>12</v>
      </c>
      <c r="D103" s="97"/>
      <c r="E103" s="98"/>
      <c r="F103" s="98"/>
      <c r="G103" s="108">
        <f t="shared" si="3"/>
        <v>0</v>
      </c>
      <c r="H103" s="1"/>
      <c r="I103" s="1"/>
      <c r="J103" s="1"/>
      <c r="K103" s="1"/>
      <c r="L103" s="1"/>
      <c r="M103" s="1"/>
      <c r="N103" s="1"/>
    </row>
    <row r="104" spans="1:14" ht="14" x14ac:dyDescent="0.2">
      <c r="A104" s="193"/>
      <c r="B104" s="110">
        <v>1</v>
      </c>
      <c r="C104" s="114">
        <v>13</v>
      </c>
      <c r="D104" s="97"/>
      <c r="E104" s="98"/>
      <c r="F104" s="98"/>
      <c r="G104" s="108">
        <f t="shared" si="3"/>
        <v>0</v>
      </c>
      <c r="H104" s="1"/>
      <c r="I104" s="1"/>
      <c r="J104" s="1"/>
      <c r="K104" s="1"/>
      <c r="L104" s="1"/>
      <c r="M104" s="1"/>
      <c r="N104" s="1"/>
    </row>
    <row r="105" spans="1:14" ht="14" x14ac:dyDescent="0.2">
      <c r="A105" s="193"/>
      <c r="B105" s="110">
        <v>2</v>
      </c>
      <c r="C105" s="114">
        <v>13</v>
      </c>
      <c r="D105" s="97"/>
      <c r="E105" s="98"/>
      <c r="F105" s="98"/>
      <c r="G105" s="108">
        <f t="shared" si="3"/>
        <v>0</v>
      </c>
      <c r="H105" s="1"/>
      <c r="I105" s="1"/>
      <c r="J105" s="1"/>
      <c r="K105" s="1"/>
      <c r="L105" s="1"/>
      <c r="M105" s="1"/>
      <c r="N105" s="1"/>
    </row>
    <row r="106" spans="1:14" ht="14" x14ac:dyDescent="0.2">
      <c r="A106" s="193"/>
      <c r="B106" s="110">
        <v>1</v>
      </c>
      <c r="C106" s="114">
        <v>14</v>
      </c>
      <c r="D106" s="97"/>
      <c r="E106" s="98"/>
      <c r="F106" s="98"/>
      <c r="G106" s="108">
        <f t="shared" si="3"/>
        <v>0</v>
      </c>
      <c r="H106" s="1"/>
      <c r="I106" s="1"/>
      <c r="J106" s="1"/>
      <c r="K106" s="1"/>
      <c r="L106" s="1"/>
      <c r="M106" s="1"/>
      <c r="N106" s="1"/>
    </row>
    <row r="107" spans="1:14" ht="14" x14ac:dyDescent="0.2">
      <c r="A107" s="193"/>
      <c r="B107" s="110">
        <v>2</v>
      </c>
      <c r="C107" s="114">
        <v>14</v>
      </c>
      <c r="D107" s="97"/>
      <c r="E107" s="98"/>
      <c r="F107" s="98"/>
      <c r="G107" s="108">
        <f t="shared" si="3"/>
        <v>0</v>
      </c>
      <c r="H107" s="1"/>
      <c r="I107" s="1"/>
      <c r="J107" s="1"/>
      <c r="K107" s="1"/>
      <c r="L107" s="1"/>
      <c r="M107" s="1"/>
      <c r="N107" s="1"/>
    </row>
    <row r="108" spans="1:14" ht="14" x14ac:dyDescent="0.2">
      <c r="A108" s="193"/>
      <c r="B108" s="110">
        <v>1</v>
      </c>
      <c r="C108" s="114">
        <v>15</v>
      </c>
      <c r="D108" s="97"/>
      <c r="E108" s="98"/>
      <c r="F108" s="98"/>
      <c r="G108" s="108">
        <f t="shared" si="3"/>
        <v>0</v>
      </c>
      <c r="H108" s="1"/>
      <c r="I108" s="1"/>
      <c r="J108" s="1"/>
      <c r="K108" s="1"/>
      <c r="L108" s="1"/>
      <c r="M108" s="1"/>
      <c r="N108" s="1"/>
    </row>
    <row r="109" spans="1:14" ht="14" x14ac:dyDescent="0.2">
      <c r="A109" s="193"/>
      <c r="B109" s="110">
        <v>2</v>
      </c>
      <c r="C109" s="114">
        <v>15</v>
      </c>
      <c r="D109" s="97"/>
      <c r="E109" s="98"/>
      <c r="F109" s="98"/>
      <c r="G109" s="108">
        <f t="shared" si="3"/>
        <v>0</v>
      </c>
      <c r="H109" s="1"/>
      <c r="I109" s="1"/>
      <c r="J109" s="1"/>
      <c r="K109" s="1"/>
      <c r="L109" s="1"/>
      <c r="M109" s="1"/>
      <c r="N109" s="1"/>
    </row>
    <row r="110" spans="1:14" ht="14" x14ac:dyDescent="0.2">
      <c r="A110" s="193"/>
      <c r="B110" s="110">
        <v>1</v>
      </c>
      <c r="C110" s="114">
        <v>16</v>
      </c>
      <c r="D110" s="97"/>
      <c r="E110" s="98"/>
      <c r="F110" s="98"/>
      <c r="G110" s="108">
        <f t="shared" si="3"/>
        <v>0</v>
      </c>
      <c r="H110" s="1"/>
      <c r="I110" s="1"/>
      <c r="J110" s="1"/>
      <c r="K110" s="1"/>
      <c r="L110" s="1"/>
      <c r="M110" s="1"/>
      <c r="N110" s="1"/>
    </row>
    <row r="111" spans="1:14" ht="14" x14ac:dyDescent="0.2">
      <c r="A111" s="193"/>
      <c r="B111" s="110">
        <v>2</v>
      </c>
      <c r="C111" s="114">
        <v>16</v>
      </c>
      <c r="D111" s="97"/>
      <c r="E111" s="98"/>
      <c r="F111" s="98"/>
      <c r="G111" s="108">
        <f t="shared" si="3"/>
        <v>0</v>
      </c>
      <c r="H111" s="1"/>
      <c r="I111" s="1"/>
      <c r="J111" s="1"/>
      <c r="K111" s="1"/>
      <c r="L111" s="1"/>
      <c r="M111" s="1"/>
      <c r="N111" s="1"/>
    </row>
    <row r="112" spans="1:14" ht="14" x14ac:dyDescent="0.2">
      <c r="A112" s="193"/>
      <c r="B112" s="110">
        <v>1</v>
      </c>
      <c r="C112" s="114">
        <v>17</v>
      </c>
      <c r="D112" s="97"/>
      <c r="E112" s="98"/>
      <c r="F112" s="98"/>
      <c r="G112" s="108">
        <f t="shared" si="3"/>
        <v>0</v>
      </c>
      <c r="H112" s="1"/>
      <c r="I112" s="1"/>
      <c r="J112" s="1"/>
      <c r="K112" s="1"/>
      <c r="L112" s="1"/>
      <c r="M112" s="1"/>
      <c r="N112" s="1"/>
    </row>
    <row r="113" spans="1:14" ht="14" x14ac:dyDescent="0.2">
      <c r="A113" s="193"/>
      <c r="B113" s="110">
        <v>2</v>
      </c>
      <c r="C113" s="114">
        <v>17</v>
      </c>
      <c r="D113" s="97"/>
      <c r="E113" s="98"/>
      <c r="F113" s="98"/>
      <c r="G113" s="108">
        <f t="shared" si="3"/>
        <v>0</v>
      </c>
      <c r="H113" s="1"/>
      <c r="I113" s="1"/>
      <c r="J113" s="1"/>
      <c r="K113" s="1"/>
      <c r="L113" s="1"/>
      <c r="M113" s="1"/>
      <c r="N113" s="1"/>
    </row>
    <row r="114" spans="1:14" ht="14" x14ac:dyDescent="0.2">
      <c r="A114" s="193"/>
      <c r="B114" s="110">
        <v>1</v>
      </c>
      <c r="C114" s="114">
        <v>18</v>
      </c>
      <c r="D114" s="97"/>
      <c r="E114" s="98"/>
      <c r="F114" s="98"/>
      <c r="G114" s="108">
        <f t="shared" si="3"/>
        <v>0</v>
      </c>
      <c r="H114" s="1"/>
      <c r="I114" s="1"/>
      <c r="J114" s="1"/>
      <c r="K114" s="1"/>
      <c r="L114" s="1"/>
      <c r="M114" s="1"/>
      <c r="N114" s="1"/>
    </row>
    <row r="115" spans="1:14" ht="14" x14ac:dyDescent="0.2">
      <c r="A115" s="193"/>
      <c r="B115" s="110">
        <v>2</v>
      </c>
      <c r="C115" s="114">
        <v>18</v>
      </c>
      <c r="D115" s="97"/>
      <c r="E115" s="98"/>
      <c r="F115" s="98"/>
      <c r="G115" s="108">
        <f t="shared" si="3"/>
        <v>0</v>
      </c>
      <c r="H115" s="1"/>
      <c r="I115" s="1"/>
      <c r="J115" s="1"/>
      <c r="K115" s="1"/>
      <c r="L115" s="1"/>
      <c r="M115" s="1"/>
      <c r="N115" s="1"/>
    </row>
    <row r="116" spans="1:14" ht="14" x14ac:dyDescent="0.2">
      <c r="A116" s="193"/>
      <c r="B116" s="110">
        <v>1</v>
      </c>
      <c r="C116" s="114">
        <v>19</v>
      </c>
      <c r="D116" s="97"/>
      <c r="E116" s="98"/>
      <c r="F116" s="98"/>
      <c r="G116" s="108">
        <f t="shared" si="3"/>
        <v>0</v>
      </c>
      <c r="H116" s="1"/>
      <c r="I116" s="1"/>
      <c r="J116" s="1"/>
      <c r="K116" s="1"/>
      <c r="L116" s="1"/>
      <c r="M116" s="1"/>
      <c r="N116" s="1"/>
    </row>
    <row r="117" spans="1:14" ht="14" x14ac:dyDescent="0.2">
      <c r="A117" s="193"/>
      <c r="B117" s="110">
        <v>2</v>
      </c>
      <c r="C117" s="114">
        <v>19</v>
      </c>
      <c r="D117" s="97"/>
      <c r="E117" s="98"/>
      <c r="F117" s="98"/>
      <c r="G117" s="108">
        <f t="shared" si="3"/>
        <v>0</v>
      </c>
      <c r="H117" s="1"/>
      <c r="I117" s="1"/>
      <c r="J117" s="1"/>
      <c r="K117" s="1"/>
      <c r="L117" s="1"/>
      <c r="M117" s="1"/>
      <c r="N117" s="1"/>
    </row>
    <row r="118" spans="1:14" ht="14" x14ac:dyDescent="0.2">
      <c r="A118" s="193"/>
      <c r="B118" s="110">
        <v>1</v>
      </c>
      <c r="C118" s="114">
        <v>20</v>
      </c>
      <c r="D118" s="97"/>
      <c r="E118" s="98"/>
      <c r="F118" s="98"/>
      <c r="G118" s="108">
        <f t="shared" si="3"/>
        <v>0</v>
      </c>
      <c r="H118" s="1"/>
      <c r="I118" s="1"/>
      <c r="J118" s="1"/>
      <c r="K118" s="1"/>
      <c r="L118" s="1"/>
      <c r="M118" s="1"/>
      <c r="N118" s="1"/>
    </row>
    <row r="119" spans="1:14" ht="14" x14ac:dyDescent="0.2">
      <c r="A119" s="193"/>
      <c r="B119" s="110">
        <v>2</v>
      </c>
      <c r="C119" s="114">
        <v>20</v>
      </c>
      <c r="D119" s="97"/>
      <c r="E119" s="98"/>
      <c r="F119" s="98"/>
      <c r="G119" s="108">
        <f t="shared" si="3"/>
        <v>0</v>
      </c>
      <c r="H119" s="1"/>
      <c r="I119" s="1"/>
      <c r="J119" s="1"/>
      <c r="K119" s="1"/>
      <c r="L119" s="1"/>
      <c r="M119" s="1"/>
      <c r="N119" s="1"/>
    </row>
    <row r="120" spans="1:14" ht="14" x14ac:dyDescent="0.2">
      <c r="A120" s="193"/>
      <c r="B120" s="110">
        <v>1</v>
      </c>
      <c r="C120" s="114">
        <v>21</v>
      </c>
      <c r="D120" s="97"/>
      <c r="E120" s="98"/>
      <c r="F120" s="98"/>
      <c r="G120" s="108">
        <f t="shared" si="3"/>
        <v>0</v>
      </c>
      <c r="H120" s="1"/>
      <c r="I120" s="1"/>
      <c r="J120" s="1"/>
      <c r="K120" s="1"/>
      <c r="L120" s="1"/>
      <c r="M120" s="1"/>
      <c r="N120" s="1"/>
    </row>
    <row r="121" spans="1:14" ht="14" x14ac:dyDescent="0.2">
      <c r="A121" s="193"/>
      <c r="B121" s="110">
        <v>2</v>
      </c>
      <c r="C121" s="114">
        <v>21</v>
      </c>
      <c r="D121" s="97"/>
      <c r="E121" s="98"/>
      <c r="F121" s="98"/>
      <c r="G121" s="108">
        <f t="shared" si="3"/>
        <v>0</v>
      </c>
      <c r="H121" s="1"/>
      <c r="I121" s="1"/>
      <c r="J121" s="1"/>
      <c r="K121" s="1"/>
      <c r="L121" s="1"/>
      <c r="M121" s="1"/>
      <c r="N121" s="1"/>
    </row>
    <row r="122" spans="1:14" ht="14" x14ac:dyDescent="0.2">
      <c r="A122" s="193"/>
      <c r="B122" s="110">
        <v>1</v>
      </c>
      <c r="C122" s="114">
        <v>22</v>
      </c>
      <c r="D122" s="97"/>
      <c r="E122" s="98"/>
      <c r="F122" s="98"/>
      <c r="G122" s="108">
        <f t="shared" si="3"/>
        <v>0</v>
      </c>
      <c r="H122" s="1"/>
      <c r="I122" s="1"/>
      <c r="J122" s="1"/>
      <c r="K122" s="1"/>
      <c r="L122" s="1"/>
      <c r="M122" s="1"/>
      <c r="N122" s="1"/>
    </row>
    <row r="123" spans="1:14" ht="14" x14ac:dyDescent="0.2">
      <c r="A123" s="193"/>
      <c r="B123" s="110">
        <v>2</v>
      </c>
      <c r="C123" s="114">
        <v>22</v>
      </c>
      <c r="D123" s="97"/>
      <c r="E123" s="98"/>
      <c r="F123" s="98"/>
      <c r="G123" s="108">
        <f t="shared" si="3"/>
        <v>0</v>
      </c>
      <c r="H123" s="1"/>
      <c r="I123" s="1"/>
      <c r="J123" s="1"/>
      <c r="K123" s="1"/>
      <c r="L123" s="1"/>
      <c r="M123" s="1"/>
      <c r="N123" s="1"/>
    </row>
    <row r="124" spans="1:14" ht="14" x14ac:dyDescent="0.2">
      <c r="A124" s="193"/>
      <c r="B124" s="110">
        <v>1</v>
      </c>
      <c r="C124" s="114">
        <v>23</v>
      </c>
      <c r="D124" s="97"/>
      <c r="E124" s="98"/>
      <c r="F124" s="98"/>
      <c r="G124" s="108">
        <f t="shared" si="3"/>
        <v>0</v>
      </c>
      <c r="H124" s="1"/>
      <c r="I124" s="1"/>
      <c r="J124" s="1"/>
      <c r="K124" s="1"/>
      <c r="L124" s="1"/>
      <c r="M124" s="1"/>
      <c r="N124" s="1"/>
    </row>
    <row r="125" spans="1:14" ht="14" x14ac:dyDescent="0.2">
      <c r="A125" s="193"/>
      <c r="B125" s="110">
        <v>2</v>
      </c>
      <c r="C125" s="114">
        <v>23</v>
      </c>
      <c r="D125" s="97"/>
      <c r="E125" s="98"/>
      <c r="F125" s="98"/>
      <c r="G125" s="108">
        <f t="shared" si="3"/>
        <v>0</v>
      </c>
      <c r="H125" s="1"/>
      <c r="I125" s="1"/>
      <c r="J125" s="1"/>
      <c r="K125" s="1"/>
      <c r="L125" s="1"/>
      <c r="M125" s="1"/>
      <c r="N125" s="1"/>
    </row>
    <row r="126" spans="1:14" ht="14" x14ac:dyDescent="0.2">
      <c r="A126" s="193"/>
      <c r="B126" s="110">
        <v>1</v>
      </c>
      <c r="C126" s="114">
        <v>24</v>
      </c>
      <c r="D126" s="97"/>
      <c r="E126" s="98"/>
      <c r="F126" s="98"/>
      <c r="G126" s="108">
        <f t="shared" si="3"/>
        <v>0</v>
      </c>
      <c r="H126" s="1"/>
      <c r="I126" s="1"/>
      <c r="J126" s="1"/>
      <c r="K126" s="1"/>
      <c r="L126" s="1"/>
      <c r="M126" s="1"/>
      <c r="N126" s="1"/>
    </row>
    <row r="127" spans="1:14" ht="14" x14ac:dyDescent="0.2">
      <c r="A127" s="193"/>
      <c r="B127" s="110">
        <v>2</v>
      </c>
      <c r="C127" s="114">
        <v>24</v>
      </c>
      <c r="D127" s="97"/>
      <c r="E127" s="98"/>
      <c r="F127" s="98"/>
      <c r="G127" s="108">
        <f t="shared" si="3"/>
        <v>0</v>
      </c>
      <c r="H127" s="1"/>
      <c r="I127" s="1"/>
      <c r="J127" s="1"/>
      <c r="K127" s="1"/>
      <c r="L127" s="1"/>
      <c r="M127" s="1"/>
      <c r="N127" s="1"/>
    </row>
    <row r="128" spans="1:14" ht="14" x14ac:dyDescent="0.2">
      <c r="A128" s="193"/>
      <c r="B128" s="110">
        <v>1</v>
      </c>
      <c r="C128" s="114">
        <v>25</v>
      </c>
      <c r="D128" s="97"/>
      <c r="E128" s="98"/>
      <c r="F128" s="98"/>
      <c r="G128" s="108">
        <f t="shared" si="3"/>
        <v>0</v>
      </c>
      <c r="H128" s="1"/>
      <c r="I128" s="1"/>
      <c r="J128" s="1"/>
      <c r="K128" s="1"/>
      <c r="L128" s="1"/>
      <c r="M128" s="1"/>
      <c r="N128" s="1"/>
    </row>
    <row r="129" spans="1:14" ht="14" x14ac:dyDescent="0.2">
      <c r="A129" s="193"/>
      <c r="B129" s="110">
        <v>2</v>
      </c>
      <c r="C129" s="114">
        <v>25</v>
      </c>
      <c r="D129" s="97"/>
      <c r="E129" s="98"/>
      <c r="F129" s="98"/>
      <c r="G129" s="108">
        <f t="shared" si="3"/>
        <v>0</v>
      </c>
      <c r="H129" s="1"/>
      <c r="I129" s="1"/>
      <c r="J129" s="1"/>
      <c r="K129" s="1"/>
      <c r="L129" s="1"/>
      <c r="M129" s="1"/>
      <c r="N129" s="1"/>
    </row>
    <row r="130" spans="1:14" ht="14" x14ac:dyDescent="0.2">
      <c r="A130" s="193"/>
      <c r="B130" s="110">
        <v>1</v>
      </c>
      <c r="C130" s="114">
        <v>26</v>
      </c>
      <c r="D130" s="97"/>
      <c r="E130" s="98"/>
      <c r="F130" s="98"/>
      <c r="G130" s="108">
        <f t="shared" si="3"/>
        <v>0</v>
      </c>
      <c r="H130" s="1"/>
      <c r="I130" s="1"/>
      <c r="J130" s="1"/>
      <c r="K130" s="1"/>
      <c r="L130" s="1"/>
      <c r="M130" s="1"/>
      <c r="N130" s="1"/>
    </row>
    <row r="131" spans="1:14" ht="14" x14ac:dyDescent="0.2">
      <c r="A131" s="193"/>
      <c r="B131" s="110">
        <v>2</v>
      </c>
      <c r="C131" s="114">
        <v>26</v>
      </c>
      <c r="D131" s="97"/>
      <c r="E131" s="98"/>
      <c r="F131" s="98"/>
      <c r="G131" s="108">
        <f t="shared" si="3"/>
        <v>0</v>
      </c>
      <c r="H131" s="1"/>
      <c r="I131" s="1"/>
      <c r="J131" s="1"/>
      <c r="K131" s="1"/>
      <c r="L131" s="1"/>
      <c r="M131" s="1"/>
      <c r="N131" s="1"/>
    </row>
    <row r="132" spans="1:14" ht="14" x14ac:dyDescent="0.2">
      <c r="A132" s="193"/>
      <c r="B132" s="110">
        <v>1</v>
      </c>
      <c r="C132" s="114">
        <v>27</v>
      </c>
      <c r="D132" s="97"/>
      <c r="E132" s="98"/>
      <c r="F132" s="98"/>
      <c r="G132" s="108">
        <f t="shared" si="3"/>
        <v>0</v>
      </c>
      <c r="H132" s="1"/>
      <c r="I132" s="1"/>
      <c r="J132" s="1"/>
      <c r="K132" s="1"/>
      <c r="L132" s="1"/>
      <c r="M132" s="1"/>
      <c r="N132" s="1"/>
    </row>
    <row r="133" spans="1:14" ht="14" x14ac:dyDescent="0.2">
      <c r="A133" s="193"/>
      <c r="B133" s="110">
        <v>2</v>
      </c>
      <c r="C133" s="114">
        <v>27</v>
      </c>
      <c r="D133" s="97"/>
      <c r="E133" s="98"/>
      <c r="F133" s="98"/>
      <c r="G133" s="108">
        <f t="shared" si="3"/>
        <v>0</v>
      </c>
      <c r="H133" s="1"/>
      <c r="I133" s="1"/>
      <c r="J133" s="1"/>
      <c r="K133" s="1"/>
      <c r="L133" s="1"/>
      <c r="M133" s="1"/>
      <c r="N133" s="1"/>
    </row>
    <row r="134" spans="1:14" ht="14" x14ac:dyDescent="0.2">
      <c r="A134" s="193"/>
      <c r="B134" s="110">
        <v>1</v>
      </c>
      <c r="C134" s="114">
        <v>28</v>
      </c>
      <c r="D134" s="97"/>
      <c r="E134" s="98"/>
      <c r="F134" s="98"/>
      <c r="G134" s="108">
        <f t="shared" si="3"/>
        <v>0</v>
      </c>
      <c r="H134" s="1"/>
      <c r="I134" s="1"/>
      <c r="J134" s="1"/>
      <c r="K134" s="1"/>
      <c r="L134" s="1"/>
      <c r="M134" s="1"/>
      <c r="N134" s="1"/>
    </row>
    <row r="135" spans="1:14" ht="14" x14ac:dyDescent="0.2">
      <c r="A135" s="193"/>
      <c r="B135" s="110">
        <v>2</v>
      </c>
      <c r="C135" s="114">
        <v>28</v>
      </c>
      <c r="D135" s="97"/>
      <c r="E135" s="98"/>
      <c r="F135" s="98"/>
      <c r="G135" s="108">
        <f t="shared" si="3"/>
        <v>0</v>
      </c>
      <c r="H135" s="1"/>
      <c r="I135" s="1"/>
      <c r="J135" s="1"/>
      <c r="K135" s="1"/>
      <c r="L135" s="1"/>
      <c r="M135" s="1"/>
      <c r="N135" s="1"/>
    </row>
    <row r="136" spans="1:14" ht="14" x14ac:dyDescent="0.2">
      <c r="A136" s="193"/>
      <c r="B136" s="110">
        <v>1</v>
      </c>
      <c r="C136" s="114">
        <v>29</v>
      </c>
      <c r="D136" s="97"/>
      <c r="E136" s="98"/>
      <c r="F136" s="98"/>
      <c r="G136" s="108">
        <f t="shared" si="3"/>
        <v>0</v>
      </c>
      <c r="H136" s="1"/>
      <c r="I136" s="1"/>
      <c r="J136" s="1"/>
      <c r="K136" s="1"/>
      <c r="L136" s="1"/>
      <c r="M136" s="1"/>
      <c r="N136" s="1"/>
    </row>
    <row r="137" spans="1:14" ht="14" x14ac:dyDescent="0.2">
      <c r="A137" s="193"/>
      <c r="B137" s="110">
        <v>2</v>
      </c>
      <c r="C137" s="114">
        <v>29</v>
      </c>
      <c r="D137" s="97"/>
      <c r="E137" s="98"/>
      <c r="F137" s="98"/>
      <c r="G137" s="108">
        <f t="shared" si="3"/>
        <v>0</v>
      </c>
      <c r="H137" s="1"/>
      <c r="I137" s="1"/>
      <c r="J137" s="1"/>
      <c r="K137" s="1"/>
      <c r="L137" s="1"/>
      <c r="M137" s="1"/>
      <c r="N137" s="1"/>
    </row>
    <row r="138" spans="1:14" ht="14" x14ac:dyDescent="0.2">
      <c r="A138" s="193"/>
      <c r="B138" s="110">
        <v>1</v>
      </c>
      <c r="C138" s="114">
        <v>30</v>
      </c>
      <c r="D138" s="97"/>
      <c r="E138" s="98"/>
      <c r="F138" s="98"/>
      <c r="G138" s="108">
        <f t="shared" si="3"/>
        <v>0</v>
      </c>
      <c r="H138" s="1"/>
      <c r="I138" s="1"/>
      <c r="J138" s="1"/>
      <c r="K138" s="1"/>
      <c r="L138" s="1"/>
      <c r="M138" s="1"/>
      <c r="N138" s="1"/>
    </row>
    <row r="139" spans="1:14" ht="14" x14ac:dyDescent="0.2">
      <c r="A139" s="193"/>
      <c r="B139" s="110">
        <v>2</v>
      </c>
      <c r="C139" s="114">
        <v>30</v>
      </c>
      <c r="D139" s="97"/>
      <c r="E139" s="98"/>
      <c r="F139" s="98"/>
      <c r="G139" s="108">
        <f t="shared" si="3"/>
        <v>0</v>
      </c>
      <c r="H139" s="1"/>
      <c r="I139" s="1"/>
      <c r="J139" s="1"/>
      <c r="K139" s="1"/>
      <c r="L139" s="1"/>
      <c r="M139" s="1"/>
      <c r="N139" s="1"/>
    </row>
    <row r="140" spans="1:14" ht="14" x14ac:dyDescent="0.2">
      <c r="A140" s="193"/>
      <c r="B140" s="110">
        <v>1</v>
      </c>
      <c r="C140" s="114">
        <v>31</v>
      </c>
      <c r="D140" s="97"/>
      <c r="E140" s="98"/>
      <c r="F140" s="98"/>
      <c r="G140" s="108">
        <f t="shared" si="3"/>
        <v>0</v>
      </c>
      <c r="H140" s="1"/>
      <c r="I140" s="1"/>
      <c r="J140" s="1"/>
      <c r="K140" s="1"/>
      <c r="L140" s="1"/>
      <c r="M140" s="1"/>
      <c r="N140" s="1"/>
    </row>
    <row r="141" spans="1:14" ht="14" x14ac:dyDescent="0.2">
      <c r="A141" s="193"/>
      <c r="B141" s="110">
        <v>2</v>
      </c>
      <c r="C141" s="114">
        <v>31</v>
      </c>
      <c r="D141" s="97"/>
      <c r="E141" s="98"/>
      <c r="F141" s="98"/>
      <c r="G141" s="108">
        <f t="shared" si="3"/>
        <v>0</v>
      </c>
      <c r="H141" s="1"/>
      <c r="I141" s="1"/>
      <c r="J141" s="1"/>
      <c r="K141" s="1"/>
      <c r="L141" s="1"/>
      <c r="M141" s="1"/>
      <c r="N141" s="1"/>
    </row>
    <row r="142" spans="1:14" ht="14" x14ac:dyDescent="0.2">
      <c r="A142" s="193"/>
      <c r="B142" s="110">
        <v>1</v>
      </c>
      <c r="C142" s="114">
        <v>32</v>
      </c>
      <c r="D142" s="97"/>
      <c r="E142" s="98"/>
      <c r="F142" s="98"/>
      <c r="G142" s="108">
        <f t="shared" si="3"/>
        <v>0</v>
      </c>
      <c r="H142" s="1"/>
      <c r="I142" s="1"/>
      <c r="J142" s="1"/>
      <c r="K142" s="1"/>
      <c r="L142" s="1"/>
      <c r="M142" s="1"/>
      <c r="N142" s="1"/>
    </row>
    <row r="143" spans="1:14" ht="14" x14ac:dyDescent="0.2">
      <c r="A143" s="193"/>
      <c r="B143" s="110">
        <v>2</v>
      </c>
      <c r="C143" s="114">
        <v>32</v>
      </c>
      <c r="D143" s="97"/>
      <c r="E143" s="98"/>
      <c r="F143" s="98"/>
      <c r="G143" s="108">
        <f t="shared" si="3"/>
        <v>0</v>
      </c>
      <c r="H143" s="1"/>
      <c r="I143" s="1"/>
      <c r="J143" s="1"/>
      <c r="K143" s="1"/>
      <c r="L143" s="1"/>
      <c r="M143" s="1"/>
      <c r="N143" s="1"/>
    </row>
    <row r="144" spans="1:14" ht="14" x14ac:dyDescent="0.2">
      <c r="A144" s="193"/>
      <c r="B144" s="110">
        <v>1</v>
      </c>
      <c r="C144" s="114">
        <v>33</v>
      </c>
      <c r="D144" s="97"/>
      <c r="E144" s="98"/>
      <c r="F144" s="98"/>
      <c r="G144" s="108">
        <f t="shared" si="3"/>
        <v>0</v>
      </c>
      <c r="H144" s="1"/>
      <c r="I144" s="1"/>
      <c r="J144" s="1"/>
      <c r="K144" s="1"/>
      <c r="L144" s="1"/>
      <c r="M144" s="1"/>
      <c r="N144" s="1"/>
    </row>
    <row r="145" spans="1:14" ht="14" x14ac:dyDescent="0.2">
      <c r="A145" s="193"/>
      <c r="B145" s="110">
        <v>2</v>
      </c>
      <c r="C145" s="114">
        <v>33</v>
      </c>
      <c r="D145" s="97"/>
      <c r="E145" s="98"/>
      <c r="F145" s="98"/>
      <c r="G145" s="108">
        <f t="shared" ref="G145:G179" si="4">D145*E145*F145</f>
        <v>0</v>
      </c>
      <c r="H145" s="1"/>
      <c r="I145" s="1"/>
      <c r="J145" s="1"/>
      <c r="K145" s="1"/>
      <c r="L145" s="1"/>
      <c r="M145" s="1"/>
      <c r="N145" s="1"/>
    </row>
    <row r="146" spans="1:14" ht="14" x14ac:dyDescent="0.2">
      <c r="A146" s="193"/>
      <c r="B146" s="110">
        <v>1</v>
      </c>
      <c r="C146" s="114">
        <v>34</v>
      </c>
      <c r="D146" s="97"/>
      <c r="E146" s="98"/>
      <c r="F146" s="98"/>
      <c r="G146" s="108">
        <f t="shared" si="4"/>
        <v>0</v>
      </c>
      <c r="H146" s="1"/>
      <c r="I146" s="1"/>
      <c r="J146" s="1"/>
      <c r="K146" s="1"/>
      <c r="L146" s="1"/>
      <c r="M146" s="1"/>
      <c r="N146" s="1"/>
    </row>
    <row r="147" spans="1:14" ht="14" x14ac:dyDescent="0.2">
      <c r="A147" s="193"/>
      <c r="B147" s="110">
        <v>2</v>
      </c>
      <c r="C147" s="114">
        <v>34</v>
      </c>
      <c r="D147" s="97"/>
      <c r="E147" s="98"/>
      <c r="F147" s="98"/>
      <c r="G147" s="108">
        <f t="shared" si="4"/>
        <v>0</v>
      </c>
      <c r="H147" s="1"/>
      <c r="I147" s="1"/>
      <c r="J147" s="1"/>
      <c r="K147" s="1"/>
      <c r="L147" s="1"/>
      <c r="M147" s="1"/>
      <c r="N147" s="1"/>
    </row>
    <row r="148" spans="1:14" ht="14" x14ac:dyDescent="0.2">
      <c r="A148" s="193"/>
      <c r="B148" s="110">
        <v>1</v>
      </c>
      <c r="C148" s="114">
        <v>35</v>
      </c>
      <c r="D148" s="97"/>
      <c r="E148" s="98"/>
      <c r="F148" s="98"/>
      <c r="G148" s="108">
        <f t="shared" si="4"/>
        <v>0</v>
      </c>
      <c r="H148" s="1"/>
      <c r="I148" s="1"/>
      <c r="J148" s="1"/>
      <c r="K148" s="1"/>
      <c r="L148" s="1"/>
      <c r="M148" s="1"/>
      <c r="N148" s="1"/>
    </row>
    <row r="149" spans="1:14" ht="14" x14ac:dyDescent="0.2">
      <c r="A149" s="193"/>
      <c r="B149" s="110">
        <v>2</v>
      </c>
      <c r="C149" s="114">
        <v>35</v>
      </c>
      <c r="D149" s="97"/>
      <c r="E149" s="98"/>
      <c r="F149" s="98"/>
      <c r="G149" s="108">
        <f t="shared" si="4"/>
        <v>0</v>
      </c>
      <c r="H149" s="1"/>
      <c r="I149" s="1"/>
      <c r="J149" s="1"/>
      <c r="K149" s="1"/>
      <c r="L149" s="1"/>
      <c r="M149" s="1"/>
      <c r="N149" s="1"/>
    </row>
    <row r="150" spans="1:14" ht="14" x14ac:dyDescent="0.2">
      <c r="A150" s="193"/>
      <c r="B150" s="110">
        <v>1</v>
      </c>
      <c r="C150" s="114">
        <v>36</v>
      </c>
      <c r="D150" s="97"/>
      <c r="E150" s="98"/>
      <c r="F150" s="98"/>
      <c r="G150" s="108">
        <f t="shared" si="4"/>
        <v>0</v>
      </c>
      <c r="H150" s="1"/>
      <c r="I150" s="1"/>
      <c r="J150" s="1"/>
      <c r="K150" s="1"/>
      <c r="L150" s="1"/>
      <c r="M150" s="1"/>
      <c r="N150" s="1"/>
    </row>
    <row r="151" spans="1:14" ht="14" x14ac:dyDescent="0.2">
      <c r="A151" s="193"/>
      <c r="B151" s="110">
        <v>2</v>
      </c>
      <c r="C151" s="114">
        <v>36</v>
      </c>
      <c r="D151" s="97"/>
      <c r="E151" s="98"/>
      <c r="F151" s="98"/>
      <c r="G151" s="108">
        <f t="shared" si="4"/>
        <v>0</v>
      </c>
      <c r="H151" s="1"/>
      <c r="I151" s="1"/>
      <c r="J151" s="1"/>
      <c r="K151" s="1"/>
      <c r="L151" s="1"/>
      <c r="M151" s="1"/>
      <c r="N151" s="1"/>
    </row>
    <row r="152" spans="1:14" ht="14" x14ac:dyDescent="0.2">
      <c r="A152" s="193"/>
      <c r="B152" s="110">
        <v>1</v>
      </c>
      <c r="C152" s="114">
        <v>37</v>
      </c>
      <c r="D152" s="97"/>
      <c r="E152" s="98"/>
      <c r="F152" s="98"/>
      <c r="G152" s="108">
        <f t="shared" si="4"/>
        <v>0</v>
      </c>
      <c r="H152" s="1"/>
      <c r="I152" s="1"/>
      <c r="J152" s="1"/>
      <c r="K152" s="1"/>
      <c r="L152" s="1"/>
      <c r="M152" s="1"/>
      <c r="N152" s="1"/>
    </row>
    <row r="153" spans="1:14" ht="14" x14ac:dyDescent="0.2">
      <c r="A153" s="193"/>
      <c r="B153" s="110">
        <v>2</v>
      </c>
      <c r="C153" s="114">
        <v>37</v>
      </c>
      <c r="D153" s="97"/>
      <c r="E153" s="98"/>
      <c r="F153" s="98"/>
      <c r="G153" s="108">
        <f t="shared" si="4"/>
        <v>0</v>
      </c>
      <c r="H153" s="1"/>
      <c r="I153" s="1"/>
      <c r="J153" s="1"/>
      <c r="K153" s="1"/>
      <c r="L153" s="1"/>
      <c r="M153" s="1"/>
      <c r="N153" s="1"/>
    </row>
    <row r="154" spans="1:14" ht="14" x14ac:dyDescent="0.2">
      <c r="A154" s="193"/>
      <c r="B154" s="110">
        <v>1</v>
      </c>
      <c r="C154" s="114">
        <v>38</v>
      </c>
      <c r="D154" s="97"/>
      <c r="E154" s="98"/>
      <c r="F154" s="98"/>
      <c r="G154" s="108">
        <f t="shared" si="4"/>
        <v>0</v>
      </c>
      <c r="H154" s="1"/>
      <c r="I154" s="1"/>
      <c r="J154" s="1"/>
      <c r="K154" s="1"/>
      <c r="L154" s="1"/>
      <c r="M154" s="1"/>
      <c r="N154" s="1"/>
    </row>
    <row r="155" spans="1:14" ht="14" x14ac:dyDescent="0.2">
      <c r="A155" s="193"/>
      <c r="B155" s="110">
        <v>2</v>
      </c>
      <c r="C155" s="114">
        <v>38</v>
      </c>
      <c r="D155" s="97"/>
      <c r="E155" s="98"/>
      <c r="F155" s="98"/>
      <c r="G155" s="108">
        <f t="shared" si="4"/>
        <v>0</v>
      </c>
      <c r="H155" s="1"/>
      <c r="I155" s="1"/>
      <c r="J155" s="1"/>
      <c r="K155" s="1"/>
      <c r="L155" s="1"/>
      <c r="M155" s="1"/>
      <c r="N155" s="1"/>
    </row>
    <row r="156" spans="1:14" ht="14" x14ac:dyDescent="0.2">
      <c r="A156" s="193"/>
      <c r="B156" s="110">
        <v>1</v>
      </c>
      <c r="C156" s="114">
        <v>39</v>
      </c>
      <c r="D156" s="97"/>
      <c r="E156" s="98"/>
      <c r="F156" s="98"/>
      <c r="G156" s="108">
        <f t="shared" si="4"/>
        <v>0</v>
      </c>
      <c r="H156" s="1"/>
      <c r="I156" s="1"/>
      <c r="J156" s="1"/>
      <c r="K156" s="1"/>
      <c r="L156" s="1"/>
      <c r="M156" s="1"/>
      <c r="N156" s="1"/>
    </row>
    <row r="157" spans="1:14" ht="14" x14ac:dyDescent="0.2">
      <c r="A157" s="193"/>
      <c r="B157" s="110">
        <v>2</v>
      </c>
      <c r="C157" s="114">
        <v>39</v>
      </c>
      <c r="D157" s="97"/>
      <c r="E157" s="98"/>
      <c r="F157" s="98"/>
      <c r="G157" s="108">
        <f t="shared" si="4"/>
        <v>0</v>
      </c>
      <c r="H157" s="1"/>
      <c r="I157" s="1"/>
      <c r="J157" s="1"/>
      <c r="K157" s="1"/>
      <c r="L157" s="1"/>
      <c r="M157" s="1"/>
      <c r="N157" s="1"/>
    </row>
    <row r="158" spans="1:14" ht="14" x14ac:dyDescent="0.2">
      <c r="A158" s="193"/>
      <c r="B158" s="110">
        <v>1</v>
      </c>
      <c r="C158" s="114">
        <v>40</v>
      </c>
      <c r="D158" s="97"/>
      <c r="E158" s="98"/>
      <c r="F158" s="98"/>
      <c r="G158" s="108">
        <f t="shared" si="4"/>
        <v>0</v>
      </c>
      <c r="H158" s="1"/>
      <c r="I158" s="1"/>
      <c r="J158" s="1"/>
      <c r="K158" s="1"/>
      <c r="L158" s="1"/>
      <c r="M158" s="1"/>
      <c r="N158" s="1"/>
    </row>
    <row r="159" spans="1:14" ht="14" x14ac:dyDescent="0.2">
      <c r="A159" s="193"/>
      <c r="B159" s="110">
        <v>2</v>
      </c>
      <c r="C159" s="114">
        <v>40</v>
      </c>
      <c r="D159" s="97"/>
      <c r="E159" s="98"/>
      <c r="F159" s="98"/>
      <c r="G159" s="108">
        <f t="shared" si="4"/>
        <v>0</v>
      </c>
      <c r="H159" s="1"/>
      <c r="I159" s="1"/>
      <c r="J159" s="1"/>
      <c r="K159" s="1"/>
      <c r="L159" s="1"/>
      <c r="M159" s="1"/>
      <c r="N159" s="1"/>
    </row>
    <row r="160" spans="1:14" ht="14" x14ac:dyDescent="0.2">
      <c r="A160" s="193"/>
      <c r="B160" s="110">
        <v>1</v>
      </c>
      <c r="C160" s="114">
        <v>41</v>
      </c>
      <c r="D160" s="97"/>
      <c r="E160" s="98"/>
      <c r="F160" s="98"/>
      <c r="G160" s="108">
        <f t="shared" si="4"/>
        <v>0</v>
      </c>
      <c r="H160" s="1"/>
      <c r="I160" s="1"/>
      <c r="J160" s="1"/>
      <c r="K160" s="1"/>
      <c r="L160" s="1"/>
      <c r="M160" s="1"/>
      <c r="N160" s="1"/>
    </row>
    <row r="161" spans="1:14" ht="14" x14ac:dyDescent="0.2">
      <c r="A161" s="193"/>
      <c r="B161" s="110">
        <v>2</v>
      </c>
      <c r="C161" s="114">
        <v>41</v>
      </c>
      <c r="D161" s="97"/>
      <c r="E161" s="98"/>
      <c r="F161" s="98"/>
      <c r="G161" s="108">
        <f t="shared" si="4"/>
        <v>0</v>
      </c>
      <c r="H161" s="1"/>
      <c r="I161" s="1"/>
      <c r="J161" s="1"/>
      <c r="K161" s="1"/>
      <c r="L161" s="1"/>
      <c r="M161" s="1"/>
      <c r="N161" s="1"/>
    </row>
    <row r="162" spans="1:14" ht="14" x14ac:dyDescent="0.2">
      <c r="A162" s="193"/>
      <c r="B162" s="110">
        <v>1</v>
      </c>
      <c r="C162" s="114">
        <v>42</v>
      </c>
      <c r="D162" s="97"/>
      <c r="E162" s="98"/>
      <c r="F162" s="98"/>
      <c r="G162" s="108">
        <f t="shared" si="4"/>
        <v>0</v>
      </c>
      <c r="H162" s="1"/>
      <c r="I162" s="1"/>
      <c r="J162" s="1"/>
      <c r="K162" s="1"/>
      <c r="L162" s="1"/>
      <c r="M162" s="1"/>
      <c r="N162" s="1"/>
    </row>
    <row r="163" spans="1:14" ht="14" x14ac:dyDescent="0.2">
      <c r="A163" s="193"/>
      <c r="B163" s="110">
        <v>2</v>
      </c>
      <c r="C163" s="114">
        <v>42</v>
      </c>
      <c r="D163" s="97"/>
      <c r="E163" s="98"/>
      <c r="F163" s="98"/>
      <c r="G163" s="108">
        <f t="shared" si="4"/>
        <v>0</v>
      </c>
      <c r="H163" s="1"/>
      <c r="I163" s="1"/>
      <c r="J163" s="1"/>
      <c r="K163" s="1"/>
      <c r="L163" s="1"/>
      <c r="M163" s="1"/>
      <c r="N163" s="1"/>
    </row>
    <row r="164" spans="1:14" ht="14" x14ac:dyDescent="0.2">
      <c r="A164" s="193"/>
      <c r="B164" s="110">
        <v>1</v>
      </c>
      <c r="C164" s="114">
        <v>43</v>
      </c>
      <c r="D164" s="97"/>
      <c r="E164" s="98"/>
      <c r="F164" s="98"/>
      <c r="G164" s="108">
        <f t="shared" si="4"/>
        <v>0</v>
      </c>
      <c r="H164" s="1"/>
      <c r="I164" s="1"/>
      <c r="J164" s="1"/>
      <c r="K164" s="1"/>
      <c r="L164" s="1"/>
      <c r="M164" s="1"/>
      <c r="N164" s="1"/>
    </row>
    <row r="165" spans="1:14" ht="14" x14ac:dyDescent="0.2">
      <c r="A165" s="193"/>
      <c r="B165" s="110">
        <v>2</v>
      </c>
      <c r="C165" s="114">
        <v>43</v>
      </c>
      <c r="D165" s="97"/>
      <c r="E165" s="98"/>
      <c r="F165" s="98"/>
      <c r="G165" s="108">
        <f t="shared" si="4"/>
        <v>0</v>
      </c>
      <c r="H165" s="1"/>
      <c r="I165" s="1"/>
      <c r="J165" s="1"/>
      <c r="K165" s="1"/>
      <c r="L165" s="1"/>
      <c r="M165" s="1"/>
      <c r="N165" s="1"/>
    </row>
    <row r="166" spans="1:14" ht="14" x14ac:dyDescent="0.2">
      <c r="A166" s="193"/>
      <c r="B166" s="110">
        <v>1</v>
      </c>
      <c r="C166" s="114">
        <v>44</v>
      </c>
      <c r="D166" s="97"/>
      <c r="E166" s="98"/>
      <c r="F166" s="98"/>
      <c r="G166" s="108">
        <f t="shared" si="4"/>
        <v>0</v>
      </c>
      <c r="H166" s="1"/>
      <c r="I166" s="1"/>
      <c r="J166" s="1"/>
      <c r="K166" s="1"/>
      <c r="L166" s="1"/>
      <c r="M166" s="1"/>
      <c r="N166" s="1"/>
    </row>
    <row r="167" spans="1:14" ht="14" x14ac:dyDescent="0.2">
      <c r="A167" s="193"/>
      <c r="B167" s="110">
        <v>2</v>
      </c>
      <c r="C167" s="114">
        <v>44</v>
      </c>
      <c r="D167" s="97"/>
      <c r="E167" s="98"/>
      <c r="F167" s="98"/>
      <c r="G167" s="108">
        <f t="shared" si="4"/>
        <v>0</v>
      </c>
      <c r="H167" s="1"/>
      <c r="I167" s="1"/>
      <c r="J167" s="1"/>
      <c r="K167" s="1"/>
      <c r="L167" s="1"/>
      <c r="M167" s="1"/>
      <c r="N167" s="1"/>
    </row>
    <row r="168" spans="1:14" ht="14" x14ac:dyDescent="0.2">
      <c r="A168" s="193"/>
      <c r="B168" s="110">
        <v>1</v>
      </c>
      <c r="C168" s="114">
        <v>45</v>
      </c>
      <c r="D168" s="97"/>
      <c r="E168" s="98"/>
      <c r="F168" s="98"/>
      <c r="G168" s="108">
        <f t="shared" si="4"/>
        <v>0</v>
      </c>
      <c r="H168" s="1"/>
      <c r="I168" s="1"/>
      <c r="J168" s="1"/>
      <c r="K168" s="1"/>
      <c r="L168" s="1"/>
      <c r="M168" s="1"/>
      <c r="N168" s="1"/>
    </row>
    <row r="169" spans="1:14" ht="14" x14ac:dyDescent="0.2">
      <c r="A169" s="193"/>
      <c r="B169" s="110">
        <v>2</v>
      </c>
      <c r="C169" s="114">
        <v>45</v>
      </c>
      <c r="D169" s="97"/>
      <c r="E169" s="98"/>
      <c r="F169" s="98"/>
      <c r="G169" s="108">
        <f t="shared" si="4"/>
        <v>0</v>
      </c>
      <c r="H169" s="1"/>
      <c r="I169" s="1"/>
      <c r="J169" s="1"/>
      <c r="K169" s="1"/>
      <c r="L169" s="1"/>
      <c r="M169" s="1"/>
      <c r="N169" s="1"/>
    </row>
    <row r="170" spans="1:14" ht="14" x14ac:dyDescent="0.2">
      <c r="A170" s="193"/>
      <c r="B170" s="110">
        <v>1</v>
      </c>
      <c r="C170" s="114">
        <v>46</v>
      </c>
      <c r="D170" s="97"/>
      <c r="E170" s="98"/>
      <c r="F170" s="98"/>
      <c r="G170" s="108">
        <f t="shared" si="4"/>
        <v>0</v>
      </c>
      <c r="H170" s="1"/>
      <c r="I170" s="1"/>
      <c r="J170" s="1"/>
      <c r="K170" s="1"/>
      <c r="L170" s="1"/>
      <c r="M170" s="1"/>
      <c r="N170" s="1"/>
    </row>
    <row r="171" spans="1:14" ht="14" x14ac:dyDescent="0.2">
      <c r="A171" s="193"/>
      <c r="B171" s="110">
        <v>2</v>
      </c>
      <c r="C171" s="114">
        <v>46</v>
      </c>
      <c r="D171" s="97"/>
      <c r="E171" s="98"/>
      <c r="F171" s="98"/>
      <c r="G171" s="108">
        <f t="shared" si="4"/>
        <v>0</v>
      </c>
      <c r="H171" s="1"/>
      <c r="I171" s="1"/>
      <c r="J171" s="1"/>
      <c r="K171" s="1"/>
      <c r="L171" s="1"/>
      <c r="M171" s="1"/>
      <c r="N171" s="1"/>
    </row>
    <row r="172" spans="1:14" ht="14" x14ac:dyDescent="0.2">
      <c r="A172" s="193"/>
      <c r="B172" s="110">
        <v>1</v>
      </c>
      <c r="C172" s="114">
        <v>47</v>
      </c>
      <c r="D172" s="97"/>
      <c r="E172" s="98"/>
      <c r="F172" s="98"/>
      <c r="G172" s="108">
        <f t="shared" si="4"/>
        <v>0</v>
      </c>
      <c r="H172" s="1"/>
      <c r="I172" s="1"/>
      <c r="J172" s="1"/>
      <c r="K172" s="1"/>
      <c r="L172" s="1"/>
      <c r="M172" s="1"/>
      <c r="N172" s="1"/>
    </row>
    <row r="173" spans="1:14" ht="14" x14ac:dyDescent="0.2">
      <c r="A173" s="193"/>
      <c r="B173" s="110">
        <v>2</v>
      </c>
      <c r="C173" s="114">
        <v>47</v>
      </c>
      <c r="D173" s="97"/>
      <c r="E173" s="98"/>
      <c r="F173" s="98"/>
      <c r="G173" s="108">
        <f t="shared" si="4"/>
        <v>0</v>
      </c>
      <c r="H173" s="1"/>
      <c r="I173" s="1"/>
      <c r="J173" s="1"/>
      <c r="K173" s="1"/>
      <c r="L173" s="1"/>
      <c r="M173" s="1"/>
      <c r="N173" s="1"/>
    </row>
    <row r="174" spans="1:14" ht="14" x14ac:dyDescent="0.2">
      <c r="A174" s="193"/>
      <c r="B174" s="110">
        <v>1</v>
      </c>
      <c r="C174" s="114">
        <v>48</v>
      </c>
      <c r="D174" s="97"/>
      <c r="E174" s="98"/>
      <c r="F174" s="98"/>
      <c r="G174" s="108">
        <f t="shared" si="4"/>
        <v>0</v>
      </c>
      <c r="H174" s="1"/>
      <c r="I174" s="1"/>
      <c r="J174" s="1"/>
      <c r="K174" s="1"/>
      <c r="L174" s="1"/>
      <c r="M174" s="1"/>
      <c r="N174" s="1"/>
    </row>
    <row r="175" spans="1:14" ht="14" x14ac:dyDescent="0.2">
      <c r="A175" s="193"/>
      <c r="B175" s="110">
        <v>2</v>
      </c>
      <c r="C175" s="114">
        <v>48</v>
      </c>
      <c r="D175" s="97"/>
      <c r="E175" s="98"/>
      <c r="F175" s="98"/>
      <c r="G175" s="108">
        <f t="shared" si="4"/>
        <v>0</v>
      </c>
      <c r="H175" s="1"/>
      <c r="I175" s="1"/>
      <c r="J175" s="1"/>
      <c r="K175" s="1"/>
      <c r="L175" s="1"/>
      <c r="M175" s="1"/>
      <c r="N175" s="1"/>
    </row>
    <row r="176" spans="1:14" ht="14" x14ac:dyDescent="0.2">
      <c r="A176" s="193"/>
      <c r="B176" s="110">
        <v>1</v>
      </c>
      <c r="C176" s="114">
        <v>49</v>
      </c>
      <c r="D176" s="97"/>
      <c r="E176" s="98"/>
      <c r="F176" s="98"/>
      <c r="G176" s="108">
        <f t="shared" si="4"/>
        <v>0</v>
      </c>
      <c r="H176" s="1"/>
      <c r="I176" s="1"/>
      <c r="J176" s="1"/>
      <c r="K176" s="1"/>
      <c r="L176" s="1"/>
      <c r="M176" s="1"/>
      <c r="N176" s="1"/>
    </row>
    <row r="177" spans="1:14" ht="14" x14ac:dyDescent="0.2">
      <c r="A177" s="193"/>
      <c r="B177" s="110">
        <v>2</v>
      </c>
      <c r="C177" s="114">
        <v>49</v>
      </c>
      <c r="D177" s="97"/>
      <c r="E177" s="98"/>
      <c r="F177" s="98"/>
      <c r="G177" s="108">
        <f t="shared" si="4"/>
        <v>0</v>
      </c>
      <c r="H177" s="1"/>
      <c r="I177" s="1"/>
      <c r="J177" s="1"/>
      <c r="K177" s="1"/>
      <c r="L177" s="1"/>
      <c r="M177" s="1"/>
      <c r="N177" s="1"/>
    </row>
    <row r="178" spans="1:14" ht="14" x14ac:dyDescent="0.2">
      <c r="A178" s="193"/>
      <c r="B178" s="110">
        <v>1</v>
      </c>
      <c r="C178" s="114">
        <v>50</v>
      </c>
      <c r="D178" s="97"/>
      <c r="E178" s="98"/>
      <c r="F178" s="98"/>
      <c r="G178" s="108">
        <f t="shared" si="4"/>
        <v>0</v>
      </c>
      <c r="H178" s="1"/>
      <c r="I178" s="1"/>
      <c r="J178" s="1"/>
      <c r="K178" s="1"/>
      <c r="L178" s="1"/>
      <c r="M178" s="1"/>
      <c r="N178" s="1"/>
    </row>
    <row r="179" spans="1:14" ht="14" x14ac:dyDescent="0.2">
      <c r="A179" s="193"/>
      <c r="B179" s="110">
        <v>2</v>
      </c>
      <c r="C179" s="114">
        <v>50</v>
      </c>
      <c r="D179" s="97"/>
      <c r="E179" s="98"/>
      <c r="F179" s="98"/>
      <c r="G179" s="108">
        <f t="shared" si="4"/>
        <v>0</v>
      </c>
      <c r="H179" s="1"/>
      <c r="I179" s="1"/>
      <c r="J179" s="1"/>
      <c r="K179" s="1"/>
      <c r="L179" s="1"/>
      <c r="M179" s="1"/>
      <c r="N179" s="1"/>
    </row>
    <row r="180" spans="1:14" ht="14" x14ac:dyDescent="0.2">
      <c r="A180" s="194"/>
      <c r="B180" s="173" t="s">
        <v>169</v>
      </c>
      <c r="C180" s="173"/>
      <c r="D180" s="105" t="s">
        <v>29</v>
      </c>
      <c r="E180" s="105" t="s">
        <v>29</v>
      </c>
      <c r="F180" s="105"/>
      <c r="G180" s="108">
        <f>SUM(G80:G179)</f>
        <v>0</v>
      </c>
      <c r="H180" s="1"/>
      <c r="I180" s="1"/>
      <c r="J180" s="1"/>
      <c r="K180" s="1"/>
      <c r="L180" s="1"/>
      <c r="M180" s="1"/>
      <c r="N180" s="1"/>
    </row>
    <row r="181" spans="1:14" ht="14" x14ac:dyDescent="0.2">
      <c r="A181" s="1"/>
      <c r="B181" s="1"/>
      <c r="C181" s="1"/>
      <c r="D181" s="1"/>
      <c r="E181" s="1"/>
      <c r="F181" s="1"/>
      <c r="G181" s="1"/>
      <c r="H181" s="1"/>
      <c r="I181" s="1"/>
      <c r="J181" s="1"/>
      <c r="K181" s="1"/>
      <c r="L181" s="1"/>
      <c r="M181" s="1"/>
      <c r="N181" s="1"/>
    </row>
    <row r="182" spans="1:14" ht="14" x14ac:dyDescent="0.2">
      <c r="A182" s="7" t="s">
        <v>198</v>
      </c>
      <c r="B182" s="7"/>
      <c r="C182" s="7"/>
      <c r="D182" s="1"/>
      <c r="E182" s="1"/>
      <c r="F182" s="1"/>
      <c r="G182" s="1"/>
      <c r="H182" s="1"/>
      <c r="I182" s="1"/>
      <c r="J182" s="1"/>
      <c r="K182" s="1"/>
      <c r="L182" s="1"/>
      <c r="M182" s="1"/>
      <c r="N182" s="1"/>
    </row>
    <row r="183" spans="1:14" ht="28" x14ac:dyDescent="0.2">
      <c r="A183" s="104" t="s">
        <v>200</v>
      </c>
      <c r="B183" s="174" t="s">
        <v>189</v>
      </c>
      <c r="C183" s="175"/>
      <c r="D183" s="1"/>
      <c r="E183" s="1"/>
      <c r="F183" s="1"/>
      <c r="G183" s="1"/>
      <c r="H183" s="1"/>
      <c r="I183" s="1"/>
      <c r="J183" s="1"/>
      <c r="K183" s="1"/>
      <c r="L183" s="1"/>
      <c r="M183" s="1"/>
      <c r="N183" s="1"/>
    </row>
    <row r="184" spans="1:14" ht="14" x14ac:dyDescent="0.2">
      <c r="A184" s="99"/>
      <c r="B184" s="100"/>
      <c r="C184" s="100"/>
      <c r="D184" s="176" t="s">
        <v>145</v>
      </c>
      <c r="E184" s="177"/>
      <c r="F184" s="96" t="s">
        <v>146</v>
      </c>
      <c r="G184" s="96" t="s">
        <v>174</v>
      </c>
      <c r="H184" s="1"/>
      <c r="I184" s="1"/>
      <c r="J184" s="1"/>
      <c r="K184" s="1"/>
      <c r="L184" s="1"/>
      <c r="M184" s="1"/>
      <c r="N184" s="1"/>
    </row>
    <row r="185" spans="1:14" ht="17" x14ac:dyDescent="0.2">
      <c r="A185" s="109" t="s">
        <v>47</v>
      </c>
      <c r="B185" s="171" t="s">
        <v>199</v>
      </c>
      <c r="C185" s="172"/>
      <c r="D185" s="107" t="s">
        <v>211</v>
      </c>
      <c r="E185" s="107" t="s">
        <v>212</v>
      </c>
      <c r="F185" s="107" t="s">
        <v>251</v>
      </c>
      <c r="G185" s="106" t="s">
        <v>185</v>
      </c>
      <c r="H185" s="1"/>
      <c r="I185" s="1"/>
      <c r="J185" s="1"/>
      <c r="K185" s="1"/>
      <c r="L185" s="1"/>
      <c r="M185" s="1"/>
      <c r="N185" s="1"/>
    </row>
    <row r="186" spans="1:14" ht="45" customHeight="1" x14ac:dyDescent="0.2">
      <c r="A186" s="109" t="s">
        <v>48</v>
      </c>
      <c r="B186" s="171" t="s">
        <v>199</v>
      </c>
      <c r="C186" s="172"/>
      <c r="D186" s="134" t="s">
        <v>237</v>
      </c>
      <c r="E186" s="135" t="s">
        <v>238</v>
      </c>
      <c r="F186" s="130" t="s">
        <v>250</v>
      </c>
      <c r="G186" s="131" t="s">
        <v>154</v>
      </c>
      <c r="H186" s="1"/>
      <c r="I186" s="1"/>
      <c r="J186" s="1"/>
      <c r="K186" s="1"/>
      <c r="L186" s="1"/>
      <c r="M186" s="1"/>
      <c r="N186" s="1"/>
    </row>
    <row r="187" spans="1:14" ht="16" x14ac:dyDescent="0.2">
      <c r="A187" s="109" t="s">
        <v>2</v>
      </c>
      <c r="B187" s="171" t="s">
        <v>199</v>
      </c>
      <c r="C187" s="172"/>
      <c r="D187" s="129" t="s">
        <v>147</v>
      </c>
      <c r="E187" s="129" t="s">
        <v>216</v>
      </c>
      <c r="F187" s="129" t="s">
        <v>235</v>
      </c>
      <c r="G187" s="129" t="s">
        <v>232</v>
      </c>
      <c r="H187" s="1"/>
      <c r="I187" s="1"/>
      <c r="J187" s="1"/>
      <c r="K187" s="1"/>
      <c r="L187" s="1"/>
      <c r="M187" s="1"/>
      <c r="N187" s="1"/>
    </row>
    <row r="188" spans="1:14" ht="14" x14ac:dyDescent="0.2">
      <c r="A188" s="109" t="s">
        <v>172</v>
      </c>
      <c r="B188" s="173" t="s">
        <v>169</v>
      </c>
      <c r="C188" s="173"/>
      <c r="D188" s="97"/>
      <c r="E188" s="119"/>
      <c r="F188" s="115">
        <v>0</v>
      </c>
      <c r="G188" s="108">
        <f>D188*E188*F188</f>
        <v>0</v>
      </c>
      <c r="H188" s="1"/>
      <c r="I188" s="1"/>
      <c r="J188" s="1"/>
      <c r="K188" s="1"/>
      <c r="L188" s="1"/>
      <c r="M188" s="1"/>
      <c r="N188" s="1"/>
    </row>
    <row r="189" spans="1:14" ht="14" x14ac:dyDescent="0.2">
      <c r="A189" s="1"/>
      <c r="B189" s="1"/>
      <c r="C189" s="1"/>
      <c r="D189" s="1"/>
      <c r="E189" s="1"/>
      <c r="F189" s="1"/>
      <c r="G189" s="1"/>
      <c r="H189" s="1"/>
      <c r="I189" s="1"/>
      <c r="J189" s="1"/>
      <c r="K189" s="1"/>
      <c r="L189" s="1"/>
      <c r="M189" s="1"/>
      <c r="N189" s="1"/>
    </row>
    <row r="190" spans="1:14" ht="14" x14ac:dyDescent="0.2">
      <c r="A190" s="7" t="s">
        <v>201</v>
      </c>
      <c r="B190" s="7"/>
      <c r="C190" s="7"/>
      <c r="D190" s="1"/>
      <c r="E190" s="1"/>
      <c r="F190" s="1"/>
      <c r="G190" s="1"/>
      <c r="H190" s="1"/>
      <c r="I190" s="1"/>
      <c r="J190" s="1"/>
      <c r="K190" s="1"/>
      <c r="L190" s="1"/>
      <c r="M190" s="1"/>
      <c r="N190" s="1"/>
    </row>
    <row r="191" spans="1:14" ht="28" x14ac:dyDescent="0.2">
      <c r="A191" s="104" t="s">
        <v>202</v>
      </c>
      <c r="B191" s="174" t="s">
        <v>186</v>
      </c>
      <c r="C191" s="175"/>
      <c r="D191" s="1"/>
      <c r="E191" s="1"/>
      <c r="F191" s="1"/>
      <c r="G191" s="1"/>
      <c r="H191" s="1"/>
      <c r="I191" s="1"/>
      <c r="J191" s="1"/>
      <c r="K191" s="1"/>
      <c r="L191" s="1"/>
      <c r="M191" s="1"/>
      <c r="N191" s="1"/>
    </row>
    <row r="192" spans="1:14" ht="14" x14ac:dyDescent="0.2">
      <c r="A192" s="99"/>
      <c r="B192" s="100"/>
      <c r="C192" s="100"/>
      <c r="D192" s="176" t="s">
        <v>145</v>
      </c>
      <c r="E192" s="177"/>
      <c r="F192" s="96" t="s">
        <v>146</v>
      </c>
      <c r="G192" s="96" t="s">
        <v>174</v>
      </c>
      <c r="H192" s="1"/>
      <c r="I192" s="1"/>
      <c r="J192" s="1"/>
      <c r="K192" s="1"/>
      <c r="L192" s="1"/>
      <c r="M192" s="1"/>
      <c r="N192" s="1"/>
    </row>
    <row r="193" spans="1:14" ht="17" x14ac:dyDescent="0.2">
      <c r="A193" s="109" t="s">
        <v>47</v>
      </c>
      <c r="B193" s="171" t="s">
        <v>199</v>
      </c>
      <c r="C193" s="172"/>
      <c r="D193" s="107" t="s">
        <v>211</v>
      </c>
      <c r="E193" s="107" t="s">
        <v>212</v>
      </c>
      <c r="F193" s="107" t="s">
        <v>252</v>
      </c>
      <c r="G193" s="106" t="s">
        <v>185</v>
      </c>
      <c r="H193" s="1"/>
      <c r="I193" s="1"/>
      <c r="J193" s="1"/>
      <c r="K193" s="1"/>
      <c r="L193" s="1"/>
      <c r="M193" s="1"/>
      <c r="N193" s="1"/>
    </row>
    <row r="194" spans="1:14" ht="42.5" x14ac:dyDescent="0.2">
      <c r="A194" s="109" t="s">
        <v>48</v>
      </c>
      <c r="B194" s="171" t="s">
        <v>199</v>
      </c>
      <c r="C194" s="172"/>
      <c r="D194" s="134" t="s">
        <v>237</v>
      </c>
      <c r="E194" s="135" t="s">
        <v>238</v>
      </c>
      <c r="F194" s="130" t="s">
        <v>253</v>
      </c>
      <c r="G194" s="131" t="s">
        <v>154</v>
      </c>
      <c r="H194" s="1"/>
      <c r="I194" s="1"/>
      <c r="J194" s="1"/>
      <c r="K194" s="1"/>
      <c r="L194" s="1"/>
      <c r="M194" s="1"/>
      <c r="N194" s="1"/>
    </row>
    <row r="195" spans="1:14" ht="16" x14ac:dyDescent="0.2">
      <c r="A195" s="109" t="s">
        <v>2</v>
      </c>
      <c r="B195" s="171" t="s">
        <v>199</v>
      </c>
      <c r="C195" s="172"/>
      <c r="D195" s="129" t="s">
        <v>147</v>
      </c>
      <c r="E195" s="129" t="s">
        <v>216</v>
      </c>
      <c r="F195" s="129" t="s">
        <v>235</v>
      </c>
      <c r="G195" s="129" t="s">
        <v>232</v>
      </c>
      <c r="H195" s="1"/>
      <c r="I195" s="1"/>
      <c r="J195" s="1"/>
      <c r="K195" s="1"/>
      <c r="L195" s="1"/>
      <c r="M195" s="1"/>
      <c r="N195" s="1"/>
    </row>
    <row r="196" spans="1:14" ht="14" x14ac:dyDescent="0.2">
      <c r="A196" s="109" t="s">
        <v>172</v>
      </c>
      <c r="B196" s="173" t="s">
        <v>169</v>
      </c>
      <c r="C196" s="173"/>
      <c r="D196" s="97"/>
      <c r="E196" s="119"/>
      <c r="F196" s="120">
        <v>2.4499999999999999E-4</v>
      </c>
      <c r="G196" s="108">
        <f>D196*E196*F196</f>
        <v>0</v>
      </c>
      <c r="H196" s="1"/>
      <c r="I196" s="1"/>
      <c r="J196" s="1"/>
      <c r="K196" s="1"/>
      <c r="L196" s="1"/>
      <c r="M196" s="1"/>
      <c r="N196" s="1"/>
    </row>
    <row r="197" spans="1:14" ht="14" x14ac:dyDescent="0.2">
      <c r="A197" s="1"/>
      <c r="B197" s="1"/>
      <c r="C197" s="1"/>
      <c r="D197" s="1"/>
      <c r="E197" s="1"/>
      <c r="F197" s="1"/>
      <c r="G197" s="1"/>
      <c r="H197" s="1"/>
      <c r="I197" s="1"/>
      <c r="J197" s="1"/>
      <c r="K197" s="1"/>
      <c r="L197" s="1"/>
      <c r="M197" s="1"/>
      <c r="N197" s="1"/>
    </row>
  </sheetData>
  <mergeCells count="85">
    <mergeCell ref="A80:A180"/>
    <mergeCell ref="B51:C51"/>
    <mergeCell ref="B52:C52"/>
    <mergeCell ref="B53:C53"/>
    <mergeCell ref="B44:C44"/>
    <mergeCell ref="B70:C70"/>
    <mergeCell ref="B71:C71"/>
    <mergeCell ref="B72:C72"/>
    <mergeCell ref="B56:C56"/>
    <mergeCell ref="B57:C57"/>
    <mergeCell ref="B58:C58"/>
    <mergeCell ref="B62:C62"/>
    <mergeCell ref="B63:C63"/>
    <mergeCell ref="B54:C54"/>
    <mergeCell ref="B55:C55"/>
    <mergeCell ref="B180:C180"/>
    <mergeCell ref="B14:C14"/>
    <mergeCell ref="B19:C19"/>
    <mergeCell ref="B20:C20"/>
    <mergeCell ref="B21:C21"/>
    <mergeCell ref="B39:C39"/>
    <mergeCell ref="B42:C42"/>
    <mergeCell ref="B43:C43"/>
    <mergeCell ref="B17:C17"/>
    <mergeCell ref="B22:C22"/>
    <mergeCell ref="B23:C23"/>
    <mergeCell ref="B24:C24"/>
    <mergeCell ref="B25:C25"/>
    <mergeCell ref="B26:C26"/>
    <mergeCell ref="B47:C47"/>
    <mergeCell ref="B48:C48"/>
    <mergeCell ref="E5:F5"/>
    <mergeCell ref="D18:E18"/>
    <mergeCell ref="B79:C79"/>
    <mergeCell ref="B49:C49"/>
    <mergeCell ref="B50:C50"/>
    <mergeCell ref="D76:E76"/>
    <mergeCell ref="B75:C75"/>
    <mergeCell ref="B67:C67"/>
    <mergeCell ref="B68:C68"/>
    <mergeCell ref="B59:C59"/>
    <mergeCell ref="B60:C60"/>
    <mergeCell ref="B61:C61"/>
    <mergeCell ref="B40:C40"/>
    <mergeCell ref="B41:C41"/>
    <mergeCell ref="A9:A14"/>
    <mergeCell ref="A22:A72"/>
    <mergeCell ref="B6:C6"/>
    <mergeCell ref="B7:C7"/>
    <mergeCell ref="B8:C8"/>
    <mergeCell ref="B9:C9"/>
    <mergeCell ref="B10:C10"/>
    <mergeCell ref="B11:C11"/>
    <mergeCell ref="B12:C12"/>
    <mergeCell ref="B69:C69"/>
    <mergeCell ref="B64:C64"/>
    <mergeCell ref="B65:C65"/>
    <mergeCell ref="B66:C66"/>
    <mergeCell ref="B13:C13"/>
    <mergeCell ref="B45:C45"/>
    <mergeCell ref="B46:C46"/>
    <mergeCell ref="D192:E192"/>
    <mergeCell ref="B27:C27"/>
    <mergeCell ref="B28:C28"/>
    <mergeCell ref="B183:C183"/>
    <mergeCell ref="D184:E184"/>
    <mergeCell ref="B185:C185"/>
    <mergeCell ref="B29:C29"/>
    <mergeCell ref="B30:C30"/>
    <mergeCell ref="B31:C31"/>
    <mergeCell ref="B32:C32"/>
    <mergeCell ref="B33:C33"/>
    <mergeCell ref="B34:C34"/>
    <mergeCell ref="B35:C35"/>
    <mergeCell ref="B36:C36"/>
    <mergeCell ref="B37:C37"/>
    <mergeCell ref="B38:C38"/>
    <mergeCell ref="B193:C193"/>
    <mergeCell ref="B194:C194"/>
    <mergeCell ref="B195:C195"/>
    <mergeCell ref="B196:C196"/>
    <mergeCell ref="B186:C186"/>
    <mergeCell ref="B187:C187"/>
    <mergeCell ref="B188:C188"/>
    <mergeCell ref="B191:C191"/>
  </mergeCells>
  <phoneticPr fontId="3"/>
  <dataValidations disablePrompts="1" count="2">
    <dataValidation type="list" allowBlank="1" showInputMessage="1" showErrorMessage="1" sqref="B17 B75 B183 B191" xr:uid="{3212176B-C4F3-4ED8-BEC2-91582CAC97E3}">
      <formula1>"Yes,No"</formula1>
    </dataValidation>
    <dataValidation type="list" allowBlank="1" showInputMessage="1" showErrorMessage="1" sqref="F188" xr:uid="{D797EE81-773A-4B5A-88D0-C863E36400DC}">
      <formula1>"0.000235,0.000129,0"</formula1>
    </dataValidation>
  </dataValidations>
  <pageMargins left="0.7" right="0.7" top="0.75" bottom="0.75" header="0.3" footer="0.3"/>
  <pageSetup paperSize="9" scale="6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I51"/>
  <sheetViews>
    <sheetView showGridLines="0" view="pageBreakPreview" zoomScaleNormal="100" zoomScaleSheetLayoutView="100" workbookViewId="0"/>
  </sheetViews>
  <sheetFormatPr defaultColWidth="9" defaultRowHeight="14" x14ac:dyDescent="0.2"/>
  <cols>
    <col min="1" max="4" width="3.6328125" style="1" customWidth="1"/>
    <col min="5" max="5" width="47.08984375" style="1" customWidth="1"/>
    <col min="6" max="6" width="12.6328125" style="1" customWidth="1"/>
    <col min="7" max="7" width="16.453125" style="1" customWidth="1"/>
    <col min="8" max="8" width="14.6328125" style="1" customWidth="1"/>
    <col min="9" max="9" width="9" style="12"/>
    <col min="10" max="16384" width="9" style="1"/>
  </cols>
  <sheetData>
    <row r="1" spans="1:9" x14ac:dyDescent="0.2">
      <c r="I1" s="2" t="str">
        <f>'PMS(input)'!K1</f>
        <v>JCM_VN_F_PMS_ver02.0</v>
      </c>
    </row>
    <row r="2" spans="1:9" ht="27.75" customHeight="1" x14ac:dyDescent="0.2">
      <c r="A2" s="195" t="s">
        <v>58</v>
      </c>
      <c r="B2" s="195"/>
      <c r="C2" s="195"/>
      <c r="D2" s="195"/>
      <c r="E2" s="195"/>
      <c r="F2" s="195"/>
      <c r="G2" s="195"/>
      <c r="H2" s="195"/>
      <c r="I2" s="195"/>
    </row>
    <row r="3" spans="1:9" ht="18" customHeight="1" x14ac:dyDescent="0.2">
      <c r="A3" s="196" t="s">
        <v>10</v>
      </c>
      <c r="B3" s="197"/>
      <c r="C3" s="197"/>
      <c r="D3" s="197"/>
      <c r="E3" s="197"/>
      <c r="F3" s="197"/>
      <c r="G3" s="197"/>
      <c r="H3" s="197"/>
      <c r="I3" s="197"/>
    </row>
    <row r="4" spans="1:9" ht="11.25" customHeight="1" x14ac:dyDescent="0.2"/>
    <row r="5" spans="1:9" ht="18.75" customHeight="1" x14ac:dyDescent="0.2">
      <c r="A5" s="35" t="s">
        <v>11</v>
      </c>
      <c r="B5" s="26"/>
      <c r="C5" s="26"/>
      <c r="D5" s="26"/>
      <c r="E5" s="25"/>
      <c r="F5" s="27" t="s">
        <v>12</v>
      </c>
      <c r="G5" s="27" t="s">
        <v>13</v>
      </c>
      <c r="H5" s="27" t="s">
        <v>14</v>
      </c>
      <c r="I5" s="28" t="s">
        <v>15</v>
      </c>
    </row>
    <row r="6" spans="1:9" ht="18.75" customHeight="1" x14ac:dyDescent="0.2">
      <c r="A6" s="36"/>
      <c r="B6" s="29" t="s">
        <v>16</v>
      </c>
      <c r="C6" s="29"/>
      <c r="D6" s="29"/>
      <c r="E6" s="29"/>
      <c r="F6" s="30"/>
      <c r="G6" s="41">
        <f>G8-G11</f>
        <v>0</v>
      </c>
      <c r="H6" s="30" t="s">
        <v>17</v>
      </c>
      <c r="I6" s="31" t="s">
        <v>18</v>
      </c>
    </row>
    <row r="7" spans="1:9" ht="18.75" customHeight="1" x14ac:dyDescent="0.2">
      <c r="A7" s="35" t="s">
        <v>33</v>
      </c>
      <c r="B7" s="25"/>
      <c r="C7" s="26"/>
      <c r="D7" s="27"/>
      <c r="E7" s="27"/>
      <c r="F7" s="27"/>
      <c r="G7" s="25"/>
      <c r="H7" s="25"/>
      <c r="I7" s="27"/>
    </row>
    <row r="8" spans="1:9" ht="18.75" customHeight="1" x14ac:dyDescent="0.2">
      <c r="A8" s="37"/>
      <c r="B8" s="40" t="s">
        <v>31</v>
      </c>
      <c r="C8" s="29"/>
      <c r="D8" s="29"/>
      <c r="E8" s="29"/>
      <c r="F8" s="30"/>
      <c r="G8" s="116">
        <f>G9</f>
        <v>0</v>
      </c>
      <c r="H8" s="30" t="s">
        <v>19</v>
      </c>
      <c r="I8" s="30" t="s">
        <v>20</v>
      </c>
    </row>
    <row r="9" spans="1:9" ht="18.75" customHeight="1" x14ac:dyDescent="0.2">
      <c r="A9" s="36"/>
      <c r="B9" s="39"/>
      <c r="C9" s="32" t="s">
        <v>31</v>
      </c>
      <c r="D9" s="32"/>
      <c r="E9" s="32"/>
      <c r="F9" s="34" t="s">
        <v>257</v>
      </c>
      <c r="G9" s="102">
        <f>'PMS(input)'!E7*('PMS(input)'!E23-MAX('PMS(input)'!E8,'PMS(input)'!E9)*'PMS(input)'!E24)/1000/'PMS(input)'!E25*'PMS(input)'!E26</f>
        <v>0</v>
      </c>
      <c r="H9" s="30" t="s">
        <v>17</v>
      </c>
      <c r="I9" s="30" t="s">
        <v>20</v>
      </c>
    </row>
    <row r="10" spans="1:9" ht="18.75" customHeight="1" x14ac:dyDescent="0.2">
      <c r="A10" s="35" t="s">
        <v>34</v>
      </c>
      <c r="B10" s="26"/>
      <c r="C10" s="26"/>
      <c r="D10" s="26"/>
      <c r="E10" s="25"/>
      <c r="F10" s="27"/>
      <c r="G10" s="25"/>
      <c r="H10" s="25"/>
      <c r="I10" s="27"/>
    </row>
    <row r="11" spans="1:9" ht="18.75" customHeight="1" x14ac:dyDescent="0.2">
      <c r="A11" s="37"/>
      <c r="B11" s="38" t="s">
        <v>32</v>
      </c>
      <c r="C11" s="33"/>
      <c r="D11" s="33"/>
      <c r="E11" s="33"/>
      <c r="F11" s="34"/>
      <c r="G11" s="102">
        <f>G12+G13+G14</f>
        <v>0</v>
      </c>
      <c r="H11" s="34" t="s">
        <v>21</v>
      </c>
      <c r="I11" s="34" t="s">
        <v>22</v>
      </c>
    </row>
    <row r="12" spans="1:9" ht="33" customHeight="1" x14ac:dyDescent="0.2">
      <c r="A12" s="37"/>
      <c r="B12" s="101"/>
      <c r="C12" s="198" t="s">
        <v>149</v>
      </c>
      <c r="D12" s="199"/>
      <c r="E12" s="200"/>
      <c r="F12" s="34" t="s">
        <v>150</v>
      </c>
      <c r="G12" s="102">
        <f>MAX('PMS(input)'!E10,'PMS(input)'!E27*24*'PMS(input)'!E11)*'PMS(input)'!E28</f>
        <v>0</v>
      </c>
      <c r="H12" s="34" t="s">
        <v>21</v>
      </c>
      <c r="I12" s="34" t="s">
        <v>151</v>
      </c>
    </row>
    <row r="13" spans="1:9" ht="35.25" customHeight="1" x14ac:dyDescent="0.2">
      <c r="A13" s="37"/>
      <c r="B13" s="101"/>
      <c r="C13" s="198" t="s">
        <v>152</v>
      </c>
      <c r="D13" s="199"/>
      <c r="E13" s="200"/>
      <c r="F13" s="34" t="s">
        <v>150</v>
      </c>
      <c r="G13" s="102">
        <f>'PMS(input_separate)'!G14</f>
        <v>0</v>
      </c>
      <c r="H13" s="34" t="s">
        <v>21</v>
      </c>
      <c r="I13" s="34" t="s">
        <v>153</v>
      </c>
    </row>
    <row r="14" spans="1:9" ht="36" customHeight="1" x14ac:dyDescent="0.2">
      <c r="A14" s="36"/>
      <c r="B14" s="39"/>
      <c r="C14" s="198" t="s">
        <v>154</v>
      </c>
      <c r="D14" s="199"/>
      <c r="E14" s="200"/>
      <c r="F14" s="34" t="s">
        <v>150</v>
      </c>
      <c r="G14" s="103">
        <f>IF('PMS(input_separate)'!B17="Yes",'PMS(input_separate)'!G72,IF('PMS(input_separate)'!B75="Yes",'PMS(input_separate)'!G180,IF('PMS(input_separate)'!B183="Yes",'PMS(input_separate)'!G188,IF('PMS(input_separate)'!B191="Yes",'PMS(input_separate)'!G196))))</f>
        <v>0</v>
      </c>
      <c r="H14" s="34" t="s">
        <v>21</v>
      </c>
      <c r="I14" s="34" t="s">
        <v>155</v>
      </c>
    </row>
    <row r="15" spans="1:9" x14ac:dyDescent="0.2">
      <c r="A15" s="13"/>
      <c r="B15" s="13"/>
      <c r="C15" s="14"/>
      <c r="D15" s="13"/>
      <c r="E15" s="14"/>
      <c r="F15" s="15"/>
      <c r="G15" s="16"/>
      <c r="H15" s="16"/>
      <c r="I15" s="17"/>
    </row>
    <row r="16" spans="1:9" ht="21.75" customHeight="1" x14ac:dyDescent="0.2">
      <c r="E16" s="13" t="s">
        <v>23</v>
      </c>
      <c r="F16" s="8"/>
    </row>
    <row r="17" spans="5:7" ht="21.75" customHeight="1" x14ac:dyDescent="0.2">
      <c r="E17" s="13"/>
      <c r="F17" s="76" t="s">
        <v>117</v>
      </c>
    </row>
    <row r="18" spans="5:7" ht="21.75" customHeight="1" x14ac:dyDescent="0.2">
      <c r="E18" s="77" t="s">
        <v>118</v>
      </c>
      <c r="F18" s="78">
        <v>0.92</v>
      </c>
      <c r="G18" s="79" t="s">
        <v>220</v>
      </c>
    </row>
    <row r="19" spans="5:7" ht="21.75" customHeight="1" x14ac:dyDescent="0.2">
      <c r="E19" s="80"/>
      <c r="F19" s="81"/>
      <c r="G19" s="82"/>
    </row>
    <row r="20" spans="5:7" ht="21.75" customHeight="1" x14ac:dyDescent="0.2">
      <c r="E20" s="12"/>
      <c r="F20" s="83" t="s">
        <v>119</v>
      </c>
      <c r="G20" s="12"/>
    </row>
    <row r="21" spans="5:7" ht="21.75" customHeight="1" x14ac:dyDescent="0.2">
      <c r="E21" s="84" t="s">
        <v>120</v>
      </c>
      <c r="F21" s="85">
        <f>ROUND(14.8*44/12/1000,4)</f>
        <v>5.4300000000000001E-2</v>
      </c>
      <c r="G21" s="86" t="s">
        <v>121</v>
      </c>
    </row>
    <row r="22" spans="5:7" ht="21.75" customHeight="1" x14ac:dyDescent="0.2">
      <c r="E22" s="13"/>
      <c r="F22" s="13"/>
      <c r="G22" s="13"/>
    </row>
    <row r="23" spans="5:7" ht="21.75" customHeight="1" x14ac:dyDescent="0.2">
      <c r="E23" s="12"/>
      <c r="F23" s="87" t="s">
        <v>227</v>
      </c>
      <c r="G23" s="12"/>
    </row>
    <row r="24" spans="5:7" ht="21.75" customHeight="1" x14ac:dyDescent="0.2">
      <c r="E24" s="84" t="s">
        <v>122</v>
      </c>
      <c r="F24" s="121">
        <v>50.4</v>
      </c>
      <c r="G24" s="86" t="s">
        <v>123</v>
      </c>
    </row>
    <row r="25" spans="5:7" ht="21.75" customHeight="1" x14ac:dyDescent="0.2">
      <c r="E25" s="84" t="s">
        <v>124</v>
      </c>
      <c r="F25" s="121">
        <v>46.9</v>
      </c>
      <c r="G25" s="86" t="s">
        <v>123</v>
      </c>
    </row>
    <row r="26" spans="5:7" ht="21.75" customHeight="1" x14ac:dyDescent="0.2">
      <c r="E26" s="84" t="s">
        <v>125</v>
      </c>
      <c r="F26" s="121">
        <v>52.2</v>
      </c>
      <c r="G26" s="86" t="s">
        <v>123</v>
      </c>
    </row>
    <row r="27" spans="5:7" ht="21.75" customHeight="1" x14ac:dyDescent="0.2">
      <c r="E27" s="84" t="s">
        <v>126</v>
      </c>
      <c r="F27" s="121">
        <v>43.3</v>
      </c>
      <c r="G27" s="86" t="s">
        <v>123</v>
      </c>
    </row>
    <row r="28" spans="5:7" ht="21.75" customHeight="1" x14ac:dyDescent="0.2">
      <c r="E28" s="84" t="s">
        <v>127</v>
      </c>
      <c r="F28" s="121">
        <v>41.7</v>
      </c>
      <c r="G28" s="86" t="s">
        <v>123</v>
      </c>
    </row>
    <row r="29" spans="5:7" ht="21.75" customHeight="1" x14ac:dyDescent="0.2">
      <c r="E29" s="84" t="s">
        <v>128</v>
      </c>
      <c r="F29" s="121">
        <v>26</v>
      </c>
      <c r="G29" s="86" t="s">
        <v>123</v>
      </c>
    </row>
    <row r="30" spans="5:7" ht="21.75" customHeight="1" x14ac:dyDescent="0.2">
      <c r="E30" s="84" t="s">
        <v>129</v>
      </c>
      <c r="F30" s="121">
        <v>30.5</v>
      </c>
      <c r="G30" s="86" t="s">
        <v>123</v>
      </c>
    </row>
    <row r="31" spans="5:7" ht="21.75" customHeight="1" x14ac:dyDescent="0.2">
      <c r="E31" s="84" t="s">
        <v>130</v>
      </c>
      <c r="F31" s="121">
        <v>21.6</v>
      </c>
      <c r="G31" s="86" t="s">
        <v>123</v>
      </c>
    </row>
    <row r="32" spans="5:7" ht="21.75" customHeight="1" x14ac:dyDescent="0.2">
      <c r="E32" s="16"/>
      <c r="F32" s="124"/>
      <c r="G32" s="88"/>
    </row>
    <row r="33" spans="5:7" ht="21.75" customHeight="1" x14ac:dyDescent="0.2">
      <c r="E33" s="16"/>
      <c r="F33" s="125"/>
      <c r="G33" s="88"/>
    </row>
    <row r="34" spans="5:7" ht="21.75" customHeight="1" x14ac:dyDescent="0.2">
      <c r="E34" s="12"/>
      <c r="F34" s="87" t="s">
        <v>228</v>
      </c>
      <c r="G34" s="12"/>
    </row>
    <row r="35" spans="5:7" ht="21.75" customHeight="1" x14ac:dyDescent="0.2">
      <c r="E35" s="84" t="s">
        <v>131</v>
      </c>
      <c r="F35" s="85">
        <v>5.8299999999999998E-2</v>
      </c>
      <c r="G35" s="86" t="s">
        <v>121</v>
      </c>
    </row>
    <row r="36" spans="5:7" ht="21.75" customHeight="1" x14ac:dyDescent="0.2">
      <c r="E36" s="84" t="s">
        <v>132</v>
      </c>
      <c r="F36" s="85">
        <f>ROUND(19.2*44/12/1000,4)</f>
        <v>7.0400000000000004E-2</v>
      </c>
      <c r="G36" s="86" t="s">
        <v>121</v>
      </c>
    </row>
    <row r="37" spans="5:7" ht="21.75" customHeight="1" x14ac:dyDescent="0.2">
      <c r="E37" s="84" t="s">
        <v>133</v>
      </c>
      <c r="F37" s="85">
        <v>6.5600000000000006E-2</v>
      </c>
      <c r="G37" s="86" t="s">
        <v>121</v>
      </c>
    </row>
    <row r="38" spans="5:7" ht="21.75" customHeight="1" x14ac:dyDescent="0.2">
      <c r="E38" s="84" t="s">
        <v>134</v>
      </c>
      <c r="F38" s="85">
        <v>7.4800000000000005E-2</v>
      </c>
      <c r="G38" s="86" t="s">
        <v>121</v>
      </c>
    </row>
    <row r="39" spans="5:7" ht="21.75" customHeight="1" x14ac:dyDescent="0.2">
      <c r="E39" s="84" t="s">
        <v>135</v>
      </c>
      <c r="F39" s="85">
        <v>7.8799999999999995E-2</v>
      </c>
      <c r="G39" s="86" t="s">
        <v>121</v>
      </c>
    </row>
    <row r="40" spans="5:7" ht="21.75" customHeight="1" x14ac:dyDescent="0.2">
      <c r="E40" s="84" t="s">
        <v>136</v>
      </c>
      <c r="F40" s="85">
        <v>0.1</v>
      </c>
      <c r="G40" s="86" t="s">
        <v>121</v>
      </c>
    </row>
    <row r="41" spans="5:7" ht="21.75" customHeight="1" x14ac:dyDescent="0.2">
      <c r="E41" s="84" t="s">
        <v>137</v>
      </c>
      <c r="F41" s="85">
        <v>9.9699999999999997E-2</v>
      </c>
      <c r="G41" s="86" t="s">
        <v>121</v>
      </c>
    </row>
    <row r="42" spans="5:7" ht="21.75" customHeight="1" x14ac:dyDescent="0.2">
      <c r="E42" s="84" t="s">
        <v>138</v>
      </c>
      <c r="F42" s="85">
        <v>0.115</v>
      </c>
      <c r="G42" s="86" t="s">
        <v>121</v>
      </c>
    </row>
    <row r="43" spans="5:7" ht="21.75" customHeight="1" x14ac:dyDescent="0.2">
      <c r="E43" s="80"/>
      <c r="F43" s="81"/>
      <c r="G43" s="82"/>
    </row>
    <row r="44" spans="5:7" ht="21.75" customHeight="1" x14ac:dyDescent="0.2">
      <c r="E44" s="89"/>
      <c r="F44" s="87" t="s">
        <v>139</v>
      </c>
      <c r="G44" s="89"/>
    </row>
    <row r="45" spans="5:7" ht="37.5" customHeight="1" x14ac:dyDescent="0.2">
      <c r="E45" s="90" t="s">
        <v>140</v>
      </c>
      <c r="F45" s="91">
        <v>1.3</v>
      </c>
      <c r="G45" s="92" t="s">
        <v>259</v>
      </c>
    </row>
    <row r="46" spans="5:7" ht="21.75" customHeight="1" x14ac:dyDescent="0.2">
      <c r="E46" s="80"/>
      <c r="F46" s="81"/>
      <c r="G46" s="82"/>
    </row>
    <row r="47" spans="5:7" ht="21.75" customHeight="1" x14ac:dyDescent="0.2">
      <c r="E47" s="93" t="s">
        <v>141</v>
      </c>
      <c r="F47" s="94" t="s">
        <v>142</v>
      </c>
      <c r="G47" s="13"/>
    </row>
    <row r="48" spans="5:7" ht="21.75" customHeight="1" x14ac:dyDescent="0.2">
      <c r="E48" s="93" t="s">
        <v>143</v>
      </c>
      <c r="F48" s="94">
        <v>2.4499999999999999E-4</v>
      </c>
      <c r="G48" s="95" t="s">
        <v>215</v>
      </c>
    </row>
    <row r="49" spans="5:7" ht="21.75" customHeight="1" x14ac:dyDescent="0.2">
      <c r="E49" s="93" t="s">
        <v>144</v>
      </c>
      <c r="F49" s="94">
        <v>1.2899999999999999E-4</v>
      </c>
      <c r="G49" s="95" t="s">
        <v>215</v>
      </c>
    </row>
    <row r="50" spans="5:7" ht="21.75" customHeight="1" x14ac:dyDescent="0.2">
      <c r="E50" s="80"/>
      <c r="F50" s="81"/>
      <c r="G50" s="82"/>
    </row>
    <row r="51" spans="5:7" ht="21.75" customHeight="1" x14ac:dyDescent="0.2">
      <c r="E51" s="13"/>
      <c r="F51" s="8"/>
    </row>
  </sheetData>
  <mergeCells count="5">
    <mergeCell ref="A2:I2"/>
    <mergeCell ref="A3:I3"/>
    <mergeCell ref="C12:E12"/>
    <mergeCell ref="C13:E13"/>
    <mergeCell ref="C14:E14"/>
  </mergeCells>
  <phoneticPr fontId="3"/>
  <pageMargins left="0.70866141732283472" right="0.70866141732283472" top="0.74803149606299213" bottom="0.74803149606299213" header="0.31496062992125984" footer="0.31496062992125984"/>
  <pageSetup paperSize="9" scale="8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11D74D6178BC4D9F9CB4682A845950" ma:contentTypeVersion="15" ma:contentTypeDescription="新しいドキュメントを作成します。" ma:contentTypeScope="" ma:versionID="02a607da355fea4c8c75e6d4a5764a93">
  <xsd:schema xmlns:xsd="http://www.w3.org/2001/XMLSchema" xmlns:xs="http://www.w3.org/2001/XMLSchema" xmlns:p="http://schemas.microsoft.com/office/2006/metadata/properties" xmlns:ns2="16f3ea39-9308-4011-b282-348b837af518" xmlns:ns3="aa648ee9-af07-4ee7-a823-cd9c24dceb19" targetNamespace="http://schemas.microsoft.com/office/2006/metadata/properties" ma:root="true" ma:fieldsID="4112cbfa51c776201768f5e92ecb46cc" ns2:_="" ns3:_="">
    <xsd:import namespace="16f3ea39-9308-4011-b282-348b837af518"/>
    <xsd:import namespace="aa648ee9-af07-4ee7-a823-cd9c24dceb1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f3ea39-9308-4011-b282-348b837af5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8e93605e-8189-4175-a667-c1447a41dac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a648ee9-af07-4ee7-a823-cd9c24dceb19"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bdb20dba-2567-47ce-aec3-83d6481ad87b}" ma:internalName="TaxCatchAll" ma:showField="CatchAllData" ma:web="aa648ee9-af07-4ee7-a823-cd9c24dceb1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f3ea39-9308-4011-b282-348b837af518">
      <Terms xmlns="http://schemas.microsoft.com/office/infopath/2007/PartnerControls"/>
    </lcf76f155ced4ddcb4097134ff3c332f>
    <TaxCatchAll xmlns="aa648ee9-af07-4ee7-a823-cd9c24dceb19" xsi:nil="true"/>
  </documentManagement>
</p:properties>
</file>

<file path=customXml/itemProps1.xml><?xml version="1.0" encoding="utf-8"?>
<ds:datastoreItem xmlns:ds="http://schemas.openxmlformats.org/officeDocument/2006/customXml" ds:itemID="{FEA869CC-8398-4341-80CD-AEF28987CC58}">
  <ds:schemaRefs>
    <ds:schemaRef ds:uri="http://schemas.microsoft.com/sharepoint/v3/contenttype/forms"/>
  </ds:schemaRefs>
</ds:datastoreItem>
</file>

<file path=customXml/itemProps2.xml><?xml version="1.0" encoding="utf-8"?>
<ds:datastoreItem xmlns:ds="http://schemas.openxmlformats.org/officeDocument/2006/customXml" ds:itemID="{13F96ECE-687F-48CF-823C-6A5674E8BD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f3ea39-9308-4011-b282-348b837af518"/>
    <ds:schemaRef ds:uri="aa648ee9-af07-4ee7-a823-cd9c24dceb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9AA465-C835-48B6-9D9B-5A2EBF45C7AC}">
  <ds:schemaRefs>
    <ds:schemaRef ds:uri="http://purl.org/dc/elements/1.1/"/>
    <ds:schemaRef ds:uri="http://schemas.microsoft.com/office/infopath/2007/PartnerControls"/>
    <ds:schemaRef ds:uri="http://schemas.microsoft.com/office/2006/documentManagement/types"/>
    <ds:schemaRef ds:uri="http://purl.org/dc/dcmitype/"/>
    <ds:schemaRef ds:uri="http://purl.org/dc/terms/"/>
    <ds:schemaRef ds:uri="http://schemas.microsoft.com/office/2006/metadata/properties"/>
    <ds:schemaRef ds:uri="http://schemas.openxmlformats.org/package/2006/metadata/core-properties"/>
    <ds:schemaRef ds:uri="http://www.w3.org/XML/1998/namespace"/>
    <ds:schemaRef ds:uri="aa648ee9-af07-4ee7-a823-cd9c24dceb19"/>
    <ds:schemaRef ds:uri="16f3ea39-9308-4011-b282-348b837af518"/>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PMS(input)</vt:lpstr>
      <vt:lpstr>PMS(input_separate)</vt:lpstr>
      <vt:lpstr>PMS(calc_process)</vt:lpstr>
      <vt:lpstr>'PMS(calc_process)'!Print_Area</vt:lpstr>
      <vt:lpstr>'PMS(input)'!Print_Area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created xsi:type="dcterms:W3CDTF">2018-08-13T10:51:38Z</dcterms:created>
  <dcterms:modified xsi:type="dcterms:W3CDTF">2022-08-19T01:49:17Z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0x010100C211D74D6178BC4D9F9CB4682A845950</vt:lpwstr>
  </property>
  <property fmtid="{D5CDD505-2E9C-101B-9397-08002B2CF9AE}" pid="3" name="MediaServiceImageTags">
    <vt:lpwstr/>
  </property>
</Properties>
</file>