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06_VN\VN_PM026(サッポロ、チラー)\3_public input\"/>
    </mc:Choice>
  </mc:AlternateContent>
  <xr:revisionPtr revIDLastSave="0" documentId="13_ncr:1_{5FAA510A-81A4-4881-A5EB-8FCA300B36EA}" xr6:coauthVersionLast="41" xr6:coauthVersionMax="45" xr10:uidLastSave="{00000000-0000-0000-0000-000000000000}"/>
  <bookViews>
    <workbookView xWindow="-120" yWindow="-120" windowWidth="38640" windowHeight="21390" tabRatio="587" xr2:uid="{00000000-000D-0000-FFFF-FFFF00000000}"/>
  </bookViews>
  <sheets>
    <sheet name="PMS(input)" sheetId="30" r:id="rId1"/>
    <sheet name="PMS(input_separate)" sheetId="32" r:id="rId2"/>
    <sheet name="PMS(calc_process)" sheetId="31" r:id="rId3"/>
  </sheets>
  <definedNames>
    <definedName name="_xlnm.Print_Area" localSheetId="2">'PMS(calc_process)'!$A$1:$I$20</definedName>
    <definedName name="_xlnm.Print_Area" localSheetId="0">'PMS(input)'!$A$1:$K$31</definedName>
    <definedName name="_xlnm.Print_Area" localSheetId="1">'PMS(input_separate)'!$A$1:$O$26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5" i="32" l="1"/>
  <c r="F25" i="32"/>
  <c r="E25" i="32"/>
  <c r="D25" i="32"/>
  <c r="G24" i="32"/>
  <c r="F24" i="32"/>
  <c r="E24" i="32"/>
  <c r="D24" i="32"/>
  <c r="G23" i="32"/>
  <c r="F23" i="32"/>
  <c r="E23" i="32"/>
  <c r="D23" i="32"/>
  <c r="G22" i="32"/>
  <c r="F22" i="32"/>
  <c r="E22" i="32"/>
  <c r="D22" i="32"/>
  <c r="G21" i="32"/>
  <c r="F21" i="32"/>
  <c r="E21" i="32"/>
  <c r="D21" i="32"/>
  <c r="G20" i="32"/>
  <c r="F20" i="32"/>
  <c r="E20" i="32"/>
  <c r="D20" i="32"/>
  <c r="G19" i="32"/>
  <c r="F19" i="32"/>
  <c r="E19" i="32"/>
  <c r="D19" i="32"/>
  <c r="G18" i="32"/>
  <c r="F18" i="32"/>
  <c r="E18" i="32"/>
  <c r="D18" i="32"/>
  <c r="G17" i="32"/>
  <c r="F17" i="32"/>
  <c r="E17" i="32"/>
  <c r="D17" i="32"/>
  <c r="G16" i="32"/>
  <c r="F16" i="32"/>
  <c r="E16" i="32"/>
  <c r="D16" i="32"/>
  <c r="G15" i="32"/>
  <c r="F15" i="32"/>
  <c r="E15" i="32"/>
  <c r="D15" i="32"/>
  <c r="G14" i="32"/>
  <c r="F14" i="32"/>
  <c r="E14" i="32"/>
  <c r="D14" i="32"/>
  <c r="G13" i="32"/>
  <c r="F13" i="32"/>
  <c r="E13" i="32"/>
  <c r="D13" i="32"/>
  <c r="G12" i="32"/>
  <c r="F12" i="32"/>
  <c r="E12" i="32"/>
  <c r="D12" i="32"/>
  <c r="G11" i="32"/>
  <c r="F11" i="32"/>
  <c r="E11" i="32"/>
  <c r="D11" i="32"/>
  <c r="G10" i="32"/>
  <c r="F10" i="32"/>
  <c r="E10" i="32"/>
  <c r="D10" i="32"/>
  <c r="G9" i="32"/>
  <c r="F9" i="32"/>
  <c r="E9" i="32"/>
  <c r="D9" i="32"/>
  <c r="G8" i="32"/>
  <c r="F8" i="32"/>
  <c r="E8" i="32"/>
  <c r="D8" i="32"/>
  <c r="G7" i="32"/>
  <c r="F7" i="32"/>
  <c r="E7" i="32"/>
  <c r="D7" i="32"/>
  <c r="G6" i="32"/>
  <c r="F6" i="32"/>
  <c r="E6" i="32"/>
  <c r="D6" i="32"/>
  <c r="N7" i="32" l="1"/>
  <c r="N11" i="32"/>
  <c r="N13" i="32"/>
  <c r="N9" i="32"/>
  <c r="N17" i="32"/>
  <c r="N15" i="32"/>
  <c r="N6" i="32"/>
  <c r="N8" i="32"/>
  <c r="N10" i="32"/>
  <c r="N12" i="32"/>
  <c r="N14" i="32"/>
  <c r="N16" i="32"/>
  <c r="N18" i="32"/>
  <c r="N19" i="32"/>
  <c r="N20" i="32"/>
  <c r="N21" i="32"/>
  <c r="N22" i="32"/>
  <c r="N23" i="32"/>
  <c r="N24" i="32"/>
  <c r="N25" i="32"/>
  <c r="M19" i="32"/>
  <c r="M23" i="32"/>
  <c r="L25" i="32"/>
  <c r="M25" i="32" s="1"/>
  <c r="L24" i="32"/>
  <c r="M24" i="32" s="1"/>
  <c r="L23" i="32"/>
  <c r="L22" i="32"/>
  <c r="M22" i="32" s="1"/>
  <c r="L21" i="32"/>
  <c r="M21" i="32" s="1"/>
  <c r="L20" i="32"/>
  <c r="M20" i="32" s="1"/>
  <c r="L19" i="32"/>
  <c r="L18" i="32"/>
  <c r="M18" i="32" s="1"/>
  <c r="L17" i="32"/>
  <c r="M17" i="32" s="1"/>
  <c r="L16" i="32"/>
  <c r="M16" i="32" s="1"/>
  <c r="L15" i="32"/>
  <c r="M15" i="32" s="1"/>
  <c r="O15" i="32" s="1"/>
  <c r="L14" i="32"/>
  <c r="M14" i="32" s="1"/>
  <c r="O14" i="32" s="1"/>
  <c r="L13" i="32"/>
  <c r="M13" i="32" s="1"/>
  <c r="O13" i="32" s="1"/>
  <c r="L12" i="32"/>
  <c r="M12" i="32" s="1"/>
  <c r="L11" i="32"/>
  <c r="M11" i="32" s="1"/>
  <c r="O11" i="32" s="1"/>
  <c r="L10" i="32"/>
  <c r="M10" i="32" s="1"/>
  <c r="L9" i="32"/>
  <c r="M9" i="32" s="1"/>
  <c r="O9" i="32" s="1"/>
  <c r="L8" i="32"/>
  <c r="M8" i="32" s="1"/>
  <c r="L7" i="32"/>
  <c r="M7" i="32" s="1"/>
  <c r="O7" i="32" s="1"/>
  <c r="L6" i="32"/>
  <c r="M6" i="32" s="1"/>
  <c r="O20" i="32" l="1"/>
  <c r="O22" i="32"/>
  <c r="O24" i="32"/>
  <c r="O12" i="32"/>
  <c r="O17" i="32"/>
  <c r="O10" i="32"/>
  <c r="O18" i="32"/>
  <c r="O19" i="32"/>
  <c r="O16" i="32"/>
  <c r="O8" i="32"/>
  <c r="O23" i="32"/>
  <c r="O21" i="32"/>
  <c r="O25" i="32"/>
  <c r="O6" i="32"/>
  <c r="N26" i="32"/>
  <c r="G12" i="31" s="1"/>
  <c r="M26" i="32"/>
  <c r="G10" i="31" s="1"/>
  <c r="O26" i="32" l="1"/>
  <c r="G6" i="31"/>
  <c r="I1" i="31" l="1"/>
  <c r="B26" i="30"/>
</calcChain>
</file>

<file path=xl/sharedStrings.xml><?xml version="1.0" encoding="utf-8"?>
<sst xmlns="http://schemas.openxmlformats.org/spreadsheetml/2006/main" count="202" uniqueCount="141">
  <si>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</si>
  <si>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</si>
  <si>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</si>
  <si>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</si>
  <si>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</si>
  <si>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</si>
  <si>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</si>
  <si>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</si>
  <si>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</si>
  <si>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</si>
  <si>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</si>
  <si>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</si>
  <si>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</si>
  <si>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</si>
  <si>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</si>
  <si>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</si>
  <si>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</si>
  <si>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</si>
  <si>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</si>
  <si>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</si>
  <si>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</si>
  <si>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</si>
  <si>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</si>
  <si>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</si>
  <si>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</si>
  <si>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</si>
  <si>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</si>
  <si>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</si>
  <si>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</si>
  <si>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</si>
  <si>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</si>
  <si>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</si>
  <si>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</si>
  <si>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</si>
  <si>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</si>
  <si>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</si>
  <si>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</si>
  <si>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</si>
  <si>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</si>
  <si>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</si>
  <si>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</si>
  <si>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</si>
  <si>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</si>
  <si>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</si>
  <si>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</si>
  <si>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</si>
  <si>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</si>
  <si>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</si>
  <si>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</si>
  <si>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</si>
  <si>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</si>
  <si>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JCM_VN_F_PMS_ver02.0</t>
    <phoneticPr fontId="2"/>
  </si>
  <si>
    <t>MWh/p</t>
    <phoneticPr fontId="2"/>
  </si>
  <si>
    <t>-</t>
    <phoneticPr fontId="2"/>
  </si>
  <si>
    <t>%</t>
    <phoneticPr fontId="2"/>
  </si>
  <si>
    <t>The most recent value available from the source stated in this table at the time of validation.
Ministry of Natural Resources and Environment of Vietnam (MONRE), Vietnamese DNA for CDM unless otherwise instructed by the Joint Committee.</t>
    <phoneticPr fontId="2"/>
  </si>
  <si>
    <t>Specification of the captive power generation system provided by the manufacturer.</t>
    <phoneticPr fontId="2"/>
  </si>
  <si>
    <t>mass or volume/p</t>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</si>
  <si>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 02.0" for the default efficiency for off-grid power plants.</t>
    <phoneticPr fontId="2"/>
  </si>
  <si>
    <r>
      <t>EF</t>
    </r>
    <r>
      <rPr>
        <i/>
        <vertAlign val="subscript"/>
        <sz val="14"/>
        <rFont val="Arial"/>
        <family val="2"/>
      </rPr>
      <t>elec</t>
    </r>
    <phoneticPr fontId="2"/>
  </si>
  <si>
    <r>
      <t>η</t>
    </r>
    <r>
      <rPr>
        <i/>
        <vertAlign val="subscript"/>
        <sz val="14"/>
        <rFont val="Arial"/>
        <family val="2"/>
      </rPr>
      <t>elec,CG</t>
    </r>
    <phoneticPr fontId="2"/>
  </si>
  <si>
    <r>
      <t>EF</t>
    </r>
    <r>
      <rPr>
        <i/>
        <vertAlign val="subscript"/>
        <sz val="14"/>
        <rFont val="Arial"/>
        <family val="2"/>
      </rPr>
      <t>fuel,CG</t>
    </r>
    <phoneticPr fontId="2"/>
  </si>
  <si>
    <r>
      <t>NCV</t>
    </r>
    <r>
      <rPr>
        <i/>
        <vertAlign val="subscript"/>
        <sz val="14"/>
        <rFont val="Arial"/>
        <family val="2"/>
      </rPr>
      <t>fuel,CG</t>
    </r>
    <phoneticPr fontId="2"/>
  </si>
  <si>
    <r>
      <t>COP</t>
    </r>
    <r>
      <rPr>
        <i/>
        <vertAlign val="subscript"/>
        <sz val="14"/>
        <rFont val="Arial"/>
        <family val="2"/>
      </rPr>
      <t>RE,i</t>
    </r>
    <phoneticPr fontId="2"/>
  </si>
  <si>
    <r>
      <t xml:space="preserve">COP of reference chiller </t>
    </r>
    <r>
      <rPr>
        <i/>
        <sz val="14"/>
        <rFont val="Arial"/>
        <family val="2"/>
      </rPr>
      <t>i</t>
    </r>
    <r>
      <rPr>
        <sz val="14"/>
        <rFont val="Arial"/>
        <family val="2"/>
      </rPr>
      <t xml:space="preserve"> under the standardizing temperature conditions</t>
    </r>
    <phoneticPr fontId="2"/>
  </si>
  <si>
    <r>
      <t>The default COP values are derived from the result of survey on COPs of chillers. The survey should prove the use of clear methodology. The default values of COP</t>
    </r>
    <r>
      <rPr>
        <vertAlign val="subscript"/>
        <sz val="14"/>
        <rFont val="Arial"/>
        <family val="2"/>
      </rPr>
      <t>RE,i</t>
    </r>
    <r>
      <rPr>
        <sz val="14"/>
        <rFont val="Arial"/>
        <family val="2"/>
      </rPr>
      <t xml:space="preserve"> should be revised if necessary from survey result which is conducted by the Joint Committee or project participants.</t>
    </r>
    <phoneticPr fontId="2"/>
  </si>
  <si>
    <r>
      <t>COP</t>
    </r>
    <r>
      <rPr>
        <i/>
        <vertAlign val="subscript"/>
        <sz val="14"/>
        <rFont val="Arial"/>
        <family val="2"/>
      </rPr>
      <t>PJ,i</t>
    </r>
    <phoneticPr fontId="2"/>
  </si>
  <si>
    <r>
      <t xml:space="preserve">COP of project chiller </t>
    </r>
    <r>
      <rPr>
        <i/>
        <sz val="14"/>
        <rFont val="Arial"/>
        <family val="2"/>
      </rPr>
      <t>i</t>
    </r>
    <r>
      <rPr>
        <sz val="14"/>
        <rFont val="Arial"/>
        <family val="2"/>
      </rPr>
      <t xml:space="preserve"> on the catalog conditions of the project chiller</t>
    </r>
    <phoneticPr fontId="2"/>
  </si>
  <si>
    <r>
      <t>EC</t>
    </r>
    <r>
      <rPr>
        <i/>
        <vertAlign val="subscript"/>
        <sz val="14"/>
        <rFont val="Arial"/>
        <family val="2"/>
      </rPr>
      <t>PJ,i,p</t>
    </r>
    <phoneticPr fontId="2"/>
  </si>
  <si>
    <r>
      <t xml:space="preserve">Amount of electricity consumed by project chiller </t>
    </r>
    <r>
      <rPr>
        <i/>
        <sz val="14"/>
        <rFont val="Arial"/>
        <family val="2"/>
      </rPr>
      <t>i</t>
    </r>
    <r>
      <rPr>
        <sz val="14"/>
        <rFont val="Arial"/>
        <family val="2"/>
      </rPr>
      <t xml:space="preserve"> during the period </t>
    </r>
    <r>
      <rPr>
        <i/>
        <sz val="14"/>
        <rFont val="Arial"/>
        <family val="2"/>
      </rPr>
      <t>p</t>
    </r>
    <phoneticPr fontId="2"/>
  </si>
  <si>
    <r>
      <t>FC</t>
    </r>
    <r>
      <rPr>
        <i/>
        <vertAlign val="subscript"/>
        <sz val="14"/>
        <rFont val="Arial"/>
        <family val="2"/>
      </rPr>
      <t>PJ,CG,p</t>
    </r>
    <phoneticPr fontId="2"/>
  </si>
  <si>
    <r>
      <t>EG</t>
    </r>
    <r>
      <rPr>
        <i/>
        <vertAlign val="subscript"/>
        <sz val="14"/>
        <rFont val="Arial"/>
        <family val="2"/>
      </rPr>
      <t>PJ,CG,p</t>
    </r>
    <phoneticPr fontId="2"/>
  </si>
  <si>
    <t>Input on "PMS
(input_separate)" sheet</t>
    <phoneticPr fontId="2"/>
  </si>
  <si>
    <t>Input on "PMS
(input_separate)" sheet</t>
    <phoneticPr fontId="2"/>
  </si>
  <si>
    <t>(1)</t>
    <phoneticPr fontId="2"/>
  </si>
  <si>
    <t>(2)</t>
  </si>
  <si>
    <t>(3)</t>
  </si>
  <si>
    <t>Continuously</t>
    <phoneticPr fontId="2"/>
  </si>
  <si>
    <r>
      <t>Data is measured by measuring equipment.</t>
    </r>
    <r>
      <rPr>
        <sz val="14"/>
        <rFont val="ＭＳ Ｐゴシック"/>
        <family val="3"/>
        <charset val="128"/>
      </rPr>
      <t xml:space="preserve">
</t>
    </r>
    <r>
      <rPr>
        <sz val="14"/>
        <color theme="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</si>
  <si>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t>i</t>
    <phoneticPr fontId="22"/>
  </si>
  <si>
    <t>Identification number of project chiller</t>
  </si>
  <si>
    <t>-</t>
    <phoneticPr fontId="22"/>
  </si>
  <si>
    <r>
      <t xml:space="preserve">Parameters to be monitored </t>
    </r>
    <r>
      <rPr>
        <b/>
        <i/>
        <sz val="11"/>
        <color indexed="9"/>
        <rFont val="Arial"/>
        <family val="2"/>
      </rPr>
      <t>ex post</t>
    </r>
    <phoneticPr fontId="22"/>
  </si>
  <si>
    <t>Total</t>
    <phoneticPr fontId="22"/>
  </si>
  <si>
    <r>
      <t>RE</t>
    </r>
    <r>
      <rPr>
        <i/>
        <vertAlign val="subscript"/>
        <sz val="11"/>
        <rFont val="Arial"/>
        <family val="2"/>
      </rPr>
      <t>i,p</t>
    </r>
    <phoneticPr fontId="2"/>
  </si>
  <si>
    <r>
      <t>PE</t>
    </r>
    <r>
      <rPr>
        <i/>
        <vertAlign val="subscript"/>
        <sz val="11"/>
        <rFont val="Arial"/>
        <family val="2"/>
      </rPr>
      <t>i,p</t>
    </r>
    <phoneticPr fontId="22"/>
  </si>
  <si>
    <r>
      <t>ER</t>
    </r>
    <r>
      <rPr>
        <i/>
        <vertAlign val="subscript"/>
        <sz val="11"/>
        <rFont val="Arial"/>
        <family val="2"/>
      </rPr>
      <t>i,p</t>
    </r>
    <phoneticPr fontId="2"/>
  </si>
  <si>
    <r>
      <t xml:space="preserve">Amount of electricity consumed by project chiller </t>
    </r>
    <r>
      <rPr>
        <i/>
        <sz val="11"/>
        <rFont val="Arial"/>
        <family val="2"/>
      </rPr>
      <t>i</t>
    </r>
    <r>
      <rPr>
        <sz val="11"/>
        <rFont val="Arial"/>
        <family val="2"/>
      </rPr>
      <t xml:space="preserve"> during the period </t>
    </r>
    <r>
      <rPr>
        <i/>
        <sz val="11"/>
        <rFont val="Arial"/>
        <family val="2"/>
      </rPr>
      <t>p</t>
    </r>
    <phoneticPr fontId="2"/>
  </si>
  <si>
    <r>
      <t xml:space="preserve">Reference emissions of reference chiller </t>
    </r>
    <r>
      <rPr>
        <i/>
        <sz val="11"/>
        <rFont val="Arial"/>
        <family val="2"/>
      </rPr>
      <t>i</t>
    </r>
    <r>
      <rPr>
        <sz val="11"/>
        <rFont val="Arial"/>
        <family val="2"/>
      </rPr>
      <t xml:space="preserve"> during the period </t>
    </r>
    <r>
      <rPr>
        <i/>
        <sz val="11"/>
        <rFont val="Arial"/>
        <family val="2"/>
      </rPr>
      <t>p</t>
    </r>
    <phoneticPr fontId="22"/>
  </si>
  <si>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22"/>
  </si>
  <si>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22"/>
  </si>
  <si>
    <r>
      <t xml:space="preserve">COP of reference chiller </t>
    </r>
    <r>
      <rPr>
        <i/>
        <sz val="11"/>
        <rFont val="Arial"/>
        <family val="2"/>
      </rPr>
      <t>i</t>
    </r>
    <r>
      <rPr>
        <sz val="11"/>
        <rFont val="Arial"/>
        <family val="2"/>
      </rPr>
      <t xml:space="preserve"> under the standardizing temperature conditions</t>
    </r>
    <phoneticPr fontId="2"/>
  </si>
  <si>
    <r>
      <t xml:space="preserve">COP of project chiller </t>
    </r>
    <r>
      <rPr>
        <i/>
        <sz val="11"/>
        <rFont val="Arial"/>
        <family val="2"/>
      </rPr>
      <t>i</t>
    </r>
    <r>
      <rPr>
        <sz val="11"/>
        <rFont val="Arial"/>
        <family val="2"/>
      </rPr>
      <t xml:space="preserve"> on the catalog conditions of the project chiller</t>
    </r>
    <phoneticPr fontId="2"/>
  </si>
  <si>
    <r>
      <t>EC</t>
    </r>
    <r>
      <rPr>
        <i/>
        <vertAlign val="subscript"/>
        <sz val="11"/>
        <rFont val="Arial"/>
        <family val="2"/>
      </rPr>
      <t>PJ,i,p</t>
    </r>
    <phoneticPr fontId="2"/>
  </si>
  <si>
    <r>
      <t>EF</t>
    </r>
    <r>
      <rPr>
        <i/>
        <vertAlign val="subscript"/>
        <sz val="11"/>
        <rFont val="Arial"/>
        <family val="2"/>
      </rPr>
      <t>elec</t>
    </r>
    <phoneticPr fontId="2"/>
  </si>
  <si>
    <r>
      <t>COP</t>
    </r>
    <r>
      <rPr>
        <i/>
        <vertAlign val="subscript"/>
        <sz val="11"/>
        <rFont val="Arial"/>
        <family val="2"/>
      </rPr>
      <t>RE,i</t>
    </r>
    <phoneticPr fontId="2"/>
  </si>
  <si>
    <r>
      <t>COP</t>
    </r>
    <r>
      <rPr>
        <i/>
        <vertAlign val="subscript"/>
        <sz val="11"/>
        <rFont val="Arial"/>
        <family val="2"/>
      </rPr>
      <t>PJ,i</t>
    </r>
    <phoneticPr fontId="2"/>
  </si>
  <si>
    <r>
      <rPr>
        <b/>
        <i/>
        <sz val="11"/>
        <color theme="0"/>
        <rFont val="Arial"/>
        <family val="2"/>
      </rPr>
      <t>Ex-ante</t>
    </r>
    <r>
      <rPr>
        <b/>
        <sz val="11"/>
        <color theme="0"/>
        <rFont val="Arial"/>
        <family val="2"/>
      </rPr>
      <t xml:space="preserve"> estimation of emissions</t>
    </r>
    <phoneticPr fontId="22"/>
  </si>
  <si>
    <r>
      <t xml:space="preserve">Project-specific parameters to be fixed </t>
    </r>
    <r>
      <rPr>
        <b/>
        <i/>
        <sz val="11"/>
        <color rgb="FFFFFFFF"/>
        <rFont val="Arial"/>
        <family val="2"/>
      </rPr>
      <t>ex ante</t>
    </r>
    <phoneticPr fontId="2"/>
  </si>
  <si>
    <t>GJ/mass or volume</t>
    <phoneticPr fontId="2"/>
  </si>
  <si>
    <r>
      <t>tCO</t>
    </r>
    <r>
      <rPr>
        <vertAlign val="subscript"/>
        <sz val="14"/>
        <rFont val="Arial"/>
        <family val="2"/>
      </rPr>
      <t>2</t>
    </r>
    <r>
      <rPr>
        <sz val="14"/>
        <rFont val="Arial"/>
        <family val="2"/>
      </rPr>
      <t>/MWh</t>
    </r>
    <phoneticPr fontId="2"/>
  </si>
  <si>
    <r>
      <t>tCO</t>
    </r>
    <r>
      <rPr>
        <vertAlign val="subscript"/>
        <sz val="14"/>
        <rFont val="Arial"/>
        <family val="2"/>
      </rPr>
      <t>2</t>
    </r>
    <r>
      <rPr>
        <sz val="14"/>
        <rFont val="Arial"/>
        <family val="2"/>
      </rPr>
      <t>/GJ</t>
    </r>
    <phoneticPr fontId="2"/>
  </si>
  <si>
    <r>
      <t>tCO</t>
    </r>
    <r>
      <rPr>
        <vertAlign val="subscript"/>
        <sz val="11"/>
        <rFont val="Arial"/>
        <family val="2"/>
      </rPr>
      <t>2</t>
    </r>
    <r>
      <rPr>
        <sz val="11"/>
        <rFont val="Arial"/>
        <family val="2"/>
      </rPr>
      <t>/p</t>
    </r>
    <phoneticPr fontId="2"/>
  </si>
  <si>
    <r>
      <t>tCO</t>
    </r>
    <r>
      <rPr>
        <vertAlign val="subscript"/>
        <sz val="11"/>
        <rFont val="Arial"/>
        <family val="2"/>
      </rPr>
      <t>2</t>
    </r>
    <r>
      <rPr>
        <sz val="11"/>
        <rFont val="Arial"/>
        <family val="2"/>
      </rPr>
      <t>/MWh</t>
    </r>
    <phoneticPr fontId="2"/>
  </si>
  <si>
    <r>
      <t>COP</t>
    </r>
    <r>
      <rPr>
        <i/>
        <vertAlign val="subscript"/>
        <sz val="11"/>
        <rFont val="Arial"/>
        <family val="2"/>
      </rPr>
      <t>PJ,tc,i</t>
    </r>
    <phoneticPr fontId="2"/>
  </si>
  <si>
    <r>
      <t>T</t>
    </r>
    <r>
      <rPr>
        <i/>
        <vertAlign val="subscript"/>
        <sz val="14"/>
        <rFont val="Arial"/>
        <family val="2"/>
      </rPr>
      <t>cooling-out,i</t>
    </r>
    <phoneticPr fontId="2"/>
  </si>
  <si>
    <r>
      <t>T</t>
    </r>
    <r>
      <rPr>
        <i/>
        <vertAlign val="subscript"/>
        <sz val="14"/>
        <rFont val="Arial"/>
        <family val="2"/>
      </rPr>
      <t>chilled-out,i</t>
    </r>
    <phoneticPr fontId="2"/>
  </si>
  <si>
    <r>
      <t xml:space="preserve">Output cooling water temperature of project chiller </t>
    </r>
    <r>
      <rPr>
        <i/>
        <sz val="14"/>
        <rFont val="Arial"/>
        <family val="2"/>
      </rPr>
      <t>i</t>
    </r>
    <r>
      <rPr>
        <sz val="14"/>
        <rFont val="Arial"/>
        <family val="2"/>
      </rPr>
      <t xml:space="preserve"> set on the catalog conditions of the project chiller</t>
    </r>
    <phoneticPr fontId="2"/>
  </si>
  <si>
    <r>
      <t xml:space="preserve">Output chilled water temperature of project chiller </t>
    </r>
    <r>
      <rPr>
        <i/>
        <sz val="14"/>
        <rFont val="Arial"/>
        <family val="2"/>
      </rPr>
      <t>i</t>
    </r>
    <r>
      <rPr>
        <sz val="14"/>
        <rFont val="Arial"/>
        <family val="2"/>
      </rPr>
      <t xml:space="preserve"> set on the catalog conditions of the project chiller</t>
    </r>
    <phoneticPr fontId="2"/>
  </si>
  <si>
    <t>degree Celsius</t>
    <phoneticPr fontId="2"/>
  </si>
  <si>
    <t>Specifications of project chiller(s) prepared for the quotation or factory acceptance test data by manufacturer.</t>
    <phoneticPr fontId="2"/>
  </si>
  <si>
    <r>
      <t>T</t>
    </r>
    <r>
      <rPr>
        <i/>
        <vertAlign val="subscript"/>
        <sz val="11"/>
        <rFont val="Arial"/>
        <family val="2"/>
      </rPr>
      <t>cooling-out,i</t>
    </r>
    <phoneticPr fontId="2"/>
  </si>
  <si>
    <r>
      <t>T</t>
    </r>
    <r>
      <rPr>
        <i/>
        <vertAlign val="subscript"/>
        <sz val="11"/>
        <rFont val="Arial"/>
        <family val="2"/>
      </rPr>
      <t>chilled-out,i</t>
    </r>
    <phoneticPr fontId="2"/>
  </si>
  <si>
    <r>
      <t xml:space="preserve">Output cooling water temperature of project chiller </t>
    </r>
    <r>
      <rPr>
        <i/>
        <sz val="11"/>
        <rFont val="Arial"/>
        <family val="2"/>
      </rPr>
      <t>i</t>
    </r>
    <r>
      <rPr>
        <sz val="11"/>
        <rFont val="Arial"/>
        <family val="2"/>
      </rPr>
      <t xml:space="preserve"> set on the catalog conditions of the project chiller</t>
    </r>
    <phoneticPr fontId="2"/>
  </si>
  <si>
    <r>
      <t>TD</t>
    </r>
    <r>
      <rPr>
        <vertAlign val="subscript"/>
        <sz val="11"/>
        <color rgb="FF000000"/>
        <rFont val="Arial"/>
        <family val="2"/>
      </rPr>
      <t>chilled</t>
    </r>
    <phoneticPr fontId="2"/>
  </si>
  <si>
    <r>
      <t>TD</t>
    </r>
    <r>
      <rPr>
        <vertAlign val="subscript"/>
        <sz val="11"/>
        <color rgb="FF000000"/>
        <rFont val="Arial"/>
        <family val="2"/>
      </rPr>
      <t>cooling</t>
    </r>
    <phoneticPr fontId="2"/>
  </si>
  <si>
    <r>
      <t>COP</t>
    </r>
    <r>
      <rPr>
        <vertAlign val="subscript"/>
        <sz val="11"/>
        <color rgb="FF000000"/>
        <rFont val="Arial Unicode MS"/>
        <family val="3"/>
        <charset val="128"/>
      </rPr>
      <t>RE,I</t>
    </r>
    <r>
      <rPr>
        <sz val="11"/>
        <color indexed="8"/>
        <rFont val="Arial Unicode MS"/>
        <family val="3"/>
        <charset val="128"/>
      </rPr>
      <t xml:space="preserve"> (75</t>
    </r>
    <r>
      <rPr>
        <sz val="11"/>
        <color rgb="FF000000"/>
        <rFont val="Arial Unicode MS"/>
        <family val="3"/>
        <charset val="128"/>
      </rPr>
      <t>≤</t>
    </r>
    <r>
      <rPr>
        <sz val="11"/>
        <color indexed="8"/>
        <rFont val="Arial Unicode MS"/>
        <family val="3"/>
        <charset val="128"/>
      </rPr>
      <t>x&lt;150)</t>
    </r>
    <phoneticPr fontId="2"/>
  </si>
  <si>
    <r>
      <t>COP</t>
    </r>
    <r>
      <rPr>
        <vertAlign val="subscript"/>
        <sz val="11"/>
        <color rgb="FF000000"/>
        <rFont val="Arial Unicode MS"/>
        <family val="3"/>
        <charset val="128"/>
      </rPr>
      <t>RE,I</t>
    </r>
    <r>
      <rPr>
        <sz val="11"/>
        <color indexed="8"/>
        <rFont val="Arial Unicode MS"/>
        <family val="3"/>
        <charset val="128"/>
      </rPr>
      <t xml:space="preserve"> (150</t>
    </r>
    <r>
      <rPr>
        <sz val="11"/>
        <color rgb="FF000000"/>
        <rFont val="Arial Unicode MS"/>
        <family val="3"/>
        <charset val="128"/>
      </rPr>
      <t>≤</t>
    </r>
    <r>
      <rPr>
        <sz val="11"/>
        <color indexed="8"/>
        <rFont val="Arial Unicode MS"/>
        <family val="3"/>
        <charset val="128"/>
      </rPr>
      <t>x&lt;270)</t>
    </r>
    <phoneticPr fontId="2"/>
  </si>
  <si>
    <t>1) values provided by the fuel supplier;
2) measurement by the project participants;
3) regional or national default values;
4) IPCC default values provided in table 1.2 of Ch.1 Vol.2 of 2006 IPCC Guidelines on National GHG Inventories. Lower value is applied.</t>
    <phoneticPr fontId="2"/>
  </si>
  <si>
    <t>1) values provided by the fuel supplier;
2) measurement by the project participants;
3) regional or national default values;
4) IPCC default values provided in table 1.4 of Ch.1 Vol.2 of 2006 IPCC Guidelines on National GHG Inventories. Lower value is applied.</t>
    <phoneticPr fontId="2"/>
  </si>
  <si>
    <t>Continuously</t>
  </si>
  <si>
    <t>Option C</t>
  </si>
  <si>
    <t>Monitored data</t>
  </si>
  <si>
    <t>Option B / Option C</t>
    <phoneticPr fontId="2"/>
  </si>
  <si>
    <t>Invoice from fuel supply company / Monitored data</t>
    <phoneticPr fontId="2"/>
  </si>
  <si>
    <t>Monitored data</t>
    <phoneticPr fontId="2"/>
  </si>
  <si>
    <t>[Monitoring option B]
Data is collected and recorded from the invoices by the fuel supply company.
[Monitoring option C]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</si>
  <si>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r>
      <t>Data is measured by measuring equipment.</t>
    </r>
    <r>
      <rPr>
        <sz val="14"/>
        <rFont val="ＭＳ Ｐゴシック"/>
        <family val="3"/>
        <charset val="128"/>
      </rPr>
      <t xml:space="preserve">
</t>
    </r>
    <r>
      <rPr>
        <sz val="14"/>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</si>
  <si>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rPr>
        <b/>
        <sz val="14"/>
        <rFont val="Arial"/>
        <family val="2"/>
      </rPr>
      <t xml:space="preserve">[For captive electricity]
Option (b)
</t>
    </r>
    <r>
      <rPr>
        <sz val="14"/>
        <rFont val="Arial"/>
        <family val="2"/>
      </rPr>
      <t>Fuel amount consumed by the captive power generation system</t>
    </r>
    <phoneticPr fontId="2"/>
  </si>
  <si>
    <r>
      <rPr>
        <b/>
        <sz val="14"/>
        <rFont val="Arial"/>
        <family val="2"/>
      </rPr>
      <t xml:space="preserve">[For captive electricity]
Option (b)
</t>
    </r>
    <r>
      <rPr>
        <sz val="14"/>
        <rFont val="Arial"/>
        <family val="2"/>
      </rPr>
      <t>Generated and supplied electricity by the captive power generation system</t>
    </r>
    <phoneticPr fontId="2"/>
  </si>
  <si>
    <r>
      <rPr>
        <b/>
        <sz val="14"/>
        <rFont val="Arial"/>
        <family val="2"/>
      </rPr>
      <t>[For captive electricity]
Option (a)</t>
    </r>
    <r>
      <rPr>
        <sz val="14"/>
        <rFont val="Arial"/>
        <family val="2"/>
      </rPr>
      <t xml:space="preserve">
Power generation efficiency</t>
    </r>
    <phoneticPr fontId="2"/>
  </si>
  <si>
    <r>
      <rPr>
        <b/>
        <sz val="11"/>
        <rFont val="Arial"/>
        <family val="2"/>
      </rPr>
      <t>[For captive electricity]
Option (a)</t>
    </r>
    <r>
      <rPr>
        <sz val="11"/>
        <rFont val="Arial"/>
        <family val="2"/>
      </rPr>
      <t xml:space="preserve">
CO</t>
    </r>
    <r>
      <rPr>
        <vertAlign val="subscript"/>
        <sz val="11"/>
        <rFont val="Arial"/>
        <family val="2"/>
      </rPr>
      <t>2</t>
    </r>
    <r>
      <rPr>
        <sz val="11"/>
        <rFont val="Arial"/>
        <family val="2"/>
      </rPr>
      <t xml:space="preserve"> emission factor of consumed electricity</t>
    </r>
    <phoneticPr fontId="2"/>
  </si>
  <si>
    <r>
      <rPr>
        <b/>
        <sz val="11"/>
        <rFont val="Arial"/>
        <family val="2"/>
      </rPr>
      <t>[For captive electricity]
Option (b)</t>
    </r>
    <r>
      <rPr>
        <sz val="11"/>
        <rFont val="Arial"/>
        <family val="2"/>
      </rPr>
      <t xml:space="preserve">
CO</t>
    </r>
    <r>
      <rPr>
        <vertAlign val="subscript"/>
        <sz val="11"/>
        <rFont val="Arial"/>
        <family val="2"/>
      </rPr>
      <t>2</t>
    </r>
    <r>
      <rPr>
        <sz val="11"/>
        <rFont val="Arial"/>
        <family val="2"/>
      </rPr>
      <t xml:space="preserve"> emission factor of consumed electricity</t>
    </r>
    <phoneticPr fontId="2"/>
  </si>
  <si>
    <r>
      <t>Output chilled water temperature of project chiller</t>
    </r>
    <r>
      <rPr>
        <i/>
        <sz val="11"/>
        <rFont val="Arial"/>
        <family val="2"/>
      </rPr>
      <t xml:space="preserve"> i</t>
    </r>
    <r>
      <rPr>
        <sz val="11"/>
        <rFont val="Arial"/>
        <family val="2"/>
      </rPr>
      <t xml:space="preserve"> set on the catalog conditions of the project chiller</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</si>
  <si>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</si>
  <si>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</si>
  <si>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r>
      <rPr>
        <b/>
        <sz val="14"/>
        <rFont val="Arial"/>
        <family val="2"/>
      </rPr>
      <t>[For grid electricity]</t>
    </r>
    <r>
      <rPr>
        <sz val="14"/>
        <rFont val="Arial"/>
        <family val="2"/>
      </rPr>
      <t xml:space="preserve">
CO</t>
    </r>
    <r>
      <rPr>
        <vertAlign val="subscript"/>
        <sz val="14"/>
        <rFont val="Arial"/>
        <family val="2"/>
      </rPr>
      <t>2</t>
    </r>
    <r>
      <rPr>
        <sz val="14"/>
        <rFont val="Arial"/>
        <family val="2"/>
      </rPr>
      <t xml:space="preserve"> emission factor for consumed electricity</t>
    </r>
    <phoneticPr fontId="2"/>
  </si>
  <si>
    <r>
      <rPr>
        <b/>
        <sz val="14"/>
        <rFont val="Arial"/>
        <family val="2"/>
      </rPr>
      <t>[For captive electricity]
Option (a) and (b)</t>
    </r>
    <r>
      <rPr>
        <sz val="14"/>
        <rFont val="Arial"/>
        <family val="2"/>
      </rPr>
      <t xml:space="preserve">
CO</t>
    </r>
    <r>
      <rPr>
        <vertAlign val="subscript"/>
        <sz val="14"/>
        <rFont val="Arial"/>
        <family val="2"/>
      </rPr>
      <t>2</t>
    </r>
    <r>
      <rPr>
        <sz val="14"/>
        <rFont val="Arial"/>
        <family val="2"/>
      </rPr>
      <t xml:space="preserve"> emission factor of the fuel consumed by the captive power generation system</t>
    </r>
    <phoneticPr fontId="2"/>
  </si>
  <si>
    <r>
      <rPr>
        <b/>
        <sz val="14"/>
        <rFont val="Arial"/>
        <family val="2"/>
      </rPr>
      <t xml:space="preserve">[For captive electricity]
Option (b)
</t>
    </r>
    <r>
      <rPr>
        <sz val="14"/>
        <rFont val="Arial"/>
        <family val="2"/>
      </rPr>
      <t>Net calorific value of the fuel consumed by the captive power generation system</t>
    </r>
    <phoneticPr fontId="2"/>
  </si>
  <si>
    <r>
      <rPr>
        <b/>
        <sz val="14"/>
        <rFont val="Arial"/>
        <family val="2"/>
      </rPr>
      <t xml:space="preserve">[For captive electricity]
In case the captive electricity generation system meets all of the conditions mentioned in the methodology document
</t>
    </r>
    <r>
      <rPr>
        <sz val="14"/>
        <rFont val="Arial"/>
        <family val="2"/>
      </rPr>
      <t>CO</t>
    </r>
    <r>
      <rPr>
        <vertAlign val="subscript"/>
        <sz val="14"/>
        <rFont val="Arial"/>
        <family val="2"/>
      </rPr>
      <t>2</t>
    </r>
    <r>
      <rPr>
        <sz val="14"/>
        <rFont val="Arial"/>
        <family val="2"/>
      </rPr>
      <t xml:space="preserve"> emission factor for consumed electricity</t>
    </r>
    <phoneticPr fontId="2"/>
  </si>
  <si>
    <r>
      <rPr>
        <b/>
        <sz val="11"/>
        <rFont val="Arial"/>
        <family val="2"/>
      </rPr>
      <t xml:space="preserve">[For captive electricity]
In case the captive electricity generation system meets all of the conditions mentioned in the methodology document
</t>
    </r>
    <r>
      <rPr>
        <sz val="11"/>
        <rFont val="Arial"/>
        <family val="2"/>
      </rPr>
      <t>CO</t>
    </r>
    <r>
      <rPr>
        <vertAlign val="subscript"/>
        <sz val="11"/>
        <rFont val="Arial"/>
        <family val="2"/>
      </rPr>
      <t>2</t>
    </r>
    <r>
      <rPr>
        <sz val="11"/>
        <rFont val="Arial"/>
        <family val="2"/>
      </rPr>
      <t xml:space="preserve"> emission factor for consumed electricity</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</si>
</sst>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Red]\(#,##0.0\)"/>
    <numFmt numFmtId="177" formatCode="#,##0.0_ "/>
    <numFmt numFmtId="178" formatCode="0.00_ "/>
    <numFmt numFmtId="179" formatCode="#,##0.00_ "/>
    <numFmt numFmtId="180" formatCode="#,##0.000_ ;[Red]\-#,##0.000\ "/>
    <numFmt numFmtId="181" formatCode="#,##0_ ;[Red]\-#,##0\ "/>
    <numFmt numFmtId="182" formatCode="#,##0.000_ "/>
    <numFmt numFmtId="183" formatCode="#,##0_ "/>
  </numFmts>
  <fonts count="4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sz val="6"/>
      <name val="ＭＳ Ｐゴシック"/>
      <family val="3"/>
      <charset val="128"/>
      <scheme val="minor"/>
    </font>
    <font>
      <i/>
      <sz val="14"/>
      <name val="Arial"/>
      <family val="2"/>
    </font>
    <font>
      <i/>
      <vertAlign val="subscript"/>
      <sz val="14"/>
      <name val="Arial"/>
      <family val="2"/>
    </font>
    <font>
      <sz val="14"/>
      <name val="Arial"/>
      <family val="2"/>
    </font>
    <font>
      <vertAlign val="subscript"/>
      <sz val="14"/>
      <name val="Arial"/>
      <family val="2"/>
    </font>
    <font>
      <sz val="14"/>
      <name val="ＭＳ Ｐゴシック"/>
      <family val="3"/>
      <charset val="128"/>
    </font>
    <font>
      <sz val="14"/>
      <color theme="1"/>
      <name val="Arial"/>
      <family val="2"/>
    </font>
    <font>
      <i/>
      <sz val="11"/>
      <name val="Arial"/>
      <family val="2"/>
    </font>
    <font>
      <b/>
      <i/>
      <sz val="11"/>
      <color indexed="9"/>
      <name val="Arial"/>
      <family val="2"/>
    </font>
    <font>
      <i/>
      <vertAlign val="subscript"/>
      <sz val="11"/>
      <name val="Arial"/>
      <family val="2"/>
    </font>
    <font>
      <vertAlign val="subscript"/>
      <sz val="11"/>
      <name val="Arial"/>
      <family val="2"/>
    </font>
    <font>
      <b/>
      <sz val="11"/>
      <color theme="0"/>
      <name val="Arial"/>
      <family val="2"/>
    </font>
    <font>
      <b/>
      <i/>
      <sz val="11"/>
      <color theme="0"/>
      <name val="Arial"/>
      <family val="2"/>
    </font>
    <font>
      <b/>
      <i/>
      <sz val="11"/>
      <color rgb="FFFFFFFF"/>
      <name val="Arial"/>
      <family val="2"/>
    </font>
    <font>
      <vertAlign val="subscript"/>
      <sz val="11"/>
      <color rgb="FF000000"/>
      <name val="Arial"/>
      <family val="2"/>
    </font>
    <font>
      <sz val="11"/>
      <color indexed="8"/>
      <name val="Arial Unicode MS"/>
      <family val="3"/>
      <charset val="128"/>
    </font>
    <font>
      <vertAlign val="subscript"/>
      <sz val="11"/>
      <color rgb="FF000000"/>
      <name val="Arial Unicode MS"/>
      <family val="3"/>
      <charset val="128"/>
    </font>
    <font>
      <sz val="11"/>
      <color rgb="FF000000"/>
      <name val="Arial Unicode MS"/>
      <family val="3"/>
      <charset val="128"/>
    </font>
    <font>
      <b/>
      <sz val="14"/>
      <name val="Arial"/>
      <family val="2"/>
    </font>
    <font>
      <b/>
      <sz val="11"/>
      <name val="Arial"/>
      <family val="2"/>
    </font>
  </fonts>
  <fills count="8">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rgb="FF808080"/>
      </left>
      <right style="thin">
        <color rgb="FF808080"/>
      </right>
      <top style="thin">
        <color rgb="FF808080"/>
      </top>
      <bottom style="thin">
        <color rgb="FF80808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Fill="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lignment vertical="center"/>
    </xf>
    <xf numFmtId="0" fontId="3" fillId="7" borderId="6" xfId="0" applyFont="1" applyFill="1" applyBorder="1">
      <alignment vertical="center"/>
    </xf>
    <xf numFmtId="0" fontId="3" fillId="7" borderId="6" xfId="0" applyFont="1" applyFill="1" applyBorder="1" applyAlignment="1">
      <alignment horizontal="center" vertical="center"/>
    </xf>
    <xf numFmtId="0" fontId="23" fillId="5" borderId="1" xfId="0" applyFont="1" applyFill="1" applyBorder="1">
      <alignment vertical="center"/>
    </xf>
    <xf numFmtId="0" fontId="25" fillId="5" borderId="1" xfId="0" applyFont="1" applyFill="1" applyBorder="1">
      <alignment vertical="center"/>
    </xf>
    <xf numFmtId="0" fontId="25" fillId="5" borderId="1" xfId="0" quotePrefix="1" applyFont="1" applyFill="1" applyBorder="1" applyAlignment="1">
      <alignment horizontal="center" vertical="center"/>
    </xf>
    <xf numFmtId="0" fontId="25" fillId="5" borderId="1" xfId="0" applyFont="1" applyFill="1" applyBorder="1" applyAlignment="1">
      <alignment vertical="center" wrapText="1"/>
    </xf>
    <xf numFmtId="0" fontId="25" fillId="2" borderId="1" xfId="0" applyFont="1" applyFill="1" applyBorder="1" applyAlignment="1">
      <alignment vertical="center" wrapText="1"/>
    </xf>
    <xf numFmtId="38" fontId="25" fillId="2" borderId="1" xfId="1" applyFont="1" applyFill="1" applyBorder="1">
      <alignment vertical="center"/>
    </xf>
    <xf numFmtId="38" fontId="25" fillId="2" borderId="1" xfId="1" applyFont="1" applyFill="1" applyBorder="1" applyAlignment="1">
      <alignment vertical="center" wrapText="1"/>
    </xf>
    <xf numFmtId="0" fontId="25" fillId="0" borderId="1" xfId="0" applyFont="1" applyFill="1" applyBorder="1" applyAlignment="1" applyProtection="1">
      <alignment vertical="center" wrapText="1"/>
      <protection locked="0"/>
    </xf>
    <xf numFmtId="0" fontId="25" fillId="2" borderId="1" xfId="0" quotePrefix="1" applyFont="1" applyFill="1" applyBorder="1" applyAlignment="1" applyProtection="1">
      <alignment vertical="center" wrapText="1"/>
      <protection locked="0"/>
    </xf>
    <xf numFmtId="0" fontId="25" fillId="2" borderId="1" xfId="0" applyFont="1" applyFill="1" applyBorder="1" applyAlignment="1" applyProtection="1">
      <alignment vertical="center" wrapText="1"/>
      <protection locked="0"/>
    </xf>
    <xf numFmtId="0" fontId="25" fillId="5"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8" fillId="5" borderId="1" xfId="0" applyFont="1" applyFill="1" applyBorder="1">
      <alignment vertical="center"/>
    </xf>
    <xf numFmtId="0" fontId="8" fillId="5" borderId="1" xfId="0" applyFont="1" applyFill="1" applyBorder="1" applyAlignment="1">
      <alignment vertical="center" wrapText="1"/>
    </xf>
    <xf numFmtId="0" fontId="8" fillId="0" borderId="1" xfId="0" applyFont="1" applyFill="1" applyBorder="1">
      <alignment vertical="center"/>
    </xf>
    <xf numFmtId="0" fontId="8" fillId="5" borderId="1" xfId="0" applyFont="1" applyFill="1" applyBorder="1" applyAlignment="1">
      <alignment horizontal="center" vertical="center"/>
    </xf>
    <xf numFmtId="0" fontId="29" fillId="5" borderId="1" xfId="0" applyFont="1" applyFill="1" applyBorder="1" applyAlignment="1">
      <alignment horizontal="center" vertical="center"/>
    </xf>
    <xf numFmtId="0" fontId="6" fillId="4" borderId="1" xfId="0" applyFont="1" applyFill="1" applyBorder="1" applyAlignment="1">
      <alignment vertical="center" wrapText="1"/>
    </xf>
    <xf numFmtId="0" fontId="8" fillId="0" borderId="1" xfId="0" applyFont="1" applyFill="1" applyBorder="1" applyAlignment="1">
      <alignment horizontal="right" vertical="center"/>
    </xf>
    <xf numFmtId="0" fontId="29" fillId="5" borderId="1" xfId="0" applyFont="1" applyFill="1" applyBorder="1" applyAlignment="1">
      <alignment vertical="center" wrapText="1"/>
    </xf>
    <xf numFmtId="0" fontId="8" fillId="0" borderId="1" xfId="0" applyFont="1" applyFill="1" applyBorder="1" applyAlignment="1">
      <alignment horizontal="right" vertical="center" wrapText="1"/>
    </xf>
    <xf numFmtId="176" fontId="8" fillId="0" borderId="1" xfId="0" applyNumberFormat="1" applyFont="1" applyFill="1" applyBorder="1">
      <alignment vertical="center"/>
    </xf>
    <xf numFmtId="176" fontId="8" fillId="5" borderId="1" xfId="0" applyNumberFormat="1" applyFont="1" applyFill="1" applyBorder="1">
      <alignment vertical="center"/>
    </xf>
    <xf numFmtId="177" fontId="3" fillId="0" borderId="6" xfId="0" applyNumberFormat="1" applyFont="1" applyBorder="1">
      <alignment vertical="center"/>
    </xf>
    <xf numFmtId="0" fontId="29" fillId="5" borderId="1" xfId="0" applyFont="1" applyFill="1" applyBorder="1">
      <alignment vertical="center"/>
    </xf>
    <xf numFmtId="178" fontId="8" fillId="0" borderId="1" xfId="0" applyNumberFormat="1" applyFont="1" applyFill="1" applyBorder="1">
      <alignment vertical="center"/>
    </xf>
    <xf numFmtId="177" fontId="8" fillId="0" borderId="1" xfId="0" applyNumberFormat="1" applyFont="1" applyFill="1" applyBorder="1">
      <alignment vertical="center"/>
    </xf>
    <xf numFmtId="179" fontId="8" fillId="0" borderId="1" xfId="0" applyNumberFormat="1" applyFont="1" applyFill="1" applyBorder="1" applyAlignment="1">
      <alignment vertical="center" wrapText="1"/>
    </xf>
    <xf numFmtId="0" fontId="3" fillId="7" borderId="6" xfId="0" applyFont="1" applyFill="1" applyBorder="1" applyAlignment="1">
      <alignment horizontal="center" vertical="center" shrinkToFit="1"/>
    </xf>
    <xf numFmtId="178" fontId="8" fillId="5" borderId="1" xfId="0" applyNumberFormat="1" applyFont="1" applyFill="1" applyBorder="1">
      <alignment vertical="center"/>
    </xf>
    <xf numFmtId="0" fontId="37" fillId="7" borderId="6" xfId="0" applyFont="1" applyFill="1" applyBorder="1">
      <alignment vertical="center"/>
    </xf>
    <xf numFmtId="180" fontId="8" fillId="5" borderId="1" xfId="1" applyNumberFormat="1" applyFont="1" applyFill="1" applyBorder="1">
      <alignment vertical="center"/>
    </xf>
    <xf numFmtId="182" fontId="25" fillId="0" borderId="1" xfId="0" applyNumberFormat="1" applyFont="1" applyBorder="1">
      <alignment vertical="center"/>
    </xf>
    <xf numFmtId="183" fontId="25" fillId="0" borderId="1" xfId="0" applyNumberFormat="1" applyFont="1" applyBorder="1">
      <alignment vertical="center"/>
    </xf>
    <xf numFmtId="177" fontId="25" fillId="0" borderId="1" xfId="0" applyNumberFormat="1" applyFont="1" applyBorder="1">
      <alignment vertical="center"/>
    </xf>
    <xf numFmtId="178" fontId="25" fillId="0" borderId="1" xfId="0" applyNumberFormat="1" applyFont="1" applyBorder="1">
      <alignment vertical="center"/>
    </xf>
    <xf numFmtId="0" fontId="8" fillId="2" borderId="1" xfId="0" applyFont="1" applyFill="1" applyBorder="1" applyAlignment="1" applyProtection="1">
      <alignment vertical="center" wrapText="1"/>
      <protection locked="0"/>
    </xf>
    <xf numFmtId="0" fontId="25" fillId="0" borderId="15" xfId="0" quotePrefix="1" applyFont="1" applyFill="1" applyBorder="1" applyAlignment="1" applyProtection="1">
      <alignment vertical="center" wrapText="1"/>
      <protection locked="0"/>
    </xf>
    <xf numFmtId="0" fontId="25" fillId="5" borderId="1" xfId="0" applyFont="1" applyFill="1" applyBorder="1" applyAlignment="1">
      <alignment vertical="center" wrapText="1"/>
    </xf>
    <xf numFmtId="0" fontId="10" fillId="4"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0" fontId="16" fillId="0" borderId="6" xfId="0" applyFont="1" applyFill="1" applyBorder="1" applyAlignment="1">
      <alignment vertical="center" wrapText="1"/>
    </xf>
    <xf numFmtId="0" fontId="10" fillId="4" borderId="3" xfId="0" applyFont="1" applyFill="1" applyBorder="1" applyAlignment="1">
      <alignment horizontal="center" vertical="center"/>
    </xf>
    <xf numFmtId="181" fontId="17" fillId="2" borderId="4" xfId="1" applyNumberFormat="1" applyFont="1" applyFill="1" applyBorder="1" applyAlignment="1">
      <alignment horizontal="right" vertical="center"/>
    </xf>
    <xf numFmtId="181" fontId="17" fillId="2" borderId="5" xfId="1" applyNumberFormat="1" applyFont="1" applyFill="1" applyBorder="1" applyAlignment="1">
      <alignment horizontal="right" vertical="center"/>
    </xf>
    <xf numFmtId="0" fontId="25" fillId="5" borderId="1" xfId="0" applyFont="1" applyFill="1" applyBorder="1" applyAlignment="1">
      <alignment vertical="center" wrapText="1"/>
    </xf>
    <xf numFmtId="0" fontId="3" fillId="0" borderId="13"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6" fillId="4" borderId="1" xfId="0" applyFont="1" applyFill="1" applyBorder="1" applyAlignment="1">
      <alignment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1"/>
  <sheetViews>
    <sheetView showGridLines="0" tabSelected="1" zoomScale="60" zoomScaleNormal="60" workbookViewId="0"/>
  </sheetViews>
  <sheetFormatPr defaultColWidth="9" defaultRowHeight="14.25" x14ac:dyDescent="0.15"/>
  <cols>
    <col min="1" max="1" width="3.625" style="1" customWidth="1"/>
    <col min="2" max="2" width="15.625" style="1" customWidth="1"/>
    <col min="3" max="3" width="16.875" style="1" customWidth="1"/>
    <col min="4" max="4" width="32.125" style="1" customWidth="1"/>
    <col min="5" max="5" width="14.125" style="1" customWidth="1"/>
    <col min="6" max="6" width="13.125" style="1" customWidth="1"/>
    <col min="7" max="7" width="15.5" style="1" customWidth="1"/>
    <col min="8" max="8" width="21.375" style="1" customWidth="1"/>
    <col min="9" max="9" width="63.5" style="1" customWidth="1"/>
    <col min="10" max="10" width="15.875" style="1" customWidth="1"/>
    <col min="11" max="11" width="14.625" style="1" customWidth="1"/>
    <col min="12" max="16384" width="9" style="1"/>
  </cols>
  <sheetData>
    <row r="1" spans="1:11" ht="18" customHeight="1" x14ac:dyDescent="0.15">
      <c r="K1" s="17" t="s">
        <v>51</v>
      </c>
    </row>
    <row r="2" spans="1:11" ht="27.75" customHeight="1" x14ac:dyDescent="0.15">
      <c r="A2" s="20" t="s">
        <v>42</v>
      </c>
      <c r="B2" s="21"/>
      <c r="C2" s="21"/>
      <c r="D2" s="21"/>
      <c r="E2" s="21"/>
      <c r="F2" s="21"/>
      <c r="G2" s="21"/>
      <c r="H2" s="21"/>
      <c r="I2" s="21"/>
      <c r="J2" s="21"/>
      <c r="K2" s="22"/>
    </row>
    <row r="4" spans="1:11" ht="18.75" customHeight="1" x14ac:dyDescent="0.15">
      <c r="A4" s="18" t="s">
        <v>9</v>
      </c>
      <c r="B4" s="7"/>
    </row>
    <row r="5" spans="1:11" ht="18.75" customHeight="1" x14ac:dyDescent="0.15">
      <c r="A5" s="7"/>
      <c r="B5" s="23" t="s">
        <v>13</v>
      </c>
      <c r="C5" s="23" t="s">
        <v>14</v>
      </c>
      <c r="D5" s="23" t="s">
        <v>15</v>
      </c>
      <c r="E5" s="23" t="s">
        <v>16</v>
      </c>
      <c r="F5" s="23" t="s">
        <v>17</v>
      </c>
      <c r="G5" s="23" t="s">
        <v>18</v>
      </c>
      <c r="H5" s="23" t="s">
        <v>19</v>
      </c>
      <c r="I5" s="23" t="s">
        <v>20</v>
      </c>
      <c r="J5" s="23" t="s">
        <v>21</v>
      </c>
      <c r="K5" s="23" t="s">
        <v>22</v>
      </c>
    </row>
    <row r="6" spans="1:11" s="13" customFormat="1" ht="39" customHeight="1" x14ac:dyDescent="0.15">
      <c r="B6" s="23" t="s">
        <v>23</v>
      </c>
      <c r="C6" s="23" t="s">
        <v>24</v>
      </c>
      <c r="D6" s="23" t="s">
        <v>25</v>
      </c>
      <c r="E6" s="23" t="s">
        <v>26</v>
      </c>
      <c r="F6" s="23" t="s">
        <v>27</v>
      </c>
      <c r="G6" s="23" t="s">
        <v>28</v>
      </c>
      <c r="H6" s="23" t="s">
        <v>29</v>
      </c>
      <c r="I6" s="23" t="s">
        <v>30</v>
      </c>
      <c r="J6" s="23" t="s">
        <v>31</v>
      </c>
      <c r="K6" s="23" t="s">
        <v>32</v>
      </c>
    </row>
    <row r="7" spans="1:11" ht="177" customHeight="1" x14ac:dyDescent="0.15">
      <c r="B7" s="49" t="s">
        <v>74</v>
      </c>
      <c r="C7" s="47" t="s">
        <v>68</v>
      </c>
      <c r="D7" s="50" t="s">
        <v>69</v>
      </c>
      <c r="E7" s="57" t="s">
        <v>53</v>
      </c>
      <c r="F7" s="48" t="s">
        <v>52</v>
      </c>
      <c r="G7" s="54" t="s">
        <v>37</v>
      </c>
      <c r="H7" s="54" t="s">
        <v>125</v>
      </c>
      <c r="I7" s="55" t="s">
        <v>78</v>
      </c>
      <c r="J7" s="56" t="s">
        <v>77</v>
      </c>
      <c r="K7" s="51" t="s">
        <v>73</v>
      </c>
    </row>
    <row r="8" spans="1:11" ht="254.25" customHeight="1" x14ac:dyDescent="0.15">
      <c r="B8" s="49" t="s">
        <v>75</v>
      </c>
      <c r="C8" s="47" t="s">
        <v>70</v>
      </c>
      <c r="D8" s="50" t="s">
        <v>128</v>
      </c>
      <c r="E8" s="52"/>
      <c r="F8" s="50" t="s">
        <v>57</v>
      </c>
      <c r="G8" s="54" t="s">
        <v>123</v>
      </c>
      <c r="H8" s="54" t="s">
        <v>124</v>
      </c>
      <c r="I8" s="56" t="s">
        <v>126</v>
      </c>
      <c r="J8" s="83" t="s">
        <v>120</v>
      </c>
      <c r="K8" s="53"/>
    </row>
    <row r="9" spans="1:11" ht="177" customHeight="1" x14ac:dyDescent="0.15">
      <c r="B9" s="49" t="s">
        <v>76</v>
      </c>
      <c r="C9" s="47" t="s">
        <v>71</v>
      </c>
      <c r="D9" s="50" t="s">
        <v>129</v>
      </c>
      <c r="E9" s="52"/>
      <c r="F9" s="50" t="s">
        <v>52</v>
      </c>
      <c r="G9" s="54" t="s">
        <v>121</v>
      </c>
      <c r="H9" s="54" t="s">
        <v>122</v>
      </c>
      <c r="I9" s="84" t="s">
        <v>127</v>
      </c>
      <c r="J9" s="83" t="s">
        <v>120</v>
      </c>
      <c r="K9" s="53"/>
    </row>
    <row r="10" spans="1:11" ht="8.25" customHeight="1" x14ac:dyDescent="0.15"/>
    <row r="11" spans="1:11" ht="20.100000000000001" customHeight="1" x14ac:dyDescent="0.15">
      <c r="A11" s="18" t="s">
        <v>10</v>
      </c>
    </row>
    <row r="12" spans="1:11" ht="20.100000000000001" customHeight="1" x14ac:dyDescent="0.15">
      <c r="B12" s="23" t="s">
        <v>13</v>
      </c>
      <c r="C12" s="86" t="s">
        <v>14</v>
      </c>
      <c r="D12" s="86"/>
      <c r="E12" s="23" t="s">
        <v>15</v>
      </c>
      <c r="F12" s="23" t="s">
        <v>16</v>
      </c>
      <c r="G12" s="86" t="s">
        <v>17</v>
      </c>
      <c r="H12" s="86"/>
      <c r="I12" s="86"/>
      <c r="J12" s="86" t="s">
        <v>18</v>
      </c>
      <c r="K12" s="86"/>
    </row>
    <row r="13" spans="1:11" ht="39" customHeight="1" x14ac:dyDescent="0.15">
      <c r="B13" s="23" t="s">
        <v>24</v>
      </c>
      <c r="C13" s="86" t="s">
        <v>25</v>
      </c>
      <c r="D13" s="86"/>
      <c r="E13" s="23" t="s">
        <v>26</v>
      </c>
      <c r="F13" s="23" t="s">
        <v>27</v>
      </c>
      <c r="G13" s="86" t="s">
        <v>29</v>
      </c>
      <c r="H13" s="86"/>
      <c r="I13" s="86"/>
      <c r="J13" s="86" t="s">
        <v>32</v>
      </c>
      <c r="K13" s="86"/>
    </row>
    <row r="14" spans="1:11" ht="68.25" customHeight="1" x14ac:dyDescent="0.15">
      <c r="B14" s="47" t="s">
        <v>59</v>
      </c>
      <c r="C14" s="93" t="s">
        <v>136</v>
      </c>
      <c r="D14" s="93"/>
      <c r="E14" s="79"/>
      <c r="F14" s="48" t="s">
        <v>100</v>
      </c>
      <c r="G14" s="88" t="s">
        <v>55</v>
      </c>
      <c r="H14" s="88"/>
      <c r="I14" s="88"/>
      <c r="J14" s="87"/>
      <c r="K14" s="87"/>
    </row>
    <row r="15" spans="1:11" ht="68.25" customHeight="1" x14ac:dyDescent="0.15">
      <c r="B15" s="47" t="s">
        <v>60</v>
      </c>
      <c r="C15" s="93" t="s">
        <v>130</v>
      </c>
      <c r="D15" s="93"/>
      <c r="E15" s="80"/>
      <c r="F15" s="48" t="s">
        <v>54</v>
      </c>
      <c r="G15" s="88" t="s">
        <v>56</v>
      </c>
      <c r="H15" s="88"/>
      <c r="I15" s="88"/>
      <c r="J15" s="87"/>
      <c r="K15" s="87"/>
    </row>
    <row r="16" spans="1:11" ht="98.25" customHeight="1" x14ac:dyDescent="0.15">
      <c r="B16" s="47" t="s">
        <v>61</v>
      </c>
      <c r="C16" s="93" t="s">
        <v>137</v>
      </c>
      <c r="D16" s="93"/>
      <c r="E16" s="79"/>
      <c r="F16" s="48" t="s">
        <v>101</v>
      </c>
      <c r="G16" s="88" t="s">
        <v>119</v>
      </c>
      <c r="H16" s="88"/>
      <c r="I16" s="88"/>
      <c r="J16" s="87"/>
      <c r="K16" s="87"/>
    </row>
    <row r="17" spans="1:11" ht="98.25" customHeight="1" x14ac:dyDescent="0.15">
      <c r="B17" s="47" t="s">
        <v>62</v>
      </c>
      <c r="C17" s="93" t="s">
        <v>138</v>
      </c>
      <c r="D17" s="93"/>
      <c r="E17" s="81"/>
      <c r="F17" s="85" t="s">
        <v>99</v>
      </c>
      <c r="G17" s="88" t="s">
        <v>118</v>
      </c>
      <c r="H17" s="88"/>
      <c r="I17" s="88"/>
      <c r="J17" s="87"/>
      <c r="K17" s="87"/>
    </row>
    <row r="18" spans="1:11" ht="137.25" customHeight="1" x14ac:dyDescent="0.15">
      <c r="B18" s="47" t="s">
        <v>59</v>
      </c>
      <c r="C18" s="93" t="s">
        <v>139</v>
      </c>
      <c r="D18" s="93"/>
      <c r="E18" s="82"/>
      <c r="F18" s="48" t="s">
        <v>100</v>
      </c>
      <c r="G18" s="88" t="s">
        <v>58</v>
      </c>
      <c r="H18" s="88"/>
      <c r="I18" s="88"/>
      <c r="J18" s="94"/>
      <c r="K18" s="95"/>
    </row>
    <row r="19" spans="1:11" ht="68.25" customHeight="1" x14ac:dyDescent="0.15">
      <c r="B19" s="47" t="s">
        <v>63</v>
      </c>
      <c r="C19" s="93" t="s">
        <v>64</v>
      </c>
      <c r="D19" s="93"/>
      <c r="E19" s="57" t="s">
        <v>53</v>
      </c>
      <c r="F19" s="48" t="s">
        <v>53</v>
      </c>
      <c r="G19" s="88" t="s">
        <v>65</v>
      </c>
      <c r="H19" s="88"/>
      <c r="I19" s="88"/>
      <c r="J19" s="94" t="s">
        <v>72</v>
      </c>
      <c r="K19" s="95"/>
    </row>
    <row r="20" spans="1:11" ht="68.25" customHeight="1" x14ac:dyDescent="0.15">
      <c r="B20" s="47" t="s">
        <v>66</v>
      </c>
      <c r="C20" s="93" t="s">
        <v>67</v>
      </c>
      <c r="D20" s="93"/>
      <c r="E20" s="57" t="s">
        <v>53</v>
      </c>
      <c r="F20" s="48" t="s">
        <v>53</v>
      </c>
      <c r="G20" s="88" t="s">
        <v>110</v>
      </c>
      <c r="H20" s="88"/>
      <c r="I20" s="88"/>
      <c r="J20" s="94" t="s">
        <v>72</v>
      </c>
      <c r="K20" s="95"/>
    </row>
    <row r="21" spans="1:11" ht="68.25" customHeight="1" x14ac:dyDescent="0.15">
      <c r="B21" s="47" t="s">
        <v>105</v>
      </c>
      <c r="C21" s="93" t="s">
        <v>107</v>
      </c>
      <c r="D21" s="93"/>
      <c r="E21" s="57" t="s">
        <v>53</v>
      </c>
      <c r="F21" s="85" t="s">
        <v>109</v>
      </c>
      <c r="G21" s="88" t="s">
        <v>110</v>
      </c>
      <c r="H21" s="88"/>
      <c r="I21" s="88"/>
      <c r="J21" s="94" t="s">
        <v>72</v>
      </c>
      <c r="K21" s="95"/>
    </row>
    <row r="22" spans="1:11" ht="68.25" customHeight="1" x14ac:dyDescent="0.15">
      <c r="B22" s="47" t="s">
        <v>106</v>
      </c>
      <c r="C22" s="93" t="s">
        <v>108</v>
      </c>
      <c r="D22" s="93"/>
      <c r="E22" s="57" t="s">
        <v>53</v>
      </c>
      <c r="F22" s="85" t="s">
        <v>109</v>
      </c>
      <c r="G22" s="88" t="s">
        <v>110</v>
      </c>
      <c r="H22" s="88"/>
      <c r="I22" s="88"/>
      <c r="J22" s="94" t="s">
        <v>72</v>
      </c>
      <c r="K22" s="95"/>
    </row>
    <row r="23" spans="1:11" ht="6.75" customHeight="1" x14ac:dyDescent="0.15"/>
    <row r="24" spans="1:11" ht="18.75" customHeight="1" x14ac:dyDescent="0.15">
      <c r="A24" s="19" t="s">
        <v>11</v>
      </c>
      <c r="B24" s="5"/>
    </row>
    <row r="25" spans="1:11" ht="21.75" thickBot="1" x14ac:dyDescent="0.2">
      <c r="B25" s="90" t="s">
        <v>39</v>
      </c>
      <c r="C25" s="90"/>
      <c r="D25" s="24" t="s">
        <v>27</v>
      </c>
    </row>
    <row r="26" spans="1:11" ht="21.75" thickBot="1" x14ac:dyDescent="0.2">
      <c r="B26" s="91">
        <f>ROUNDDOWN('PMS(calc_process)'!G6, 0)</f>
        <v>0</v>
      </c>
      <c r="C26" s="92"/>
      <c r="D26" s="25" t="s">
        <v>50</v>
      </c>
    </row>
    <row r="27" spans="1:11" ht="20.100000000000001" customHeight="1" x14ac:dyDescent="0.15">
      <c r="B27" s="6"/>
      <c r="C27" s="6"/>
      <c r="F27" s="14"/>
      <c r="G27" s="14"/>
    </row>
    <row r="28" spans="1:11" ht="18.75" customHeight="1" x14ac:dyDescent="0.15">
      <c r="A28" s="18" t="s">
        <v>12</v>
      </c>
    </row>
    <row r="29" spans="1:11" ht="18" customHeight="1" x14ac:dyDescent="0.15">
      <c r="B29" s="26" t="s">
        <v>34</v>
      </c>
      <c r="C29" s="89" t="s">
        <v>35</v>
      </c>
      <c r="D29" s="89"/>
      <c r="E29" s="89"/>
      <c r="F29" s="89"/>
      <c r="G29" s="89"/>
      <c r="H29" s="89"/>
      <c r="I29" s="89"/>
      <c r="J29" s="15"/>
    </row>
    <row r="30" spans="1:11" ht="18" customHeight="1" x14ac:dyDescent="0.15">
      <c r="B30" s="26" t="s">
        <v>33</v>
      </c>
      <c r="C30" s="89" t="s">
        <v>36</v>
      </c>
      <c r="D30" s="89"/>
      <c r="E30" s="89"/>
      <c r="F30" s="89"/>
      <c r="G30" s="89"/>
      <c r="H30" s="89"/>
      <c r="I30" s="89"/>
      <c r="J30" s="15"/>
    </row>
    <row r="31" spans="1:11" ht="18" customHeight="1" x14ac:dyDescent="0.15">
      <c r="B31" s="26" t="s">
        <v>37</v>
      </c>
      <c r="C31" s="89" t="s">
        <v>38</v>
      </c>
      <c r="D31" s="89"/>
      <c r="E31" s="89"/>
      <c r="F31" s="89"/>
      <c r="G31" s="89"/>
      <c r="H31" s="89"/>
      <c r="I31" s="89"/>
      <c r="J31" s="15"/>
    </row>
  </sheetData>
  <mergeCells count="38">
    <mergeCell ref="J22:K22"/>
    <mergeCell ref="C21:D21"/>
    <mergeCell ref="G21:I21"/>
    <mergeCell ref="J21:K21"/>
    <mergeCell ref="J15:K15"/>
    <mergeCell ref="C16:D16"/>
    <mergeCell ref="G16:I16"/>
    <mergeCell ref="J16:K16"/>
    <mergeCell ref="C17:D17"/>
    <mergeCell ref="G17:I17"/>
    <mergeCell ref="J17:K17"/>
    <mergeCell ref="J18:K18"/>
    <mergeCell ref="J20:K20"/>
    <mergeCell ref="C19:D19"/>
    <mergeCell ref="G19:I19"/>
    <mergeCell ref="J19:K19"/>
    <mergeCell ref="C30:I30"/>
    <mergeCell ref="C31:I31"/>
    <mergeCell ref="C12:D12"/>
    <mergeCell ref="C13:D13"/>
    <mergeCell ref="B25:C25"/>
    <mergeCell ref="B26:C26"/>
    <mergeCell ref="C14:D14"/>
    <mergeCell ref="C29:I29"/>
    <mergeCell ref="C20:D20"/>
    <mergeCell ref="G20:I20"/>
    <mergeCell ref="C15:D15"/>
    <mergeCell ref="G15:I15"/>
    <mergeCell ref="C18:D18"/>
    <mergeCell ref="G18:I18"/>
    <mergeCell ref="C22:D22"/>
    <mergeCell ref="G22:I22"/>
    <mergeCell ref="J12:K12"/>
    <mergeCell ref="J13:K13"/>
    <mergeCell ref="J14:K14"/>
    <mergeCell ref="G12:I12"/>
    <mergeCell ref="G13:I13"/>
    <mergeCell ref="G14:I14"/>
  </mergeCells>
  <phoneticPr fontId="2"/>
  <dataValidations count="1">
    <dataValidation type="list" allowBlank="1" showInputMessage="1" showErrorMessage="1" sqref="E18" xr:uid="{806D2472-00AD-4B0F-B8FA-9FE21EB194A7}">
      <formula1>"0.8,0.46"</formula1>
    </dataValidation>
  </dataValidations>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68FBB-F52F-45E2-A500-55C90BA5DD25}">
  <sheetPr>
    <tabColor theme="3" tint="0.39997558519241921"/>
    <pageSetUpPr fitToPage="1"/>
  </sheetPr>
  <dimension ref="A1:O26"/>
  <sheetViews>
    <sheetView showGridLines="0" view="pageBreakPreview" zoomScale="85" zoomScaleNormal="80" zoomScaleSheetLayoutView="85" workbookViewId="0"/>
  </sheetViews>
  <sheetFormatPr defaultColWidth="9" defaultRowHeight="14.25" x14ac:dyDescent="0.15"/>
  <cols>
    <col min="1" max="1" width="15.625" style="1" customWidth="1"/>
    <col min="2" max="2" width="13.125" style="1" customWidth="1"/>
    <col min="3" max="15" width="15.625" style="1" customWidth="1"/>
    <col min="16" max="16384" width="9" style="1"/>
  </cols>
  <sheetData>
    <row r="1" spans="1:15" ht="18" customHeight="1" x14ac:dyDescent="0.15"/>
    <row r="2" spans="1:15" s="13" customFormat="1" ht="69.75" customHeight="1" x14ac:dyDescent="0.15">
      <c r="A2" s="58"/>
      <c r="B2" s="58"/>
      <c r="C2" s="58" t="s">
        <v>82</v>
      </c>
      <c r="D2" s="97" t="s">
        <v>98</v>
      </c>
      <c r="E2" s="98"/>
      <c r="F2" s="98"/>
      <c r="G2" s="98"/>
      <c r="H2" s="98"/>
      <c r="I2" s="98"/>
      <c r="J2" s="98"/>
      <c r="K2" s="98"/>
      <c r="L2" s="99"/>
      <c r="M2" s="97" t="s">
        <v>97</v>
      </c>
      <c r="N2" s="98"/>
      <c r="O2" s="99"/>
    </row>
    <row r="3" spans="1:15" ht="20.25" customHeight="1" x14ac:dyDescent="0.15">
      <c r="A3" s="64" t="s">
        <v>24</v>
      </c>
      <c r="B3" s="63" t="s">
        <v>79</v>
      </c>
      <c r="C3" s="66" t="s">
        <v>93</v>
      </c>
      <c r="D3" s="66" t="s">
        <v>94</v>
      </c>
      <c r="E3" s="66" t="s">
        <v>94</v>
      </c>
      <c r="F3" s="66" t="s">
        <v>94</v>
      </c>
      <c r="G3" s="66" t="s">
        <v>94</v>
      </c>
      <c r="H3" s="66" t="s">
        <v>95</v>
      </c>
      <c r="I3" s="71" t="s">
        <v>96</v>
      </c>
      <c r="J3" s="71" t="s">
        <v>111</v>
      </c>
      <c r="K3" s="71" t="s">
        <v>112</v>
      </c>
      <c r="L3" s="66" t="s">
        <v>104</v>
      </c>
      <c r="M3" s="66" t="s">
        <v>84</v>
      </c>
      <c r="N3" s="66" t="s">
        <v>85</v>
      </c>
      <c r="O3" s="66" t="s">
        <v>86</v>
      </c>
    </row>
    <row r="4" spans="1:15" ht="280.5" customHeight="1" x14ac:dyDescent="0.15">
      <c r="A4" s="64" t="s">
        <v>25</v>
      </c>
      <c r="B4" s="60" t="s">
        <v>80</v>
      </c>
      <c r="C4" s="60" t="s">
        <v>87</v>
      </c>
      <c r="D4" s="60" t="s">
        <v>134</v>
      </c>
      <c r="E4" s="60" t="s">
        <v>131</v>
      </c>
      <c r="F4" s="60" t="s">
        <v>132</v>
      </c>
      <c r="G4" s="60" t="s">
        <v>140</v>
      </c>
      <c r="H4" s="60" t="s">
        <v>91</v>
      </c>
      <c r="I4" s="60" t="s">
        <v>92</v>
      </c>
      <c r="J4" s="60" t="s">
        <v>113</v>
      </c>
      <c r="K4" s="60" t="s">
        <v>133</v>
      </c>
      <c r="L4" s="60" t="s">
        <v>135</v>
      </c>
      <c r="M4" s="60" t="s">
        <v>88</v>
      </c>
      <c r="N4" s="60" t="s">
        <v>89</v>
      </c>
      <c r="O4" s="60" t="s">
        <v>90</v>
      </c>
    </row>
    <row r="5" spans="1:15" ht="17.25" customHeight="1" x14ac:dyDescent="0.15">
      <c r="A5" s="64" t="s">
        <v>1</v>
      </c>
      <c r="B5" s="62" t="s">
        <v>81</v>
      </c>
      <c r="C5" s="60" t="s">
        <v>52</v>
      </c>
      <c r="D5" s="59" t="s">
        <v>103</v>
      </c>
      <c r="E5" s="59" t="s">
        <v>103</v>
      </c>
      <c r="F5" s="59" t="s">
        <v>103</v>
      </c>
      <c r="G5" s="59" t="s">
        <v>103</v>
      </c>
      <c r="H5" s="60" t="s">
        <v>53</v>
      </c>
      <c r="I5" s="60"/>
      <c r="J5" s="60"/>
      <c r="K5" s="60"/>
      <c r="L5" s="60" t="s">
        <v>53</v>
      </c>
      <c r="M5" s="60" t="s">
        <v>102</v>
      </c>
      <c r="N5" s="60" t="s">
        <v>102</v>
      </c>
      <c r="O5" s="60" t="s">
        <v>102</v>
      </c>
    </row>
    <row r="6" spans="1:15" ht="17.25" customHeight="1" x14ac:dyDescent="0.15">
      <c r="A6" s="96" t="s">
        <v>26</v>
      </c>
      <c r="B6" s="61">
        <v>1</v>
      </c>
      <c r="C6" s="74"/>
      <c r="D6" s="78">
        <f>IFERROR('PMS(input)'!E$14,0)</f>
        <v>0</v>
      </c>
      <c r="E6" s="78">
        <f>IFERROR(3.6*(100/'PMS(input)'!E$15)*'PMS(input)'!E$16,0)</f>
        <v>0</v>
      </c>
      <c r="F6" s="78">
        <f>IFERROR('PMS(input)'!E$8*'PMS(input)'!E$17*'PMS(input)'!E$16*(1/'PMS(input)'!E$9),0)</f>
        <v>0</v>
      </c>
      <c r="G6" s="78">
        <f>IFERROR('PMS(input)'!E$18,0)</f>
        <v>0</v>
      </c>
      <c r="H6" s="61"/>
      <c r="I6" s="72"/>
      <c r="J6" s="73"/>
      <c r="K6" s="73"/>
      <c r="L6" s="76">
        <f>I6*((J6-K6+1.5+1.5)/(37-7+1.5+1.5))</f>
        <v>0</v>
      </c>
      <c r="M6" s="69">
        <f>IFERROR(C6*(L6/H6)*SMALL(D6:G6,COUNTIF(D6:G6,0)+1),0)</f>
        <v>0</v>
      </c>
      <c r="N6" s="69">
        <f>IFERROR(C6*SMALL(D6:G6,COUNTIF(D6:G6,0)+1),0)</f>
        <v>0</v>
      </c>
      <c r="O6" s="69">
        <f>M6-N6</f>
        <v>0</v>
      </c>
    </row>
    <row r="7" spans="1:15" ht="17.25" customHeight="1" x14ac:dyDescent="0.15">
      <c r="A7" s="96"/>
      <c r="B7" s="61">
        <v>2</v>
      </c>
      <c r="C7" s="74"/>
      <c r="D7" s="78">
        <f>IFERROR('PMS(input)'!E$14,0)</f>
        <v>0</v>
      </c>
      <c r="E7" s="78">
        <f>IFERROR(3.6*(100/'PMS(input)'!E$15)*'PMS(input)'!E$16,0)</f>
        <v>0</v>
      </c>
      <c r="F7" s="78">
        <f>IFERROR('PMS(input)'!E$8*'PMS(input)'!E$17*'PMS(input)'!E$16*(1/'PMS(input)'!E$9),0)</f>
        <v>0</v>
      </c>
      <c r="G7" s="78">
        <f>IFERROR('PMS(input)'!E$18,0)</f>
        <v>0</v>
      </c>
      <c r="H7" s="61"/>
      <c r="I7" s="72"/>
      <c r="J7" s="73"/>
      <c r="K7" s="73"/>
      <c r="L7" s="76">
        <f t="shared" ref="L7:L25" si="0">I7*((J7-K7+1.5+1.5)/(37-7+1.5+1.5))</f>
        <v>0</v>
      </c>
      <c r="M7" s="69">
        <f t="shared" ref="M7:M25" si="1">IFERROR(C7*(L7/H7)*SMALL(D7:G7,COUNTIF(D7:G7,0)+1),0)</f>
        <v>0</v>
      </c>
      <c r="N7" s="69">
        <f t="shared" ref="N7:N25" si="2">IFERROR(C7*SMALL(D7:G7,COUNTIF(D7:G7,0)+1),0)</f>
        <v>0</v>
      </c>
      <c r="O7" s="69">
        <f t="shared" ref="O7:O25" si="3">M7-N7</f>
        <v>0</v>
      </c>
    </row>
    <row r="8" spans="1:15" ht="17.25" customHeight="1" x14ac:dyDescent="0.15">
      <c r="A8" s="96"/>
      <c r="B8" s="61">
        <v>3</v>
      </c>
      <c r="C8" s="74"/>
      <c r="D8" s="78">
        <f>IFERROR('PMS(input)'!E$14,0)</f>
        <v>0</v>
      </c>
      <c r="E8" s="78">
        <f>IFERROR(3.6*(100/'PMS(input)'!E$15)*'PMS(input)'!E$16,0)</f>
        <v>0</v>
      </c>
      <c r="F8" s="78">
        <f>IFERROR('PMS(input)'!E$8*'PMS(input)'!E$17*'PMS(input)'!E$16*(1/'PMS(input)'!E$9),0)</f>
        <v>0</v>
      </c>
      <c r="G8" s="78">
        <f>IFERROR('PMS(input)'!E$18,0)</f>
        <v>0</v>
      </c>
      <c r="H8" s="61"/>
      <c r="I8" s="72"/>
      <c r="J8" s="73"/>
      <c r="K8" s="73"/>
      <c r="L8" s="76">
        <f t="shared" si="0"/>
        <v>0</v>
      </c>
      <c r="M8" s="69">
        <f t="shared" si="1"/>
        <v>0</v>
      </c>
      <c r="N8" s="69">
        <f t="shared" si="2"/>
        <v>0</v>
      </c>
      <c r="O8" s="69">
        <f t="shared" si="3"/>
        <v>0</v>
      </c>
    </row>
    <row r="9" spans="1:15" ht="17.25" customHeight="1" x14ac:dyDescent="0.15">
      <c r="A9" s="96"/>
      <c r="B9" s="61">
        <v>4</v>
      </c>
      <c r="C9" s="74"/>
      <c r="D9" s="78">
        <f>IFERROR('PMS(input)'!E$14,0)</f>
        <v>0</v>
      </c>
      <c r="E9" s="78">
        <f>IFERROR(3.6*(100/'PMS(input)'!E$15)*'PMS(input)'!E$16,0)</f>
        <v>0</v>
      </c>
      <c r="F9" s="78">
        <f>IFERROR('PMS(input)'!E$8*'PMS(input)'!E$17*'PMS(input)'!E$16*(1/'PMS(input)'!E$9),0)</f>
        <v>0</v>
      </c>
      <c r="G9" s="78">
        <f>IFERROR('PMS(input)'!E$18,0)</f>
        <v>0</v>
      </c>
      <c r="H9" s="61"/>
      <c r="I9" s="72"/>
      <c r="J9" s="73"/>
      <c r="K9" s="73"/>
      <c r="L9" s="76">
        <f t="shared" si="0"/>
        <v>0</v>
      </c>
      <c r="M9" s="69">
        <f t="shared" si="1"/>
        <v>0</v>
      </c>
      <c r="N9" s="69">
        <f t="shared" si="2"/>
        <v>0</v>
      </c>
      <c r="O9" s="69">
        <f t="shared" si="3"/>
        <v>0</v>
      </c>
    </row>
    <row r="10" spans="1:15" ht="17.25" customHeight="1" x14ac:dyDescent="0.15">
      <c r="A10" s="96"/>
      <c r="B10" s="61">
        <v>5</v>
      </c>
      <c r="C10" s="74"/>
      <c r="D10" s="78">
        <f>IFERROR('PMS(input)'!E$14,0)</f>
        <v>0</v>
      </c>
      <c r="E10" s="78">
        <f>IFERROR(3.6*(100/'PMS(input)'!E$15)*'PMS(input)'!E$16,0)</f>
        <v>0</v>
      </c>
      <c r="F10" s="78">
        <f>IFERROR('PMS(input)'!E$8*'PMS(input)'!E$17*'PMS(input)'!E$16*(1/'PMS(input)'!E$9),0)</f>
        <v>0</v>
      </c>
      <c r="G10" s="78">
        <f>IFERROR('PMS(input)'!E$18,0)</f>
        <v>0</v>
      </c>
      <c r="H10" s="61"/>
      <c r="I10" s="72"/>
      <c r="J10" s="73"/>
      <c r="K10" s="73"/>
      <c r="L10" s="76">
        <f t="shared" si="0"/>
        <v>0</v>
      </c>
      <c r="M10" s="69">
        <f t="shared" si="1"/>
        <v>0</v>
      </c>
      <c r="N10" s="69">
        <f t="shared" si="2"/>
        <v>0</v>
      </c>
      <c r="O10" s="69">
        <f t="shared" si="3"/>
        <v>0</v>
      </c>
    </row>
    <row r="11" spans="1:15" ht="17.25" customHeight="1" x14ac:dyDescent="0.15">
      <c r="A11" s="96"/>
      <c r="B11" s="61">
        <v>6</v>
      </c>
      <c r="C11" s="74"/>
      <c r="D11" s="78">
        <f>IFERROR('PMS(input)'!E$14,0)</f>
        <v>0</v>
      </c>
      <c r="E11" s="78">
        <f>IFERROR(3.6*(100/'PMS(input)'!E$15)*'PMS(input)'!E$16,0)</f>
        <v>0</v>
      </c>
      <c r="F11" s="78">
        <f>IFERROR('PMS(input)'!E$8*'PMS(input)'!E$17*'PMS(input)'!E$16*(1/'PMS(input)'!E$9),0)</f>
        <v>0</v>
      </c>
      <c r="G11" s="78">
        <f>IFERROR('PMS(input)'!E$18,0)</f>
        <v>0</v>
      </c>
      <c r="H11" s="61"/>
      <c r="I11" s="72"/>
      <c r="J11" s="73"/>
      <c r="K11" s="73"/>
      <c r="L11" s="76">
        <f t="shared" si="0"/>
        <v>0</v>
      </c>
      <c r="M11" s="69">
        <f t="shared" si="1"/>
        <v>0</v>
      </c>
      <c r="N11" s="69">
        <f t="shared" si="2"/>
        <v>0</v>
      </c>
      <c r="O11" s="69">
        <f t="shared" si="3"/>
        <v>0</v>
      </c>
    </row>
    <row r="12" spans="1:15" ht="17.25" customHeight="1" x14ac:dyDescent="0.15">
      <c r="A12" s="96"/>
      <c r="B12" s="61">
        <v>7</v>
      </c>
      <c r="C12" s="74"/>
      <c r="D12" s="78">
        <f>IFERROR('PMS(input)'!E$14,0)</f>
        <v>0</v>
      </c>
      <c r="E12" s="78">
        <f>IFERROR(3.6*(100/'PMS(input)'!E$15)*'PMS(input)'!E$16,0)</f>
        <v>0</v>
      </c>
      <c r="F12" s="78">
        <f>IFERROR('PMS(input)'!E$8*'PMS(input)'!E$17*'PMS(input)'!E$16*(1/'PMS(input)'!E$9),0)</f>
        <v>0</v>
      </c>
      <c r="G12" s="78">
        <f>IFERROR('PMS(input)'!E$18,0)</f>
        <v>0</v>
      </c>
      <c r="H12" s="61"/>
      <c r="I12" s="72"/>
      <c r="J12" s="73"/>
      <c r="K12" s="73"/>
      <c r="L12" s="76">
        <f t="shared" si="0"/>
        <v>0</v>
      </c>
      <c r="M12" s="69">
        <f t="shared" si="1"/>
        <v>0</v>
      </c>
      <c r="N12" s="69">
        <f t="shared" si="2"/>
        <v>0</v>
      </c>
      <c r="O12" s="69">
        <f t="shared" si="3"/>
        <v>0</v>
      </c>
    </row>
    <row r="13" spans="1:15" ht="17.25" customHeight="1" x14ac:dyDescent="0.15">
      <c r="A13" s="96"/>
      <c r="B13" s="61">
        <v>8</v>
      </c>
      <c r="C13" s="74"/>
      <c r="D13" s="78">
        <f>IFERROR('PMS(input)'!E$14,0)</f>
        <v>0</v>
      </c>
      <c r="E13" s="78">
        <f>IFERROR(3.6*(100/'PMS(input)'!E$15)*'PMS(input)'!E$16,0)</f>
        <v>0</v>
      </c>
      <c r="F13" s="78">
        <f>IFERROR('PMS(input)'!E$8*'PMS(input)'!E$17*'PMS(input)'!E$16*(1/'PMS(input)'!E$9),0)</f>
        <v>0</v>
      </c>
      <c r="G13" s="78">
        <f>IFERROR('PMS(input)'!E$18,0)</f>
        <v>0</v>
      </c>
      <c r="H13" s="61"/>
      <c r="I13" s="72"/>
      <c r="J13" s="73"/>
      <c r="K13" s="73"/>
      <c r="L13" s="76">
        <f t="shared" si="0"/>
        <v>0</v>
      </c>
      <c r="M13" s="69">
        <f t="shared" si="1"/>
        <v>0</v>
      </c>
      <c r="N13" s="69">
        <f t="shared" si="2"/>
        <v>0</v>
      </c>
      <c r="O13" s="69">
        <f t="shared" si="3"/>
        <v>0</v>
      </c>
    </row>
    <row r="14" spans="1:15" ht="17.25" customHeight="1" x14ac:dyDescent="0.15">
      <c r="A14" s="96"/>
      <c r="B14" s="61">
        <v>9</v>
      </c>
      <c r="C14" s="74"/>
      <c r="D14" s="78">
        <f>IFERROR('PMS(input)'!E$14,0)</f>
        <v>0</v>
      </c>
      <c r="E14" s="78">
        <f>IFERROR(3.6*(100/'PMS(input)'!E$15)*'PMS(input)'!E$16,0)</f>
        <v>0</v>
      </c>
      <c r="F14" s="78">
        <f>IFERROR('PMS(input)'!E$8*'PMS(input)'!E$17*'PMS(input)'!E$16*(1/'PMS(input)'!E$9),0)</f>
        <v>0</v>
      </c>
      <c r="G14" s="78">
        <f>IFERROR('PMS(input)'!E$18,0)</f>
        <v>0</v>
      </c>
      <c r="H14" s="61"/>
      <c r="I14" s="72"/>
      <c r="J14" s="73"/>
      <c r="K14" s="73"/>
      <c r="L14" s="76">
        <f t="shared" si="0"/>
        <v>0</v>
      </c>
      <c r="M14" s="69">
        <f t="shared" si="1"/>
        <v>0</v>
      </c>
      <c r="N14" s="69">
        <f t="shared" si="2"/>
        <v>0</v>
      </c>
      <c r="O14" s="69">
        <f t="shared" si="3"/>
        <v>0</v>
      </c>
    </row>
    <row r="15" spans="1:15" ht="17.25" customHeight="1" x14ac:dyDescent="0.15">
      <c r="A15" s="96"/>
      <c r="B15" s="61">
        <v>10</v>
      </c>
      <c r="C15" s="74"/>
      <c r="D15" s="78">
        <f>IFERROR('PMS(input)'!E$14,0)</f>
        <v>0</v>
      </c>
      <c r="E15" s="78">
        <f>IFERROR(3.6*(100/'PMS(input)'!E$15)*'PMS(input)'!E$16,0)</f>
        <v>0</v>
      </c>
      <c r="F15" s="78">
        <f>IFERROR('PMS(input)'!E$8*'PMS(input)'!E$17*'PMS(input)'!E$16*(1/'PMS(input)'!E$9),0)</f>
        <v>0</v>
      </c>
      <c r="G15" s="78">
        <f>IFERROR('PMS(input)'!E$18,0)</f>
        <v>0</v>
      </c>
      <c r="H15" s="61"/>
      <c r="I15" s="72"/>
      <c r="J15" s="73"/>
      <c r="K15" s="73"/>
      <c r="L15" s="76">
        <f t="shared" si="0"/>
        <v>0</v>
      </c>
      <c r="M15" s="69">
        <f t="shared" si="1"/>
        <v>0</v>
      </c>
      <c r="N15" s="69">
        <f t="shared" si="2"/>
        <v>0</v>
      </c>
      <c r="O15" s="69">
        <f t="shared" si="3"/>
        <v>0</v>
      </c>
    </row>
    <row r="16" spans="1:15" ht="17.25" customHeight="1" x14ac:dyDescent="0.15">
      <c r="A16" s="96"/>
      <c r="B16" s="61">
        <v>11</v>
      </c>
      <c r="C16" s="74"/>
      <c r="D16" s="78">
        <f>IFERROR('PMS(input)'!E$14,0)</f>
        <v>0</v>
      </c>
      <c r="E16" s="78">
        <f>IFERROR(3.6*(100/'PMS(input)'!E$15)*'PMS(input)'!E$16,0)</f>
        <v>0</v>
      </c>
      <c r="F16" s="78">
        <f>IFERROR('PMS(input)'!E$8*'PMS(input)'!E$17*'PMS(input)'!E$16*(1/'PMS(input)'!E$9),0)</f>
        <v>0</v>
      </c>
      <c r="G16" s="78">
        <f>IFERROR('PMS(input)'!E$18,0)</f>
        <v>0</v>
      </c>
      <c r="H16" s="61"/>
      <c r="I16" s="72"/>
      <c r="J16" s="73"/>
      <c r="K16" s="73"/>
      <c r="L16" s="76">
        <f t="shared" si="0"/>
        <v>0</v>
      </c>
      <c r="M16" s="69">
        <f t="shared" si="1"/>
        <v>0</v>
      </c>
      <c r="N16" s="69">
        <f t="shared" si="2"/>
        <v>0</v>
      </c>
      <c r="O16" s="69">
        <f t="shared" si="3"/>
        <v>0</v>
      </c>
    </row>
    <row r="17" spans="1:15" ht="17.25" customHeight="1" x14ac:dyDescent="0.15">
      <c r="A17" s="96"/>
      <c r="B17" s="61">
        <v>12</v>
      </c>
      <c r="C17" s="74"/>
      <c r="D17" s="78">
        <f>IFERROR('PMS(input)'!E$14,0)</f>
        <v>0</v>
      </c>
      <c r="E17" s="78">
        <f>IFERROR(3.6*(100/'PMS(input)'!E$15)*'PMS(input)'!E$16,0)</f>
        <v>0</v>
      </c>
      <c r="F17" s="78">
        <f>IFERROR('PMS(input)'!E$8*'PMS(input)'!E$17*'PMS(input)'!E$16*(1/'PMS(input)'!E$9),0)</f>
        <v>0</v>
      </c>
      <c r="G17" s="78">
        <f>IFERROR('PMS(input)'!E$18,0)</f>
        <v>0</v>
      </c>
      <c r="H17" s="61"/>
      <c r="I17" s="72"/>
      <c r="J17" s="73"/>
      <c r="K17" s="73"/>
      <c r="L17" s="76">
        <f t="shared" si="0"/>
        <v>0</v>
      </c>
      <c r="M17" s="69">
        <f t="shared" si="1"/>
        <v>0</v>
      </c>
      <c r="N17" s="69">
        <f t="shared" si="2"/>
        <v>0</v>
      </c>
      <c r="O17" s="69">
        <f t="shared" si="3"/>
        <v>0</v>
      </c>
    </row>
    <row r="18" spans="1:15" ht="17.25" customHeight="1" x14ac:dyDescent="0.15">
      <c r="A18" s="96"/>
      <c r="B18" s="61">
        <v>13</v>
      </c>
      <c r="C18" s="74"/>
      <c r="D18" s="78">
        <f>IFERROR('PMS(input)'!E$14,0)</f>
        <v>0</v>
      </c>
      <c r="E18" s="78">
        <f>IFERROR(3.6*(100/'PMS(input)'!E$15)*'PMS(input)'!E$16,0)</f>
        <v>0</v>
      </c>
      <c r="F18" s="78">
        <f>IFERROR('PMS(input)'!E$8*'PMS(input)'!E$17*'PMS(input)'!E$16*(1/'PMS(input)'!E$9),0)</f>
        <v>0</v>
      </c>
      <c r="G18" s="78">
        <f>IFERROR('PMS(input)'!E$18,0)</f>
        <v>0</v>
      </c>
      <c r="H18" s="61"/>
      <c r="I18" s="72"/>
      <c r="J18" s="73"/>
      <c r="K18" s="73"/>
      <c r="L18" s="76">
        <f t="shared" si="0"/>
        <v>0</v>
      </c>
      <c r="M18" s="69">
        <f t="shared" si="1"/>
        <v>0</v>
      </c>
      <c r="N18" s="69">
        <f t="shared" si="2"/>
        <v>0</v>
      </c>
      <c r="O18" s="69">
        <f t="shared" si="3"/>
        <v>0</v>
      </c>
    </row>
    <row r="19" spans="1:15" ht="17.25" customHeight="1" x14ac:dyDescent="0.15">
      <c r="A19" s="96"/>
      <c r="B19" s="61">
        <v>14</v>
      </c>
      <c r="C19" s="74"/>
      <c r="D19" s="78">
        <f>IFERROR('PMS(input)'!E$14,0)</f>
        <v>0</v>
      </c>
      <c r="E19" s="78">
        <f>IFERROR(3.6*(100/'PMS(input)'!E$15)*'PMS(input)'!E$16,0)</f>
        <v>0</v>
      </c>
      <c r="F19" s="78">
        <f>IFERROR('PMS(input)'!E$8*'PMS(input)'!E$17*'PMS(input)'!E$16*(1/'PMS(input)'!E$9),0)</f>
        <v>0</v>
      </c>
      <c r="G19" s="78">
        <f>IFERROR('PMS(input)'!E$18,0)</f>
        <v>0</v>
      </c>
      <c r="H19" s="61"/>
      <c r="I19" s="72"/>
      <c r="J19" s="73"/>
      <c r="K19" s="73"/>
      <c r="L19" s="76">
        <f t="shared" si="0"/>
        <v>0</v>
      </c>
      <c r="M19" s="69">
        <f t="shared" si="1"/>
        <v>0</v>
      </c>
      <c r="N19" s="69">
        <f t="shared" si="2"/>
        <v>0</v>
      </c>
      <c r="O19" s="69">
        <f t="shared" si="3"/>
        <v>0</v>
      </c>
    </row>
    <row r="20" spans="1:15" ht="17.25" customHeight="1" x14ac:dyDescent="0.15">
      <c r="A20" s="96"/>
      <c r="B20" s="61">
        <v>15</v>
      </c>
      <c r="C20" s="74"/>
      <c r="D20" s="78">
        <f>IFERROR('PMS(input)'!E$14,0)</f>
        <v>0</v>
      </c>
      <c r="E20" s="78">
        <f>IFERROR(3.6*(100/'PMS(input)'!E$15)*'PMS(input)'!E$16,0)</f>
        <v>0</v>
      </c>
      <c r="F20" s="78">
        <f>IFERROR('PMS(input)'!E$8*'PMS(input)'!E$17*'PMS(input)'!E$16*(1/'PMS(input)'!E$9),0)</f>
        <v>0</v>
      </c>
      <c r="G20" s="78">
        <f>IFERROR('PMS(input)'!E$18,0)</f>
        <v>0</v>
      </c>
      <c r="H20" s="61"/>
      <c r="I20" s="72"/>
      <c r="J20" s="73"/>
      <c r="K20" s="73"/>
      <c r="L20" s="76">
        <f t="shared" si="0"/>
        <v>0</v>
      </c>
      <c r="M20" s="69">
        <f t="shared" si="1"/>
        <v>0</v>
      </c>
      <c r="N20" s="69">
        <f t="shared" si="2"/>
        <v>0</v>
      </c>
      <c r="O20" s="69">
        <f t="shared" si="3"/>
        <v>0</v>
      </c>
    </row>
    <row r="21" spans="1:15" ht="17.25" customHeight="1" x14ac:dyDescent="0.15">
      <c r="A21" s="96"/>
      <c r="B21" s="61">
        <v>16</v>
      </c>
      <c r="C21" s="74"/>
      <c r="D21" s="78">
        <f>IFERROR('PMS(input)'!E$14,0)</f>
        <v>0</v>
      </c>
      <c r="E21" s="78">
        <f>IFERROR(3.6*(100/'PMS(input)'!E$15)*'PMS(input)'!E$16,0)</f>
        <v>0</v>
      </c>
      <c r="F21" s="78">
        <f>IFERROR('PMS(input)'!E$8*'PMS(input)'!E$17*'PMS(input)'!E$16*(1/'PMS(input)'!E$9),0)</f>
        <v>0</v>
      </c>
      <c r="G21" s="78">
        <f>IFERROR('PMS(input)'!E$18,0)</f>
        <v>0</v>
      </c>
      <c r="H21" s="61"/>
      <c r="I21" s="72"/>
      <c r="J21" s="73"/>
      <c r="K21" s="73"/>
      <c r="L21" s="76">
        <f t="shared" si="0"/>
        <v>0</v>
      </c>
      <c r="M21" s="69">
        <f t="shared" si="1"/>
        <v>0</v>
      </c>
      <c r="N21" s="69">
        <f t="shared" si="2"/>
        <v>0</v>
      </c>
      <c r="O21" s="69">
        <f t="shared" si="3"/>
        <v>0</v>
      </c>
    </row>
    <row r="22" spans="1:15" ht="17.25" customHeight="1" x14ac:dyDescent="0.15">
      <c r="A22" s="96"/>
      <c r="B22" s="61">
        <v>17</v>
      </c>
      <c r="C22" s="74"/>
      <c r="D22" s="78">
        <f>IFERROR('PMS(input)'!E$14,0)</f>
        <v>0</v>
      </c>
      <c r="E22" s="78">
        <f>IFERROR(3.6*(100/'PMS(input)'!E$15)*'PMS(input)'!E$16,0)</f>
        <v>0</v>
      </c>
      <c r="F22" s="78">
        <f>IFERROR('PMS(input)'!E$8*'PMS(input)'!E$17*'PMS(input)'!E$16*(1/'PMS(input)'!E$9),0)</f>
        <v>0</v>
      </c>
      <c r="G22" s="78">
        <f>IFERROR('PMS(input)'!E$18,0)</f>
        <v>0</v>
      </c>
      <c r="H22" s="61"/>
      <c r="I22" s="72"/>
      <c r="J22" s="73"/>
      <c r="K22" s="73"/>
      <c r="L22" s="76">
        <f t="shared" si="0"/>
        <v>0</v>
      </c>
      <c r="M22" s="69">
        <f t="shared" si="1"/>
        <v>0</v>
      </c>
      <c r="N22" s="69">
        <f t="shared" si="2"/>
        <v>0</v>
      </c>
      <c r="O22" s="69">
        <f t="shared" si="3"/>
        <v>0</v>
      </c>
    </row>
    <row r="23" spans="1:15" ht="17.25" customHeight="1" x14ac:dyDescent="0.15">
      <c r="A23" s="96"/>
      <c r="B23" s="61">
        <v>18</v>
      </c>
      <c r="C23" s="74"/>
      <c r="D23" s="78">
        <f>IFERROR('PMS(input)'!E$14,0)</f>
        <v>0</v>
      </c>
      <c r="E23" s="78">
        <f>IFERROR(3.6*(100/'PMS(input)'!E$15)*'PMS(input)'!E$16,0)</f>
        <v>0</v>
      </c>
      <c r="F23" s="78">
        <f>IFERROR('PMS(input)'!E$8*'PMS(input)'!E$17*'PMS(input)'!E$16*(1/'PMS(input)'!E$9),0)</f>
        <v>0</v>
      </c>
      <c r="G23" s="78">
        <f>IFERROR('PMS(input)'!E$18,0)</f>
        <v>0</v>
      </c>
      <c r="H23" s="61"/>
      <c r="I23" s="72"/>
      <c r="J23" s="73"/>
      <c r="K23" s="73"/>
      <c r="L23" s="76">
        <f t="shared" si="0"/>
        <v>0</v>
      </c>
      <c r="M23" s="69">
        <f t="shared" si="1"/>
        <v>0</v>
      </c>
      <c r="N23" s="69">
        <f t="shared" si="2"/>
        <v>0</v>
      </c>
      <c r="O23" s="69">
        <f t="shared" si="3"/>
        <v>0</v>
      </c>
    </row>
    <row r="24" spans="1:15" ht="17.25" customHeight="1" x14ac:dyDescent="0.15">
      <c r="A24" s="96"/>
      <c r="B24" s="61">
        <v>19</v>
      </c>
      <c r="C24" s="74"/>
      <c r="D24" s="78">
        <f>IFERROR('PMS(input)'!E$14,0)</f>
        <v>0</v>
      </c>
      <c r="E24" s="78">
        <f>IFERROR(3.6*(100/'PMS(input)'!E$15)*'PMS(input)'!E$16,0)</f>
        <v>0</v>
      </c>
      <c r="F24" s="78">
        <f>IFERROR('PMS(input)'!E$8*'PMS(input)'!E$17*'PMS(input)'!E$16*(1/'PMS(input)'!E$9),0)</f>
        <v>0</v>
      </c>
      <c r="G24" s="78">
        <f>IFERROR('PMS(input)'!E$18,0)</f>
        <v>0</v>
      </c>
      <c r="H24" s="61"/>
      <c r="I24" s="72"/>
      <c r="J24" s="73"/>
      <c r="K24" s="73"/>
      <c r="L24" s="76">
        <f t="shared" si="0"/>
        <v>0</v>
      </c>
      <c r="M24" s="69">
        <f t="shared" si="1"/>
        <v>0</v>
      </c>
      <c r="N24" s="69">
        <f t="shared" si="2"/>
        <v>0</v>
      </c>
      <c r="O24" s="69">
        <f t="shared" si="3"/>
        <v>0</v>
      </c>
    </row>
    <row r="25" spans="1:15" ht="17.25" customHeight="1" x14ac:dyDescent="0.15">
      <c r="A25" s="96"/>
      <c r="B25" s="61">
        <v>20</v>
      </c>
      <c r="C25" s="74"/>
      <c r="D25" s="78">
        <f>IFERROR('PMS(input)'!E$14,0)</f>
        <v>0</v>
      </c>
      <c r="E25" s="78">
        <f>IFERROR(3.6*(100/'PMS(input)'!E$15)*'PMS(input)'!E$16,0)</f>
        <v>0</v>
      </c>
      <c r="F25" s="78">
        <f>IFERROR('PMS(input)'!E$8*'PMS(input)'!E$17*'PMS(input)'!E$16*(1/'PMS(input)'!E$9),0)</f>
        <v>0</v>
      </c>
      <c r="G25" s="78">
        <f>IFERROR('PMS(input)'!E$18,0)</f>
        <v>0</v>
      </c>
      <c r="H25" s="61"/>
      <c r="I25" s="72"/>
      <c r="J25" s="73"/>
      <c r="K25" s="73"/>
      <c r="L25" s="76">
        <f t="shared" si="0"/>
        <v>0</v>
      </c>
      <c r="M25" s="69">
        <f t="shared" si="1"/>
        <v>0</v>
      </c>
      <c r="N25" s="69">
        <f t="shared" si="2"/>
        <v>0</v>
      </c>
      <c r="O25" s="69">
        <f t="shared" si="3"/>
        <v>0</v>
      </c>
    </row>
    <row r="26" spans="1:15" ht="17.25" customHeight="1" x14ac:dyDescent="0.15">
      <c r="A26" s="96"/>
      <c r="B26" s="65" t="s">
        <v>83</v>
      </c>
      <c r="C26" s="67" t="s">
        <v>53</v>
      </c>
      <c r="D26" s="67" t="s">
        <v>53</v>
      </c>
      <c r="E26" s="67" t="s">
        <v>53</v>
      </c>
      <c r="F26" s="67" t="s">
        <v>53</v>
      </c>
      <c r="G26" s="67" t="s">
        <v>53</v>
      </c>
      <c r="H26" s="67" t="s">
        <v>53</v>
      </c>
      <c r="I26" s="67" t="s">
        <v>53</v>
      </c>
      <c r="J26" s="67" t="s">
        <v>53</v>
      </c>
      <c r="K26" s="67" t="s">
        <v>53</v>
      </c>
      <c r="L26" s="67" t="s">
        <v>53</v>
      </c>
      <c r="M26" s="68">
        <f>SUM(M6:M25)</f>
        <v>0</v>
      </c>
      <c r="N26" s="68">
        <f t="shared" ref="N26:O26" si="4">SUM(N6:N25)</f>
        <v>0</v>
      </c>
      <c r="O26" s="68">
        <f t="shared" si="4"/>
        <v>0</v>
      </c>
    </row>
  </sheetData>
  <mergeCells count="3">
    <mergeCell ref="A6:A26"/>
    <mergeCell ref="M2:O2"/>
    <mergeCell ref="D2:L2"/>
  </mergeCells>
  <phoneticPr fontId="2"/>
  <pageMargins left="0.70866141732283472" right="0.70866141732283472" top="0.74803149606299213" bottom="0.74803149606299213" header="0.31496062992125984" footer="0.31496062992125984"/>
  <pageSetup paperSize="9" scale="5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AE2A720-8AE0-4E40-953F-31DD19DD7C62}">
          <x14:formula1>
            <xm:f>'PMS(calc_process)'!$F$15:$F$16</xm:f>
          </x14:formula1>
          <xm:sqref>H6:H25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20"/>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8"/>
    <col min="10" max="16384" width="9" style="1"/>
  </cols>
  <sheetData>
    <row r="1" spans="1:11" ht="18" customHeight="1" x14ac:dyDescent="0.15">
      <c r="I1" s="17" t="str">
        <f>'PMS(input)'!K1</f>
        <v>JCM_VN_F_PMS_ver02.0</v>
      </c>
    </row>
    <row r="2" spans="1:11" ht="27.75" customHeight="1" x14ac:dyDescent="0.15">
      <c r="A2" s="100" t="s">
        <v>41</v>
      </c>
      <c r="B2" s="100"/>
      <c r="C2" s="100"/>
      <c r="D2" s="100"/>
      <c r="E2" s="100"/>
      <c r="F2" s="100"/>
      <c r="G2" s="100"/>
      <c r="H2" s="100"/>
      <c r="I2" s="100"/>
    </row>
    <row r="3" spans="1:11" ht="18" customHeight="1" x14ac:dyDescent="0.15">
      <c r="A3" s="101" t="s">
        <v>40</v>
      </c>
      <c r="B3" s="102"/>
      <c r="C3" s="102"/>
      <c r="D3" s="102"/>
      <c r="E3" s="102"/>
      <c r="F3" s="102"/>
      <c r="G3" s="102"/>
      <c r="H3" s="102"/>
      <c r="I3" s="102"/>
    </row>
    <row r="4" spans="1:11" ht="11.25" customHeight="1" x14ac:dyDescent="0.15"/>
    <row r="5" spans="1:11" ht="18.75" customHeight="1" x14ac:dyDescent="0.15">
      <c r="A5" s="41" t="s">
        <v>2</v>
      </c>
      <c r="B5" s="27"/>
      <c r="C5" s="27"/>
      <c r="D5" s="27"/>
      <c r="E5" s="28"/>
      <c r="F5" s="29" t="s">
        <v>6</v>
      </c>
      <c r="G5" s="29" t="s">
        <v>0</v>
      </c>
      <c r="H5" s="29" t="s">
        <v>1</v>
      </c>
      <c r="I5" s="30" t="s">
        <v>7</v>
      </c>
    </row>
    <row r="6" spans="1:11" ht="18.75" customHeight="1" x14ac:dyDescent="0.15">
      <c r="A6" s="42"/>
      <c r="B6" s="31" t="s">
        <v>43</v>
      </c>
      <c r="C6" s="31"/>
      <c r="D6" s="31"/>
      <c r="E6" s="31"/>
      <c r="F6" s="32"/>
      <c r="G6" s="70">
        <f>G10-G12</f>
        <v>0</v>
      </c>
      <c r="H6" s="32" t="s">
        <v>46</v>
      </c>
      <c r="I6" s="33" t="s">
        <v>47</v>
      </c>
    </row>
    <row r="7" spans="1:11" ht="18.75" customHeight="1" x14ac:dyDescent="0.15">
      <c r="A7" s="41" t="s">
        <v>3</v>
      </c>
      <c r="B7" s="27"/>
      <c r="C7" s="27"/>
      <c r="D7" s="27"/>
      <c r="E7" s="28"/>
      <c r="F7" s="28"/>
      <c r="G7" s="28"/>
      <c r="H7" s="28"/>
      <c r="I7" s="29"/>
      <c r="J7" s="16"/>
      <c r="K7" s="16"/>
    </row>
    <row r="8" spans="1:11" ht="18.75" customHeight="1" x14ac:dyDescent="0.15">
      <c r="A8" s="43"/>
      <c r="B8" s="38"/>
      <c r="C8" s="39"/>
      <c r="D8" s="39"/>
      <c r="E8" s="40"/>
      <c r="F8" s="34"/>
      <c r="G8" s="35"/>
      <c r="H8" s="35"/>
      <c r="I8" s="36"/>
    </row>
    <row r="9" spans="1:11" ht="18.75" customHeight="1" x14ac:dyDescent="0.15">
      <c r="A9" s="41" t="s">
        <v>4</v>
      </c>
      <c r="B9" s="28"/>
      <c r="C9" s="27"/>
      <c r="D9" s="29"/>
      <c r="E9" s="29"/>
      <c r="F9" s="29"/>
      <c r="G9" s="28"/>
      <c r="H9" s="28"/>
      <c r="I9" s="29"/>
    </row>
    <row r="10" spans="1:11" ht="18.75" customHeight="1" x14ac:dyDescent="0.15">
      <c r="A10" s="43"/>
      <c r="B10" s="44" t="s">
        <v>44</v>
      </c>
      <c r="C10" s="31"/>
      <c r="D10" s="31"/>
      <c r="E10" s="31"/>
      <c r="F10" s="32"/>
      <c r="G10" s="70">
        <f>'PMS(input_separate)'!M26</f>
        <v>0</v>
      </c>
      <c r="H10" s="32" t="s">
        <v>46</v>
      </c>
      <c r="I10" s="36" t="s">
        <v>48</v>
      </c>
    </row>
    <row r="11" spans="1:11" ht="18.75" customHeight="1" x14ac:dyDescent="0.15">
      <c r="A11" s="41" t="s">
        <v>5</v>
      </c>
      <c r="B11" s="27"/>
      <c r="C11" s="27"/>
      <c r="D11" s="27"/>
      <c r="E11" s="28"/>
      <c r="F11" s="29"/>
      <c r="G11" s="28"/>
      <c r="H11" s="28"/>
      <c r="I11" s="29"/>
    </row>
    <row r="12" spans="1:11" ht="18.75" customHeight="1" x14ac:dyDescent="0.15">
      <c r="A12" s="42"/>
      <c r="B12" s="37" t="s">
        <v>45</v>
      </c>
      <c r="C12" s="37"/>
      <c r="D12" s="37"/>
      <c r="E12" s="37"/>
      <c r="F12" s="36"/>
      <c r="G12" s="70">
        <f>'PMS(input_separate)'!N26</f>
        <v>0</v>
      </c>
      <c r="H12" s="32" t="s">
        <v>46</v>
      </c>
      <c r="I12" s="36" t="s">
        <v>49</v>
      </c>
    </row>
    <row r="13" spans="1:11" x14ac:dyDescent="0.15">
      <c r="A13" s="2"/>
      <c r="B13" s="2"/>
      <c r="C13" s="10"/>
      <c r="D13" s="2"/>
      <c r="E13" s="10"/>
      <c r="F13" s="12"/>
      <c r="G13" s="11"/>
      <c r="H13" s="11"/>
      <c r="I13" s="9"/>
    </row>
    <row r="14" spans="1:11" ht="21.75" customHeight="1" x14ac:dyDescent="0.15">
      <c r="E14" s="2" t="s">
        <v>8</v>
      </c>
      <c r="F14" s="6"/>
    </row>
    <row r="15" spans="1:11" ht="21.75" customHeight="1" x14ac:dyDescent="0.15">
      <c r="E15" s="77" t="s">
        <v>116</v>
      </c>
      <c r="F15" s="46">
        <v>4.6500000000000004</v>
      </c>
      <c r="G15" s="46" t="s">
        <v>53</v>
      </c>
      <c r="H15" s="3"/>
    </row>
    <row r="16" spans="1:11" ht="21.75" customHeight="1" x14ac:dyDescent="0.15">
      <c r="E16" s="77" t="s">
        <v>117</v>
      </c>
      <c r="F16" s="46">
        <v>4.7699999999999996</v>
      </c>
      <c r="G16" s="46" t="s">
        <v>53</v>
      </c>
      <c r="H16" s="3"/>
    </row>
    <row r="17" spans="5:8" x14ac:dyDescent="0.15">
      <c r="E17" s="4"/>
      <c r="F17" s="4"/>
      <c r="G17" s="2"/>
      <c r="H17" s="2"/>
    </row>
    <row r="18" spans="5:8" ht="21.75" customHeight="1" x14ac:dyDescent="0.15">
      <c r="E18" s="45" t="s">
        <v>114</v>
      </c>
      <c r="F18" s="46">
        <v>1.5</v>
      </c>
      <c r="G18" s="75" t="s">
        <v>109</v>
      </c>
      <c r="H18" s="2"/>
    </row>
    <row r="19" spans="5:8" ht="21.75" customHeight="1" x14ac:dyDescent="0.15">
      <c r="E19" s="45" t="s">
        <v>115</v>
      </c>
      <c r="F19" s="46">
        <v>1.5</v>
      </c>
      <c r="G19" s="75" t="s">
        <v>109</v>
      </c>
      <c r="H19" s="2"/>
    </row>
    <row r="20" spans="5:8" s="8" customFormat="1" x14ac:dyDescent="0.15">
      <c r="E20" s="2"/>
      <c r="F20" s="2"/>
      <c r="G20" s="2"/>
      <c r="H20" s="2"/>
    </row>
  </sheetData>
  <mergeCells count="2">
    <mergeCell ref="A2:I2"/>
    <mergeCell ref="A3:I3"/>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2019-10-02T06:14:24Z</dcterms:modified>
</cp:coreProperties>
</file>