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6_VN\VN_PM023(ユアサ、チラー)\4_public input\"/>
    </mc:Choice>
  </mc:AlternateContent>
  <xr:revisionPtr revIDLastSave="0" documentId="13_ncr:1_{5E15A161-7558-4921-8D81-C8F2AD5B9108}" xr6:coauthVersionLast="45" xr6:coauthVersionMax="45" xr10:uidLastSave="{00000000-0000-0000-0000-000000000000}"/>
  <bookViews>
    <workbookView xWindow="70690" yWindow="-110" windowWidth="29020" windowHeight="15970" tabRatio="587" xr2:uid="{00000000-000D-0000-FFFF-FFFF00000000}"/>
  </bookViews>
  <sheets>
    <sheet name="PMS(input)" sheetId="30" r:id="rId1"/>
    <sheet name="MPS(input_separate)" sheetId="32" r:id="rId2"/>
    <sheet name="PMS(calc_process)" sheetId="31" r:id="rId3"/>
  </sheets>
  <definedNames>
    <definedName name="_xlnm.Print_Area" localSheetId="2">'PMS(calc_process)'!$A$1:$I$21</definedName>
    <definedName name="_xlnm.Print_Area" localSheetId="0">'PMS(input)'!$A$1:$K$34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 i="32" l="1"/>
  <c r="G7" i="32" l="1"/>
  <c r="G8" i="32"/>
  <c r="G9" i="32"/>
  <c r="G10" i="32"/>
  <c r="G11" i="32"/>
  <c r="G12" i="32"/>
  <c r="G13" i="32"/>
  <c r="G14" i="32"/>
  <c r="G15" i="32"/>
  <c r="G16" i="32"/>
  <c r="G17" i="32"/>
  <c r="G18" i="32"/>
  <c r="G19" i="32"/>
  <c r="G20" i="32"/>
  <c r="G21" i="32"/>
  <c r="G22" i="32"/>
  <c r="G23" i="32"/>
  <c r="G24" i="32"/>
  <c r="G25" i="32"/>
  <c r="G6" i="32"/>
  <c r="D7" i="32" l="1"/>
  <c r="D8" i="32"/>
  <c r="D9" i="32"/>
  <c r="D10" i="32"/>
  <c r="D11" i="32"/>
  <c r="D12" i="32"/>
  <c r="D13" i="32"/>
  <c r="D14" i="32"/>
  <c r="D15" i="32"/>
  <c r="D16" i="32"/>
  <c r="D17" i="32"/>
  <c r="D18" i="32"/>
  <c r="D19" i="32"/>
  <c r="D20" i="32"/>
  <c r="D21" i="32"/>
  <c r="D22" i="32"/>
  <c r="D23" i="32"/>
  <c r="D24" i="32"/>
  <c r="D25" i="32"/>
  <c r="D6" i="32"/>
  <c r="L25" i="32"/>
  <c r="L24" i="32"/>
  <c r="L23" i="32"/>
  <c r="L22" i="32"/>
  <c r="L21" i="32"/>
  <c r="L20" i="32"/>
  <c r="L19" i="32"/>
  <c r="L18" i="32"/>
  <c r="L17" i="32"/>
  <c r="L16" i="32"/>
  <c r="L15" i="32"/>
  <c r="L14" i="32"/>
  <c r="L13" i="32"/>
  <c r="L12" i="32"/>
  <c r="L11" i="32"/>
  <c r="L10" i="32"/>
  <c r="L9" i="32"/>
  <c r="L8" i="32"/>
  <c r="L7" i="32"/>
  <c r="L6" i="32"/>
  <c r="E16" i="30"/>
  <c r="E15" i="30"/>
  <c r="I1" i="31"/>
  <c r="E7" i="32" l="1"/>
  <c r="E11" i="32"/>
  <c r="E15" i="32"/>
  <c r="E19" i="32"/>
  <c r="E23" i="32"/>
  <c r="E9" i="32"/>
  <c r="E17" i="32"/>
  <c r="E21" i="32"/>
  <c r="E10" i="32"/>
  <c r="E18" i="32"/>
  <c r="E6" i="32"/>
  <c r="E8" i="32"/>
  <c r="E12" i="32"/>
  <c r="E16" i="32"/>
  <c r="E20" i="32"/>
  <c r="E24" i="32"/>
  <c r="E13" i="32"/>
  <c r="E25" i="32"/>
  <c r="E14" i="32"/>
  <c r="E22" i="32"/>
  <c r="N22" i="32" s="1"/>
  <c r="F7" i="32"/>
  <c r="N7" i="32" s="1"/>
  <c r="F11" i="32"/>
  <c r="N11" i="32" s="1"/>
  <c r="F15" i="32"/>
  <c r="F19" i="32"/>
  <c r="M19" i="32" s="1"/>
  <c r="F23" i="32"/>
  <c r="F13" i="32"/>
  <c r="F21" i="32"/>
  <c r="F18" i="32"/>
  <c r="N18" i="32" s="1"/>
  <c r="F8" i="32"/>
  <c r="F12" i="32"/>
  <c r="N12" i="32" s="1"/>
  <c r="F16" i="32"/>
  <c r="M16" i="32" s="1"/>
  <c r="F20" i="32"/>
  <c r="N20" i="32" s="1"/>
  <c r="F24" i="32"/>
  <c r="F9" i="32"/>
  <c r="N9" i="32" s="1"/>
  <c r="F17" i="32"/>
  <c r="N17" i="32" s="1"/>
  <c r="F25" i="32"/>
  <c r="M25" i="32" s="1"/>
  <c r="F10" i="32"/>
  <c r="F14" i="32"/>
  <c r="M14" i="32" s="1"/>
  <c r="F22" i="32"/>
  <c r="F6" i="32"/>
  <c r="M6" i="32" s="1"/>
  <c r="N15" i="32" l="1"/>
  <c r="M22" i="32"/>
  <c r="M24" i="32"/>
  <c r="M8" i="32"/>
  <c r="N6" i="32"/>
  <c r="O6" i="32" s="1"/>
  <c r="M15" i="32"/>
  <c r="M17" i="32"/>
  <c r="O15" i="32"/>
  <c r="M13" i="32"/>
  <c r="M10" i="32"/>
  <c r="M23" i="32"/>
  <c r="M7" i="32"/>
  <c r="O7" i="32" s="1"/>
  <c r="N16" i="32"/>
  <c r="N24" i="32"/>
  <c r="O24" i="32" s="1"/>
  <c r="N8" i="32"/>
  <c r="N21" i="32"/>
  <c r="N19" i="32"/>
  <c r="O19" i="32" s="1"/>
  <c r="O22" i="32"/>
  <c r="N13" i="32"/>
  <c r="N25" i="32"/>
  <c r="O25" i="32" s="1"/>
  <c r="N14" i="32"/>
  <c r="O14" i="32" s="1"/>
  <c r="M12" i="32"/>
  <c r="O12" i="32" s="1"/>
  <c r="N23" i="32"/>
  <c r="M20" i="32"/>
  <c r="O20" i="32" s="1"/>
  <c r="M18" i="32"/>
  <c r="O18" i="32" s="1"/>
  <c r="O16" i="32"/>
  <c r="M21" i="32"/>
  <c r="M11" i="32"/>
  <c r="O11" i="32" s="1"/>
  <c r="N10" i="32"/>
  <c r="O10" i="32" s="1"/>
  <c r="M9" i="32"/>
  <c r="O9" i="32" s="1"/>
  <c r="O17" i="32"/>
  <c r="O13" i="32" l="1"/>
  <c r="O8" i="32"/>
  <c r="O21" i="32"/>
  <c r="O23" i="32"/>
  <c r="M26" i="32"/>
  <c r="G9" i="31" s="1"/>
  <c r="G8" i="31" s="1"/>
  <c r="N26" i="32"/>
  <c r="G12" i="31" s="1"/>
  <c r="G11" i="31" s="1"/>
  <c r="O26" i="32" l="1"/>
  <c r="G6" i="31"/>
  <c r="B29" i="30" s="1"/>
</calcChain>
</file>

<file path=xl/sharedStrings.xml><?xml version="1.0" encoding="utf-8"?>
<sst xmlns="http://schemas.openxmlformats.org/spreadsheetml/2006/main" count="225" uniqueCount="160">
  <si>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</si>
  <si>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</si>
  <si>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</si>
  <si>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</si>
  <si>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</si>
  <si>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</si>
  <si>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</si>
  <si>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</si>
  <si>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</si>
  <si>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</si>
  <si>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</si>
  <si>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</si>
  <si>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</si>
  <si>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</si>
  <si>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</si>
  <si>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</si>
  <si>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</si>
  <si>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</si>
  <si>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</si>
  <si>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</si>
  <si>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</si>
  <si>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</si>
  <si>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</si>
  <si>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</si>
  <si>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</si>
  <si>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</si>
  <si>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</si>
  <si>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</si>
  <si>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</si>
  <si>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</si>
  <si>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</si>
  <si>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</si>
  <si>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</si>
  <si>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</si>
  <si>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</si>
  <si>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</si>
  <si>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</si>
  <si>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</si>
  <si>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</si>
  <si>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</si>
  <si>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</si>
  <si>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</si>
  <si>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</si>
  <si>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</si>
  <si>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</si>
  <si>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</si>
  <si>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</si>
  <si>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</si>
  <si>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</si>
  <si>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(1)</t>
  </si>
  <si>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</si>
  <si>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</si>
  <si>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</si>
  <si>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</si>
  <si>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</si>
  <si>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</si>
  <si>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</si>
  <si>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Continuously</t>
    <phoneticPr fontId="2"/>
  </si>
  <si>
    <t>(2)</t>
    <phoneticPr fontId="2"/>
  </si>
  <si>
    <r>
      <t>FC</t>
    </r>
    <r>
      <rPr>
        <vertAlign val="subscript"/>
        <sz val="11"/>
        <rFont val="Arial"/>
        <family val="2"/>
      </rPr>
      <t>PJ,CG,p</t>
    </r>
    <phoneticPr fontId="2"/>
  </si>
  <si>
    <r>
      <t xml:space="preserve">Amount of fuel input for captive power generation during monitoring period </t>
    </r>
    <r>
      <rPr>
        <i/>
        <sz val="11"/>
        <rFont val="Arial"/>
        <family val="2"/>
      </rPr>
      <t>p</t>
    </r>
    <phoneticPr fontId="2"/>
  </si>
  <si>
    <t>mass or volume/p</t>
    <phoneticPr fontId="2"/>
  </si>
  <si>
    <t>Option B</t>
    <phoneticPr fontId="2"/>
  </si>
  <si>
    <t>Invoice from fuel supply company</t>
    <phoneticPr fontId="2"/>
  </si>
  <si>
    <t>Data is collected and recorded from the invoices by the fuel supply company for option(b).</t>
    <phoneticPr fontId="2"/>
  </si>
  <si>
    <t>(3)</t>
    <phoneticPr fontId="2"/>
  </si>
  <si>
    <r>
      <t>EG</t>
    </r>
    <r>
      <rPr>
        <vertAlign val="subscript"/>
        <sz val="11"/>
        <rFont val="Arial"/>
        <family val="2"/>
      </rPr>
      <t>PJ,CG,p</t>
    </r>
    <phoneticPr fontId="2"/>
  </si>
  <si>
    <r>
      <t xml:space="preserve">Amount of electricity generated by captive power generation system during the period </t>
    </r>
    <r>
      <rPr>
        <i/>
        <sz val="11"/>
        <rFont val="Arial"/>
        <family val="2"/>
      </rPr>
      <t>p</t>
    </r>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</si>
  <si>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the amount of electricity generated by renewable energy sources estimated from their generation capacities is more than half of the total electricity consumption at the project site, total amount of electricity generated by both fossil fuel and renewable sources is input for EG</t>
    </r>
    <r>
      <rPr>
        <vertAlign val="subscript"/>
        <sz val="11"/>
        <rFont val="Arial"/>
        <family val="2"/>
      </rPr>
      <t>PJ,CG,p</t>
    </r>
    <r>
      <rPr>
        <sz val="11"/>
        <rFont val="Arial"/>
        <family val="2"/>
      </rPr>
      <t>. Otherwise, the amount of electricity generated by only fossil fuel is input for EG</t>
    </r>
    <r>
      <rPr>
        <vertAlign val="subscript"/>
        <sz val="11"/>
        <rFont val="Arial"/>
        <family val="2"/>
      </rPr>
      <t>PJ,CG,p</t>
    </r>
    <r>
      <rPr>
        <sz val="11"/>
        <rFont val="Arial"/>
        <family val="2"/>
      </rPr>
      <t>.</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</si>
  <si>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</si>
  <si>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</si>
  <si>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</si>
  <si>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EF</t>
    </r>
    <r>
      <rPr>
        <vertAlign val="subscript"/>
        <sz val="11"/>
        <color rgb="FF000000"/>
        <rFont val="Arial"/>
        <family val="2"/>
      </rPr>
      <t>elec</t>
    </r>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</si>
  <si>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a</t>
    </r>
    <phoneticPr fontId="2"/>
  </si>
  <si>
    <r>
      <t>tCO</t>
    </r>
    <r>
      <rPr>
        <vertAlign val="subscript"/>
        <sz val="11"/>
        <color rgb="FF000000"/>
        <rFont val="Arial"/>
        <family val="2"/>
      </rPr>
      <t>2</t>
    </r>
    <r>
      <rPr>
        <sz val="11"/>
        <color rgb="FF000000"/>
        <rFont val="Arial"/>
        <family val="2"/>
      </rPr>
      <t>/MWh</t>
    </r>
    <phoneticPr fontId="2"/>
  </si>
  <si>
    <t>Calculated</t>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</si>
  <si>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b</t>
    </r>
    <phoneticPr fontId="2"/>
  </si>
  <si>
    <r>
      <t xml:space="preserve">[For captive electricity]
</t>
    </r>
    <r>
      <rPr>
        <b/>
        <sz val="11"/>
        <color rgb="FF000000"/>
        <rFont val="Arial"/>
        <family val="2"/>
      </rPr>
      <t xml:space="preserve">In case the captive electricity generation system meets all of the following conditions;
</t>
    </r>
    <r>
      <rPr>
        <sz val="11"/>
        <color rgb="FF000000"/>
        <rFont val="Arial"/>
        <family val="2"/>
      </rPr>
      <t xml:space="preserve"> - The system is non-renewable generation system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</si>
  <si>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</si>
  <si>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vertAlign val="subscript"/>
        <sz val="11"/>
        <rFont val="Arial"/>
        <family val="2"/>
      </rPr>
      <t>elec,CG</t>
    </r>
    <r>
      <rPr>
        <sz val="11"/>
        <rFont val="Arial"/>
        <family val="2"/>
      </rPr>
      <t xml:space="preserve"> </t>
    </r>
    <phoneticPr fontId="2"/>
  </si>
  <si>
    <r>
      <t xml:space="preserve">[For captive electricity, </t>
    </r>
    <r>
      <rPr>
        <b/>
        <sz val="11"/>
        <rFont val="Arial"/>
        <family val="2"/>
      </rPr>
      <t>Option a</t>
    </r>
    <r>
      <rPr>
        <sz val="11"/>
        <rFont val="Arial"/>
        <family val="2"/>
      </rPr>
      <t>]
Power generation efficiency</t>
    </r>
    <phoneticPr fontId="2"/>
  </si>
  <si>
    <t>%</t>
    <phoneticPr fontId="2"/>
  </si>
  <si>
    <t>The power generation efficiency based on lower heating value (LHV) of the captive power generation system from the manufacturer’s specification</t>
    <phoneticPr fontId="2"/>
  </si>
  <si>
    <r>
      <t>EF</t>
    </r>
    <r>
      <rPr>
        <vertAlign val="subscript"/>
        <sz val="11"/>
        <rFont val="Arial"/>
        <family val="2"/>
      </rPr>
      <t>fuel,CG</t>
    </r>
    <phoneticPr fontId="2"/>
  </si>
  <si>
    <r>
      <t>[For captive electricity]
CO</t>
    </r>
    <r>
      <rPr>
        <vertAlign val="subscript"/>
        <sz val="11"/>
        <rFont val="Arial"/>
        <family val="2"/>
      </rPr>
      <t>2</t>
    </r>
    <r>
      <rPr>
        <sz val="11"/>
        <rFont val="Arial"/>
        <family val="2"/>
      </rPr>
      <t xml:space="preserve"> emission factor  of the fuel consumed by the captive power generation system</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</si>
  <si>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</si>
  <si>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</si>
  <si>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NCV</t>
    </r>
    <r>
      <rPr>
        <vertAlign val="subscript"/>
        <sz val="11"/>
        <rFont val="Arial"/>
        <family val="2"/>
      </rPr>
      <t>fuel,CG</t>
    </r>
    <phoneticPr fontId="2"/>
  </si>
  <si>
    <r>
      <t xml:space="preserve">[For captive electricity, </t>
    </r>
    <r>
      <rPr>
        <b/>
        <sz val="11"/>
        <rFont val="Arial"/>
        <family val="2"/>
      </rPr>
      <t>Option b</t>
    </r>
    <r>
      <rPr>
        <sz val="11"/>
        <rFont val="Arial"/>
        <family val="2"/>
      </rPr>
      <t xml:space="preserve">]
Net calorific value of fuel consumed by the captive power generation system </t>
    </r>
    <phoneticPr fontId="2"/>
  </si>
  <si>
    <t>GJ/mass or volume</t>
  </si>
  <si>
    <r>
      <t>T</t>
    </r>
    <r>
      <rPr>
        <vertAlign val="subscript"/>
        <sz val="11"/>
        <rFont val="Arial"/>
        <family val="2"/>
      </rPr>
      <t>cooling-out,i</t>
    </r>
    <phoneticPr fontId="2"/>
  </si>
  <si>
    <t>-</t>
    <phoneticPr fontId="2"/>
  </si>
  <si>
    <t>degree Celsius</t>
    <phoneticPr fontId="2"/>
  </si>
  <si>
    <r>
      <t>T</t>
    </r>
    <r>
      <rPr>
        <vertAlign val="subscript"/>
        <sz val="11"/>
        <rFont val="Arial"/>
        <family val="2"/>
      </rPr>
      <t>chilled-out,i</t>
    </r>
    <phoneticPr fontId="2"/>
  </si>
  <si>
    <r>
      <t>COP</t>
    </r>
    <r>
      <rPr>
        <vertAlign val="subscript"/>
        <sz val="11"/>
        <rFont val="Arial"/>
        <family val="2"/>
      </rPr>
      <t>RE,i</t>
    </r>
    <phoneticPr fontId="2"/>
  </si>
  <si>
    <t>Selected from the default values set in the methodology</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</si>
  <si>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</si>
  <si>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</si>
  <si>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</si>
  <si>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 xml:space="preserve">Parameters to be monitored </t>
    </r>
    <r>
      <rPr>
        <b/>
        <i/>
        <sz val="11"/>
        <color indexed="9"/>
        <rFont val="Arial"/>
        <family val="2"/>
      </rPr>
      <t>ex post</t>
    </r>
    <phoneticPr fontId="31"/>
  </si>
  <si>
    <r>
      <t xml:space="preserve">Project-specific parameters to be fixed </t>
    </r>
    <r>
      <rPr>
        <b/>
        <i/>
        <sz val="11"/>
        <color indexed="9"/>
        <rFont val="Arial"/>
        <family val="2"/>
      </rPr>
      <t>ex ante</t>
    </r>
    <phoneticPr fontId="31"/>
  </si>
  <si>
    <r>
      <rPr>
        <b/>
        <i/>
        <sz val="11"/>
        <color theme="0"/>
        <rFont val="Arial"/>
        <family val="2"/>
      </rPr>
      <t>Ex-ante</t>
    </r>
    <r>
      <rPr>
        <b/>
        <sz val="11"/>
        <color theme="0"/>
        <rFont val="Arial"/>
        <family val="2"/>
      </rPr>
      <t xml:space="preserve"> estimation of emissions</t>
    </r>
    <phoneticPr fontId="31"/>
  </si>
  <si>
    <t>Parameters</t>
    <phoneticPr fontId="31"/>
  </si>
  <si>
    <r>
      <rPr>
        <sz val="11"/>
        <rFont val="Arial"/>
        <family val="2"/>
      </rPr>
      <t>Chiller</t>
    </r>
    <r>
      <rPr>
        <i/>
        <sz val="11"/>
        <rFont val="Arial"/>
        <family val="2"/>
      </rPr>
      <t xml:space="preserve"> i</t>
    </r>
    <phoneticPr fontId="2"/>
  </si>
  <si>
    <r>
      <t>EC</t>
    </r>
    <r>
      <rPr>
        <vertAlign val="subscript"/>
        <sz val="11"/>
        <rFont val="Arial"/>
        <family val="2"/>
      </rPr>
      <t>PJ,i,p</t>
    </r>
    <phoneticPr fontId="2"/>
  </si>
  <si>
    <r>
      <t>EF</t>
    </r>
    <r>
      <rPr>
        <vertAlign val="subscript"/>
        <sz val="11"/>
        <rFont val="Arial"/>
        <family val="2"/>
      </rPr>
      <t>elec</t>
    </r>
    <phoneticPr fontId="2"/>
  </si>
  <si>
    <r>
      <t>EF</t>
    </r>
    <r>
      <rPr>
        <vertAlign val="subscript"/>
        <sz val="11"/>
        <color theme="1"/>
        <rFont val="Arial"/>
        <family val="2"/>
      </rPr>
      <t>elec</t>
    </r>
    <phoneticPr fontId="2"/>
  </si>
  <si>
    <r>
      <t>T</t>
    </r>
    <r>
      <rPr>
        <vertAlign val="subscript"/>
        <sz val="11"/>
        <rFont val="Arial"/>
        <family val="2"/>
      </rPr>
      <t>cooling-out,i</t>
    </r>
    <phoneticPr fontId="2"/>
  </si>
  <si>
    <r>
      <t>T</t>
    </r>
    <r>
      <rPr>
        <vertAlign val="subscript"/>
        <sz val="11"/>
        <rFont val="Arial"/>
        <family val="2"/>
      </rPr>
      <t>chilled-out,i</t>
    </r>
    <phoneticPr fontId="2"/>
  </si>
  <si>
    <r>
      <t>COP</t>
    </r>
    <r>
      <rPr>
        <vertAlign val="subscript"/>
        <sz val="11"/>
        <rFont val="Arial"/>
        <family val="2"/>
      </rPr>
      <t>RE,i</t>
    </r>
    <phoneticPr fontId="2"/>
  </si>
  <si>
    <r>
      <t>COP</t>
    </r>
    <r>
      <rPr>
        <vertAlign val="subscript"/>
        <sz val="11"/>
        <rFont val="Arial"/>
        <family val="2"/>
      </rPr>
      <t>PJ,i</t>
    </r>
    <phoneticPr fontId="2"/>
  </si>
  <si>
    <r>
      <t>COP</t>
    </r>
    <r>
      <rPr>
        <vertAlign val="subscript"/>
        <sz val="11"/>
        <rFont val="Arial"/>
        <family val="2"/>
      </rPr>
      <t>PJ,tc,i</t>
    </r>
    <phoneticPr fontId="2"/>
  </si>
  <si>
    <r>
      <t>RE</t>
    </r>
    <r>
      <rPr>
        <vertAlign val="subscript"/>
        <sz val="11"/>
        <rFont val="Arial"/>
        <family val="2"/>
      </rPr>
      <t>i,p</t>
    </r>
    <phoneticPr fontId="2"/>
  </si>
  <si>
    <r>
      <t>PE</t>
    </r>
    <r>
      <rPr>
        <vertAlign val="subscript"/>
        <sz val="11"/>
        <rFont val="Arial"/>
        <family val="2"/>
      </rPr>
      <t>i,p</t>
    </r>
    <phoneticPr fontId="31"/>
  </si>
  <si>
    <r>
      <t>ER</t>
    </r>
    <r>
      <rPr>
        <vertAlign val="subscript"/>
        <sz val="11"/>
        <rFont val="Arial"/>
        <family val="2"/>
      </rPr>
      <t>i,p</t>
    </r>
    <phoneticPr fontId="2"/>
  </si>
  <si>
    <t>Description of data</t>
    <phoneticPr fontId="31"/>
  </si>
  <si>
    <t>Project
chiller
No.</t>
    <phoneticPr fontId="31"/>
  </si>
  <si>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</si>
  <si>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</si>
  <si>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</si>
  <si>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</si>
  <si>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</si>
  <si>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</si>
  <si>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</si>
  <si>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</si>
  <si>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1"/>
  </si>
  <si>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1"/>
  </si>
  <si>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1"/>
  </si>
  <si>
    <t>Units</t>
    <phoneticPr fontId="31"/>
  </si>
  <si>
    <t>-</t>
    <phoneticPr fontId="31"/>
  </si>
  <si>
    <t>MWh/p</t>
    <phoneticPr fontId="2"/>
  </si>
  <si>
    <r>
      <t>tCO</t>
    </r>
    <r>
      <rPr>
        <vertAlign val="subscript"/>
        <sz val="11"/>
        <rFont val="Arial"/>
        <family val="2"/>
      </rPr>
      <t>2</t>
    </r>
    <r>
      <rPr>
        <sz val="11"/>
        <rFont val="Arial"/>
        <family val="2"/>
      </rPr>
      <t>/MWh</t>
    </r>
    <phoneticPr fontId="2"/>
  </si>
  <si>
    <r>
      <t>tCO</t>
    </r>
    <r>
      <rPr>
        <vertAlign val="subscript"/>
        <sz val="11"/>
        <color theme="1"/>
        <rFont val="Arial"/>
        <family val="2"/>
      </rPr>
      <t>2</t>
    </r>
    <r>
      <rPr>
        <sz val="11"/>
        <color theme="1"/>
        <rFont val="Arial"/>
        <family val="2"/>
      </rPr>
      <t>/MWh</t>
    </r>
    <phoneticPr fontId="2"/>
  </si>
  <si>
    <t>degree Celsius</t>
    <phoneticPr fontId="2"/>
  </si>
  <si>
    <t>-</t>
    <phoneticPr fontId="2"/>
  </si>
  <si>
    <r>
      <t>tCO</t>
    </r>
    <r>
      <rPr>
        <vertAlign val="subscript"/>
        <sz val="11"/>
        <rFont val="Arial"/>
        <family val="2"/>
      </rPr>
      <t>2</t>
    </r>
    <r>
      <rPr>
        <sz val="11"/>
        <rFont val="Arial"/>
        <family val="2"/>
      </rPr>
      <t>/p</t>
    </r>
    <phoneticPr fontId="31"/>
  </si>
  <si>
    <t>Estimated values</t>
    <phoneticPr fontId="31"/>
  </si>
  <si>
    <t>Total</t>
    <phoneticPr fontId="31"/>
  </si>
  <si>
    <t>2. Calculations for reference emissions</t>
    <phoneticPr fontId="2"/>
  </si>
  <si>
    <t>3. Calculations of the project emissions</t>
    <phoneticPr fontId="2"/>
  </si>
  <si>
    <r>
      <t>TD</t>
    </r>
    <r>
      <rPr>
        <vertAlign val="subscript"/>
        <sz val="11"/>
        <rFont val="Arial"/>
        <family val="2"/>
      </rPr>
      <t>cooling</t>
    </r>
    <phoneticPr fontId="2"/>
  </si>
  <si>
    <r>
      <t>TD</t>
    </r>
    <r>
      <rPr>
        <vertAlign val="subscript"/>
        <sz val="11"/>
        <rFont val="Arial"/>
        <family val="2"/>
      </rPr>
      <t>chilled</t>
    </r>
    <phoneticPr fontId="2"/>
  </si>
  <si>
    <t>N/A</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</si>
  <si>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</si>
  <si>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</si>
  <si>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Project emissions during the period p</t>
    <phoneticPr fontId="2"/>
  </si>
  <si>
    <t>Reference emissions during the period p</t>
    <phoneticPr fontId="2"/>
  </si>
  <si>
    <r>
      <t>COP</t>
    </r>
    <r>
      <rPr>
        <vertAlign val="subscript"/>
        <sz val="11"/>
        <color indexed="8"/>
        <rFont val="Arial"/>
        <family val="2"/>
      </rPr>
      <t>RE,i</t>
    </r>
    <r>
      <rPr>
        <sz val="11"/>
        <color indexed="8"/>
        <rFont val="Arial"/>
        <family val="2"/>
      </rPr>
      <t xml:space="preserve"> (300&lt;=x&lt;=700 USRt)</t>
    </r>
    <phoneticPr fontId="2"/>
  </si>
  <si>
    <r>
      <t>COP</t>
    </r>
    <r>
      <rPr>
        <vertAlign val="subscript"/>
        <sz val="11"/>
        <color indexed="8"/>
        <rFont val="Arial"/>
        <family val="2"/>
      </rPr>
      <t>RE,i</t>
    </r>
    <r>
      <rPr>
        <sz val="11"/>
        <color indexed="8"/>
        <rFont val="Arial"/>
        <family val="2"/>
      </rPr>
      <t xml:space="preserve"> (700&lt;x&lt;=1,100 USRt)</t>
    </r>
    <phoneticPr fontId="2"/>
  </si>
  <si>
    <r>
      <t>COP</t>
    </r>
    <r>
      <rPr>
        <vertAlign val="subscript"/>
        <sz val="11"/>
        <color indexed="8"/>
        <rFont val="Arial"/>
        <family val="2"/>
      </rPr>
      <t>RE,i</t>
    </r>
    <r>
      <rPr>
        <sz val="11"/>
        <color indexed="8"/>
        <rFont val="Arial"/>
        <family val="2"/>
      </rPr>
      <t xml:space="preserve"> (1,100&lt;x&lt;=1,500 USRt)</t>
    </r>
    <phoneticPr fontId="2"/>
  </si>
  <si>
    <r>
      <t xml:space="preserve">COP of reference chiller </t>
    </r>
    <r>
      <rPr>
        <i/>
        <sz val="11"/>
        <rFont val="Arial"/>
        <family val="2"/>
      </rPr>
      <t xml:space="preserve">i </t>
    </r>
    <r>
      <rPr>
        <sz val="11"/>
        <rFont val="Arial"/>
        <family val="2"/>
      </rPr>
      <t>under the standardizing temperature conditions</t>
    </r>
    <phoneticPr fontId="2"/>
  </si>
  <si>
    <r>
      <t xml:space="preserve">COP of project chiller </t>
    </r>
    <r>
      <rPr>
        <i/>
        <sz val="11"/>
        <rFont val="Arial"/>
        <family val="2"/>
      </rPr>
      <t xml:space="preserve">i </t>
    </r>
    <r>
      <rPr>
        <sz val="11"/>
        <rFont val="Arial"/>
        <family val="2"/>
      </rPr>
      <t>under the project specific conditions</t>
    </r>
    <phoneticPr fontId="2"/>
  </si>
  <si>
    <r>
      <t xml:space="preserve">COP of project chiller </t>
    </r>
    <r>
      <rPr>
        <i/>
        <sz val="11"/>
        <rFont val="Arial"/>
        <family val="2"/>
      </rPr>
      <t xml:space="preserve">i </t>
    </r>
    <r>
      <rPr>
        <sz val="11"/>
        <rFont val="Arial"/>
        <family val="2"/>
      </rPr>
      <t>calculated under the standardizing temperature conditions</t>
    </r>
    <phoneticPr fontId="2"/>
  </si>
  <si>
    <t>Ministry of Natural Resources and Environment of Vietnam (MONRE), Vietnamese DNA for CDM unless otherwise instructed by the Joint Committee.</t>
    <phoneticPr fontId="2"/>
  </si>
  <si>
    <r>
      <t xml:space="preserve">Output cooling water temperature of project chiller </t>
    </r>
    <r>
      <rPr>
        <i/>
        <sz val="11"/>
        <rFont val="Arial"/>
        <family val="2"/>
      </rPr>
      <t xml:space="preserve">i </t>
    </r>
    <r>
      <rPr>
        <sz val="11"/>
        <rFont val="Arial"/>
        <family val="2"/>
      </rPr>
      <t>set under the project specific conditions</t>
    </r>
    <phoneticPr fontId="2"/>
  </si>
  <si>
    <r>
      <t xml:space="preserve">Output chilled water temperature of project chiller </t>
    </r>
    <r>
      <rPr>
        <i/>
        <sz val="11"/>
        <rFont val="Arial"/>
        <family val="2"/>
      </rPr>
      <t xml:space="preserve">i </t>
    </r>
    <r>
      <rPr>
        <sz val="11"/>
        <rFont val="Arial"/>
        <family val="2"/>
      </rPr>
      <t>set under the project specific conditions</t>
    </r>
    <phoneticPr fontId="2"/>
  </si>
  <si>
    <r>
      <t>the amount of electricity generated by renewable energy sources estimated from their generation capacities is more than half, the CO</t>
    </r>
    <r>
      <rPr>
        <vertAlign val="subscript"/>
        <sz val="11"/>
        <rFont val="Arial"/>
        <family val="2"/>
      </rPr>
      <t>2</t>
    </r>
    <r>
      <rPr>
        <sz val="11"/>
        <rFont val="Arial"/>
        <family val="2"/>
      </rPr>
      <t xml:space="preserve"> emission factor is determined by option (b)
1) values provided by the fuel supplier;
2) measurement by the project participants;
3) regional or national default values;
4) IPCC default values provided in table 1.2 of Ch.1 Vol.2 of 2006 IPCC Guidelines on National GHG Inventories. Lower value is applied.</t>
    </r>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</si>
  <si>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</si>
  <si>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 xml:space="preserve">Output cooling water temperature of project chiller </t>
    </r>
    <r>
      <rPr>
        <i/>
        <sz val="11"/>
        <rFont val="Arial"/>
        <family val="2"/>
      </rPr>
      <t>i</t>
    </r>
    <r>
      <rPr>
        <sz val="11"/>
        <rFont val="Arial"/>
        <family val="2"/>
      </rPr>
      <t xml:space="preserve"> set under the project specific conditions</t>
    </r>
    <phoneticPr fontId="2"/>
  </si>
  <si>
    <r>
      <t xml:space="preserve">Output chilled water temperature of project chiller </t>
    </r>
    <r>
      <rPr>
        <i/>
        <sz val="11"/>
        <rFont val="Arial"/>
        <family val="2"/>
      </rPr>
      <t>i</t>
    </r>
    <r>
      <rPr>
        <sz val="11"/>
        <rFont val="Arial"/>
        <family val="2"/>
      </rPr>
      <t xml:space="preserve"> set under the project specific conditions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</si>
</sst>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_ ;[Red]\-#,##0.00\ "/>
    <numFmt numFmtId="178" formatCode="0.000_);[Red]\(0.000\)"/>
    <numFmt numFmtId="179" formatCode="#,##0.000_ ;[Red]\-#,##0.000\ "/>
    <numFmt numFmtId="180" formatCode="0.0_);[Red]\(0.0\)"/>
    <numFmt numFmtId="181" formatCode="0.000_ ;[Red]\-0.000\ "/>
    <numFmt numFmtId="182" formatCode="#,##0.0_ ;[Red]\-#,##0.0\ "/>
    <numFmt numFmtId="183" formatCode="0.00_ "/>
    <numFmt numFmtId="184" formatCode="0.00_ ;[Red]\-0.00\ "/>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11"/>
      <color rgb="FF000000"/>
      <name val="Arial"/>
      <family val="2"/>
    </font>
    <font>
      <vertAlign val="subscript"/>
      <sz val="11"/>
      <color rgb="FF000000"/>
      <name val="Arial"/>
      <family val="2"/>
    </font>
    <font>
      <b/>
      <sz val="11"/>
      <color rgb="FF000000"/>
      <name val="Arial"/>
      <family val="2"/>
    </font>
    <font>
      <b/>
      <sz val="11"/>
      <name val="Arial"/>
      <family val="2"/>
    </font>
    <font>
      <sz val="9"/>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vertAlign val="subscript"/>
      <sz val="11"/>
      <color theme="1"/>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C5D9F1"/>
        <bgColor rgb="FF000000"/>
      </patternFill>
    </fill>
    <fill>
      <patternFill patternType="solid">
        <fgColor rgb="FFFFFFFF"/>
        <bgColor rgb="FF000000"/>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rgb="FF808080"/>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theme="1" tint="0.34998626667073579"/>
      </left>
      <right style="thin">
        <color indexed="23"/>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3" borderId="0" applyNumberFormat="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7" fillId="2" borderId="1" xfId="0" applyFont="1" applyFill="1" applyBorder="1" applyAlignment="1">
      <alignment vertical="center" wrapText="1"/>
    </xf>
    <xf numFmtId="38" fontId="17" fillId="2" borderId="1" xfId="1" applyFont="1" applyFill="1" applyBorder="1" applyAlignment="1">
      <alignment vertical="center" wrapText="1"/>
    </xf>
    <xf numFmtId="0" fontId="17" fillId="0" borderId="1" xfId="0" applyFont="1" applyFill="1" applyBorder="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8" fillId="6" borderId="6" xfId="0" quotePrefix="1" applyFont="1" applyFill="1" applyBorder="1" applyAlignment="1">
      <alignment horizontal="center" vertical="center"/>
    </xf>
    <xf numFmtId="0" fontId="8" fillId="6" borderId="1" xfId="0" applyFont="1" applyFill="1" applyBorder="1" applyAlignment="1">
      <alignment vertical="center" wrapText="1"/>
    </xf>
    <xf numFmtId="176" fontId="25" fillId="9" borderId="1" xfId="1" applyNumberFormat="1" applyFont="1" applyFill="1" applyBorder="1" applyAlignment="1" applyProtection="1">
      <alignment horizontal="center" vertical="center"/>
    </xf>
    <xf numFmtId="0" fontId="8" fillId="6"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6" borderId="1" xfId="0" applyFont="1" applyFill="1" applyBorder="1" applyAlignment="1" applyProtection="1">
      <alignment vertical="center" wrapText="1"/>
    </xf>
    <xf numFmtId="177" fontId="8" fillId="2" borderId="1" xfId="1" applyNumberFormat="1" applyFont="1" applyFill="1" applyBorder="1" applyProtection="1">
      <alignment vertical="center"/>
      <protection locked="0"/>
    </xf>
    <xf numFmtId="0" fontId="8" fillId="10" borderId="13" xfId="0" applyFont="1" applyFill="1" applyBorder="1" applyAlignment="1">
      <alignment vertical="center"/>
    </xf>
    <xf numFmtId="178" fontId="8" fillId="11" borderId="13" xfId="1" applyNumberFormat="1" applyFont="1" applyFill="1" applyBorder="1" applyAlignment="1" applyProtection="1">
      <alignment horizontal="right" vertical="center"/>
      <protection locked="0"/>
    </xf>
    <xf numFmtId="0" fontId="25" fillId="10" borderId="13" xfId="0" applyFont="1" applyFill="1" applyBorder="1" applyAlignment="1" applyProtection="1">
      <alignment horizontal="left" vertical="center"/>
    </xf>
    <xf numFmtId="179" fontId="25" fillId="10" borderId="13" xfId="1" applyNumberFormat="1" applyFont="1" applyFill="1" applyBorder="1" applyProtection="1">
      <alignment vertical="center"/>
    </xf>
    <xf numFmtId="0" fontId="25" fillId="10" borderId="13" xfId="0" applyFont="1" applyFill="1" applyBorder="1" applyAlignment="1" applyProtection="1">
      <alignment vertical="center" wrapText="1"/>
    </xf>
    <xf numFmtId="179" fontId="25" fillId="11" borderId="13" xfId="1" applyNumberFormat="1" applyFont="1" applyFill="1" applyBorder="1" applyProtection="1">
      <alignment vertical="center"/>
      <protection locked="0"/>
    </xf>
    <xf numFmtId="180" fontId="8" fillId="11" borderId="13" xfId="1" applyNumberFormat="1" applyFont="1" applyFill="1" applyBorder="1" applyAlignment="1" applyProtection="1">
      <alignment horizontal="right" vertical="center"/>
      <protection locked="0"/>
    </xf>
    <xf numFmtId="0" fontId="8" fillId="10" borderId="13" xfId="0" applyFont="1" applyFill="1" applyBorder="1" applyAlignment="1" applyProtection="1">
      <alignment horizontal="left" vertical="center"/>
    </xf>
    <xf numFmtId="179" fontId="8" fillId="0" borderId="13" xfId="0" applyNumberFormat="1" applyFont="1" applyFill="1" applyBorder="1" applyProtection="1">
      <alignment vertical="center"/>
      <protection locked="0"/>
    </xf>
    <xf numFmtId="0" fontId="8" fillId="10" borderId="13" xfId="0" quotePrefix="1" applyFont="1" applyFill="1" applyBorder="1" applyAlignment="1" applyProtection="1">
      <alignment vertical="center" wrapText="1"/>
    </xf>
    <xf numFmtId="180" fontId="8" fillId="0" borderId="13" xfId="1" applyNumberFormat="1" applyFont="1" applyFill="1" applyBorder="1" applyAlignment="1" applyProtection="1">
      <alignment horizontal="right" vertical="center"/>
    </xf>
    <xf numFmtId="0" fontId="29" fillId="10" borderId="13" xfId="0" applyFont="1" applyFill="1" applyBorder="1" applyAlignment="1">
      <alignment vertical="center"/>
    </xf>
    <xf numFmtId="0" fontId="8" fillId="10" borderId="13" xfId="0" quotePrefix="1" applyFont="1" applyFill="1" applyBorder="1" applyAlignment="1">
      <alignment vertical="center"/>
    </xf>
    <xf numFmtId="0" fontId="30" fillId="0" borderId="0" xfId="0" applyFont="1" applyProtection="1">
      <alignment vertical="center"/>
    </xf>
    <xf numFmtId="0" fontId="30" fillId="0" borderId="0" xfId="0" applyFont="1" applyAlignment="1" applyProtection="1">
      <alignment horizontal="right" vertical="center"/>
    </xf>
    <xf numFmtId="0" fontId="32" fillId="5" borderId="6" xfId="0" applyFont="1" applyFill="1" applyBorder="1" applyProtection="1">
      <alignment vertical="center"/>
    </xf>
    <xf numFmtId="0" fontId="6" fillId="5" borderId="7" xfId="0" applyFont="1" applyFill="1" applyBorder="1" applyAlignment="1" applyProtection="1">
      <alignment vertical="top" wrapText="1"/>
    </xf>
    <xf numFmtId="0" fontId="32" fillId="0" borderId="0" xfId="0" applyFont="1" applyProtection="1">
      <alignment vertical="center"/>
    </xf>
    <xf numFmtId="0" fontId="34" fillId="5" borderId="6" xfId="0" applyFont="1" applyFill="1" applyBorder="1" applyAlignment="1" applyProtection="1">
      <alignment vertical="center" wrapText="1"/>
    </xf>
    <xf numFmtId="0" fontId="24" fillId="6" borderId="6" xfId="0" applyFont="1" applyFill="1" applyBorder="1" applyAlignment="1" applyProtection="1">
      <alignment horizontal="center" vertical="center"/>
    </xf>
    <xf numFmtId="0" fontId="8" fillId="6" borderId="6" xfId="0" applyFont="1" applyFill="1" applyBorder="1" applyAlignment="1" applyProtection="1">
      <alignment horizontal="center" vertical="center"/>
    </xf>
    <xf numFmtId="0" fontId="8" fillId="6" borderId="1"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8" fillId="6" borderId="6" xfId="0" applyFont="1" applyFill="1" applyBorder="1" applyAlignment="1" applyProtection="1">
      <alignment vertical="center" wrapText="1"/>
    </xf>
    <xf numFmtId="0" fontId="8" fillId="6" borderId="18" xfId="0" applyFont="1" applyFill="1" applyBorder="1" applyAlignment="1" applyProtection="1">
      <alignment vertical="center" wrapText="1"/>
    </xf>
    <xf numFmtId="0" fontId="8" fillId="6" borderId="3" xfId="0" applyFont="1" applyFill="1" applyBorder="1" applyAlignment="1" applyProtection="1">
      <alignment vertical="center" wrapText="1"/>
    </xf>
    <xf numFmtId="0" fontId="30" fillId="6" borderId="3" xfId="0" applyFont="1" applyFill="1" applyBorder="1" applyAlignment="1" applyProtection="1">
      <alignment vertical="center" wrapText="1"/>
    </xf>
    <xf numFmtId="0" fontId="8" fillId="6" borderId="6" xfId="0" applyFont="1" applyFill="1" applyBorder="1" applyAlignment="1" applyProtection="1">
      <alignment horizontal="left" vertical="center" wrapText="1"/>
    </xf>
    <xf numFmtId="0" fontId="8" fillId="6" borderId="6"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8" fillId="6" borderId="1" xfId="0" quotePrefix="1" applyFont="1" applyFill="1" applyBorder="1" applyAlignment="1" applyProtection="1">
      <alignment horizontal="center" vertical="center" wrapText="1"/>
    </xf>
    <xf numFmtId="0" fontId="8" fillId="0" borderId="6" xfId="0" applyFont="1" applyBorder="1" applyProtection="1">
      <alignment vertical="center"/>
      <protection locked="0"/>
    </xf>
    <xf numFmtId="177" fontId="8" fillId="0" borderId="6" xfId="1" applyNumberFormat="1" applyFont="1" applyBorder="1" applyProtection="1">
      <alignment vertical="center"/>
      <protection locked="0"/>
    </xf>
    <xf numFmtId="181" fontId="25" fillId="9" borderId="6" xfId="1" applyNumberFormat="1" applyFont="1" applyFill="1" applyBorder="1" applyProtection="1">
      <alignment vertical="center"/>
    </xf>
    <xf numFmtId="181" fontId="25" fillId="9" borderId="6" xfId="0" applyNumberFormat="1" applyFont="1" applyFill="1" applyBorder="1" applyProtection="1">
      <alignment vertical="center"/>
    </xf>
    <xf numFmtId="181" fontId="30" fillId="9" borderId="6" xfId="0" applyNumberFormat="1" applyFont="1" applyFill="1" applyBorder="1" applyProtection="1">
      <alignment vertical="center"/>
    </xf>
    <xf numFmtId="182" fontId="8" fillId="0" borderId="6" xfId="0" applyNumberFormat="1" applyFont="1" applyFill="1" applyBorder="1" applyProtection="1">
      <alignment vertical="center"/>
      <protection locked="0"/>
    </xf>
    <xf numFmtId="183" fontId="8" fillId="0" borderId="13" xfId="0" applyNumberFormat="1" applyFont="1" applyFill="1" applyBorder="1" applyAlignment="1" applyProtection="1">
      <alignment horizontal="right" vertical="center"/>
      <protection locked="0"/>
    </xf>
    <xf numFmtId="177" fontId="8" fillId="0" borderId="6" xfId="0" applyNumberFormat="1" applyFont="1" applyFill="1" applyBorder="1" applyProtection="1">
      <alignment vertical="center"/>
      <protection locked="0"/>
    </xf>
    <xf numFmtId="184" fontId="25" fillId="9" borderId="6" xfId="0" applyNumberFormat="1" applyFont="1" applyFill="1" applyBorder="1" applyProtection="1">
      <alignment vertical="center"/>
    </xf>
    <xf numFmtId="177" fontId="30" fillId="6" borderId="6" xfId="0" applyNumberFormat="1" applyFont="1" applyFill="1" applyBorder="1" applyAlignment="1" applyProtection="1">
      <alignment horizontal="right" vertical="center"/>
    </xf>
    <xf numFmtId="177" fontId="8" fillId="6" borderId="6" xfId="0" applyNumberFormat="1" applyFont="1" applyFill="1" applyBorder="1" applyProtection="1">
      <alignment vertical="center"/>
    </xf>
    <xf numFmtId="0" fontId="28" fillId="9" borderId="6" xfId="0" applyFont="1" applyFill="1" applyBorder="1" applyAlignment="1" applyProtection="1">
      <alignment horizontal="right" vertical="center"/>
    </xf>
    <xf numFmtId="0" fontId="8" fillId="9" borderId="6" xfId="0" applyFont="1" applyFill="1" applyBorder="1" applyAlignment="1" applyProtection="1">
      <alignment horizontal="right" vertical="center"/>
    </xf>
    <xf numFmtId="177" fontId="8" fillId="9" borderId="6" xfId="0" applyNumberFormat="1" applyFont="1" applyFill="1" applyBorder="1" applyProtection="1">
      <alignment vertical="center"/>
    </xf>
    <xf numFmtId="2" fontId="3" fillId="8" borderId="6" xfId="0" applyNumberFormat="1" applyFont="1" applyFill="1" applyBorder="1" applyAlignment="1">
      <alignment horizontal="center" vertical="center"/>
    </xf>
    <xf numFmtId="0" fontId="3" fillId="8" borderId="19" xfId="0" applyFont="1" applyFill="1" applyBorder="1">
      <alignment vertical="center"/>
    </xf>
    <xf numFmtId="0" fontId="3" fillId="8" borderId="20" xfId="0" applyFont="1" applyFill="1" applyBorder="1" applyAlignment="1">
      <alignment horizontal="center" vertical="center"/>
    </xf>
    <xf numFmtId="0" fontId="3" fillId="8" borderId="20" xfId="0" applyFont="1" applyFill="1" applyBorder="1" applyAlignment="1">
      <alignment horizontal="center" vertical="center" shrinkToFit="1"/>
    </xf>
    <xf numFmtId="40" fontId="3" fillId="0" borderId="6" xfId="1" applyNumberFormat="1" applyFont="1" applyBorder="1">
      <alignment vertical="center"/>
    </xf>
    <xf numFmtId="40" fontId="3" fillId="0" borderId="6" xfId="1" applyNumberFormat="1" applyFont="1" applyFill="1" applyBorder="1">
      <alignment vertical="center"/>
    </xf>
    <xf numFmtId="0" fontId="18"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0" fillId="5" borderId="1" xfId="0" applyFont="1" applyFill="1" applyBorder="1" applyAlignment="1">
      <alignment horizontal="center" vertical="center" wrapText="1"/>
    </xf>
    <xf numFmtId="0" fontId="16" fillId="0" borderId="6" xfId="0" applyFont="1" applyFill="1" applyBorder="1" applyAlignment="1">
      <alignment vertical="center" wrapText="1"/>
    </xf>
    <xf numFmtId="0" fontId="10" fillId="5"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8" fillId="10" borderId="13" xfId="0" applyFont="1" applyFill="1" applyBorder="1" applyAlignment="1">
      <alignment vertical="center" wrapText="1"/>
    </xf>
    <xf numFmtId="0" fontId="25" fillId="10" borderId="13" xfId="0" applyFont="1" applyFill="1" applyBorder="1" applyAlignment="1" applyProtection="1">
      <alignment vertical="center" wrapText="1"/>
    </xf>
    <xf numFmtId="0" fontId="25" fillId="0" borderId="13"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10" borderId="13" xfId="0" applyFont="1" applyFill="1" applyBorder="1" applyAlignment="1" applyProtection="1">
      <alignment vertical="center" wrapText="1"/>
    </xf>
    <xf numFmtId="0" fontId="8" fillId="10" borderId="15" xfId="0" applyFont="1" applyFill="1" applyBorder="1" applyAlignment="1">
      <alignment vertical="center" wrapText="1"/>
    </xf>
    <xf numFmtId="0" fontId="8" fillId="10" borderId="16" xfId="0" applyFont="1" applyFill="1" applyBorder="1" applyAlignment="1">
      <alignment vertical="center" wrapText="1"/>
    </xf>
    <xf numFmtId="0" fontId="8" fillId="0" borderId="15"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18" fillId="0" borderId="1" xfId="0" applyFont="1" applyBorder="1" applyAlignment="1">
      <alignment horizontal="center" vertical="center" wrapText="1"/>
    </xf>
    <xf numFmtId="0" fontId="6" fillId="5" borderId="7" xfId="0" applyFont="1" applyFill="1" applyBorder="1" applyAlignment="1" applyProtection="1">
      <alignment horizontal="center" vertical="top" wrapText="1"/>
    </xf>
    <xf numFmtId="0" fontId="6" fillId="5" borderId="8" xfId="0" applyFont="1" applyFill="1" applyBorder="1" applyAlignment="1" applyProtection="1">
      <alignment horizontal="center" vertical="top" wrapText="1"/>
    </xf>
    <xf numFmtId="0" fontId="34" fillId="5" borderId="7" xfId="0" applyFont="1" applyFill="1" applyBorder="1" applyAlignment="1" applyProtection="1">
      <alignment horizontal="center" vertical="top" wrapText="1"/>
    </xf>
    <xf numFmtId="0" fontId="34" fillId="5" borderId="8" xfId="0" applyFont="1" applyFill="1" applyBorder="1" applyAlignment="1" applyProtection="1">
      <alignment horizontal="center" vertical="top" wrapText="1"/>
    </xf>
    <xf numFmtId="0" fontId="34" fillId="5" borderId="9" xfId="0" applyFont="1" applyFill="1" applyBorder="1" applyAlignment="1" applyProtection="1">
      <alignment horizontal="center" vertical="top" wrapText="1"/>
    </xf>
    <xf numFmtId="0" fontId="34" fillId="5" borderId="6" xfId="0" applyFont="1" applyFill="1" applyBorder="1" applyAlignment="1" applyProtection="1">
      <alignmen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4"/>
  <sheetViews>
    <sheetView showGridLines="0" tabSelected="1" view="pageBreakPreview" zoomScale="60" zoomScaleNormal="85" workbookViewId="0"/>
  </sheetViews>
  <sheetFormatPr defaultColWidth="9" defaultRowHeight="14" x14ac:dyDescent="0.2"/>
  <cols>
    <col min="1" max="1" width="3.6328125" style="1" customWidth="1"/>
    <col min="2" max="2" width="15.6328125" style="1" customWidth="1"/>
    <col min="3" max="3" width="16.90625" style="1" customWidth="1"/>
    <col min="4" max="4" width="32.0898437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90625" style="1" customWidth="1"/>
    <col min="11" max="11" width="14.6328125" style="1" customWidth="1"/>
    <col min="12" max="16384" width="9" style="1"/>
  </cols>
  <sheetData>
    <row r="1" spans="1:11" ht="18" customHeight="1" x14ac:dyDescent="0.2">
      <c r="K1" s="16" t="s">
        <v>48</v>
      </c>
    </row>
    <row r="2" spans="1:11" ht="27.75" customHeight="1" x14ac:dyDescent="0.2">
      <c r="A2" s="22" t="s">
        <v>39</v>
      </c>
      <c r="B2" s="23"/>
      <c r="C2" s="23"/>
      <c r="D2" s="23"/>
      <c r="E2" s="23"/>
      <c r="F2" s="23"/>
      <c r="G2" s="23"/>
      <c r="H2" s="23"/>
      <c r="I2" s="23"/>
      <c r="J2" s="23"/>
      <c r="K2" s="24"/>
    </row>
    <row r="4" spans="1:11" ht="18.75" customHeight="1" x14ac:dyDescent="0.2">
      <c r="A4" s="17" t="s">
        <v>6</v>
      </c>
      <c r="B4" s="7"/>
    </row>
    <row r="5" spans="1:11" ht="18.75" customHeight="1" x14ac:dyDescent="0.2">
      <c r="A5" s="7"/>
      <c r="B5" s="25" t="s">
        <v>10</v>
      </c>
      <c r="C5" s="25" t="s">
        <v>11</v>
      </c>
      <c r="D5" s="25" t="s">
        <v>12</v>
      </c>
      <c r="E5" s="25" t="s">
        <v>13</v>
      </c>
      <c r="F5" s="25" t="s">
        <v>14</v>
      </c>
      <c r="G5" s="25" t="s">
        <v>15</v>
      </c>
      <c r="H5" s="25" t="s">
        <v>16</v>
      </c>
      <c r="I5" s="25" t="s">
        <v>17</v>
      </c>
      <c r="J5" s="25" t="s">
        <v>18</v>
      </c>
      <c r="K5" s="25" t="s">
        <v>19</v>
      </c>
    </row>
    <row r="6" spans="1:11" s="13" customFormat="1" ht="39" customHeight="1" x14ac:dyDescent="0.2">
      <c r="B6" s="25" t="s">
        <v>20</v>
      </c>
      <c r="C6" s="25" t="s">
        <v>21</v>
      </c>
      <c r="D6" s="25" t="s">
        <v>22</v>
      </c>
      <c r="E6" s="25" t="s">
        <v>23</v>
      </c>
      <c r="F6" s="25" t="s">
        <v>24</v>
      </c>
      <c r="G6" s="25" t="s">
        <v>25</v>
      </c>
      <c r="H6" s="25" t="s">
        <v>26</v>
      </c>
      <c r="I6" s="25" t="s">
        <v>27</v>
      </c>
      <c r="J6" s="25" t="s">
        <v>28</v>
      </c>
      <c r="K6" s="25" t="s">
        <v>29</v>
      </c>
    </row>
    <row r="7" spans="1:11" ht="120.65" customHeight="1" x14ac:dyDescent="0.2">
      <c r="B7" s="52" t="s">
        <v>49</v>
      </c>
      <c r="C7" s="53" t="s">
        <v>50</v>
      </c>
      <c r="D7" s="53" t="s">
        <v>51</v>
      </c>
      <c r="E7" s="54" t="s">
        <v>52</v>
      </c>
      <c r="F7" s="55" t="s">
        <v>53</v>
      </c>
      <c r="G7" s="56" t="s">
        <v>54</v>
      </c>
      <c r="H7" s="56" t="s">
        <v>55</v>
      </c>
      <c r="I7" s="57" t="s">
        <v>56</v>
      </c>
      <c r="J7" s="57" t="s">
        <v>57</v>
      </c>
      <c r="K7" s="19"/>
    </row>
    <row r="8" spans="1:11" ht="68.25" customHeight="1" x14ac:dyDescent="0.2">
      <c r="B8" s="52" t="s">
        <v>58</v>
      </c>
      <c r="C8" s="53" t="s">
        <v>59</v>
      </c>
      <c r="D8" s="58" t="s">
        <v>60</v>
      </c>
      <c r="E8" s="59"/>
      <c r="F8" s="53" t="s">
        <v>61</v>
      </c>
      <c r="G8" s="56" t="s">
        <v>62</v>
      </c>
      <c r="H8" s="56" t="s">
        <v>63</v>
      </c>
      <c r="I8" s="56" t="s">
        <v>64</v>
      </c>
      <c r="J8" s="57" t="s">
        <v>57</v>
      </c>
      <c r="K8" s="20"/>
    </row>
    <row r="9" spans="1:11" ht="217.5" customHeight="1" x14ac:dyDescent="0.2">
      <c r="B9" s="52" t="s">
        <v>65</v>
      </c>
      <c r="C9" s="53" t="s">
        <v>66</v>
      </c>
      <c r="D9" s="53" t="s">
        <v>67</v>
      </c>
      <c r="E9" s="59"/>
      <c r="F9" s="55" t="s">
        <v>53</v>
      </c>
      <c r="G9" s="56" t="s">
        <v>54</v>
      </c>
      <c r="H9" s="56" t="s">
        <v>55</v>
      </c>
      <c r="I9" s="57" t="s">
        <v>68</v>
      </c>
      <c r="J9" s="57" t="s">
        <v>57</v>
      </c>
      <c r="K9" s="21"/>
    </row>
    <row r="10" spans="1:11" ht="8.25" customHeight="1" x14ac:dyDescent="0.2"/>
    <row r="11" spans="1:11" ht="20.149999999999999" customHeight="1" x14ac:dyDescent="0.2">
      <c r="A11" s="17" t="s">
        <v>7</v>
      </c>
    </row>
    <row r="12" spans="1:11" ht="20.149999999999999" customHeight="1" x14ac:dyDescent="0.2">
      <c r="B12" s="25" t="s">
        <v>10</v>
      </c>
      <c r="C12" s="114" t="s">
        <v>11</v>
      </c>
      <c r="D12" s="114"/>
      <c r="E12" s="25" t="s">
        <v>12</v>
      </c>
      <c r="F12" s="25" t="s">
        <v>13</v>
      </c>
      <c r="G12" s="114" t="s">
        <v>14</v>
      </c>
      <c r="H12" s="114"/>
      <c r="I12" s="114"/>
      <c r="J12" s="114" t="s">
        <v>15</v>
      </c>
      <c r="K12" s="114"/>
    </row>
    <row r="13" spans="1:11" ht="39" customHeight="1" x14ac:dyDescent="0.2">
      <c r="B13" s="25" t="s">
        <v>21</v>
      </c>
      <c r="C13" s="114" t="s">
        <v>22</v>
      </c>
      <c r="D13" s="114"/>
      <c r="E13" s="25" t="s">
        <v>23</v>
      </c>
      <c r="F13" s="25" t="s">
        <v>24</v>
      </c>
      <c r="G13" s="114" t="s">
        <v>26</v>
      </c>
      <c r="H13" s="114"/>
      <c r="I13" s="114"/>
      <c r="J13" s="114" t="s">
        <v>29</v>
      </c>
      <c r="K13" s="114"/>
    </row>
    <row r="14" spans="1:11" ht="68.25" customHeight="1" x14ac:dyDescent="0.2">
      <c r="B14" s="60" t="s">
        <v>69</v>
      </c>
      <c r="C14" s="119" t="s">
        <v>70</v>
      </c>
      <c r="D14" s="119"/>
      <c r="E14" s="61"/>
      <c r="F14" s="60" t="s">
        <v>71</v>
      </c>
      <c r="G14" s="122" t="s">
        <v>153</v>
      </c>
      <c r="H14" s="122"/>
      <c r="I14" s="122"/>
      <c r="J14" s="112"/>
      <c r="K14" s="113"/>
    </row>
    <row r="15" spans="1:11" ht="68.25" customHeight="1" x14ac:dyDescent="0.2">
      <c r="B15" s="62" t="s">
        <v>72</v>
      </c>
      <c r="C15" s="120" t="s">
        <v>73</v>
      </c>
      <c r="D15" s="120"/>
      <c r="E15" s="63">
        <f>IF(ISERROR(3.6*(100/E18)*E19),0,3.6*(100/E18)*E19)</f>
        <v>0</v>
      </c>
      <c r="F15" s="64" t="s">
        <v>74</v>
      </c>
      <c r="G15" s="121" t="s">
        <v>75</v>
      </c>
      <c r="H15" s="121"/>
      <c r="I15" s="121"/>
      <c r="J15" s="112"/>
      <c r="K15" s="113"/>
    </row>
    <row r="16" spans="1:11" ht="68.25" customHeight="1" x14ac:dyDescent="0.2">
      <c r="B16" s="62" t="s">
        <v>72</v>
      </c>
      <c r="C16" s="120" t="s">
        <v>76</v>
      </c>
      <c r="D16" s="120"/>
      <c r="E16" s="63">
        <f>IF(ISERROR(E8*E20*E19/E9),0,E8*E20*E19/E9)</f>
        <v>0</v>
      </c>
      <c r="F16" s="64" t="s">
        <v>74</v>
      </c>
      <c r="G16" s="121" t="s">
        <v>75</v>
      </c>
      <c r="H16" s="121"/>
      <c r="I16" s="121"/>
      <c r="J16" s="112"/>
      <c r="K16" s="113"/>
    </row>
    <row r="17" spans="1:11" ht="120" customHeight="1" x14ac:dyDescent="0.2">
      <c r="B17" s="62" t="s">
        <v>72</v>
      </c>
      <c r="C17" s="120" t="s">
        <v>77</v>
      </c>
      <c r="D17" s="120"/>
      <c r="E17" s="65"/>
      <c r="F17" s="64" t="s">
        <v>74</v>
      </c>
      <c r="G17" s="121" t="s">
        <v>78</v>
      </c>
      <c r="H17" s="121"/>
      <c r="I17" s="121"/>
      <c r="J17" s="112"/>
      <c r="K17" s="113"/>
    </row>
    <row r="18" spans="1:11" ht="68.25" customHeight="1" x14ac:dyDescent="0.2">
      <c r="B18" s="60" t="s">
        <v>79</v>
      </c>
      <c r="C18" s="119" t="s">
        <v>80</v>
      </c>
      <c r="D18" s="119"/>
      <c r="E18" s="66"/>
      <c r="F18" s="60" t="s">
        <v>81</v>
      </c>
      <c r="G18" s="122" t="s">
        <v>82</v>
      </c>
      <c r="H18" s="122"/>
      <c r="I18" s="122"/>
      <c r="J18" s="112"/>
      <c r="K18" s="113"/>
    </row>
    <row r="19" spans="1:11" ht="100.4" customHeight="1" x14ac:dyDescent="0.2">
      <c r="B19" s="67" t="s">
        <v>83</v>
      </c>
      <c r="C19" s="123" t="s">
        <v>84</v>
      </c>
      <c r="D19" s="123"/>
      <c r="E19" s="68"/>
      <c r="F19" s="69" t="s">
        <v>85</v>
      </c>
      <c r="G19" s="122" t="s">
        <v>86</v>
      </c>
      <c r="H19" s="122"/>
      <c r="I19" s="122"/>
      <c r="J19" s="112"/>
      <c r="K19" s="113"/>
    </row>
    <row r="20" spans="1:11" ht="100.4" customHeight="1" x14ac:dyDescent="0.2">
      <c r="B20" s="67" t="s">
        <v>87</v>
      </c>
      <c r="C20" s="123" t="s">
        <v>88</v>
      </c>
      <c r="D20" s="123"/>
      <c r="E20" s="70"/>
      <c r="F20" s="69" t="s">
        <v>89</v>
      </c>
      <c r="G20" s="122" t="s">
        <v>156</v>
      </c>
      <c r="H20" s="122"/>
      <c r="I20" s="122"/>
      <c r="J20" s="112"/>
      <c r="K20" s="113"/>
    </row>
    <row r="21" spans="1:11" ht="68.25" customHeight="1" x14ac:dyDescent="0.2">
      <c r="B21" s="60" t="s">
        <v>90</v>
      </c>
      <c r="C21" s="124" t="s">
        <v>154</v>
      </c>
      <c r="D21" s="125"/>
      <c r="E21" s="54" t="s">
        <v>91</v>
      </c>
      <c r="F21" s="71" t="s">
        <v>92</v>
      </c>
      <c r="G21" s="126" t="s">
        <v>157</v>
      </c>
      <c r="H21" s="127"/>
      <c r="I21" s="128"/>
      <c r="J21" s="112"/>
      <c r="K21" s="113"/>
    </row>
    <row r="22" spans="1:11" ht="68.25" customHeight="1" x14ac:dyDescent="0.2">
      <c r="B22" s="60" t="s">
        <v>93</v>
      </c>
      <c r="C22" s="119" t="s">
        <v>155</v>
      </c>
      <c r="D22" s="119"/>
      <c r="E22" s="54" t="s">
        <v>91</v>
      </c>
      <c r="F22" s="71" t="s">
        <v>92</v>
      </c>
      <c r="G22" s="126" t="s">
        <v>157</v>
      </c>
      <c r="H22" s="127"/>
      <c r="I22" s="128"/>
      <c r="J22" s="129"/>
      <c r="K22" s="129"/>
    </row>
    <row r="23" spans="1:11" ht="68.25" customHeight="1" x14ac:dyDescent="0.2">
      <c r="B23" s="60" t="s">
        <v>94</v>
      </c>
      <c r="C23" s="119" t="s">
        <v>150</v>
      </c>
      <c r="D23" s="119"/>
      <c r="E23" s="54" t="s">
        <v>91</v>
      </c>
      <c r="F23" s="72" t="s">
        <v>91</v>
      </c>
      <c r="G23" s="122" t="s">
        <v>95</v>
      </c>
      <c r="H23" s="122"/>
      <c r="I23" s="122"/>
      <c r="J23" s="129"/>
      <c r="K23" s="129"/>
    </row>
    <row r="24" spans="1:11" ht="68.25" customHeight="1" x14ac:dyDescent="0.2">
      <c r="B24" s="60" t="s">
        <v>96</v>
      </c>
      <c r="C24" s="119" t="s">
        <v>151</v>
      </c>
      <c r="D24" s="119"/>
      <c r="E24" s="54" t="s">
        <v>91</v>
      </c>
      <c r="F24" s="72" t="s">
        <v>91</v>
      </c>
      <c r="G24" s="126" t="s">
        <v>157</v>
      </c>
      <c r="H24" s="127"/>
      <c r="I24" s="128"/>
      <c r="J24" s="129"/>
      <c r="K24" s="129"/>
    </row>
    <row r="25" spans="1:11" ht="68.25" customHeight="1" x14ac:dyDescent="0.2">
      <c r="B25" s="60" t="s">
        <v>97</v>
      </c>
      <c r="C25" s="119" t="s">
        <v>152</v>
      </c>
      <c r="D25" s="119"/>
      <c r="E25" s="54" t="s">
        <v>91</v>
      </c>
      <c r="F25" s="72" t="s">
        <v>91</v>
      </c>
      <c r="G25" s="122" t="s">
        <v>98</v>
      </c>
      <c r="H25" s="122"/>
      <c r="I25" s="122"/>
      <c r="J25" s="129"/>
      <c r="K25" s="129"/>
    </row>
    <row r="26" spans="1:11" ht="6.75" customHeight="1" x14ac:dyDescent="0.2"/>
    <row r="27" spans="1:11" ht="18.75" customHeight="1" x14ac:dyDescent="0.2">
      <c r="A27" s="18" t="s">
        <v>8</v>
      </c>
      <c r="B27" s="5"/>
    </row>
    <row r="28" spans="1:11" ht="20.5" thickBot="1" x14ac:dyDescent="0.25">
      <c r="B28" s="116" t="s">
        <v>36</v>
      </c>
      <c r="C28" s="116"/>
      <c r="D28" s="26" t="s">
        <v>24</v>
      </c>
    </row>
    <row r="29" spans="1:11" ht="21" thickBot="1" x14ac:dyDescent="0.25">
      <c r="B29" s="117">
        <f>ROUNDDOWN('PMS(calc_process)'!G6, 0)</f>
        <v>0</v>
      </c>
      <c r="C29" s="118"/>
      <c r="D29" s="27" t="s">
        <v>47</v>
      </c>
    </row>
    <row r="30" spans="1:11" ht="20.149999999999999" customHeight="1" x14ac:dyDescent="0.2">
      <c r="B30" s="6"/>
      <c r="C30" s="6"/>
      <c r="F30" s="14"/>
      <c r="G30" s="14"/>
    </row>
    <row r="31" spans="1:11" ht="18.75" customHeight="1" x14ac:dyDescent="0.2">
      <c r="A31" s="17" t="s">
        <v>9</v>
      </c>
    </row>
    <row r="32" spans="1:11" ht="18" customHeight="1" x14ac:dyDescent="0.2">
      <c r="B32" s="28" t="s">
        <v>31</v>
      </c>
      <c r="C32" s="115" t="s">
        <v>32</v>
      </c>
      <c r="D32" s="115"/>
      <c r="E32" s="115"/>
      <c r="F32" s="115"/>
      <c r="G32" s="115"/>
      <c r="H32" s="115"/>
      <c r="I32" s="115"/>
      <c r="J32" s="15"/>
    </row>
    <row r="33" spans="2:10" ht="18" customHeight="1" x14ac:dyDescent="0.2">
      <c r="B33" s="28" t="s">
        <v>30</v>
      </c>
      <c r="C33" s="115" t="s">
        <v>33</v>
      </c>
      <c r="D33" s="115"/>
      <c r="E33" s="115"/>
      <c r="F33" s="115"/>
      <c r="G33" s="115"/>
      <c r="H33" s="115"/>
      <c r="I33" s="115"/>
      <c r="J33" s="15"/>
    </row>
    <row r="34" spans="2:10" ht="18" customHeight="1" x14ac:dyDescent="0.2">
      <c r="B34" s="28" t="s">
        <v>34</v>
      </c>
      <c r="C34" s="115" t="s">
        <v>35</v>
      </c>
      <c r="D34" s="115"/>
      <c r="E34" s="115"/>
      <c r="F34" s="115"/>
      <c r="G34" s="115"/>
      <c r="H34" s="115"/>
      <c r="I34" s="115"/>
      <c r="J34" s="15"/>
    </row>
  </sheetData>
  <mergeCells count="47">
    <mergeCell ref="C25:D25"/>
    <mergeCell ref="G25:I25"/>
    <mergeCell ref="J25:K25"/>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C18:D18"/>
    <mergeCell ref="G18:I18"/>
    <mergeCell ref="J18:K18"/>
    <mergeCell ref="G12:I12"/>
    <mergeCell ref="G13:I13"/>
    <mergeCell ref="J14:K14"/>
    <mergeCell ref="C33:I33"/>
    <mergeCell ref="C34:I34"/>
    <mergeCell ref="C12:D12"/>
    <mergeCell ref="C13:D13"/>
    <mergeCell ref="B28:C28"/>
    <mergeCell ref="B29:C29"/>
    <mergeCell ref="C32:I32"/>
    <mergeCell ref="C14:D14"/>
    <mergeCell ref="G14:I14"/>
    <mergeCell ref="C15:D15"/>
    <mergeCell ref="G15:I15"/>
    <mergeCell ref="C16:D16"/>
    <mergeCell ref="G16:I16"/>
    <mergeCell ref="J15:K15"/>
    <mergeCell ref="J16:K16"/>
    <mergeCell ref="J17:K17"/>
    <mergeCell ref="J12:K12"/>
    <mergeCell ref="J13:K13"/>
  </mergeCells>
  <phoneticPr fontId="2"/>
  <dataValidations count="1">
    <dataValidation type="list" allowBlank="1" showInputMessage="1" showErrorMessage="1" sqref="E17" xr:uid="{00000000-0002-0000-0000-000000000000}">
      <formula1>"0.00,0.46,0.80"</formula1>
    </dataValidation>
  </dataValidations>
  <pageMargins left="0.70866141732283472" right="0.70866141732283472" top="0.74803149606299213" bottom="0.74803149606299213" header="0.31496062992125984" footer="0.31496062992125984"/>
  <pageSetup paperSize="9" scale="2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26"/>
  <sheetViews>
    <sheetView showGridLines="0" view="pageBreakPreview" zoomScaleNormal="85" zoomScaleSheetLayoutView="100" workbookViewId="0"/>
  </sheetViews>
  <sheetFormatPr defaultColWidth="9" defaultRowHeight="14" x14ac:dyDescent="0.2"/>
  <cols>
    <col min="1" max="1" width="14.36328125" style="73" customWidth="1"/>
    <col min="2" max="2" width="10" style="73" bestFit="1" customWidth="1"/>
    <col min="3" max="3" width="20.90625" style="73" customWidth="1"/>
    <col min="4" max="15" width="13.90625" style="73" customWidth="1"/>
    <col min="16" max="16384" width="9" style="73"/>
  </cols>
  <sheetData>
    <row r="1" spans="1:15" x14ac:dyDescent="0.2">
      <c r="O1" s="74" t="str">
        <f>'PMS(input)'!K1</f>
        <v>JCM_VN_F_PMS_ver02.0</v>
      </c>
    </row>
    <row r="2" spans="1:15" s="77" customFormat="1" ht="28" x14ac:dyDescent="0.2">
      <c r="A2" s="75"/>
      <c r="B2" s="75"/>
      <c r="C2" s="76" t="s">
        <v>99</v>
      </c>
      <c r="D2" s="130" t="s">
        <v>100</v>
      </c>
      <c r="E2" s="131"/>
      <c r="F2" s="131"/>
      <c r="G2" s="131"/>
      <c r="H2" s="131"/>
      <c r="I2" s="131"/>
      <c r="J2" s="131"/>
      <c r="K2" s="131"/>
      <c r="L2" s="131"/>
      <c r="M2" s="132" t="s">
        <v>101</v>
      </c>
      <c r="N2" s="133"/>
      <c r="O2" s="134"/>
    </row>
    <row r="3" spans="1:15" ht="16" x14ac:dyDescent="0.2">
      <c r="A3" s="78" t="s">
        <v>102</v>
      </c>
      <c r="B3" s="79" t="s">
        <v>103</v>
      </c>
      <c r="C3" s="80" t="s">
        <v>104</v>
      </c>
      <c r="D3" s="81" t="s">
        <v>105</v>
      </c>
      <c r="E3" s="81" t="s">
        <v>105</v>
      </c>
      <c r="F3" s="81" t="s">
        <v>105</v>
      </c>
      <c r="G3" s="82" t="s">
        <v>106</v>
      </c>
      <c r="H3" s="81" t="s">
        <v>107</v>
      </c>
      <c r="I3" s="81" t="s">
        <v>108</v>
      </c>
      <c r="J3" s="81" t="s">
        <v>109</v>
      </c>
      <c r="K3" s="81" t="s">
        <v>110</v>
      </c>
      <c r="L3" s="81" t="s">
        <v>111</v>
      </c>
      <c r="M3" s="80" t="s">
        <v>112</v>
      </c>
      <c r="N3" s="80" t="s">
        <v>113</v>
      </c>
      <c r="O3" s="80" t="s">
        <v>114</v>
      </c>
    </row>
    <row r="4" spans="1:15" ht="149.5" customHeight="1" x14ac:dyDescent="0.2">
      <c r="A4" s="78" t="s">
        <v>115</v>
      </c>
      <c r="B4" s="83" t="s">
        <v>116</v>
      </c>
      <c r="C4" s="58" t="s">
        <v>117</v>
      </c>
      <c r="D4" s="84" t="s">
        <v>118</v>
      </c>
      <c r="E4" s="85" t="s">
        <v>119</v>
      </c>
      <c r="F4" s="85" t="s">
        <v>120</v>
      </c>
      <c r="G4" s="86" t="s">
        <v>121</v>
      </c>
      <c r="H4" s="85" t="s">
        <v>158</v>
      </c>
      <c r="I4" s="85" t="s">
        <v>159</v>
      </c>
      <c r="J4" s="85" t="s">
        <v>122</v>
      </c>
      <c r="K4" s="85" t="s">
        <v>123</v>
      </c>
      <c r="L4" s="85" t="s">
        <v>124</v>
      </c>
      <c r="M4" s="87" t="s">
        <v>125</v>
      </c>
      <c r="N4" s="87" t="s">
        <v>126</v>
      </c>
      <c r="O4" s="87" t="s">
        <v>127</v>
      </c>
    </row>
    <row r="5" spans="1:15" ht="16" x14ac:dyDescent="0.2">
      <c r="A5" s="78" t="s">
        <v>128</v>
      </c>
      <c r="B5" s="88" t="s">
        <v>129</v>
      </c>
      <c r="C5" s="81" t="s">
        <v>130</v>
      </c>
      <c r="D5" s="89" t="s">
        <v>131</v>
      </c>
      <c r="E5" s="89" t="s">
        <v>131</v>
      </c>
      <c r="F5" s="89" t="s">
        <v>131</v>
      </c>
      <c r="G5" s="90" t="s">
        <v>132</v>
      </c>
      <c r="H5" s="89" t="s">
        <v>133</v>
      </c>
      <c r="I5" s="89" t="s">
        <v>133</v>
      </c>
      <c r="J5" s="91" t="s">
        <v>134</v>
      </c>
      <c r="K5" s="91" t="s">
        <v>134</v>
      </c>
      <c r="L5" s="91" t="s">
        <v>134</v>
      </c>
      <c r="M5" s="88" t="s">
        <v>135</v>
      </c>
      <c r="N5" s="88" t="s">
        <v>135</v>
      </c>
      <c r="O5" s="88" t="s">
        <v>135</v>
      </c>
    </row>
    <row r="6" spans="1:15" x14ac:dyDescent="0.2">
      <c r="A6" s="135" t="s">
        <v>136</v>
      </c>
      <c r="B6" s="92">
        <v>1</v>
      </c>
      <c r="C6" s="93"/>
      <c r="D6" s="94">
        <f>'PMS(input)'!$E$14</f>
        <v>0</v>
      </c>
      <c r="E6" s="95">
        <f>'PMS(input)'!$E$15</f>
        <v>0</v>
      </c>
      <c r="F6" s="95">
        <f>'PMS(input)'!$E$16</f>
        <v>0</v>
      </c>
      <c r="G6" s="96">
        <f>'PMS(input)'!$E$17</f>
        <v>0</v>
      </c>
      <c r="H6" s="97"/>
      <c r="I6" s="97"/>
      <c r="J6" s="98">
        <v>0</v>
      </c>
      <c r="K6" s="99"/>
      <c r="L6" s="100">
        <f>K6*((H6-I6+1.5+1.5)/(37-7+1.5+1.5))</f>
        <v>0</v>
      </c>
      <c r="M6" s="101">
        <f>IF(ISERROR(C6*(L6/J6)*SUM(D6:G6)),0,(C6*(L6/J6)*SUM(D6:G6)))</f>
        <v>0</v>
      </c>
      <c r="N6" s="101">
        <f>IF(ISERROR(C6*SUM(D6:G6)),0,(C6*SUM(D6:G6)))</f>
        <v>0</v>
      </c>
      <c r="O6" s="102">
        <f>M6-N6</f>
        <v>0</v>
      </c>
    </row>
    <row r="7" spans="1:15" x14ac:dyDescent="0.2">
      <c r="A7" s="135"/>
      <c r="B7" s="92">
        <v>2</v>
      </c>
      <c r="C7" s="93"/>
      <c r="D7" s="94">
        <f>'PMS(input)'!$E$14</f>
        <v>0</v>
      </c>
      <c r="E7" s="95">
        <f>'PMS(input)'!$E$15</f>
        <v>0</v>
      </c>
      <c r="F7" s="95">
        <f>'PMS(input)'!$E$16</f>
        <v>0</v>
      </c>
      <c r="G7" s="96">
        <f>'PMS(input)'!$E$17</f>
        <v>0</v>
      </c>
      <c r="H7" s="97"/>
      <c r="I7" s="97"/>
      <c r="J7" s="98">
        <v>0</v>
      </c>
      <c r="K7" s="99"/>
      <c r="L7" s="100">
        <f t="shared" ref="L7:L25" si="0">K7*((H7-I7+1.5+1.5)/(37-7+1.5+1.5))</f>
        <v>0</v>
      </c>
      <c r="M7" s="101">
        <f t="shared" ref="M7:M9" si="1">IF(ISERROR(C7*(L7/J7)*SUM(D7:G7)),0,(C7*(L7/J7)*SUM(D7:G7)))</f>
        <v>0</v>
      </c>
      <c r="N7" s="101">
        <f t="shared" ref="N7:N9" si="2">IF(ISERROR(C7*SUM(D7:G7)),0,(C7*SUM(D7:G7)))</f>
        <v>0</v>
      </c>
      <c r="O7" s="102">
        <f t="shared" ref="O7:O25" si="3">M7-N7</f>
        <v>0</v>
      </c>
    </row>
    <row r="8" spans="1:15" x14ac:dyDescent="0.2">
      <c r="A8" s="135"/>
      <c r="B8" s="92">
        <v>3</v>
      </c>
      <c r="C8" s="93"/>
      <c r="D8" s="94">
        <f>'PMS(input)'!$E$14</f>
        <v>0</v>
      </c>
      <c r="E8" s="95">
        <f>'PMS(input)'!$E$15</f>
        <v>0</v>
      </c>
      <c r="F8" s="95">
        <f>'PMS(input)'!$E$16</f>
        <v>0</v>
      </c>
      <c r="G8" s="96">
        <f>'PMS(input)'!$E$17</f>
        <v>0</v>
      </c>
      <c r="H8" s="97"/>
      <c r="I8" s="97"/>
      <c r="J8" s="98">
        <v>0</v>
      </c>
      <c r="K8" s="99"/>
      <c r="L8" s="100">
        <f t="shared" si="0"/>
        <v>0</v>
      </c>
      <c r="M8" s="101">
        <f t="shared" si="1"/>
        <v>0</v>
      </c>
      <c r="N8" s="101">
        <f t="shared" si="2"/>
        <v>0</v>
      </c>
      <c r="O8" s="102">
        <f t="shared" si="3"/>
        <v>0</v>
      </c>
    </row>
    <row r="9" spans="1:15" x14ac:dyDescent="0.2">
      <c r="A9" s="135"/>
      <c r="B9" s="92">
        <v>4</v>
      </c>
      <c r="C9" s="93"/>
      <c r="D9" s="94">
        <f>'PMS(input)'!$E$14</f>
        <v>0</v>
      </c>
      <c r="E9" s="95">
        <f>'PMS(input)'!$E$15</f>
        <v>0</v>
      </c>
      <c r="F9" s="95">
        <f>'PMS(input)'!$E$16</f>
        <v>0</v>
      </c>
      <c r="G9" s="96">
        <f>'PMS(input)'!$E$17</f>
        <v>0</v>
      </c>
      <c r="H9" s="97"/>
      <c r="I9" s="97"/>
      <c r="J9" s="98">
        <v>0</v>
      </c>
      <c r="K9" s="99"/>
      <c r="L9" s="100">
        <f t="shared" si="0"/>
        <v>0</v>
      </c>
      <c r="M9" s="101">
        <f t="shared" si="1"/>
        <v>0</v>
      </c>
      <c r="N9" s="101">
        <f t="shared" si="2"/>
        <v>0</v>
      </c>
      <c r="O9" s="102">
        <f t="shared" si="3"/>
        <v>0</v>
      </c>
    </row>
    <row r="10" spans="1:15" x14ac:dyDescent="0.2">
      <c r="A10" s="135"/>
      <c r="B10" s="92">
        <v>5</v>
      </c>
      <c r="C10" s="93"/>
      <c r="D10" s="94">
        <f>'PMS(input)'!$E$14</f>
        <v>0</v>
      </c>
      <c r="E10" s="95">
        <f>'PMS(input)'!$E$15</f>
        <v>0</v>
      </c>
      <c r="F10" s="95">
        <f>'PMS(input)'!$E$16</f>
        <v>0</v>
      </c>
      <c r="G10" s="96">
        <f>'PMS(input)'!$E$17</f>
        <v>0</v>
      </c>
      <c r="H10" s="97"/>
      <c r="I10" s="97"/>
      <c r="J10" s="98">
        <v>0</v>
      </c>
      <c r="K10" s="99"/>
      <c r="L10" s="100">
        <f t="shared" si="0"/>
        <v>0</v>
      </c>
      <c r="M10" s="101">
        <f t="shared" ref="M10:M25" si="4">IF(ISERROR(C10*(L10/J10)*SUM(D10:G10)),0,(C10*(L10/J10)*SUM(D10:G10)))</f>
        <v>0</v>
      </c>
      <c r="N10" s="101">
        <f t="shared" ref="N10:N25" si="5">IF(ISERROR(C10*SUM(D10:G10)),0,(C10*SUM(D10:G10)))</f>
        <v>0</v>
      </c>
      <c r="O10" s="102">
        <f>M10-N10</f>
        <v>0</v>
      </c>
    </row>
    <row r="11" spans="1:15" x14ac:dyDescent="0.2">
      <c r="A11" s="135"/>
      <c r="B11" s="92">
        <v>6</v>
      </c>
      <c r="C11" s="93"/>
      <c r="D11" s="94">
        <f>'PMS(input)'!$E$14</f>
        <v>0</v>
      </c>
      <c r="E11" s="95">
        <f>'PMS(input)'!$E$15</f>
        <v>0</v>
      </c>
      <c r="F11" s="95">
        <f>'PMS(input)'!$E$16</f>
        <v>0</v>
      </c>
      <c r="G11" s="96">
        <f>'PMS(input)'!$E$17</f>
        <v>0</v>
      </c>
      <c r="H11" s="97"/>
      <c r="I11" s="97"/>
      <c r="J11" s="98">
        <v>0</v>
      </c>
      <c r="K11" s="99"/>
      <c r="L11" s="100">
        <f t="shared" si="0"/>
        <v>0</v>
      </c>
      <c r="M11" s="101">
        <f t="shared" si="4"/>
        <v>0</v>
      </c>
      <c r="N11" s="101">
        <f t="shared" si="5"/>
        <v>0</v>
      </c>
      <c r="O11" s="102">
        <f t="shared" si="3"/>
        <v>0</v>
      </c>
    </row>
    <row r="12" spans="1:15" x14ac:dyDescent="0.2">
      <c r="A12" s="135"/>
      <c r="B12" s="92">
        <v>7</v>
      </c>
      <c r="C12" s="93"/>
      <c r="D12" s="94">
        <f>'PMS(input)'!$E$14</f>
        <v>0</v>
      </c>
      <c r="E12" s="95">
        <f>'PMS(input)'!$E$15</f>
        <v>0</v>
      </c>
      <c r="F12" s="95">
        <f>'PMS(input)'!$E$16</f>
        <v>0</v>
      </c>
      <c r="G12" s="96">
        <f>'PMS(input)'!$E$17</f>
        <v>0</v>
      </c>
      <c r="H12" s="97"/>
      <c r="I12" s="97"/>
      <c r="J12" s="98">
        <v>0</v>
      </c>
      <c r="K12" s="99"/>
      <c r="L12" s="100">
        <f t="shared" si="0"/>
        <v>0</v>
      </c>
      <c r="M12" s="101">
        <f t="shared" si="4"/>
        <v>0</v>
      </c>
      <c r="N12" s="101">
        <f t="shared" si="5"/>
        <v>0</v>
      </c>
      <c r="O12" s="102">
        <f t="shared" si="3"/>
        <v>0</v>
      </c>
    </row>
    <row r="13" spans="1:15" x14ac:dyDescent="0.2">
      <c r="A13" s="135"/>
      <c r="B13" s="92">
        <v>8</v>
      </c>
      <c r="C13" s="93"/>
      <c r="D13" s="94">
        <f>'PMS(input)'!$E$14</f>
        <v>0</v>
      </c>
      <c r="E13" s="95">
        <f>'PMS(input)'!$E$15</f>
        <v>0</v>
      </c>
      <c r="F13" s="95">
        <f>'PMS(input)'!$E$16</f>
        <v>0</v>
      </c>
      <c r="G13" s="96">
        <f>'PMS(input)'!$E$17</f>
        <v>0</v>
      </c>
      <c r="H13" s="97"/>
      <c r="I13" s="97"/>
      <c r="J13" s="98">
        <v>0</v>
      </c>
      <c r="K13" s="99"/>
      <c r="L13" s="100">
        <f t="shared" si="0"/>
        <v>0</v>
      </c>
      <c r="M13" s="101">
        <f t="shared" si="4"/>
        <v>0</v>
      </c>
      <c r="N13" s="101">
        <f t="shared" si="5"/>
        <v>0</v>
      </c>
      <c r="O13" s="102">
        <f t="shared" si="3"/>
        <v>0</v>
      </c>
    </row>
    <row r="14" spans="1:15" x14ac:dyDescent="0.2">
      <c r="A14" s="135"/>
      <c r="B14" s="92">
        <v>9</v>
      </c>
      <c r="C14" s="93"/>
      <c r="D14" s="94">
        <f>'PMS(input)'!$E$14</f>
        <v>0</v>
      </c>
      <c r="E14" s="95">
        <f>'PMS(input)'!$E$15</f>
        <v>0</v>
      </c>
      <c r="F14" s="95">
        <f>'PMS(input)'!$E$16</f>
        <v>0</v>
      </c>
      <c r="G14" s="96">
        <f>'PMS(input)'!$E$17</f>
        <v>0</v>
      </c>
      <c r="H14" s="97"/>
      <c r="I14" s="97"/>
      <c r="J14" s="98">
        <v>0</v>
      </c>
      <c r="K14" s="99"/>
      <c r="L14" s="100">
        <f t="shared" si="0"/>
        <v>0</v>
      </c>
      <c r="M14" s="101">
        <f t="shared" si="4"/>
        <v>0</v>
      </c>
      <c r="N14" s="101">
        <f t="shared" si="5"/>
        <v>0</v>
      </c>
      <c r="O14" s="102">
        <f t="shared" si="3"/>
        <v>0</v>
      </c>
    </row>
    <row r="15" spans="1:15" x14ac:dyDescent="0.2">
      <c r="A15" s="135"/>
      <c r="B15" s="92">
        <v>10</v>
      </c>
      <c r="C15" s="93"/>
      <c r="D15" s="94">
        <f>'PMS(input)'!$E$14</f>
        <v>0</v>
      </c>
      <c r="E15" s="95">
        <f>'PMS(input)'!$E$15</f>
        <v>0</v>
      </c>
      <c r="F15" s="95">
        <f>'PMS(input)'!$E$16</f>
        <v>0</v>
      </c>
      <c r="G15" s="96">
        <f>'PMS(input)'!$E$17</f>
        <v>0</v>
      </c>
      <c r="H15" s="97"/>
      <c r="I15" s="97"/>
      <c r="J15" s="98">
        <v>0</v>
      </c>
      <c r="K15" s="99"/>
      <c r="L15" s="100">
        <f t="shared" si="0"/>
        <v>0</v>
      </c>
      <c r="M15" s="101">
        <f t="shared" si="4"/>
        <v>0</v>
      </c>
      <c r="N15" s="101">
        <f t="shared" si="5"/>
        <v>0</v>
      </c>
      <c r="O15" s="102">
        <f t="shared" si="3"/>
        <v>0</v>
      </c>
    </row>
    <row r="16" spans="1:15" x14ac:dyDescent="0.2">
      <c r="A16" s="135"/>
      <c r="B16" s="92">
        <v>11</v>
      </c>
      <c r="C16" s="93"/>
      <c r="D16" s="94">
        <f>'PMS(input)'!$E$14</f>
        <v>0</v>
      </c>
      <c r="E16" s="95">
        <f>'PMS(input)'!$E$15</f>
        <v>0</v>
      </c>
      <c r="F16" s="95">
        <f>'PMS(input)'!$E$16</f>
        <v>0</v>
      </c>
      <c r="G16" s="96">
        <f>'PMS(input)'!$E$17</f>
        <v>0</v>
      </c>
      <c r="H16" s="97"/>
      <c r="I16" s="97"/>
      <c r="J16" s="98">
        <v>0</v>
      </c>
      <c r="K16" s="99"/>
      <c r="L16" s="100">
        <f t="shared" si="0"/>
        <v>0</v>
      </c>
      <c r="M16" s="101">
        <f t="shared" si="4"/>
        <v>0</v>
      </c>
      <c r="N16" s="101">
        <f t="shared" si="5"/>
        <v>0</v>
      </c>
      <c r="O16" s="102">
        <f t="shared" si="3"/>
        <v>0</v>
      </c>
    </row>
    <row r="17" spans="1:15" x14ac:dyDescent="0.2">
      <c r="A17" s="135"/>
      <c r="B17" s="92">
        <v>12</v>
      </c>
      <c r="C17" s="93"/>
      <c r="D17" s="94">
        <f>'PMS(input)'!$E$14</f>
        <v>0</v>
      </c>
      <c r="E17" s="95">
        <f>'PMS(input)'!$E$15</f>
        <v>0</v>
      </c>
      <c r="F17" s="95">
        <f>'PMS(input)'!$E$16</f>
        <v>0</v>
      </c>
      <c r="G17" s="96">
        <f>'PMS(input)'!$E$17</f>
        <v>0</v>
      </c>
      <c r="H17" s="97"/>
      <c r="I17" s="97"/>
      <c r="J17" s="98">
        <v>0</v>
      </c>
      <c r="K17" s="99"/>
      <c r="L17" s="100">
        <f t="shared" si="0"/>
        <v>0</v>
      </c>
      <c r="M17" s="101">
        <f t="shared" si="4"/>
        <v>0</v>
      </c>
      <c r="N17" s="101">
        <f t="shared" si="5"/>
        <v>0</v>
      </c>
      <c r="O17" s="102">
        <f t="shared" si="3"/>
        <v>0</v>
      </c>
    </row>
    <row r="18" spans="1:15" x14ac:dyDescent="0.2">
      <c r="A18" s="135"/>
      <c r="B18" s="92">
        <v>13</v>
      </c>
      <c r="C18" s="93"/>
      <c r="D18" s="94">
        <f>'PMS(input)'!$E$14</f>
        <v>0</v>
      </c>
      <c r="E18" s="95">
        <f>'PMS(input)'!$E$15</f>
        <v>0</v>
      </c>
      <c r="F18" s="95">
        <f>'PMS(input)'!$E$16</f>
        <v>0</v>
      </c>
      <c r="G18" s="96">
        <f>'PMS(input)'!$E$17</f>
        <v>0</v>
      </c>
      <c r="H18" s="97"/>
      <c r="I18" s="97"/>
      <c r="J18" s="98">
        <v>0</v>
      </c>
      <c r="K18" s="99"/>
      <c r="L18" s="100">
        <f t="shared" si="0"/>
        <v>0</v>
      </c>
      <c r="M18" s="101">
        <f t="shared" si="4"/>
        <v>0</v>
      </c>
      <c r="N18" s="101">
        <f t="shared" si="5"/>
        <v>0</v>
      </c>
      <c r="O18" s="102">
        <f t="shared" si="3"/>
        <v>0</v>
      </c>
    </row>
    <row r="19" spans="1:15" x14ac:dyDescent="0.2">
      <c r="A19" s="135"/>
      <c r="B19" s="92">
        <v>14</v>
      </c>
      <c r="C19" s="93"/>
      <c r="D19" s="94">
        <f>'PMS(input)'!$E$14</f>
        <v>0</v>
      </c>
      <c r="E19" s="95">
        <f>'PMS(input)'!$E$15</f>
        <v>0</v>
      </c>
      <c r="F19" s="95">
        <f>'PMS(input)'!$E$16</f>
        <v>0</v>
      </c>
      <c r="G19" s="96">
        <f>'PMS(input)'!$E$17</f>
        <v>0</v>
      </c>
      <c r="H19" s="97"/>
      <c r="I19" s="97"/>
      <c r="J19" s="98">
        <v>0</v>
      </c>
      <c r="K19" s="99"/>
      <c r="L19" s="100">
        <f t="shared" si="0"/>
        <v>0</v>
      </c>
      <c r="M19" s="101">
        <f t="shared" si="4"/>
        <v>0</v>
      </c>
      <c r="N19" s="101">
        <f t="shared" si="5"/>
        <v>0</v>
      </c>
      <c r="O19" s="102">
        <f t="shared" si="3"/>
        <v>0</v>
      </c>
    </row>
    <row r="20" spans="1:15" x14ac:dyDescent="0.2">
      <c r="A20" s="135"/>
      <c r="B20" s="92">
        <v>15</v>
      </c>
      <c r="C20" s="93"/>
      <c r="D20" s="94">
        <f>'PMS(input)'!$E$14</f>
        <v>0</v>
      </c>
      <c r="E20" s="95">
        <f>'PMS(input)'!$E$15</f>
        <v>0</v>
      </c>
      <c r="F20" s="95">
        <f>'PMS(input)'!$E$16</f>
        <v>0</v>
      </c>
      <c r="G20" s="96">
        <f>'PMS(input)'!$E$17</f>
        <v>0</v>
      </c>
      <c r="H20" s="97"/>
      <c r="I20" s="97"/>
      <c r="J20" s="98">
        <v>0</v>
      </c>
      <c r="K20" s="99"/>
      <c r="L20" s="100">
        <f t="shared" si="0"/>
        <v>0</v>
      </c>
      <c r="M20" s="101">
        <f t="shared" si="4"/>
        <v>0</v>
      </c>
      <c r="N20" s="101">
        <f t="shared" si="5"/>
        <v>0</v>
      </c>
      <c r="O20" s="102">
        <f t="shared" si="3"/>
        <v>0</v>
      </c>
    </row>
    <row r="21" spans="1:15" x14ac:dyDescent="0.2">
      <c r="A21" s="135"/>
      <c r="B21" s="92">
        <v>16</v>
      </c>
      <c r="C21" s="93"/>
      <c r="D21" s="94">
        <f>'PMS(input)'!$E$14</f>
        <v>0</v>
      </c>
      <c r="E21" s="95">
        <f>'PMS(input)'!$E$15</f>
        <v>0</v>
      </c>
      <c r="F21" s="95">
        <f>'PMS(input)'!$E$16</f>
        <v>0</v>
      </c>
      <c r="G21" s="96">
        <f>'PMS(input)'!$E$17</f>
        <v>0</v>
      </c>
      <c r="H21" s="97"/>
      <c r="I21" s="97"/>
      <c r="J21" s="98">
        <v>0</v>
      </c>
      <c r="K21" s="99"/>
      <c r="L21" s="100">
        <f t="shared" si="0"/>
        <v>0</v>
      </c>
      <c r="M21" s="101">
        <f t="shared" si="4"/>
        <v>0</v>
      </c>
      <c r="N21" s="101">
        <f t="shared" si="5"/>
        <v>0</v>
      </c>
      <c r="O21" s="102">
        <f t="shared" si="3"/>
        <v>0</v>
      </c>
    </row>
    <row r="22" spans="1:15" x14ac:dyDescent="0.2">
      <c r="A22" s="135"/>
      <c r="B22" s="92">
        <v>17</v>
      </c>
      <c r="C22" s="93"/>
      <c r="D22" s="94">
        <f>'PMS(input)'!$E$14</f>
        <v>0</v>
      </c>
      <c r="E22" s="95">
        <f>'PMS(input)'!$E$15</f>
        <v>0</v>
      </c>
      <c r="F22" s="95">
        <f>'PMS(input)'!$E$16</f>
        <v>0</v>
      </c>
      <c r="G22" s="96">
        <f>'PMS(input)'!$E$17</f>
        <v>0</v>
      </c>
      <c r="H22" s="97"/>
      <c r="I22" s="97"/>
      <c r="J22" s="98">
        <v>0</v>
      </c>
      <c r="K22" s="99"/>
      <c r="L22" s="100">
        <f t="shared" si="0"/>
        <v>0</v>
      </c>
      <c r="M22" s="101">
        <f t="shared" si="4"/>
        <v>0</v>
      </c>
      <c r="N22" s="101">
        <f t="shared" si="5"/>
        <v>0</v>
      </c>
      <c r="O22" s="102">
        <f t="shared" si="3"/>
        <v>0</v>
      </c>
    </row>
    <row r="23" spans="1:15" x14ac:dyDescent="0.2">
      <c r="A23" s="135"/>
      <c r="B23" s="92">
        <v>18</v>
      </c>
      <c r="C23" s="93"/>
      <c r="D23" s="94">
        <f>'PMS(input)'!$E$14</f>
        <v>0</v>
      </c>
      <c r="E23" s="95">
        <f>'PMS(input)'!$E$15</f>
        <v>0</v>
      </c>
      <c r="F23" s="95">
        <f>'PMS(input)'!$E$16</f>
        <v>0</v>
      </c>
      <c r="G23" s="96">
        <f>'PMS(input)'!$E$17</f>
        <v>0</v>
      </c>
      <c r="H23" s="97"/>
      <c r="I23" s="97"/>
      <c r="J23" s="98">
        <v>0</v>
      </c>
      <c r="K23" s="99"/>
      <c r="L23" s="100">
        <f t="shared" si="0"/>
        <v>0</v>
      </c>
      <c r="M23" s="101">
        <f t="shared" si="4"/>
        <v>0</v>
      </c>
      <c r="N23" s="101">
        <f t="shared" si="5"/>
        <v>0</v>
      </c>
      <c r="O23" s="102">
        <f t="shared" si="3"/>
        <v>0</v>
      </c>
    </row>
    <row r="24" spans="1:15" x14ac:dyDescent="0.2">
      <c r="A24" s="135"/>
      <c r="B24" s="92">
        <v>19</v>
      </c>
      <c r="C24" s="93"/>
      <c r="D24" s="94">
        <f>'PMS(input)'!$E$14</f>
        <v>0</v>
      </c>
      <c r="E24" s="95">
        <f>'PMS(input)'!$E$15</f>
        <v>0</v>
      </c>
      <c r="F24" s="95">
        <f>'PMS(input)'!$E$16</f>
        <v>0</v>
      </c>
      <c r="G24" s="96">
        <f>'PMS(input)'!$E$17</f>
        <v>0</v>
      </c>
      <c r="H24" s="97"/>
      <c r="I24" s="97"/>
      <c r="J24" s="98">
        <v>0</v>
      </c>
      <c r="K24" s="99"/>
      <c r="L24" s="100">
        <f t="shared" si="0"/>
        <v>0</v>
      </c>
      <c r="M24" s="101">
        <f t="shared" si="4"/>
        <v>0</v>
      </c>
      <c r="N24" s="101">
        <f t="shared" si="5"/>
        <v>0</v>
      </c>
      <c r="O24" s="102">
        <f t="shared" si="3"/>
        <v>0</v>
      </c>
    </row>
    <row r="25" spans="1:15" x14ac:dyDescent="0.2">
      <c r="A25" s="135"/>
      <c r="B25" s="92">
        <v>20</v>
      </c>
      <c r="C25" s="93"/>
      <c r="D25" s="94">
        <f>'PMS(input)'!$E$14</f>
        <v>0</v>
      </c>
      <c r="E25" s="95">
        <f>'PMS(input)'!$E$15</f>
        <v>0</v>
      </c>
      <c r="F25" s="95">
        <f>'PMS(input)'!$E$16</f>
        <v>0</v>
      </c>
      <c r="G25" s="96">
        <f>'PMS(input)'!$E$17</f>
        <v>0</v>
      </c>
      <c r="H25" s="97"/>
      <c r="I25" s="97"/>
      <c r="J25" s="98">
        <v>0</v>
      </c>
      <c r="K25" s="99"/>
      <c r="L25" s="100">
        <f t="shared" si="0"/>
        <v>0</v>
      </c>
      <c r="M25" s="101">
        <f t="shared" si="4"/>
        <v>0</v>
      </c>
      <c r="N25" s="101">
        <f t="shared" si="5"/>
        <v>0</v>
      </c>
      <c r="O25" s="102">
        <f t="shared" si="3"/>
        <v>0</v>
      </c>
    </row>
    <row r="26" spans="1:15" x14ac:dyDescent="0.2">
      <c r="A26" s="135"/>
      <c r="B26" s="103" t="s">
        <v>137</v>
      </c>
      <c r="C26" s="104" t="s">
        <v>129</v>
      </c>
      <c r="D26" s="104" t="s">
        <v>129</v>
      </c>
      <c r="E26" s="104" t="s">
        <v>129</v>
      </c>
      <c r="F26" s="104" t="s">
        <v>129</v>
      </c>
      <c r="G26" s="104" t="s">
        <v>129</v>
      </c>
      <c r="H26" s="104" t="s">
        <v>129</v>
      </c>
      <c r="I26" s="104" t="s">
        <v>129</v>
      </c>
      <c r="J26" s="104" t="s">
        <v>129</v>
      </c>
      <c r="K26" s="104" t="s">
        <v>129</v>
      </c>
      <c r="L26" s="104" t="s">
        <v>129</v>
      </c>
      <c r="M26" s="105">
        <f>SUMIF(M6:M25,"&gt;0",M6:M25)</f>
        <v>0</v>
      </c>
      <c r="N26" s="105">
        <f>SUMIF(N6:N25,"&gt;0",N6:N25)</f>
        <v>0</v>
      </c>
      <c r="O26" s="105">
        <f>SUMIF(O6:O25,"&gt;0",O6:O25)</f>
        <v>0</v>
      </c>
    </row>
  </sheetData>
  <sheetProtection formatCells="0" formatRows="0"/>
  <mergeCells count="3">
    <mergeCell ref="D2:L2"/>
    <mergeCell ref="M2:O2"/>
    <mergeCell ref="A6:A26"/>
  </mergeCells>
  <phoneticPr fontId="31"/>
  <dataValidations count="1">
    <dataValidation type="list" allowBlank="1" showInputMessage="1" showErrorMessage="1" sqref="J6:J25" xr:uid="{00000000-0002-0000-0100-000000000000}">
      <formula1>"0.00,5.67,5.87,6.05"</formula1>
    </dataValidation>
  </dataValidations>
  <pageMargins left="0.43307086614173229"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1"/>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9" ht="18" customHeight="1" x14ac:dyDescent="0.2">
      <c r="I1" s="16" t="str">
        <f>'PMS(input)'!K1</f>
        <v>JCM_VN_F_PMS_ver02.0</v>
      </c>
    </row>
    <row r="2" spans="1:9" ht="27.75" customHeight="1" x14ac:dyDescent="0.2">
      <c r="A2" s="136" t="s">
        <v>38</v>
      </c>
      <c r="B2" s="136"/>
      <c r="C2" s="136"/>
      <c r="D2" s="136"/>
      <c r="E2" s="136"/>
      <c r="F2" s="136"/>
      <c r="G2" s="136"/>
      <c r="H2" s="136"/>
      <c r="I2" s="136"/>
    </row>
    <row r="3" spans="1:9" ht="18" customHeight="1" x14ac:dyDescent="0.2">
      <c r="A3" s="137" t="s">
        <v>37</v>
      </c>
      <c r="B3" s="138"/>
      <c r="C3" s="138"/>
      <c r="D3" s="138"/>
      <c r="E3" s="138"/>
      <c r="F3" s="138"/>
      <c r="G3" s="138"/>
      <c r="H3" s="138"/>
      <c r="I3" s="138"/>
    </row>
    <row r="4" spans="1:9" ht="11.25" customHeight="1" x14ac:dyDescent="0.2"/>
    <row r="5" spans="1:9" ht="18.75" customHeight="1" x14ac:dyDescent="0.2">
      <c r="A5" s="38" t="s">
        <v>2</v>
      </c>
      <c r="B5" s="29"/>
      <c r="C5" s="29"/>
      <c r="D5" s="29"/>
      <c r="E5" s="30"/>
      <c r="F5" s="31" t="s">
        <v>3</v>
      </c>
      <c r="G5" s="31" t="s">
        <v>0</v>
      </c>
      <c r="H5" s="31" t="s">
        <v>1</v>
      </c>
      <c r="I5" s="32" t="s">
        <v>4</v>
      </c>
    </row>
    <row r="6" spans="1:9" ht="18.75" customHeight="1" x14ac:dyDescent="0.2">
      <c r="A6" s="39"/>
      <c r="B6" s="33" t="s">
        <v>40</v>
      </c>
      <c r="C6" s="33"/>
      <c r="D6" s="33"/>
      <c r="E6" s="33"/>
      <c r="F6" s="36" t="s">
        <v>142</v>
      </c>
      <c r="G6" s="110">
        <f>G8-G11</f>
        <v>0</v>
      </c>
      <c r="H6" s="34" t="s">
        <v>43</v>
      </c>
      <c r="I6" s="35" t="s">
        <v>44</v>
      </c>
    </row>
    <row r="7" spans="1:9" ht="18.75" customHeight="1" x14ac:dyDescent="0.2">
      <c r="A7" s="38" t="s">
        <v>138</v>
      </c>
      <c r="B7" s="30"/>
      <c r="C7" s="29"/>
      <c r="D7" s="31"/>
      <c r="E7" s="31"/>
      <c r="F7" s="31"/>
      <c r="G7" s="30"/>
      <c r="H7" s="30"/>
      <c r="I7" s="31"/>
    </row>
    <row r="8" spans="1:9" ht="18.75" customHeight="1" x14ac:dyDescent="0.2">
      <c r="A8" s="40"/>
      <c r="B8" s="44" t="s">
        <v>41</v>
      </c>
      <c r="C8" s="33"/>
      <c r="D8" s="33"/>
      <c r="E8" s="33"/>
      <c r="F8" s="36" t="s">
        <v>142</v>
      </c>
      <c r="G8" s="110">
        <f>G9</f>
        <v>0</v>
      </c>
      <c r="H8" s="34" t="s">
        <v>43</v>
      </c>
      <c r="I8" s="36" t="s">
        <v>45</v>
      </c>
    </row>
    <row r="9" spans="1:9" ht="18.75" customHeight="1" x14ac:dyDescent="0.2">
      <c r="A9" s="40"/>
      <c r="B9" s="42"/>
      <c r="C9" s="45" t="s">
        <v>146</v>
      </c>
      <c r="D9" s="48"/>
      <c r="E9" s="49"/>
      <c r="F9" s="36" t="s">
        <v>142</v>
      </c>
      <c r="G9" s="111">
        <f>'MPS(input_separate)'!M26</f>
        <v>0</v>
      </c>
      <c r="H9" s="34" t="s">
        <v>143</v>
      </c>
      <c r="I9" s="36" t="s">
        <v>144</v>
      </c>
    </row>
    <row r="10" spans="1:9" ht="18.75" customHeight="1" x14ac:dyDescent="0.2">
      <c r="A10" s="38" t="s">
        <v>139</v>
      </c>
      <c r="B10" s="29"/>
      <c r="C10" s="29"/>
      <c r="D10" s="29"/>
      <c r="E10" s="30"/>
      <c r="F10" s="31"/>
      <c r="G10" s="30"/>
      <c r="H10" s="30"/>
      <c r="I10" s="31"/>
    </row>
    <row r="11" spans="1:9" ht="18.75" customHeight="1" x14ac:dyDescent="0.2">
      <c r="A11" s="40"/>
      <c r="B11" s="41" t="s">
        <v>42</v>
      </c>
      <c r="C11" s="37"/>
      <c r="D11" s="37"/>
      <c r="E11" s="37"/>
      <c r="F11" s="36" t="s">
        <v>142</v>
      </c>
      <c r="G11" s="110">
        <f>G12</f>
        <v>0</v>
      </c>
      <c r="H11" s="34" t="s">
        <v>43</v>
      </c>
      <c r="I11" s="36" t="s">
        <v>46</v>
      </c>
    </row>
    <row r="12" spans="1:9" ht="18.75" customHeight="1" x14ac:dyDescent="0.2">
      <c r="A12" s="39"/>
      <c r="B12" s="43"/>
      <c r="C12" s="45" t="s">
        <v>145</v>
      </c>
      <c r="D12" s="47"/>
      <c r="E12" s="46"/>
      <c r="F12" s="36" t="s">
        <v>142</v>
      </c>
      <c r="G12" s="111">
        <f>'MPS(input_separate)'!N26</f>
        <v>0</v>
      </c>
      <c r="H12" s="34" t="s">
        <v>43</v>
      </c>
      <c r="I12" s="36" t="s">
        <v>46</v>
      </c>
    </row>
    <row r="13" spans="1:9" x14ac:dyDescent="0.2">
      <c r="A13" s="2"/>
      <c r="B13" s="2"/>
      <c r="C13" s="10"/>
      <c r="D13" s="2"/>
      <c r="E13" s="10"/>
      <c r="F13" s="12"/>
      <c r="G13" s="11"/>
      <c r="H13" s="11"/>
      <c r="I13" s="9"/>
    </row>
    <row r="14" spans="1:9" ht="21.75" customHeight="1" x14ac:dyDescent="0.2">
      <c r="E14" s="2" t="s">
        <v>5</v>
      </c>
      <c r="F14" s="6"/>
    </row>
    <row r="15" spans="1:9" ht="21.75" customHeight="1" x14ac:dyDescent="0.2">
      <c r="E15" s="50" t="s">
        <v>147</v>
      </c>
      <c r="F15" s="106">
        <v>5.67</v>
      </c>
      <c r="G15" s="51" t="s">
        <v>134</v>
      </c>
      <c r="H15" s="3"/>
    </row>
    <row r="16" spans="1:9" ht="21.75" customHeight="1" x14ac:dyDescent="0.2">
      <c r="E16" s="50" t="s">
        <v>148</v>
      </c>
      <c r="F16" s="106">
        <v>5.87</v>
      </c>
      <c r="G16" s="51" t="s">
        <v>134</v>
      </c>
      <c r="H16" s="2"/>
    </row>
    <row r="17" spans="5:8" ht="21.75" customHeight="1" x14ac:dyDescent="0.2">
      <c r="E17" s="50" t="s">
        <v>149</v>
      </c>
      <c r="F17" s="106">
        <v>6.05</v>
      </c>
      <c r="G17" s="51" t="s">
        <v>134</v>
      </c>
      <c r="H17" s="2"/>
    </row>
    <row r="18" spans="5:8" x14ac:dyDescent="0.2">
      <c r="E18" s="4"/>
      <c r="F18" s="4"/>
      <c r="G18" s="2"/>
      <c r="H18" s="2"/>
    </row>
    <row r="19" spans="5:8" ht="21.75" customHeight="1" x14ac:dyDescent="0.2">
      <c r="E19" s="107" t="s">
        <v>140</v>
      </c>
      <c r="F19" s="108">
        <v>1.5</v>
      </c>
      <c r="G19" s="109" t="s">
        <v>133</v>
      </c>
      <c r="H19" s="2"/>
    </row>
    <row r="20" spans="5:8" ht="21.75" customHeight="1" x14ac:dyDescent="0.2">
      <c r="E20" s="107" t="s">
        <v>141</v>
      </c>
      <c r="F20" s="108">
        <v>1.5</v>
      </c>
      <c r="G20" s="109" t="s">
        <v>133</v>
      </c>
      <c r="H20" s="2"/>
    </row>
    <row r="21" spans="5:8" s="8" customFormat="1" x14ac:dyDescent="0.2">
      <c r="E21" s="2"/>
      <c r="F21" s="2"/>
      <c r="G21" s="2"/>
      <c r="H21"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MPS(input_separate)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2019-10-02T04:02:35Z</dcterms:modified>
</cp:coreProperties>
</file>