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takahashi\Documents\移行データ\移行\ベトナム\English version\HOYA\Chiller\"/>
    </mc:Choice>
  </mc:AlternateContent>
  <bookViews>
    <workbookView xWindow="0" yWindow="0" windowWidth="28800" windowHeight="12315"/>
  </bookViews>
  <sheets>
    <sheet name="PMS(input)" sheetId="1" r:id="rId1"/>
    <sheet name="PMS(input_separate)" sheetId="6" r:id="rId2"/>
    <sheet name="PMS(calc_process)" sheetId="2" r:id="rId3"/>
  </sheets>
  <definedNames>
    <definedName name="_xlnm.Print_Area" localSheetId="2">'PMS(calc_process)'!$A$1:$I$22</definedName>
    <definedName name="_xlnm.Print_Area" localSheetId="0">'PMS(input)'!$A$1:$K$26</definedName>
    <definedName name="Z_B2660EC6_48E8_44CA_972A_E2556BB968F0_.wvu.PrintArea" localSheetId="2" hidden="1">'PMS(calc_process)'!$A$2:$I$22</definedName>
    <definedName name="Z_B2660EC6_48E8_44CA_972A_E2556BB968F0_.wvu.PrintArea" localSheetId="0" hidden="1">'PMS(input)'!$A$2:$K$26</definedName>
    <definedName name="Z_D0CDC236_ABDA_4432_BA8D_8D1597712156_.wvu.PrintArea" localSheetId="2" hidden="1">'PMS(calc_process)'!$A$2:$I$22</definedName>
    <definedName name="Z_D0CDC236_ABDA_4432_BA8D_8D1597712156_.wvu.PrintArea" localSheetId="0" hidden="1">'PMS(input)'!$A$2:$K$26</definedName>
    <definedName name="Z_D273F3A6_8152_4679_92B0_E1E5F788BD2C_.wvu.PrintArea" localSheetId="2" hidden="1">'PMS(calc_process)'!$A$2:$I$22</definedName>
    <definedName name="Z_D273F3A6_8152_4679_92B0_E1E5F788BD2C_.wvu.PrintArea" localSheetId="0" hidden="1">'PMS(input)'!$A$2:$K$26</definedName>
  </definedNames>
  <calcPr calcId="162913"/>
</workbook>
</file>

<file path=xl/calcChain.xml><?xml version="1.0" encoding="utf-8"?>
<calcChain xmlns="http://schemas.openxmlformats.org/spreadsheetml/2006/main">
  <c r="D7" i="6" l="1"/>
  <c r="K7" i="6" s="1"/>
  <c r="D8" i="6"/>
  <c r="K8" i="6" s="1"/>
  <c r="D9" i="6"/>
  <c r="K9" i="6" s="1"/>
  <c r="D10" i="6"/>
  <c r="K10" i="6" s="1"/>
  <c r="D11" i="6"/>
  <c r="K11" i="6" s="1"/>
  <c r="D12" i="6"/>
  <c r="K12" i="6" s="1"/>
  <c r="D13" i="6"/>
  <c r="K13" i="6" s="1"/>
  <c r="D14" i="6"/>
  <c r="K14" i="6" s="1"/>
  <c r="D15" i="6"/>
  <c r="K15" i="6" s="1"/>
  <c r="D16" i="6"/>
  <c r="K16" i="6" s="1"/>
  <c r="D17" i="6"/>
  <c r="K17" i="6" s="1"/>
  <c r="D18" i="6"/>
  <c r="K18" i="6" s="1"/>
  <c r="D19" i="6"/>
  <c r="K19" i="6" s="1"/>
  <c r="D20" i="6"/>
  <c r="K20" i="6" s="1"/>
  <c r="D21" i="6"/>
  <c r="K21" i="6" s="1"/>
  <c r="D22" i="6"/>
  <c r="K22" i="6" s="1"/>
  <c r="D23" i="6"/>
  <c r="K23" i="6" s="1"/>
  <c r="D24" i="6"/>
  <c r="K24" i="6" s="1"/>
  <c r="D25" i="6"/>
  <c r="K25" i="6" s="1"/>
  <c r="D6" i="6" l="1"/>
  <c r="K6" i="6" s="1"/>
  <c r="I6" i="6" l="1"/>
  <c r="J6" i="6" s="1"/>
  <c r="L1" i="6" l="1"/>
  <c r="I25" i="6" l="1"/>
  <c r="J25" i="6" s="1"/>
  <c r="I24" i="6"/>
  <c r="J24" i="6" s="1"/>
  <c r="I23" i="6"/>
  <c r="J23" i="6" s="1"/>
  <c r="I22" i="6"/>
  <c r="J22" i="6" s="1"/>
  <c r="I21" i="6"/>
  <c r="J21" i="6" s="1"/>
  <c r="I20" i="6"/>
  <c r="J20" i="6" s="1"/>
  <c r="I19" i="6"/>
  <c r="J19" i="6" s="1"/>
  <c r="I18" i="6"/>
  <c r="J18" i="6" s="1"/>
  <c r="I17" i="6"/>
  <c r="J17" i="6" s="1"/>
  <c r="I16" i="6"/>
  <c r="J16" i="6" s="1"/>
  <c r="I15" i="6"/>
  <c r="J15" i="6" s="1"/>
  <c r="I14" i="6"/>
  <c r="J14" i="6" s="1"/>
  <c r="I13" i="6"/>
  <c r="J13" i="6" s="1"/>
  <c r="I12" i="6"/>
  <c r="J12" i="6" s="1"/>
  <c r="I11" i="6"/>
  <c r="J11" i="6" s="1"/>
  <c r="I10" i="6"/>
  <c r="J10" i="6" s="1"/>
  <c r="I9" i="6"/>
  <c r="J9" i="6" s="1"/>
  <c r="I8" i="6"/>
  <c r="J8" i="6" s="1"/>
  <c r="I7" i="6"/>
  <c r="J7" i="6" s="1"/>
  <c r="I1" i="2" l="1"/>
  <c r="L10" i="6" l="1"/>
  <c r="L23" i="6" l="1"/>
  <c r="L24" i="6"/>
  <c r="L12" i="6"/>
  <c r="L18" i="6"/>
  <c r="K26" i="6"/>
  <c r="G12" i="2" s="1"/>
  <c r="G11" i="2" s="1"/>
  <c r="L22" i="6"/>
  <c r="L21" i="6"/>
  <c r="L14" i="6"/>
  <c r="L16" i="6"/>
  <c r="L19" i="6"/>
  <c r="L8" i="6"/>
  <c r="L20" i="6"/>
  <c r="L7" i="6"/>
  <c r="L13" i="6"/>
  <c r="L11" i="6"/>
  <c r="L17" i="6"/>
  <c r="L15" i="6"/>
  <c r="L25" i="6"/>
  <c r="L6" i="6"/>
  <c r="J26" i="6"/>
  <c r="G9" i="2" s="1"/>
  <c r="G8" i="2" s="1"/>
  <c r="G6" i="2" s="1"/>
  <c r="B21" i="1" s="1"/>
  <c r="L9" i="6"/>
  <c r="L26" i="6" l="1"/>
</calcChain>
</file>

<file path=xl/sharedStrings.xml><?xml version="1.0" encoding="utf-8"?>
<sst xmlns="http://schemas.openxmlformats.org/spreadsheetml/2006/main" count="174" uniqueCount="124">
  <si>
    <r>
      <t xml:space="preserve">Table 1: Parameters to be monitored </t>
    </r>
    <r>
      <rPr>
        <b/>
        <i/>
        <sz val="14"/>
        <color indexed="8"/>
        <rFont val="Arial"/>
        <family val="2"/>
      </rPr>
      <t>ex post</t>
    </r>
    <phoneticPr fontId="4"/>
  </si>
  <si>
    <t>(1)</t>
  </si>
  <si>
    <t>MWh/p</t>
    <phoneticPr fontId="4"/>
  </si>
  <si>
    <r>
      <t xml:space="preserve">Table 2: Project-specific parameters to be fixed </t>
    </r>
    <r>
      <rPr>
        <b/>
        <i/>
        <sz val="14"/>
        <color indexed="8"/>
        <rFont val="Arial"/>
        <family val="2"/>
      </rPr>
      <t>ex ante</t>
    </r>
    <phoneticPr fontId="4"/>
  </si>
  <si>
    <t>Units</t>
    <phoneticPr fontId="4"/>
  </si>
  <si>
    <r>
      <t>tCO</t>
    </r>
    <r>
      <rPr>
        <vertAlign val="subscript"/>
        <sz val="11"/>
        <rFont val="Arial"/>
        <family val="2"/>
      </rPr>
      <t>2</t>
    </r>
    <r>
      <rPr>
        <sz val="11"/>
        <rFont val="Arial"/>
        <family val="2"/>
      </rPr>
      <t>/MWh</t>
    </r>
    <phoneticPr fontId="4"/>
  </si>
  <si>
    <r>
      <t xml:space="preserve">Output cooling water temperature of project chiller </t>
    </r>
    <r>
      <rPr>
        <i/>
        <sz val="11"/>
        <rFont val="Arial"/>
        <family val="2"/>
      </rPr>
      <t>i</t>
    </r>
    <r>
      <rPr>
        <sz val="11"/>
        <rFont val="Arial"/>
        <family val="2"/>
      </rPr>
      <t xml:space="preserve"> set under the project specific condition</t>
    </r>
    <phoneticPr fontId="4"/>
  </si>
  <si>
    <t>degree Celsius</t>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</si>
  <si>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</si>
  <si>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 xml:space="preserve">Output chilled water temperature of project chiller </t>
    </r>
    <r>
      <rPr>
        <i/>
        <sz val="11"/>
        <rFont val="Arial"/>
        <family val="2"/>
      </rPr>
      <t>i</t>
    </r>
    <r>
      <rPr>
        <sz val="11"/>
        <rFont val="Arial"/>
        <family val="2"/>
      </rPr>
      <t xml:space="preserve"> set under the project specific condition</t>
    </r>
    <phoneticPr fontId="4"/>
  </si>
  <si>
    <r>
      <t xml:space="preserve">COP of reference chiller </t>
    </r>
    <r>
      <rPr>
        <i/>
        <sz val="11"/>
        <rFont val="Arial"/>
        <family val="2"/>
      </rPr>
      <t>i</t>
    </r>
    <r>
      <rPr>
        <sz val="11"/>
        <rFont val="Arial"/>
        <family val="2"/>
      </rPr>
      <t xml:space="preserve"> under the standardizing temperature conditions</t>
    </r>
    <phoneticPr fontId="4"/>
  </si>
  <si>
    <t>-</t>
    <phoneticPr fontId="4"/>
  </si>
  <si>
    <t>Selected from the default values set in the methodology</t>
  </si>
  <si>
    <r>
      <t xml:space="preserve">COP of project chiller </t>
    </r>
    <r>
      <rPr>
        <i/>
        <sz val="11"/>
        <rFont val="Arial"/>
        <family val="2"/>
      </rPr>
      <t>i</t>
    </r>
    <r>
      <rPr>
        <sz val="11"/>
        <rFont val="Arial"/>
        <family val="2"/>
      </rPr>
      <t xml:space="preserve"> under the project specific conditions</t>
    </r>
    <phoneticPr fontId="4"/>
  </si>
  <si>
    <r>
      <t xml:space="preserve">Specifications of project chiller </t>
    </r>
    <r>
      <rPr>
        <i/>
        <sz val="11"/>
        <rFont val="Arial"/>
        <family val="2"/>
      </rPr>
      <t>i</t>
    </r>
    <r>
      <rPr>
        <sz val="11"/>
        <rFont val="Arial"/>
        <family val="2"/>
      </rPr>
      <t xml:space="preserve"> prepared for the quotation or factory acceptance test data by manufacturer</t>
    </r>
    <phoneticPr fontId="4"/>
  </si>
  <si>
    <r>
      <t xml:space="preserve">COP of project chiller </t>
    </r>
    <r>
      <rPr>
        <i/>
        <sz val="11"/>
        <rFont val="Arial"/>
        <family val="2"/>
      </rPr>
      <t>i</t>
    </r>
    <r>
      <rPr>
        <sz val="11"/>
        <rFont val="Arial"/>
        <family val="2"/>
      </rPr>
      <t xml:space="preserve"> calculated under the standardizing temperature conditions</t>
    </r>
    <phoneticPr fontId="4"/>
  </si>
  <si>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4"/>
  </si>
  <si>
    <r>
      <t>CO</t>
    </r>
    <r>
      <rPr>
        <b/>
        <vertAlign val="subscript"/>
        <sz val="14"/>
        <color indexed="9"/>
        <rFont val="Arial"/>
        <family val="2"/>
      </rPr>
      <t>2</t>
    </r>
    <r>
      <rPr>
        <b/>
        <sz val="14"/>
        <color indexed="9"/>
        <rFont val="Arial"/>
        <family val="2"/>
      </rPr>
      <t xml:space="preserve"> emission reductions</t>
    </r>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</si>
  <si>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</si>
  <si>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</si>
  <si>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</si>
  <si>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</si>
  <si>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</si>
  <si>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 xml:space="preserve">[Attachment to Proposed Methodology Form]  </t>
    <phoneticPr fontId="4"/>
  </si>
  <si>
    <t>1. Calculations for emission reductions</t>
    <phoneticPr fontId="4"/>
  </si>
  <si>
    <t>Fuel type</t>
    <phoneticPr fontId="4"/>
  </si>
  <si>
    <t>Value</t>
    <phoneticPr fontId="4"/>
  </si>
  <si>
    <t>Units</t>
    <phoneticPr fontId="4"/>
  </si>
  <si>
    <t>Parameter</t>
  </si>
  <si>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</si>
  <si>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</si>
  <si>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</si>
  <si>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t>N/A</t>
  </si>
  <si>
    <r>
      <t>tCO</t>
    </r>
    <r>
      <rPr>
        <vertAlign val="subscript"/>
        <sz val="11"/>
        <color indexed="8"/>
        <rFont val="Arial"/>
        <family val="2"/>
      </rPr>
      <t>2</t>
    </r>
    <r>
      <rPr>
        <sz val="11"/>
        <color indexed="8"/>
        <rFont val="Arial"/>
        <family val="2"/>
      </rPr>
      <t>/p</t>
    </r>
    <phoneticPr fontId="4"/>
  </si>
  <si>
    <r>
      <t>RE</t>
    </r>
    <r>
      <rPr>
        <vertAlign val="subscript"/>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</si>
  <si>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</si>
  <si>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</si>
  <si>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t>[List of Default Values]</t>
    <phoneticPr fontId="4"/>
  </si>
  <si>
    <r>
      <t>TD</t>
    </r>
    <r>
      <rPr>
        <vertAlign val="subscript"/>
        <sz val="11"/>
        <rFont val="Arial"/>
        <family val="2"/>
      </rPr>
      <t>cooling</t>
    </r>
    <phoneticPr fontId="4"/>
  </si>
  <si>
    <t>degree Celsius</t>
    <phoneticPr fontId="4"/>
  </si>
  <si>
    <r>
      <t>TD</t>
    </r>
    <r>
      <rPr>
        <vertAlign val="subscript"/>
        <sz val="11"/>
        <rFont val="Arial"/>
        <family val="2"/>
      </rPr>
      <t>chilled</t>
    </r>
    <phoneticPr fontId="4"/>
  </si>
  <si>
    <t>Based on the amount of transaction which is measured directly using measuring equipment (Data used: commercial evidence such as invoices)</t>
  </si>
  <si>
    <t>Based on the actual measurement using measuring equipment (Data used: measured values)</t>
  </si>
  <si>
    <r>
      <t>tCO</t>
    </r>
    <r>
      <rPr>
        <vertAlign val="subscript"/>
        <sz val="14"/>
        <color indexed="8"/>
        <rFont val="Arial"/>
        <family val="2"/>
      </rPr>
      <t>2</t>
    </r>
    <r>
      <rPr>
        <sz val="14"/>
        <color indexed="8"/>
        <rFont val="Arial"/>
        <family val="2"/>
      </rPr>
      <t>/p</t>
    </r>
    <phoneticPr fontId="4"/>
  </si>
  <si>
    <t>Option C</t>
    <phoneticPr fontId="4"/>
  </si>
  <si>
    <t>Monitored data</t>
    <phoneticPr fontId="4"/>
  </si>
  <si>
    <t>Continuously</t>
    <phoneticPr fontId="4"/>
  </si>
  <si>
    <t>-</t>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</si>
  <si>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</si>
  <si>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</si>
  <si>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t>Parameters</t>
    <phoneticPr fontId="3"/>
  </si>
  <si>
    <t>Description of data</t>
    <phoneticPr fontId="3"/>
  </si>
  <si>
    <t>Units</t>
    <phoneticPr fontId="3"/>
  </si>
  <si>
    <t>-</t>
    <phoneticPr fontId="3"/>
  </si>
  <si>
    <r>
      <t>tCO</t>
    </r>
    <r>
      <rPr>
        <vertAlign val="subscript"/>
        <sz val="11"/>
        <rFont val="Arial"/>
        <family val="2"/>
      </rPr>
      <t>2</t>
    </r>
    <r>
      <rPr>
        <sz val="11"/>
        <rFont val="Arial"/>
        <family val="2"/>
      </rPr>
      <t>/p</t>
    </r>
    <phoneticPr fontId="3"/>
  </si>
  <si>
    <t>Estimated values</t>
    <phoneticPr fontId="3"/>
  </si>
  <si>
    <t>Total</t>
    <phoneticPr fontId="3"/>
  </si>
  <si>
    <r>
      <t xml:space="preserve">Parameters to be monitored </t>
    </r>
    <r>
      <rPr>
        <b/>
        <i/>
        <sz val="11"/>
        <color indexed="9"/>
        <rFont val="Arial"/>
        <family val="2"/>
      </rPr>
      <t>ex post</t>
    </r>
    <phoneticPr fontId="3"/>
  </si>
  <si>
    <t>-</t>
    <phoneticPr fontId="4"/>
  </si>
  <si>
    <t>Input on "PMS
(input_separate)"</t>
  </si>
  <si>
    <t>Input on "PMS
(input_separate)"</t>
    <phoneticPr fontId="4"/>
  </si>
  <si>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
  </si>
  <si>
    <r>
      <t xml:space="preserve">Reference emissions during the period </t>
    </r>
    <r>
      <rPr>
        <i/>
        <sz val="11"/>
        <color indexed="8"/>
        <rFont val="Arial"/>
        <family val="2"/>
      </rPr>
      <t>p</t>
    </r>
    <phoneticPr fontId="4"/>
  </si>
  <si>
    <r>
      <t xml:space="preserve">Project emissions during the period </t>
    </r>
    <r>
      <rPr>
        <i/>
        <sz val="11"/>
        <color indexed="8"/>
        <rFont val="Arial"/>
        <family val="2"/>
      </rPr>
      <t>p</t>
    </r>
    <phoneticPr fontId="4"/>
  </si>
  <si>
    <t>2. Calculations for reference emissions</t>
    <phoneticPr fontId="4"/>
  </si>
  <si>
    <t>3. Calculations of the project emissions</t>
    <phoneticPr fontId="4"/>
  </si>
  <si>
    <r>
      <t xml:space="preserve">Project emissions during the period </t>
    </r>
    <r>
      <rPr>
        <i/>
        <sz val="11"/>
        <color indexed="8"/>
        <rFont val="Arial"/>
        <family val="2"/>
      </rPr>
      <t>p</t>
    </r>
    <phoneticPr fontId="3"/>
  </si>
  <si>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4"/>
  </si>
  <si>
    <r>
      <t xml:space="preserve">JCM Proposed Methodology Spreadsheet Form (Input Sheet) </t>
    </r>
    <r>
      <rPr>
        <b/>
        <sz val="12"/>
        <color indexed="9"/>
        <rFont val="Arial"/>
        <family val="2"/>
      </rPr>
      <t xml:space="preserve">[Attachment to Proposed Methodology Form]  </t>
    </r>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</si>
  <si>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</si>
  <si>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</si>
  <si>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</si>
  <si>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</si>
  <si>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</si>
  <si>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</si>
  <si>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</si>
  <si>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</si>
  <si>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</si>
  <si>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</si>
  <si>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</si>
  <si>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</si>
  <si>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</si>
  <si>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</si>
  <si>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</si>
  <si>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</si>
  <si>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</si>
  <si>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</si>
  <si>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</si>
  <si>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</si>
  <si>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</si>
  <si>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</si>
  <si>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JCM Proposed Methodology Spreadsheet Form (Calculation Process Sheet)</t>
    <phoneticPr fontId="4"/>
  </si>
  <si>
    <t>-</t>
    <phoneticPr fontId="3"/>
  </si>
  <si>
    <t>-</t>
    <phoneticPr fontId="4"/>
  </si>
  <si>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4"/>
  </si>
  <si>
    <t>JCM_VN_F_PMS_ver02.0</t>
    <phoneticPr fontId="4"/>
  </si>
  <si>
    <r>
      <t>CO</t>
    </r>
    <r>
      <rPr>
        <vertAlign val="subscript"/>
        <sz val="11"/>
        <rFont val="Arial"/>
        <family val="2"/>
      </rPr>
      <t>2</t>
    </r>
    <r>
      <rPr>
        <sz val="11"/>
        <rFont val="Arial"/>
        <family val="2"/>
      </rPr>
      <t xml:space="preserve"> emission factor for consumed electricity</t>
    </r>
    <phoneticPr fontId="4"/>
  </si>
  <si>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
  </si>
  <si>
    <r>
      <t xml:space="preserve">Reference emissions of reference chiller </t>
    </r>
    <r>
      <rPr>
        <i/>
        <sz val="11"/>
        <rFont val="Arial"/>
        <family val="2"/>
      </rPr>
      <t>i</t>
    </r>
    <r>
      <rPr>
        <sz val="11"/>
        <rFont val="Arial"/>
        <family val="2"/>
      </rPr>
      <t xml:space="preserve"> during the period </t>
    </r>
    <r>
      <rPr>
        <i/>
        <sz val="11"/>
        <rFont val="Arial"/>
        <family val="2"/>
      </rPr>
      <t>p</t>
    </r>
    <phoneticPr fontId="3"/>
  </si>
  <si>
    <t>i</t>
    <phoneticPr fontId="4"/>
  </si>
  <si>
    <t>Identification number of project chiller</t>
    <phoneticPr fontId="3"/>
  </si>
  <si>
    <r>
      <t>EC</t>
    </r>
    <r>
      <rPr>
        <i/>
        <vertAlign val="subscript"/>
        <sz val="11"/>
        <rFont val="Arial"/>
        <family val="2"/>
      </rPr>
      <t>PJ,i,p</t>
    </r>
    <phoneticPr fontId="4"/>
  </si>
  <si>
    <r>
      <t>EF</t>
    </r>
    <r>
      <rPr>
        <i/>
        <vertAlign val="subscript"/>
        <sz val="11"/>
        <rFont val="Arial"/>
        <family val="2"/>
      </rPr>
      <t>elec</t>
    </r>
    <phoneticPr fontId="4"/>
  </si>
  <si>
    <r>
      <t>T</t>
    </r>
    <r>
      <rPr>
        <i/>
        <vertAlign val="subscript"/>
        <sz val="11"/>
        <rFont val="Arial"/>
        <family val="2"/>
      </rPr>
      <t>cooling-out,i</t>
    </r>
    <phoneticPr fontId="4"/>
  </si>
  <si>
    <r>
      <t>T</t>
    </r>
    <r>
      <rPr>
        <i/>
        <vertAlign val="subscript"/>
        <sz val="11"/>
        <rFont val="Arial"/>
        <family val="2"/>
      </rPr>
      <t>chilled-out,i</t>
    </r>
    <phoneticPr fontId="4"/>
  </si>
  <si>
    <r>
      <t>COP</t>
    </r>
    <r>
      <rPr>
        <i/>
        <vertAlign val="subscript"/>
        <sz val="11"/>
        <rFont val="Arial"/>
        <family val="2"/>
      </rPr>
      <t>RE,i</t>
    </r>
    <phoneticPr fontId="4"/>
  </si>
  <si>
    <r>
      <t>COP</t>
    </r>
    <r>
      <rPr>
        <i/>
        <vertAlign val="subscript"/>
        <sz val="11"/>
        <rFont val="Arial"/>
        <family val="2"/>
      </rPr>
      <t>PJ,i</t>
    </r>
    <phoneticPr fontId="4"/>
  </si>
  <si>
    <r>
      <t>COP</t>
    </r>
    <r>
      <rPr>
        <i/>
        <vertAlign val="subscript"/>
        <sz val="11"/>
        <rFont val="Arial"/>
        <family val="2"/>
      </rPr>
      <t>PJ,tc,i</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</si>
  <si>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</si>
  <si>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</si>
  <si>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</si>
  <si>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EF</t>
    </r>
    <r>
      <rPr>
        <i/>
        <vertAlign val="subscript"/>
        <sz val="11"/>
        <rFont val="Arial"/>
        <family val="2"/>
      </rPr>
      <t>elec</t>
    </r>
    <phoneticPr fontId="4"/>
  </si>
  <si>
    <r>
      <t>T</t>
    </r>
    <r>
      <rPr>
        <i/>
        <vertAlign val="subscript"/>
        <sz val="11"/>
        <rFont val="Arial"/>
        <family val="2"/>
      </rPr>
      <t>cooling-out,i</t>
    </r>
    <phoneticPr fontId="4"/>
  </si>
  <si>
    <r>
      <t>T</t>
    </r>
    <r>
      <rPr>
        <i/>
        <vertAlign val="subscript"/>
        <sz val="11"/>
        <rFont val="Arial"/>
        <family val="2"/>
      </rPr>
      <t>chilled-out,i</t>
    </r>
    <phoneticPr fontId="4"/>
  </si>
  <si>
    <r>
      <t>COP</t>
    </r>
    <r>
      <rPr>
        <i/>
        <vertAlign val="subscript"/>
        <sz val="11"/>
        <rFont val="Arial"/>
        <family val="2"/>
      </rPr>
      <t>RE,i</t>
    </r>
    <phoneticPr fontId="4"/>
  </si>
  <si>
    <r>
      <t>COP</t>
    </r>
    <r>
      <rPr>
        <i/>
        <vertAlign val="subscript"/>
        <sz val="11"/>
        <rFont val="Arial"/>
        <family val="2"/>
      </rPr>
      <t>PJ,i</t>
    </r>
    <phoneticPr fontId="4"/>
  </si>
  <si>
    <r>
      <t>COP</t>
    </r>
    <r>
      <rPr>
        <i/>
        <vertAlign val="subscript"/>
        <sz val="11"/>
        <rFont val="Arial"/>
        <family val="2"/>
      </rPr>
      <t>PJ,tc,i</t>
    </r>
    <phoneticPr fontId="4"/>
  </si>
  <si>
    <r>
      <t>EC</t>
    </r>
    <r>
      <rPr>
        <i/>
        <vertAlign val="subscript"/>
        <sz val="11"/>
        <rFont val="Arial"/>
        <family val="2"/>
      </rPr>
      <t>PJ,i,p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</si>
  <si>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</si>
  <si>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COP</t>
    </r>
    <r>
      <rPr>
        <vertAlign val="subscript"/>
        <sz val="11"/>
        <rFont val="Arial"/>
        <family val="2"/>
      </rPr>
      <t>RE,i</t>
    </r>
    <r>
      <rPr>
        <sz val="11"/>
        <rFont val="Arial"/>
        <family val="2"/>
      </rPr>
      <t xml:space="preserve"> (300</t>
    </r>
    <r>
      <rPr>
        <sz val="11"/>
        <rFont val="Arial Unicode MS"/>
        <family val="3"/>
        <charset val="128"/>
      </rPr>
      <t>≤</t>
    </r>
    <r>
      <rPr>
        <sz val="11"/>
        <rFont val="Arial"/>
        <family val="2"/>
      </rPr>
      <t>x&lt;450USRt)</t>
    </r>
    <phoneticPr fontId="4"/>
  </si>
  <si>
    <r>
      <t>COP</t>
    </r>
    <r>
      <rPr>
        <vertAlign val="subscript"/>
        <sz val="11"/>
        <rFont val="Arial"/>
        <family val="2"/>
      </rPr>
      <t>RE,i</t>
    </r>
    <r>
      <rPr>
        <sz val="11"/>
        <rFont val="Arial"/>
        <family val="2"/>
      </rPr>
      <t xml:space="preserve"> (450</t>
    </r>
    <r>
      <rPr>
        <sz val="11"/>
        <rFont val="ＭＳ Ｐゴシック"/>
        <family val="3"/>
        <charset val="128"/>
      </rPr>
      <t>≤</t>
    </r>
    <r>
      <rPr>
        <sz val="11"/>
        <rFont val="Arial"/>
        <family val="2"/>
      </rPr>
      <t>x&lt;550USRt)</t>
    </r>
    <phoneticPr fontId="4"/>
  </si>
  <si>
    <r>
      <t>COP</t>
    </r>
    <r>
      <rPr>
        <vertAlign val="subscript"/>
        <sz val="11"/>
        <rFont val="Arial"/>
        <family val="2"/>
      </rPr>
      <t>RE,i</t>
    </r>
    <r>
      <rPr>
        <sz val="11"/>
        <rFont val="Arial"/>
        <family val="2"/>
      </rPr>
      <t xml:space="preserve"> (550</t>
    </r>
    <r>
      <rPr>
        <sz val="11"/>
        <rFont val="ＭＳ Ｐゴシック"/>
        <family val="3"/>
        <charset val="128"/>
      </rPr>
      <t>≤</t>
    </r>
    <r>
      <rPr>
        <sz val="11"/>
        <rFont val="Arial"/>
        <family val="2"/>
      </rPr>
      <t>x&lt;825USRt)</t>
    </r>
    <phoneticPr fontId="4"/>
  </si>
  <si>
    <r>
      <t>COP</t>
    </r>
    <r>
      <rPr>
        <vertAlign val="subscript"/>
        <sz val="11"/>
        <rFont val="Arial"/>
        <family val="2"/>
      </rPr>
      <t>RE,i</t>
    </r>
    <r>
      <rPr>
        <sz val="11"/>
        <rFont val="Arial"/>
        <family val="2"/>
      </rPr>
      <t xml:space="preserve"> (825</t>
    </r>
    <r>
      <rPr>
        <sz val="11"/>
        <rFont val="Arial Unicode MS"/>
        <family val="3"/>
        <charset val="128"/>
      </rPr>
      <t>≤</t>
    </r>
    <r>
      <rPr>
        <sz val="11"/>
        <rFont val="Arial"/>
        <family val="2"/>
      </rPr>
      <t>x</t>
    </r>
    <r>
      <rPr>
        <sz val="11"/>
        <rFont val="Arial Unicode MS"/>
        <family val="3"/>
        <charset val="128"/>
      </rPr>
      <t>≤</t>
    </r>
    <r>
      <rPr>
        <sz val="11"/>
        <rFont val="Arial"/>
        <family val="2"/>
      </rPr>
      <t>1,500USRt)</t>
    </r>
    <phoneticPr fontId="4"/>
  </si>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</sst>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Red]\-#,##0\ "/>
    <numFmt numFmtId="177" formatCode="#,##0.000_ ;[Red]\-#,##0.000\ "/>
    <numFmt numFmtId="178" formatCode="0.00_ "/>
    <numFmt numFmtId="179" formatCode="0.0_ "/>
    <numFmt numFmtId="180" formatCode="#,##0.0_);[Red]\(#,##0.0\)"/>
    <numFmt numFmtId="181" formatCode="#,##0.00_);[Red]\(#,##0.00\)"/>
    <numFmt numFmtId="182" formatCode="0.0"/>
  </numFmts>
  <fonts count="38">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6"/>
      <color indexed="9"/>
      <name val="Arial"/>
      <family val="2"/>
    </font>
    <font>
      <b/>
      <sz val="12"/>
      <color indexed="9"/>
      <name val="Arial"/>
      <family val="2"/>
    </font>
    <font>
      <b/>
      <sz val="11"/>
      <color indexed="9"/>
      <name val="Arial"/>
      <family val="2"/>
    </font>
    <font>
      <b/>
      <sz val="14"/>
      <color indexed="8"/>
      <name val="Arial"/>
      <family val="2"/>
    </font>
    <font>
      <b/>
      <i/>
      <sz val="14"/>
      <color indexed="8"/>
      <name val="Arial"/>
      <family val="2"/>
    </font>
    <font>
      <b/>
      <sz val="11"/>
      <color indexed="8"/>
      <name val="Arial"/>
      <family val="2"/>
    </font>
    <font>
      <b/>
      <sz val="14"/>
      <color indexed="9"/>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sz val="14"/>
      <color indexed="8"/>
      <name val="Arial"/>
      <family val="2"/>
    </font>
    <font>
      <b/>
      <vertAlign val="subscript"/>
      <sz val="14"/>
      <color indexed="8"/>
      <name val="Arial"/>
      <family val="2"/>
    </font>
    <font>
      <b/>
      <vertAlign val="subscript"/>
      <sz val="14"/>
      <color indexed="9"/>
      <name val="Arial"/>
      <family val="2"/>
    </font>
    <font>
      <vertAlign val="subscript"/>
      <sz val="14"/>
      <color indexed="8"/>
      <name val="Arial"/>
      <family val="2"/>
    </font>
    <font>
      <sz val="12"/>
      <color indexed="8"/>
      <name val="Arial"/>
      <family val="2"/>
    </font>
    <font>
      <b/>
      <sz val="10"/>
      <color indexed="9"/>
      <name val="Arial"/>
      <family val="2"/>
    </font>
    <font>
      <i/>
      <sz val="11"/>
      <color indexed="8"/>
      <name val="Arial"/>
      <family val="2"/>
    </font>
    <font>
      <vertAlign val="subscript"/>
      <sz val="11"/>
      <color indexed="8"/>
      <name val="Arial"/>
      <family val="2"/>
    </font>
    <font>
      <sz val="10"/>
      <color indexed="8"/>
      <name val="Arial"/>
      <family val="2"/>
    </font>
    <font>
      <sz val="14"/>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i/>
      <vertAlign val="subscript"/>
      <sz val="11"/>
      <name val="Arial"/>
      <family val="2"/>
    </font>
    <font>
      <sz val="11"/>
      <name val="Arial Unicode MS"/>
      <family val="3"/>
      <charset val="128"/>
    </font>
    <font>
      <vertAlign val="subscript"/>
      <sz val="11"/>
      <color theme="1"/>
      <name val="Arial"/>
      <family val="2"/>
    </font>
  </fonts>
  <fills count="10">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s>
  <cellStyleXfs count="3">
    <xf numFmtId="0" fontId="0" fillId="0" borderId="0">
      <alignment vertical="center"/>
    </xf>
    <xf numFmtId="38" fontId="15" fillId="0" borderId="0" applyFont="0" applyFill="0" applyBorder="0" applyAlignment="0" applyProtection="0">
      <alignment vertical="center"/>
    </xf>
    <xf numFmtId="0" fontId="1" fillId="2" borderId="0" applyNumberFormat="0" applyBorder="0" applyAlignment="0" applyProtection="0">
      <alignment vertical="center"/>
    </xf>
  </cellStyleXfs>
  <cellXfs count="11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Fill="1" applyBorder="1">
      <alignment vertical="center"/>
    </xf>
    <xf numFmtId="0" fontId="10" fillId="0" borderId="0" xfId="0" applyFont="1" applyFill="1" applyBorder="1">
      <alignment vertical="center"/>
    </xf>
    <xf numFmtId="0" fontId="2" fillId="0" borderId="0" xfId="0" applyFont="1" applyAlignment="1">
      <alignment vertical="center" wrapText="1"/>
    </xf>
    <xf numFmtId="0" fontId="12" fillId="3" borderId="1" xfId="0" applyFont="1" applyFill="1" applyBorder="1" applyAlignment="1">
      <alignment vertical="center"/>
    </xf>
    <xf numFmtId="0" fontId="12" fillId="0" borderId="1" xfId="0" applyFont="1" applyFill="1" applyBorder="1" applyAlignment="1" applyProtection="1">
      <alignment vertical="center" wrapText="1"/>
      <protection locked="0"/>
    </xf>
    <xf numFmtId="0" fontId="12" fillId="4" borderId="1" xfId="0" applyFont="1" applyFill="1" applyBorder="1" applyAlignment="1" applyProtection="1">
      <alignment vertical="center" wrapText="1"/>
      <protection locked="0"/>
    </xf>
    <xf numFmtId="177" fontId="12" fillId="4" borderId="1" xfId="1" applyNumberFormat="1" applyFont="1" applyFill="1" applyBorder="1" applyAlignment="1" applyProtection="1">
      <alignment horizontal="right" vertical="center"/>
      <protection locked="0"/>
    </xf>
    <xf numFmtId="0" fontId="8" fillId="0" borderId="0" xfId="0" applyFont="1">
      <alignment vertical="center"/>
    </xf>
    <xf numFmtId="0" fontId="10" fillId="0" borderId="0" xfId="0" applyFont="1">
      <alignment vertical="center"/>
    </xf>
    <xf numFmtId="0" fontId="2" fillId="0" borderId="0" xfId="0" applyFont="1" applyBorder="1">
      <alignment vertical="center"/>
    </xf>
    <xf numFmtId="38" fontId="2" fillId="0" borderId="0" xfId="1" applyFont="1">
      <alignment vertical="center"/>
    </xf>
    <xf numFmtId="0" fontId="21" fillId="0" borderId="1"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25" fillId="0" borderId="0" xfId="0" applyFont="1" applyFill="1" applyBorder="1">
      <alignment vertical="center"/>
    </xf>
    <xf numFmtId="0" fontId="12" fillId="0" borderId="0" xfId="0" applyFont="1" applyFill="1" applyBorder="1" applyAlignment="1">
      <alignment horizontal="left" vertical="center"/>
    </xf>
    <xf numFmtId="0" fontId="12" fillId="0" borderId="0" xfId="0" applyFont="1" applyFill="1" applyBorder="1">
      <alignment vertical="center"/>
    </xf>
    <xf numFmtId="0" fontId="2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12" fillId="3" borderId="1" xfId="0" quotePrefix="1" applyFont="1" applyFill="1" applyBorder="1" applyAlignment="1">
      <alignment vertical="center" wrapText="1"/>
    </xf>
    <xf numFmtId="0" fontId="2" fillId="0" borderId="0" xfId="0" applyFont="1" applyFill="1">
      <alignment vertical="center"/>
    </xf>
    <xf numFmtId="0" fontId="12" fillId="3" borderId="1" xfId="0" applyFont="1" applyFill="1" applyBorder="1" applyAlignment="1">
      <alignment vertical="center" wrapText="1"/>
    </xf>
    <xf numFmtId="0" fontId="12" fillId="3" borderId="1" xfId="0" applyFont="1" applyFill="1" applyBorder="1" applyAlignment="1">
      <alignment vertical="center" wrapText="1"/>
    </xf>
    <xf numFmtId="0" fontId="29" fillId="6" borderId="2" xfId="0" applyFont="1" applyFill="1" applyBorder="1">
      <alignment vertical="center"/>
    </xf>
    <xf numFmtId="0" fontId="29" fillId="0" borderId="0" xfId="0" applyFont="1">
      <alignment vertical="center"/>
    </xf>
    <xf numFmtId="0" fontId="33" fillId="6" borderId="2" xfId="0" applyFont="1" applyFill="1" applyBorder="1" applyAlignment="1">
      <alignment vertical="center" wrapText="1"/>
    </xf>
    <xf numFmtId="0" fontId="34" fillId="0" borderId="0" xfId="0" applyFont="1">
      <alignment vertical="center"/>
    </xf>
    <xf numFmtId="0" fontId="12" fillId="3" borderId="2" xfId="0" applyFont="1" applyFill="1" applyBorder="1" applyAlignment="1">
      <alignment vertical="center" wrapText="1"/>
    </xf>
    <xf numFmtId="0" fontId="12" fillId="3" borderId="2" xfId="0" applyFont="1" applyFill="1" applyBorder="1" applyAlignment="1">
      <alignment horizontal="left" vertical="center" wrapText="1"/>
    </xf>
    <xf numFmtId="0" fontId="12" fillId="0" borderId="2" xfId="0" applyFont="1" applyBorder="1" applyProtection="1">
      <alignment vertical="center"/>
      <protection locked="0"/>
    </xf>
    <xf numFmtId="180" fontId="12" fillId="3" borderId="2" xfId="0" applyNumberFormat="1" applyFont="1" applyFill="1" applyBorder="1">
      <alignment vertical="center"/>
    </xf>
    <xf numFmtId="0" fontId="27" fillId="0" borderId="2"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Fill="1" applyBorder="1" applyAlignment="1">
      <alignment horizontal="right" vertical="center"/>
    </xf>
    <xf numFmtId="180" fontId="12" fillId="0" borderId="2" xfId="0" applyNumberFormat="1" applyFont="1" applyFill="1" applyBorder="1">
      <alignment vertical="center"/>
    </xf>
    <xf numFmtId="0" fontId="12" fillId="3" borderId="13" xfId="0" applyFont="1" applyFill="1" applyBorder="1" applyAlignment="1">
      <alignment vertical="center" wrapText="1"/>
    </xf>
    <xf numFmtId="0" fontId="12" fillId="3" borderId="9" xfId="0" applyFont="1" applyFill="1" applyBorder="1" applyAlignment="1">
      <alignment vertical="center" wrapText="1"/>
    </xf>
    <xf numFmtId="178" fontId="12" fillId="0" borderId="2" xfId="0" applyNumberFormat="1" applyFont="1" applyFill="1" applyBorder="1">
      <alignment vertical="center"/>
    </xf>
    <xf numFmtId="179" fontId="12" fillId="0" borderId="2" xfId="0" applyNumberFormat="1" applyFont="1" applyFill="1" applyBorder="1">
      <alignment vertical="center"/>
    </xf>
    <xf numFmtId="181" fontId="12" fillId="0" borderId="2" xfId="1" applyNumberFormat="1" applyFont="1" applyBorder="1" applyProtection="1">
      <alignment vertical="center"/>
      <protection locked="0"/>
    </xf>
    <xf numFmtId="181" fontId="28" fillId="5" borderId="2" xfId="0" applyNumberFormat="1" applyFont="1" applyFill="1" applyBorder="1" applyProtection="1">
      <alignment vertical="center"/>
      <protection locked="0"/>
    </xf>
    <xf numFmtId="0" fontId="12" fillId="4" borderId="1" xfId="0" applyFont="1" applyFill="1" applyBorder="1" applyAlignment="1">
      <alignment vertical="center" wrapText="1"/>
    </xf>
    <xf numFmtId="0" fontId="12" fillId="3" borderId="1" xfId="0" applyFont="1" applyFill="1" applyBorder="1" applyAlignment="1">
      <alignment vertical="center" wrapText="1"/>
    </xf>
    <xf numFmtId="0" fontId="34" fillId="0" borderId="0" xfId="0" applyFont="1" applyAlignment="1">
      <alignment horizontal="right" vertical="center"/>
    </xf>
    <xf numFmtId="0" fontId="5" fillId="7" borderId="0" xfId="0" applyFont="1" applyFill="1" applyAlignment="1">
      <alignment vertical="center"/>
    </xf>
    <xf numFmtId="0" fontId="7" fillId="7" borderId="0" xfId="0" applyFont="1" applyFill="1" applyAlignment="1">
      <alignment vertical="center"/>
    </xf>
    <xf numFmtId="0" fontId="7" fillId="7" borderId="0" xfId="0" applyFont="1" applyFill="1" applyAlignment="1">
      <alignment horizontal="right" vertical="center"/>
    </xf>
    <xf numFmtId="0" fontId="11" fillId="6" borderId="1" xfId="0" applyFont="1" applyFill="1" applyBorder="1" applyAlignment="1">
      <alignment horizontal="center" vertical="center" wrapText="1"/>
    </xf>
    <xf numFmtId="176" fontId="28" fillId="3" borderId="1" xfId="1" applyNumberFormat="1" applyFont="1" applyFill="1" applyBorder="1" applyAlignment="1" applyProtection="1">
      <alignment horizontal="center" vertical="center"/>
      <protection locked="0"/>
    </xf>
    <xf numFmtId="0" fontId="12" fillId="3" borderId="1" xfId="0" quotePrefix="1" applyFont="1" applyFill="1" applyBorder="1" applyAlignment="1">
      <alignment horizontal="center" vertical="center"/>
    </xf>
    <xf numFmtId="0" fontId="17" fillId="3" borderId="7" xfId="0" applyFont="1" applyFill="1" applyBorder="1">
      <alignment vertical="center"/>
    </xf>
    <xf numFmtId="0" fontId="11" fillId="6" borderId="1" xfId="0" applyFont="1" applyFill="1" applyBorder="1" applyAlignment="1">
      <alignment horizontal="center" vertical="center"/>
    </xf>
    <xf numFmtId="0" fontId="7" fillId="6" borderId="14" xfId="0" applyFont="1" applyFill="1" applyBorder="1">
      <alignment vertical="center"/>
    </xf>
    <xf numFmtId="0" fontId="2" fillId="6" borderId="14" xfId="0" applyFont="1" applyFill="1" applyBorder="1">
      <alignment vertical="center"/>
    </xf>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179" fontId="12" fillId="0" borderId="14" xfId="0" applyNumberFormat="1" applyFont="1" applyBorder="1" applyAlignment="1">
      <alignment vertical="center" wrapText="1"/>
    </xf>
    <xf numFmtId="0" fontId="2" fillId="3" borderId="14" xfId="0" applyFont="1" applyFill="1" applyBorder="1">
      <alignment vertical="center"/>
    </xf>
    <xf numFmtId="182" fontId="12" fillId="0" borderId="14" xfId="0" applyNumberFormat="1" applyFont="1" applyFill="1" applyBorder="1">
      <alignment vertical="center"/>
    </xf>
    <xf numFmtId="0" fontId="2" fillId="8" borderId="14" xfId="0" applyFont="1" applyFill="1" applyBorder="1" applyAlignment="1">
      <alignment vertical="center"/>
    </xf>
    <xf numFmtId="0" fontId="12" fillId="0" borderId="14" xfId="0" applyFont="1" applyBorder="1" applyAlignment="1">
      <alignment horizontal="center" vertical="center"/>
    </xf>
    <xf numFmtId="179" fontId="12" fillId="0" borderId="14" xfId="0" applyNumberFormat="1" applyFont="1" applyBorder="1">
      <alignment vertical="center"/>
    </xf>
    <xf numFmtId="0" fontId="25" fillId="3" borderId="14" xfId="0" applyFont="1" applyFill="1" applyBorder="1">
      <alignment vertical="center"/>
    </xf>
    <xf numFmtId="0" fontId="7"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0" fontId="2" fillId="9" borderId="2" xfId="0" applyFont="1" applyFill="1" applyBorder="1">
      <alignment vertical="center"/>
    </xf>
    <xf numFmtId="0" fontId="2" fillId="9" borderId="2" xfId="0" applyFont="1" applyFill="1" applyBorder="1" applyAlignment="1">
      <alignment horizontal="center" vertical="center"/>
    </xf>
    <xf numFmtId="0" fontId="2" fillId="9" borderId="2" xfId="0" applyFont="1" applyFill="1" applyBorder="1" applyAlignment="1">
      <alignment horizontal="center" vertical="center" shrinkToFit="1"/>
    </xf>
    <xf numFmtId="2" fontId="2" fillId="9" borderId="2" xfId="0" applyNumberFormat="1" applyFont="1" applyFill="1" applyBorder="1" applyAlignment="1">
      <alignment horizontal="center" vertical="center"/>
    </xf>
    <xf numFmtId="177" fontId="34" fillId="5" borderId="2" xfId="1" applyNumberFormat="1" applyFont="1" applyFill="1" applyBorder="1">
      <alignment vertical="center"/>
    </xf>
    <xf numFmtId="180" fontId="12" fillId="3" borderId="2" xfId="0" applyNumberFormat="1" applyFont="1" applyFill="1" applyBorder="1" applyAlignment="1">
      <alignment horizontal="right" vertical="center"/>
    </xf>
    <xf numFmtId="0" fontId="7" fillId="6" borderId="10" xfId="0" applyFont="1" applyFill="1" applyBorder="1" applyAlignment="1">
      <alignment vertical="top" wrapText="1"/>
    </xf>
    <xf numFmtId="179" fontId="2" fillId="0" borderId="14" xfId="0" applyNumberFormat="1" applyFont="1" applyBorder="1">
      <alignment vertical="center"/>
    </xf>
    <xf numFmtId="0" fontId="14" fillId="3" borderId="2"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vertical="center"/>
    </xf>
    <xf numFmtId="0" fontId="14" fillId="3" borderId="1" xfId="0" applyFont="1" applyFill="1" applyBorder="1" applyAlignment="1">
      <alignment vertical="center" wrapText="1"/>
    </xf>
    <xf numFmtId="0" fontId="12" fillId="4" borderId="1" xfId="0" quotePrefix="1" applyFont="1" applyFill="1" applyBorder="1" applyAlignment="1" applyProtection="1">
      <alignment vertical="center" wrapText="1"/>
      <protection locked="0"/>
    </xf>
    <xf numFmtId="0" fontId="12" fillId="9" borderId="2" xfId="0" applyFont="1" applyFill="1" applyBorder="1">
      <alignment vertical="center"/>
    </xf>
    <xf numFmtId="0" fontId="12" fillId="0" borderId="1" xfId="0" applyFont="1" applyBorder="1" applyAlignment="1" applyProtection="1">
      <alignment horizontal="left" vertical="center" wrapText="1"/>
      <protection locked="0"/>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12" fillId="3" borderId="1" xfId="0" applyFont="1" applyFill="1" applyBorder="1" applyAlignment="1">
      <alignment vertical="center" wrapText="1"/>
    </xf>
    <xf numFmtId="0" fontId="21" fillId="0" borderId="1" xfId="0" applyFont="1" applyFill="1" applyBorder="1" applyAlignment="1">
      <alignment vertical="center" wrapText="1"/>
    </xf>
    <xf numFmtId="0" fontId="12" fillId="0" borderId="1" xfId="0" applyFont="1" applyFill="1" applyBorder="1" applyAlignment="1" applyProtection="1">
      <alignment horizontal="left" vertical="center" wrapText="1"/>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38" fontId="26" fillId="4" borderId="5" xfId="1" applyFont="1" applyFill="1" applyBorder="1" applyAlignment="1">
      <alignment horizontal="right" vertical="center"/>
    </xf>
    <xf numFmtId="38" fontId="26" fillId="4" borderId="6" xfId="1" applyFont="1" applyFill="1" applyBorder="1" applyAlignment="1">
      <alignment horizontal="right" vertical="center"/>
    </xf>
    <xf numFmtId="0" fontId="17"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11" fillId="6" borderId="1"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3" fillId="6" borderId="2" xfId="0" applyFont="1" applyFill="1" applyBorder="1" applyAlignment="1">
      <alignment vertical="center" wrapText="1"/>
    </xf>
    <xf numFmtId="0" fontId="7" fillId="6" borderId="10"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6" fillId="7" borderId="0" xfId="0" applyFont="1" applyFill="1" applyAlignment="1">
      <alignment vertical="center"/>
    </xf>
    <xf numFmtId="0" fontId="22" fillId="7" borderId="0" xfId="0" applyFont="1" applyFill="1" applyAlignment="1">
      <alignment horizontal="right" vertical="center"/>
    </xf>
    <xf numFmtId="0" fontId="6" fillId="7" borderId="0" xfId="0" applyFont="1" applyFill="1" applyAlignment="1">
      <alignment horizontal="right" vertical="center"/>
    </xf>
  </cellXfs>
  <cellStyles count="3">
    <cellStyle name="40% - アクセント 6 2"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6"/>
  <sheetViews>
    <sheetView showGridLines="0" tabSelected="1" view="pageBreakPreview" zoomScale="60" zoomScaleNormal="70" workbookViewId="0">
      <selection activeCell="B4" sqref="B4"/>
    </sheetView>
  </sheetViews>
  <sheetFormatPr defaultColWidth="9" defaultRowHeight="14.25"/>
  <cols>
    <col min="1" max="1" width="3.625" style="1" customWidth="1"/>
    <col min="2" max="2" width="15.625" style="1" customWidth="1"/>
    <col min="3" max="3" width="16.875" style="1" customWidth="1"/>
    <col min="4" max="4" width="32.25" style="1" customWidth="1"/>
    <col min="5" max="5" width="14.125" style="1" customWidth="1"/>
    <col min="6" max="6" width="13.125" style="1" customWidth="1"/>
    <col min="7" max="7" width="15.5" style="1" customWidth="1"/>
    <col min="8" max="8" width="40.875" style="1" customWidth="1"/>
    <col min="9" max="9" width="80.125" style="1" customWidth="1"/>
    <col min="10" max="10" width="15.75" style="1" customWidth="1"/>
    <col min="11" max="11" width="14.625" style="1" customWidth="1"/>
    <col min="12" max="16384" width="9" style="1"/>
  </cols>
  <sheetData>
    <row r="1" spans="1:11" ht="18" customHeight="1">
      <c r="K1" s="2" t="s">
        <v>95</v>
      </c>
    </row>
    <row r="2" spans="1:11" ht="27.75" customHeight="1">
      <c r="A2" s="49" t="s">
        <v>68</v>
      </c>
      <c r="B2" s="50"/>
      <c r="C2" s="50"/>
      <c r="D2" s="50"/>
      <c r="E2" s="50"/>
      <c r="F2" s="50"/>
      <c r="G2" s="50"/>
      <c r="H2" s="50"/>
      <c r="I2" s="50"/>
      <c r="J2" s="50"/>
      <c r="K2" s="51"/>
    </row>
    <row r="4" spans="1:11" ht="18.75" customHeight="1">
      <c r="A4" s="3" t="s">
        <v>0</v>
      </c>
      <c r="B4" s="4"/>
    </row>
    <row r="5" spans="1:11" ht="18.75" customHeight="1">
      <c r="A5" s="4"/>
      <c r="B5" s="52" t="s">
        <v>69</v>
      </c>
      <c r="C5" s="52" t="s">
        <v>70</v>
      </c>
      <c r="D5" s="52" t="s">
        <v>71</v>
      </c>
      <c r="E5" s="52" t="s">
        <v>72</v>
      </c>
      <c r="F5" s="52" t="s">
        <v>73</v>
      </c>
      <c r="G5" s="52" t="s">
        <v>74</v>
      </c>
      <c r="H5" s="52" t="s">
        <v>75</v>
      </c>
      <c r="I5" s="52" t="s">
        <v>76</v>
      </c>
      <c r="J5" s="52" t="s">
        <v>77</v>
      </c>
      <c r="K5" s="52" t="s">
        <v>78</v>
      </c>
    </row>
    <row r="6" spans="1:11" s="5" customFormat="1" ht="39" customHeight="1">
      <c r="B6" s="52" t="s">
        <v>79</v>
      </c>
      <c r="C6" s="52" t="s">
        <v>80</v>
      </c>
      <c r="D6" s="52" t="s">
        <v>81</v>
      </c>
      <c r="E6" s="52" t="s">
        <v>82</v>
      </c>
      <c r="F6" s="52" t="s">
        <v>83</v>
      </c>
      <c r="G6" s="52" t="s">
        <v>84</v>
      </c>
      <c r="H6" s="52" t="s">
        <v>85</v>
      </c>
      <c r="I6" s="52" t="s">
        <v>86</v>
      </c>
      <c r="J6" s="52" t="s">
        <v>87</v>
      </c>
      <c r="K6" s="52" t="s">
        <v>88</v>
      </c>
    </row>
    <row r="7" spans="1:11" ht="139.9" customHeight="1">
      <c r="B7" s="54" t="s">
        <v>1</v>
      </c>
      <c r="C7" s="88" t="s">
        <v>117</v>
      </c>
      <c r="D7" s="47" t="s">
        <v>67</v>
      </c>
      <c r="E7" s="53" t="s">
        <v>58</v>
      </c>
      <c r="F7" s="6" t="s">
        <v>2</v>
      </c>
      <c r="G7" s="7" t="s">
        <v>44</v>
      </c>
      <c r="H7" s="7" t="s">
        <v>45</v>
      </c>
      <c r="I7" s="89" t="s">
        <v>118</v>
      </c>
      <c r="J7" s="8" t="s">
        <v>46</v>
      </c>
      <c r="K7" s="46" t="s">
        <v>60</v>
      </c>
    </row>
    <row r="8" spans="1:11" ht="8.25" customHeight="1">
      <c r="A8" s="25"/>
    </row>
    <row r="9" spans="1:11" ht="20.100000000000001" customHeight="1">
      <c r="A9" s="3" t="s">
        <v>3</v>
      </c>
    </row>
    <row r="10" spans="1:11" ht="20.100000000000001" customHeight="1">
      <c r="A10" s="25"/>
      <c r="B10" s="52" t="s">
        <v>89</v>
      </c>
      <c r="C10" s="103" t="s">
        <v>70</v>
      </c>
      <c r="D10" s="103"/>
      <c r="E10" s="52" t="s">
        <v>71</v>
      </c>
      <c r="F10" s="52" t="s">
        <v>72</v>
      </c>
      <c r="G10" s="103" t="s">
        <v>73</v>
      </c>
      <c r="H10" s="103"/>
      <c r="I10" s="103"/>
      <c r="J10" s="103" t="s">
        <v>90</v>
      </c>
      <c r="K10" s="103"/>
    </row>
    <row r="11" spans="1:11" ht="39" customHeight="1">
      <c r="A11" s="25"/>
      <c r="B11" s="52" t="s">
        <v>80</v>
      </c>
      <c r="C11" s="103" t="s">
        <v>81</v>
      </c>
      <c r="D11" s="103"/>
      <c r="E11" s="52" t="s">
        <v>82</v>
      </c>
      <c r="F11" s="52" t="s">
        <v>83</v>
      </c>
      <c r="G11" s="103" t="s">
        <v>85</v>
      </c>
      <c r="H11" s="103"/>
      <c r="I11" s="103"/>
      <c r="J11" s="103" t="s">
        <v>88</v>
      </c>
      <c r="K11" s="103"/>
    </row>
    <row r="12" spans="1:11" ht="408.75" customHeight="1">
      <c r="A12" s="25"/>
      <c r="B12" s="87" t="s">
        <v>111</v>
      </c>
      <c r="C12" s="94" t="s">
        <v>96</v>
      </c>
      <c r="D12" s="94"/>
      <c r="E12" s="9">
        <v>0</v>
      </c>
      <c r="F12" s="47" t="s">
        <v>5</v>
      </c>
      <c r="G12" s="102" t="s">
        <v>123</v>
      </c>
      <c r="H12" s="102"/>
      <c r="I12" s="102"/>
      <c r="J12" s="101"/>
      <c r="K12" s="101"/>
    </row>
    <row r="13" spans="1:11" ht="54.75" customHeight="1">
      <c r="A13" s="25"/>
      <c r="B13" s="87" t="s">
        <v>112</v>
      </c>
      <c r="C13" s="94" t="s">
        <v>6</v>
      </c>
      <c r="D13" s="94"/>
      <c r="E13" s="53" t="s">
        <v>58</v>
      </c>
      <c r="F13" s="47" t="s">
        <v>7</v>
      </c>
      <c r="G13" s="91" t="s">
        <v>8</v>
      </c>
      <c r="H13" s="91"/>
      <c r="I13" s="91"/>
      <c r="J13" s="92" t="s">
        <v>59</v>
      </c>
      <c r="K13" s="93"/>
    </row>
    <row r="14" spans="1:11" ht="54.75" customHeight="1">
      <c r="A14" s="25"/>
      <c r="B14" s="87" t="s">
        <v>113</v>
      </c>
      <c r="C14" s="94" t="s">
        <v>9</v>
      </c>
      <c r="D14" s="94"/>
      <c r="E14" s="53" t="s">
        <v>58</v>
      </c>
      <c r="F14" s="47" t="s">
        <v>7</v>
      </c>
      <c r="G14" s="91" t="s">
        <v>8</v>
      </c>
      <c r="H14" s="91"/>
      <c r="I14" s="91"/>
      <c r="J14" s="92" t="s">
        <v>59</v>
      </c>
      <c r="K14" s="93"/>
    </row>
    <row r="15" spans="1:11" ht="54.75" customHeight="1">
      <c r="A15" s="25"/>
      <c r="B15" s="87" t="s">
        <v>114</v>
      </c>
      <c r="C15" s="94" t="s">
        <v>10</v>
      </c>
      <c r="D15" s="94"/>
      <c r="E15" s="53" t="s">
        <v>58</v>
      </c>
      <c r="F15" s="24" t="s">
        <v>11</v>
      </c>
      <c r="G15" s="91" t="s">
        <v>12</v>
      </c>
      <c r="H15" s="91"/>
      <c r="I15" s="91"/>
      <c r="J15" s="92" t="s">
        <v>59</v>
      </c>
      <c r="K15" s="93"/>
    </row>
    <row r="16" spans="1:11" ht="54.75" customHeight="1">
      <c r="A16" s="25"/>
      <c r="B16" s="87" t="s">
        <v>115</v>
      </c>
      <c r="C16" s="94" t="s">
        <v>13</v>
      </c>
      <c r="D16" s="94"/>
      <c r="E16" s="53" t="s">
        <v>58</v>
      </c>
      <c r="F16" s="24" t="s">
        <v>11</v>
      </c>
      <c r="G16" s="91" t="s">
        <v>14</v>
      </c>
      <c r="H16" s="91"/>
      <c r="I16" s="91"/>
      <c r="J16" s="92" t="s">
        <v>59</v>
      </c>
      <c r="K16" s="93"/>
    </row>
    <row r="17" spans="1:11" ht="54.75" customHeight="1">
      <c r="A17" s="25"/>
      <c r="B17" s="87" t="s">
        <v>116</v>
      </c>
      <c r="C17" s="94" t="s">
        <v>15</v>
      </c>
      <c r="D17" s="94"/>
      <c r="E17" s="53" t="s">
        <v>58</v>
      </c>
      <c r="F17" s="24" t="s">
        <v>11</v>
      </c>
      <c r="G17" s="96" t="s">
        <v>94</v>
      </c>
      <c r="H17" s="96"/>
      <c r="I17" s="96"/>
      <c r="J17" s="101"/>
      <c r="K17" s="101"/>
    </row>
    <row r="18" spans="1:11" ht="6.75" customHeight="1">
      <c r="A18" s="25"/>
    </row>
    <row r="19" spans="1:11" ht="18.75" customHeight="1">
      <c r="A19" s="10" t="s">
        <v>16</v>
      </c>
      <c r="B19" s="11"/>
    </row>
    <row r="20" spans="1:11" ht="21.75" thickBot="1">
      <c r="B20" s="97" t="s">
        <v>17</v>
      </c>
      <c r="C20" s="98"/>
      <c r="D20" s="56" t="s">
        <v>4</v>
      </c>
    </row>
    <row r="21" spans="1:11" ht="21.75" thickBot="1">
      <c r="B21" s="99">
        <f>ROUNDDOWN('PMS(calc_process)'!G6,0)</f>
        <v>0</v>
      </c>
      <c r="C21" s="100"/>
      <c r="D21" s="55" t="s">
        <v>43</v>
      </c>
    </row>
    <row r="22" spans="1:11" ht="20.100000000000001" customHeight="1">
      <c r="B22" s="12"/>
      <c r="C22" s="12"/>
      <c r="F22" s="13"/>
      <c r="G22" s="13"/>
    </row>
    <row r="23" spans="1:11" ht="18.75" customHeight="1">
      <c r="A23" s="3" t="s">
        <v>18</v>
      </c>
    </row>
    <row r="24" spans="1:11" ht="18" customHeight="1">
      <c r="B24" s="14" t="s">
        <v>19</v>
      </c>
      <c r="C24" s="95" t="s">
        <v>20</v>
      </c>
      <c r="D24" s="95"/>
      <c r="E24" s="95"/>
      <c r="F24" s="95"/>
      <c r="G24" s="95"/>
      <c r="H24" s="95"/>
      <c r="I24" s="95"/>
      <c r="J24" s="15"/>
    </row>
    <row r="25" spans="1:11" ht="18" customHeight="1">
      <c r="B25" s="14" t="s">
        <v>21</v>
      </c>
      <c r="C25" s="95" t="s">
        <v>41</v>
      </c>
      <c r="D25" s="95"/>
      <c r="E25" s="95"/>
      <c r="F25" s="95"/>
      <c r="G25" s="95"/>
      <c r="H25" s="95"/>
      <c r="I25" s="95"/>
      <c r="J25" s="15"/>
    </row>
    <row r="26" spans="1:11" ht="18" customHeight="1">
      <c r="B26" s="14" t="s">
        <v>22</v>
      </c>
      <c r="C26" s="95" t="s">
        <v>42</v>
      </c>
      <c r="D26" s="95"/>
      <c r="E26" s="95"/>
      <c r="F26" s="95"/>
      <c r="G26" s="95"/>
      <c r="H26" s="95"/>
      <c r="I26" s="95"/>
      <c r="J26" s="15"/>
    </row>
  </sheetData>
  <mergeCells count="29">
    <mergeCell ref="J17:K17"/>
    <mergeCell ref="C12:D12"/>
    <mergeCell ref="G12:I12"/>
    <mergeCell ref="J12:K12"/>
    <mergeCell ref="C10:D10"/>
    <mergeCell ref="G10:I10"/>
    <mergeCell ref="J10:K10"/>
    <mergeCell ref="C11:D11"/>
    <mergeCell ref="G11:I11"/>
    <mergeCell ref="J11:K11"/>
    <mergeCell ref="C15:D15"/>
    <mergeCell ref="G15:I15"/>
    <mergeCell ref="J15:K15"/>
    <mergeCell ref="C16:D16"/>
    <mergeCell ref="G16:I16"/>
    <mergeCell ref="J16:K16"/>
    <mergeCell ref="C25:I25"/>
    <mergeCell ref="C26:I26"/>
    <mergeCell ref="C24:I24"/>
    <mergeCell ref="C17:D17"/>
    <mergeCell ref="G17:I17"/>
    <mergeCell ref="B20:C20"/>
    <mergeCell ref="B21:C21"/>
    <mergeCell ref="G13:I13"/>
    <mergeCell ref="J13:K13"/>
    <mergeCell ref="C14:D14"/>
    <mergeCell ref="G14:I14"/>
    <mergeCell ref="J14:K14"/>
    <mergeCell ref="C13:D13"/>
  </mergeCells>
  <phoneticPr fontId="4"/>
  <pageMargins left="0.70866141732283472" right="0.70866141732283472" top="0.74803149606299213" bottom="0.74803149606299213" header="0.31496062992125984" footer="0.31496062992125984"/>
  <pageSetup paperSize="8"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L26"/>
  <sheetViews>
    <sheetView view="pageBreakPreview" zoomScale="60" zoomScaleNormal="70" workbookViewId="0">
      <selection activeCell="P4" sqref="P4"/>
    </sheetView>
  </sheetViews>
  <sheetFormatPr defaultColWidth="9" defaultRowHeight="14.25"/>
  <cols>
    <col min="1" max="1" width="12" style="31" customWidth="1"/>
    <col min="2" max="2" width="10" style="31" bestFit="1" customWidth="1"/>
    <col min="3" max="12" width="13.75" style="31" customWidth="1"/>
    <col min="13" max="16384" width="9" style="31"/>
  </cols>
  <sheetData>
    <row r="1" spans="1:12">
      <c r="L1" s="48" t="str">
        <f>'PMS(input)'!K1</f>
        <v>JCM_VN_F_PMS_ver02.0</v>
      </c>
    </row>
    <row r="2" spans="1:12" s="29" customFormat="1" ht="58.9" customHeight="1">
      <c r="A2" s="28"/>
      <c r="B2" s="28"/>
      <c r="C2" s="83" t="s">
        <v>57</v>
      </c>
      <c r="D2" s="108" t="s">
        <v>48</v>
      </c>
      <c r="E2" s="109"/>
      <c r="F2" s="109"/>
      <c r="G2" s="109"/>
      <c r="H2" s="109"/>
      <c r="I2" s="110"/>
      <c r="J2" s="104" t="s">
        <v>49</v>
      </c>
      <c r="K2" s="105"/>
      <c r="L2" s="106"/>
    </row>
    <row r="3" spans="1:12" ht="18.75">
      <c r="A3" s="30" t="s">
        <v>50</v>
      </c>
      <c r="B3" s="85" t="s">
        <v>99</v>
      </c>
      <c r="C3" s="85" t="s">
        <v>101</v>
      </c>
      <c r="D3" s="86" t="s">
        <v>102</v>
      </c>
      <c r="E3" s="86" t="s">
        <v>103</v>
      </c>
      <c r="F3" s="86" t="s">
        <v>104</v>
      </c>
      <c r="G3" s="86" t="s">
        <v>105</v>
      </c>
      <c r="H3" s="86" t="s">
        <v>106</v>
      </c>
      <c r="I3" s="86" t="s">
        <v>107</v>
      </c>
      <c r="J3" s="85" t="s">
        <v>108</v>
      </c>
      <c r="K3" s="85" t="s">
        <v>109</v>
      </c>
      <c r="L3" s="85" t="s">
        <v>110</v>
      </c>
    </row>
    <row r="4" spans="1:12" ht="149.44999999999999" customHeight="1">
      <c r="A4" s="30" t="s">
        <v>51</v>
      </c>
      <c r="B4" s="32" t="s">
        <v>100</v>
      </c>
      <c r="C4" s="27" t="s">
        <v>67</v>
      </c>
      <c r="D4" s="40" t="s">
        <v>96</v>
      </c>
      <c r="E4" s="41" t="s">
        <v>6</v>
      </c>
      <c r="F4" s="41" t="s">
        <v>9</v>
      </c>
      <c r="G4" s="41" t="s">
        <v>10</v>
      </c>
      <c r="H4" s="41" t="s">
        <v>13</v>
      </c>
      <c r="I4" s="41" t="s">
        <v>15</v>
      </c>
      <c r="J4" s="33" t="s">
        <v>98</v>
      </c>
      <c r="K4" s="33" t="s">
        <v>61</v>
      </c>
      <c r="L4" s="33" t="s">
        <v>97</v>
      </c>
    </row>
    <row r="5" spans="1:12" ht="18.75">
      <c r="A5" s="30" t="s">
        <v>52</v>
      </c>
      <c r="B5" s="32" t="s">
        <v>53</v>
      </c>
      <c r="C5" s="6" t="s">
        <v>2</v>
      </c>
      <c r="D5" s="26" t="s">
        <v>5</v>
      </c>
      <c r="E5" s="26" t="s">
        <v>7</v>
      </c>
      <c r="F5" s="26" t="s">
        <v>7</v>
      </c>
      <c r="G5" s="24" t="s">
        <v>11</v>
      </c>
      <c r="H5" s="24" t="s">
        <v>11</v>
      </c>
      <c r="I5" s="24" t="s">
        <v>11</v>
      </c>
      <c r="J5" s="33" t="s">
        <v>54</v>
      </c>
      <c r="K5" s="33" t="s">
        <v>54</v>
      </c>
      <c r="L5" s="33" t="s">
        <v>54</v>
      </c>
    </row>
    <row r="6" spans="1:12">
      <c r="A6" s="107" t="s">
        <v>55</v>
      </c>
      <c r="B6" s="34">
        <v>1</v>
      </c>
      <c r="C6" s="44">
        <v>0</v>
      </c>
      <c r="D6" s="81">
        <f>'PMS(input)'!$E$12</f>
        <v>0</v>
      </c>
      <c r="E6" s="43">
        <v>0</v>
      </c>
      <c r="F6" s="43">
        <v>0</v>
      </c>
      <c r="G6" s="42">
        <v>0</v>
      </c>
      <c r="H6" s="42">
        <v>0</v>
      </c>
      <c r="I6" s="45">
        <f>H6*((E6-F6+'PMS(calc_process)'!$F$20+'PMS(calc_process)'!$F$21)/(37-7+'PMS(calc_process)'!$F$20+'PMS(calc_process)'!$F$21))</f>
        <v>0</v>
      </c>
      <c r="J6" s="82" t="str">
        <f>IF(ISERROR(C6*(I6/G6)*D6),"0.0",(C6*(I6/G6)*D6))</f>
        <v>0.0</v>
      </c>
      <c r="K6" s="82">
        <f>IF(ISERROR(C6*D6),"0.0",(C6*D6))</f>
        <v>0</v>
      </c>
      <c r="L6" s="35">
        <f>J6-K6</f>
        <v>0</v>
      </c>
    </row>
    <row r="7" spans="1:12">
      <c r="A7" s="107"/>
      <c r="B7" s="34">
        <v>2</v>
      </c>
      <c r="C7" s="44">
        <v>0</v>
      </c>
      <c r="D7" s="81">
        <f>'PMS(input)'!$E$12</f>
        <v>0</v>
      </c>
      <c r="E7" s="43">
        <v>0</v>
      </c>
      <c r="F7" s="43">
        <v>0</v>
      </c>
      <c r="G7" s="42">
        <v>0</v>
      </c>
      <c r="H7" s="42">
        <v>0</v>
      </c>
      <c r="I7" s="45">
        <f>H7*((E7-F7+'PMS(calc_process)'!$F$20+'PMS(calc_process)'!$F$21)/(37-7+'PMS(calc_process)'!$F$20+'PMS(calc_process)'!$F$21))</f>
        <v>0</v>
      </c>
      <c r="J7" s="82" t="str">
        <f t="shared" ref="J7:J25" si="0">IF(ISERROR(C7*(I7/G7)*D7),"0.0",(C7*(I7/G7)*D7))</f>
        <v>0.0</v>
      </c>
      <c r="K7" s="82">
        <f t="shared" ref="K7:K25" si="1">IF(ISERROR(C7*D7),"0.0",(C7*D7))</f>
        <v>0</v>
      </c>
      <c r="L7" s="35">
        <f t="shared" ref="L7:L25" si="2">J7-K7</f>
        <v>0</v>
      </c>
    </row>
    <row r="8" spans="1:12">
      <c r="A8" s="107"/>
      <c r="B8" s="34">
        <v>3</v>
      </c>
      <c r="C8" s="44">
        <v>0</v>
      </c>
      <c r="D8" s="81">
        <f>'PMS(input)'!$E$12</f>
        <v>0</v>
      </c>
      <c r="E8" s="43">
        <v>0</v>
      </c>
      <c r="F8" s="43">
        <v>0</v>
      </c>
      <c r="G8" s="42">
        <v>0</v>
      </c>
      <c r="H8" s="42">
        <v>0</v>
      </c>
      <c r="I8" s="45">
        <f>H8*((E8-F8+'PMS(calc_process)'!$F$20+'PMS(calc_process)'!$F$21)/(37-7+'PMS(calc_process)'!$F$20+'PMS(calc_process)'!$F$21))</f>
        <v>0</v>
      </c>
      <c r="J8" s="82" t="str">
        <f t="shared" si="0"/>
        <v>0.0</v>
      </c>
      <c r="K8" s="82">
        <f t="shared" si="1"/>
        <v>0</v>
      </c>
      <c r="L8" s="35">
        <f t="shared" si="2"/>
        <v>0</v>
      </c>
    </row>
    <row r="9" spans="1:12">
      <c r="A9" s="107"/>
      <c r="B9" s="34">
        <v>4</v>
      </c>
      <c r="C9" s="44">
        <v>0</v>
      </c>
      <c r="D9" s="81">
        <f>'PMS(input)'!$E$12</f>
        <v>0</v>
      </c>
      <c r="E9" s="43">
        <v>0</v>
      </c>
      <c r="F9" s="43">
        <v>0</v>
      </c>
      <c r="G9" s="42">
        <v>0</v>
      </c>
      <c r="H9" s="42">
        <v>0</v>
      </c>
      <c r="I9" s="45">
        <f>H9*((E9-F9+'PMS(calc_process)'!$F$20+'PMS(calc_process)'!$F$21)/(37-7+'PMS(calc_process)'!$F$20+'PMS(calc_process)'!$F$21))</f>
        <v>0</v>
      </c>
      <c r="J9" s="82" t="str">
        <f t="shared" si="0"/>
        <v>0.0</v>
      </c>
      <c r="K9" s="82">
        <f t="shared" si="1"/>
        <v>0</v>
      </c>
      <c r="L9" s="35">
        <f t="shared" si="2"/>
        <v>0</v>
      </c>
    </row>
    <row r="10" spans="1:12">
      <c r="A10" s="107"/>
      <c r="B10" s="34">
        <v>5</v>
      </c>
      <c r="C10" s="44">
        <v>0</v>
      </c>
      <c r="D10" s="81">
        <f>'PMS(input)'!$E$12</f>
        <v>0</v>
      </c>
      <c r="E10" s="43">
        <v>0</v>
      </c>
      <c r="F10" s="43">
        <v>0</v>
      </c>
      <c r="G10" s="42">
        <v>0</v>
      </c>
      <c r="H10" s="42">
        <v>0</v>
      </c>
      <c r="I10" s="45">
        <f>H10*((E10-F10+'PMS(calc_process)'!$F$20+'PMS(calc_process)'!$F$21)/(37-7+'PMS(calc_process)'!$F$20+'PMS(calc_process)'!$F$21))</f>
        <v>0</v>
      </c>
      <c r="J10" s="82" t="str">
        <f t="shared" si="0"/>
        <v>0.0</v>
      </c>
      <c r="K10" s="82">
        <f t="shared" si="1"/>
        <v>0</v>
      </c>
      <c r="L10" s="35">
        <f t="shared" si="2"/>
        <v>0</v>
      </c>
    </row>
    <row r="11" spans="1:12">
      <c r="A11" s="107"/>
      <c r="B11" s="34">
        <v>6</v>
      </c>
      <c r="C11" s="44">
        <v>0</v>
      </c>
      <c r="D11" s="81">
        <f>'PMS(input)'!$E$12</f>
        <v>0</v>
      </c>
      <c r="E11" s="43">
        <v>0</v>
      </c>
      <c r="F11" s="43">
        <v>0</v>
      </c>
      <c r="G11" s="42">
        <v>0</v>
      </c>
      <c r="H11" s="42">
        <v>0</v>
      </c>
      <c r="I11" s="45">
        <f>H11*((E11-F11+'PMS(calc_process)'!$F$20+'PMS(calc_process)'!$F$21)/(37-7+'PMS(calc_process)'!$F$20+'PMS(calc_process)'!$F$21))</f>
        <v>0</v>
      </c>
      <c r="J11" s="82" t="str">
        <f t="shared" si="0"/>
        <v>0.0</v>
      </c>
      <c r="K11" s="82">
        <f t="shared" si="1"/>
        <v>0</v>
      </c>
      <c r="L11" s="35">
        <f t="shared" si="2"/>
        <v>0</v>
      </c>
    </row>
    <row r="12" spans="1:12">
      <c r="A12" s="107"/>
      <c r="B12" s="34">
        <v>7</v>
      </c>
      <c r="C12" s="44">
        <v>0</v>
      </c>
      <c r="D12" s="81">
        <f>'PMS(input)'!$E$12</f>
        <v>0</v>
      </c>
      <c r="E12" s="43">
        <v>0</v>
      </c>
      <c r="F12" s="43">
        <v>0</v>
      </c>
      <c r="G12" s="42">
        <v>0</v>
      </c>
      <c r="H12" s="42">
        <v>0</v>
      </c>
      <c r="I12" s="45">
        <f>H12*((E12-F12+'PMS(calc_process)'!$F$20+'PMS(calc_process)'!$F$21)/(37-7+'PMS(calc_process)'!$F$20+'PMS(calc_process)'!$F$21))</f>
        <v>0</v>
      </c>
      <c r="J12" s="82" t="str">
        <f t="shared" si="0"/>
        <v>0.0</v>
      </c>
      <c r="K12" s="82">
        <f t="shared" si="1"/>
        <v>0</v>
      </c>
      <c r="L12" s="35">
        <f t="shared" si="2"/>
        <v>0</v>
      </c>
    </row>
    <row r="13" spans="1:12">
      <c r="A13" s="107"/>
      <c r="B13" s="34">
        <v>8</v>
      </c>
      <c r="C13" s="44">
        <v>0</v>
      </c>
      <c r="D13" s="81">
        <f>'PMS(input)'!$E$12</f>
        <v>0</v>
      </c>
      <c r="E13" s="43">
        <v>0</v>
      </c>
      <c r="F13" s="43">
        <v>0</v>
      </c>
      <c r="G13" s="42">
        <v>0</v>
      </c>
      <c r="H13" s="42">
        <v>0</v>
      </c>
      <c r="I13" s="45">
        <f>H13*((E13-F13+'PMS(calc_process)'!$F$20+'PMS(calc_process)'!$F$21)/(37-7+'PMS(calc_process)'!$F$20+'PMS(calc_process)'!$F$21))</f>
        <v>0</v>
      </c>
      <c r="J13" s="82" t="str">
        <f t="shared" si="0"/>
        <v>0.0</v>
      </c>
      <c r="K13" s="82">
        <f t="shared" si="1"/>
        <v>0</v>
      </c>
      <c r="L13" s="35">
        <f t="shared" si="2"/>
        <v>0</v>
      </c>
    </row>
    <row r="14" spans="1:12">
      <c r="A14" s="107"/>
      <c r="B14" s="34">
        <v>9</v>
      </c>
      <c r="C14" s="44">
        <v>0</v>
      </c>
      <c r="D14" s="81">
        <f>'PMS(input)'!$E$12</f>
        <v>0</v>
      </c>
      <c r="E14" s="43">
        <v>0</v>
      </c>
      <c r="F14" s="43">
        <v>0</v>
      </c>
      <c r="G14" s="42">
        <v>0</v>
      </c>
      <c r="H14" s="42">
        <v>0</v>
      </c>
      <c r="I14" s="45">
        <f>H14*((E14-F14+'PMS(calc_process)'!$F$20+'PMS(calc_process)'!$F$21)/(37-7+'PMS(calc_process)'!$F$20+'PMS(calc_process)'!$F$21))</f>
        <v>0</v>
      </c>
      <c r="J14" s="82" t="str">
        <f t="shared" si="0"/>
        <v>0.0</v>
      </c>
      <c r="K14" s="82">
        <f t="shared" si="1"/>
        <v>0</v>
      </c>
      <c r="L14" s="35">
        <f t="shared" si="2"/>
        <v>0</v>
      </c>
    </row>
    <row r="15" spans="1:12">
      <c r="A15" s="107"/>
      <c r="B15" s="34">
        <v>10</v>
      </c>
      <c r="C15" s="44">
        <v>0</v>
      </c>
      <c r="D15" s="81">
        <f>'PMS(input)'!$E$12</f>
        <v>0</v>
      </c>
      <c r="E15" s="43">
        <v>0</v>
      </c>
      <c r="F15" s="43">
        <v>0</v>
      </c>
      <c r="G15" s="42">
        <v>0</v>
      </c>
      <c r="H15" s="42">
        <v>0</v>
      </c>
      <c r="I15" s="45">
        <f>H15*((E15-F15+'PMS(calc_process)'!$F$20+'PMS(calc_process)'!$F$21)/(37-7+'PMS(calc_process)'!$F$20+'PMS(calc_process)'!$F$21))</f>
        <v>0</v>
      </c>
      <c r="J15" s="82" t="str">
        <f t="shared" si="0"/>
        <v>0.0</v>
      </c>
      <c r="K15" s="82">
        <f t="shared" si="1"/>
        <v>0</v>
      </c>
      <c r="L15" s="35">
        <f t="shared" si="2"/>
        <v>0</v>
      </c>
    </row>
    <row r="16" spans="1:12">
      <c r="A16" s="107"/>
      <c r="B16" s="34">
        <v>11</v>
      </c>
      <c r="C16" s="44">
        <v>0</v>
      </c>
      <c r="D16" s="81">
        <f>'PMS(input)'!$E$12</f>
        <v>0</v>
      </c>
      <c r="E16" s="43">
        <v>0</v>
      </c>
      <c r="F16" s="43">
        <v>0</v>
      </c>
      <c r="G16" s="42">
        <v>0</v>
      </c>
      <c r="H16" s="42">
        <v>0</v>
      </c>
      <c r="I16" s="45">
        <f>H16*((E16-F16+'PMS(calc_process)'!$F$20+'PMS(calc_process)'!$F$21)/(37-7+'PMS(calc_process)'!$F$20+'PMS(calc_process)'!$F$21))</f>
        <v>0</v>
      </c>
      <c r="J16" s="82" t="str">
        <f t="shared" si="0"/>
        <v>0.0</v>
      </c>
      <c r="K16" s="82">
        <f t="shared" si="1"/>
        <v>0</v>
      </c>
      <c r="L16" s="35">
        <f t="shared" si="2"/>
        <v>0</v>
      </c>
    </row>
    <row r="17" spans="1:12">
      <c r="A17" s="107"/>
      <c r="B17" s="34">
        <v>12</v>
      </c>
      <c r="C17" s="44">
        <v>0</v>
      </c>
      <c r="D17" s="81">
        <f>'PMS(input)'!$E$12</f>
        <v>0</v>
      </c>
      <c r="E17" s="43">
        <v>0</v>
      </c>
      <c r="F17" s="43">
        <v>0</v>
      </c>
      <c r="G17" s="42">
        <v>0</v>
      </c>
      <c r="H17" s="42">
        <v>0</v>
      </c>
      <c r="I17" s="45">
        <f>H17*((E17-F17+'PMS(calc_process)'!$F$20+'PMS(calc_process)'!$F$21)/(37-7+'PMS(calc_process)'!$F$20+'PMS(calc_process)'!$F$21))</f>
        <v>0</v>
      </c>
      <c r="J17" s="82" t="str">
        <f t="shared" si="0"/>
        <v>0.0</v>
      </c>
      <c r="K17" s="82">
        <f t="shared" si="1"/>
        <v>0</v>
      </c>
      <c r="L17" s="35">
        <f t="shared" si="2"/>
        <v>0</v>
      </c>
    </row>
    <row r="18" spans="1:12">
      <c r="A18" s="107"/>
      <c r="B18" s="34">
        <v>13</v>
      </c>
      <c r="C18" s="44">
        <v>0</v>
      </c>
      <c r="D18" s="81">
        <f>'PMS(input)'!$E$12</f>
        <v>0</v>
      </c>
      <c r="E18" s="43">
        <v>0</v>
      </c>
      <c r="F18" s="43">
        <v>0</v>
      </c>
      <c r="G18" s="42">
        <v>0</v>
      </c>
      <c r="H18" s="42">
        <v>0</v>
      </c>
      <c r="I18" s="45">
        <f>H18*((E18-F18+'PMS(calc_process)'!$F$20+'PMS(calc_process)'!$F$21)/(37-7+'PMS(calc_process)'!$F$20+'PMS(calc_process)'!$F$21))</f>
        <v>0</v>
      </c>
      <c r="J18" s="82" t="str">
        <f t="shared" si="0"/>
        <v>0.0</v>
      </c>
      <c r="K18" s="82">
        <f t="shared" si="1"/>
        <v>0</v>
      </c>
      <c r="L18" s="35">
        <f t="shared" si="2"/>
        <v>0</v>
      </c>
    </row>
    <row r="19" spans="1:12">
      <c r="A19" s="107"/>
      <c r="B19" s="34">
        <v>14</v>
      </c>
      <c r="C19" s="44">
        <v>0</v>
      </c>
      <c r="D19" s="81">
        <f>'PMS(input)'!$E$12</f>
        <v>0</v>
      </c>
      <c r="E19" s="43">
        <v>0</v>
      </c>
      <c r="F19" s="43">
        <v>0</v>
      </c>
      <c r="G19" s="42">
        <v>0</v>
      </c>
      <c r="H19" s="42">
        <v>0</v>
      </c>
      <c r="I19" s="45">
        <f>H19*((E19-F19+'PMS(calc_process)'!$F$20+'PMS(calc_process)'!$F$21)/(37-7+'PMS(calc_process)'!$F$20+'PMS(calc_process)'!$F$21))</f>
        <v>0</v>
      </c>
      <c r="J19" s="82" t="str">
        <f t="shared" si="0"/>
        <v>0.0</v>
      </c>
      <c r="K19" s="82">
        <f t="shared" si="1"/>
        <v>0</v>
      </c>
      <c r="L19" s="35">
        <f t="shared" si="2"/>
        <v>0</v>
      </c>
    </row>
    <row r="20" spans="1:12">
      <c r="A20" s="107"/>
      <c r="B20" s="34">
        <v>15</v>
      </c>
      <c r="C20" s="44">
        <v>0</v>
      </c>
      <c r="D20" s="81">
        <f>'PMS(input)'!$E$12</f>
        <v>0</v>
      </c>
      <c r="E20" s="43">
        <v>0</v>
      </c>
      <c r="F20" s="43">
        <v>0</v>
      </c>
      <c r="G20" s="42">
        <v>0</v>
      </c>
      <c r="H20" s="42">
        <v>0</v>
      </c>
      <c r="I20" s="45">
        <f>H20*((E20-F20+'PMS(calc_process)'!$F$20+'PMS(calc_process)'!$F$21)/(37-7+'PMS(calc_process)'!$F$20+'PMS(calc_process)'!$F$21))</f>
        <v>0</v>
      </c>
      <c r="J20" s="82" t="str">
        <f t="shared" si="0"/>
        <v>0.0</v>
      </c>
      <c r="K20" s="82">
        <f t="shared" si="1"/>
        <v>0</v>
      </c>
      <c r="L20" s="35">
        <f t="shared" si="2"/>
        <v>0</v>
      </c>
    </row>
    <row r="21" spans="1:12">
      <c r="A21" s="107"/>
      <c r="B21" s="34">
        <v>16</v>
      </c>
      <c r="C21" s="44">
        <v>0</v>
      </c>
      <c r="D21" s="81">
        <f>'PMS(input)'!$E$12</f>
        <v>0</v>
      </c>
      <c r="E21" s="43">
        <v>0</v>
      </c>
      <c r="F21" s="43">
        <v>0</v>
      </c>
      <c r="G21" s="42">
        <v>0</v>
      </c>
      <c r="H21" s="42">
        <v>0</v>
      </c>
      <c r="I21" s="45">
        <f>H21*((E21-F21+'PMS(calc_process)'!$F$20+'PMS(calc_process)'!$F$21)/(37-7+'PMS(calc_process)'!$F$20+'PMS(calc_process)'!$F$21))</f>
        <v>0</v>
      </c>
      <c r="J21" s="82" t="str">
        <f t="shared" si="0"/>
        <v>0.0</v>
      </c>
      <c r="K21" s="82">
        <f t="shared" si="1"/>
        <v>0</v>
      </c>
      <c r="L21" s="35">
        <f t="shared" si="2"/>
        <v>0</v>
      </c>
    </row>
    <row r="22" spans="1:12">
      <c r="A22" s="107"/>
      <c r="B22" s="34">
        <v>17</v>
      </c>
      <c r="C22" s="44">
        <v>0</v>
      </c>
      <c r="D22" s="81">
        <f>'PMS(input)'!$E$12</f>
        <v>0</v>
      </c>
      <c r="E22" s="43">
        <v>0</v>
      </c>
      <c r="F22" s="43">
        <v>0</v>
      </c>
      <c r="G22" s="42">
        <v>0</v>
      </c>
      <c r="H22" s="42">
        <v>0</v>
      </c>
      <c r="I22" s="45">
        <f>H22*((E22-F22+'PMS(calc_process)'!$F$20+'PMS(calc_process)'!$F$21)/(37-7+'PMS(calc_process)'!$F$20+'PMS(calc_process)'!$F$21))</f>
        <v>0</v>
      </c>
      <c r="J22" s="82" t="str">
        <f t="shared" si="0"/>
        <v>0.0</v>
      </c>
      <c r="K22" s="82">
        <f t="shared" si="1"/>
        <v>0</v>
      </c>
      <c r="L22" s="35">
        <f t="shared" si="2"/>
        <v>0</v>
      </c>
    </row>
    <row r="23" spans="1:12">
      <c r="A23" s="107"/>
      <c r="B23" s="34">
        <v>18</v>
      </c>
      <c r="C23" s="44">
        <v>0</v>
      </c>
      <c r="D23" s="81">
        <f>'PMS(input)'!$E$12</f>
        <v>0</v>
      </c>
      <c r="E23" s="43">
        <v>0</v>
      </c>
      <c r="F23" s="43">
        <v>0</v>
      </c>
      <c r="G23" s="42">
        <v>0</v>
      </c>
      <c r="H23" s="42">
        <v>0</v>
      </c>
      <c r="I23" s="45">
        <f>H23*((E23-F23+'PMS(calc_process)'!$F$20+'PMS(calc_process)'!$F$21)/(37-7+'PMS(calc_process)'!$F$20+'PMS(calc_process)'!$F$21))</f>
        <v>0</v>
      </c>
      <c r="J23" s="82" t="str">
        <f t="shared" si="0"/>
        <v>0.0</v>
      </c>
      <c r="K23" s="82">
        <f t="shared" si="1"/>
        <v>0</v>
      </c>
      <c r="L23" s="35">
        <f t="shared" si="2"/>
        <v>0</v>
      </c>
    </row>
    <row r="24" spans="1:12">
      <c r="A24" s="107"/>
      <c r="B24" s="34">
        <v>19</v>
      </c>
      <c r="C24" s="44">
        <v>0</v>
      </c>
      <c r="D24" s="81">
        <f>'PMS(input)'!$E$12</f>
        <v>0</v>
      </c>
      <c r="E24" s="43">
        <v>0</v>
      </c>
      <c r="F24" s="43">
        <v>0</v>
      </c>
      <c r="G24" s="42">
        <v>0</v>
      </c>
      <c r="H24" s="42">
        <v>0</v>
      </c>
      <c r="I24" s="45">
        <f>H24*((E24-F24+'PMS(calc_process)'!$F$20+'PMS(calc_process)'!$F$21)/(37-7+'PMS(calc_process)'!$F$20+'PMS(calc_process)'!$F$21))</f>
        <v>0</v>
      </c>
      <c r="J24" s="82" t="str">
        <f t="shared" si="0"/>
        <v>0.0</v>
      </c>
      <c r="K24" s="82">
        <f t="shared" si="1"/>
        <v>0</v>
      </c>
      <c r="L24" s="35">
        <f t="shared" si="2"/>
        <v>0</v>
      </c>
    </row>
    <row r="25" spans="1:12">
      <c r="A25" s="107"/>
      <c r="B25" s="34">
        <v>20</v>
      </c>
      <c r="C25" s="44">
        <v>0</v>
      </c>
      <c r="D25" s="81">
        <f>'PMS(input)'!$E$12</f>
        <v>0</v>
      </c>
      <c r="E25" s="43">
        <v>0</v>
      </c>
      <c r="F25" s="43">
        <v>0</v>
      </c>
      <c r="G25" s="42">
        <v>0</v>
      </c>
      <c r="H25" s="42">
        <v>0</v>
      </c>
      <c r="I25" s="45">
        <f>H25*((E25-F25+'PMS(calc_process)'!$F$20+'PMS(calc_process)'!$F$21)/(37-7+'PMS(calc_process)'!$F$20+'PMS(calc_process)'!$F$21))</f>
        <v>0</v>
      </c>
      <c r="J25" s="82" t="str">
        <f t="shared" si="0"/>
        <v>0.0</v>
      </c>
      <c r="K25" s="82">
        <f t="shared" si="1"/>
        <v>0</v>
      </c>
      <c r="L25" s="35">
        <f t="shared" si="2"/>
        <v>0</v>
      </c>
    </row>
    <row r="26" spans="1:12" ht="15">
      <c r="A26" s="107"/>
      <c r="B26" s="36" t="s">
        <v>56</v>
      </c>
      <c r="C26" s="37" t="s">
        <v>47</v>
      </c>
      <c r="D26" s="37" t="s">
        <v>47</v>
      </c>
      <c r="E26" s="37"/>
      <c r="F26" s="37"/>
      <c r="G26" s="37"/>
      <c r="H26" s="38" t="s">
        <v>47</v>
      </c>
      <c r="I26" s="38" t="s">
        <v>47</v>
      </c>
      <c r="J26" s="39">
        <f>SUMIF(J6:J25,"&gt;0",J6:J25)</f>
        <v>0</v>
      </c>
      <c r="K26" s="39">
        <f>SUMIF(K6:K25,"&gt;0",K6:K25)</f>
        <v>0</v>
      </c>
      <c r="L26" s="39">
        <f>SUMIF(L6:L25,"&gt;0",L6:L25)</f>
        <v>0</v>
      </c>
    </row>
  </sheetData>
  <mergeCells count="3">
    <mergeCell ref="J2:L2"/>
    <mergeCell ref="A6:A26"/>
    <mergeCell ref="D2:I2"/>
  </mergeCells>
  <phoneticPr fontId="3"/>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2"/>
  <sheetViews>
    <sheetView showGridLines="0" view="pageBreakPreview" zoomScaleNormal="100" zoomScaleSheetLayoutView="100" workbookViewId="0">
      <selection activeCell="E11" sqref="E11"/>
    </sheetView>
  </sheetViews>
  <sheetFormatPr defaultColWidth="9" defaultRowHeight="14.25"/>
  <cols>
    <col min="1" max="4" width="3.625" style="1" customWidth="1"/>
    <col min="5" max="5" width="47.125" style="1" customWidth="1"/>
    <col min="6" max="7" width="12.625" style="1" customWidth="1"/>
    <col min="8" max="8" width="14.625" style="1" customWidth="1"/>
    <col min="9" max="9" width="9" style="16"/>
    <col min="10" max="16384" width="9" style="1"/>
  </cols>
  <sheetData>
    <row r="1" spans="1:9">
      <c r="I1" s="2" t="str">
        <f>'PMS(input)'!K1</f>
        <v>JCM_VN_F_PMS_ver02.0</v>
      </c>
    </row>
    <row r="2" spans="1:9" ht="27.75" customHeight="1">
      <c r="A2" s="111" t="s">
        <v>91</v>
      </c>
      <c r="B2" s="111"/>
      <c r="C2" s="111"/>
      <c r="D2" s="111"/>
      <c r="E2" s="111"/>
      <c r="F2" s="111"/>
      <c r="G2" s="111"/>
      <c r="H2" s="111"/>
      <c r="I2" s="111"/>
    </row>
    <row r="3" spans="1:9" ht="18" customHeight="1">
      <c r="A3" s="112" t="s">
        <v>23</v>
      </c>
      <c r="B3" s="113"/>
      <c r="C3" s="113"/>
      <c r="D3" s="113"/>
      <c r="E3" s="113"/>
      <c r="F3" s="113"/>
      <c r="G3" s="113"/>
      <c r="H3" s="113"/>
      <c r="I3" s="113"/>
    </row>
    <row r="4" spans="1:9" ht="11.25" customHeight="1"/>
    <row r="5" spans="1:9" ht="18.75" customHeight="1">
      <c r="A5" s="71" t="s">
        <v>24</v>
      </c>
      <c r="B5" s="58"/>
      <c r="C5" s="58"/>
      <c r="D5" s="58"/>
      <c r="E5" s="57"/>
      <c r="F5" s="59" t="s">
        <v>25</v>
      </c>
      <c r="G5" s="59" t="s">
        <v>26</v>
      </c>
      <c r="H5" s="59" t="s">
        <v>27</v>
      </c>
      <c r="I5" s="60" t="s">
        <v>28</v>
      </c>
    </row>
    <row r="6" spans="1:9" ht="18.75" customHeight="1">
      <c r="A6" s="72"/>
      <c r="B6" s="61" t="s">
        <v>29</v>
      </c>
      <c r="C6" s="61"/>
      <c r="D6" s="61"/>
      <c r="E6" s="61"/>
      <c r="F6" s="62"/>
      <c r="G6" s="84">
        <f>G8-G11</f>
        <v>0</v>
      </c>
      <c r="H6" s="62" t="s">
        <v>30</v>
      </c>
      <c r="I6" s="63" t="s">
        <v>31</v>
      </c>
    </row>
    <row r="7" spans="1:9" ht="18.75" customHeight="1">
      <c r="A7" s="71" t="s">
        <v>64</v>
      </c>
      <c r="B7" s="57"/>
      <c r="C7" s="58"/>
      <c r="D7" s="59"/>
      <c r="E7" s="59"/>
      <c r="F7" s="59"/>
      <c r="G7" s="57"/>
      <c r="H7" s="57"/>
      <c r="I7" s="59"/>
    </row>
    <row r="8" spans="1:9" ht="18.75" customHeight="1">
      <c r="A8" s="73"/>
      <c r="B8" s="76" t="s">
        <v>62</v>
      </c>
      <c r="C8" s="61"/>
      <c r="D8" s="61"/>
      <c r="E8" s="61"/>
      <c r="F8" s="62"/>
      <c r="G8" s="64">
        <f>G9</f>
        <v>0</v>
      </c>
      <c r="H8" s="62" t="s">
        <v>33</v>
      </c>
      <c r="I8" s="62" t="s">
        <v>34</v>
      </c>
    </row>
    <row r="9" spans="1:9" ht="18.75" customHeight="1">
      <c r="A9" s="72"/>
      <c r="B9" s="75"/>
      <c r="C9" s="65" t="s">
        <v>62</v>
      </c>
      <c r="D9" s="65"/>
      <c r="E9" s="65"/>
      <c r="F9" s="62" t="s">
        <v>32</v>
      </c>
      <c r="G9" s="66">
        <f>'PMS(input_separate)'!J26</f>
        <v>0</v>
      </c>
      <c r="H9" s="62" t="s">
        <v>30</v>
      </c>
      <c r="I9" s="62" t="s">
        <v>34</v>
      </c>
    </row>
    <row r="10" spans="1:9" ht="18.75" customHeight="1">
      <c r="A10" s="71" t="s">
        <v>65</v>
      </c>
      <c r="B10" s="58"/>
      <c r="C10" s="58"/>
      <c r="D10" s="58"/>
      <c r="E10" s="57"/>
      <c r="F10" s="59"/>
      <c r="G10" s="57"/>
      <c r="H10" s="57"/>
      <c r="I10" s="59"/>
    </row>
    <row r="11" spans="1:9" ht="18.75" customHeight="1">
      <c r="A11" s="73"/>
      <c r="B11" s="74" t="s">
        <v>63</v>
      </c>
      <c r="C11" s="67"/>
      <c r="D11" s="67"/>
      <c r="E11" s="67"/>
      <c r="F11" s="68"/>
      <c r="G11" s="69">
        <f>G12</f>
        <v>0</v>
      </c>
      <c r="H11" s="68" t="s">
        <v>35</v>
      </c>
      <c r="I11" s="68" t="s">
        <v>36</v>
      </c>
    </row>
    <row r="12" spans="1:9" ht="18.75" customHeight="1">
      <c r="A12" s="72"/>
      <c r="B12" s="75"/>
      <c r="C12" s="65" t="s">
        <v>66</v>
      </c>
      <c r="D12" s="70"/>
      <c r="E12" s="70"/>
      <c r="F12" s="68" t="s">
        <v>32</v>
      </c>
      <c r="G12" s="66">
        <f>'PMS(input_separate)'!K26</f>
        <v>0</v>
      </c>
      <c r="H12" s="68" t="s">
        <v>35</v>
      </c>
      <c r="I12" s="68" t="s">
        <v>36</v>
      </c>
    </row>
    <row r="13" spans="1:9">
      <c r="A13" s="17"/>
      <c r="B13" s="17"/>
      <c r="C13" s="18"/>
      <c r="D13" s="17"/>
      <c r="E13" s="18"/>
      <c r="F13" s="19"/>
      <c r="G13" s="20"/>
      <c r="H13" s="20"/>
      <c r="I13" s="21"/>
    </row>
    <row r="14" spans="1:9" ht="21.75" customHeight="1">
      <c r="E14" s="17" t="s">
        <v>37</v>
      </c>
      <c r="F14" s="12"/>
    </row>
    <row r="15" spans="1:9" ht="21.75" customHeight="1">
      <c r="E15" s="90" t="s">
        <v>119</v>
      </c>
      <c r="F15" s="78">
        <v>5.59</v>
      </c>
      <c r="G15" s="78" t="s">
        <v>92</v>
      </c>
      <c r="H15" s="22"/>
    </row>
    <row r="16" spans="1:9" ht="21.75" customHeight="1">
      <c r="E16" s="90" t="s">
        <v>120</v>
      </c>
      <c r="F16" s="80">
        <v>5.69</v>
      </c>
      <c r="G16" s="78" t="s">
        <v>93</v>
      </c>
      <c r="H16" s="22"/>
    </row>
    <row r="17" spans="5:8" ht="21.75" customHeight="1">
      <c r="E17" s="90" t="s">
        <v>121</v>
      </c>
      <c r="F17" s="78">
        <v>5.85</v>
      </c>
      <c r="G17" s="78" t="s">
        <v>92</v>
      </c>
      <c r="H17" s="22"/>
    </row>
    <row r="18" spans="5:8" ht="21.75" customHeight="1">
      <c r="E18" s="90" t="s">
        <v>122</v>
      </c>
      <c r="F18" s="80">
        <v>6.06</v>
      </c>
      <c r="G18" s="78" t="s">
        <v>93</v>
      </c>
      <c r="H18" s="22"/>
    </row>
    <row r="19" spans="5:8" ht="21.75" customHeight="1">
      <c r="E19" s="23"/>
      <c r="F19" s="23"/>
      <c r="G19" s="17"/>
      <c r="H19" s="17"/>
    </row>
    <row r="20" spans="5:8" ht="21.75" customHeight="1">
      <c r="E20" s="77" t="s">
        <v>38</v>
      </c>
      <c r="F20" s="78">
        <v>1.5</v>
      </c>
      <c r="G20" s="79" t="s">
        <v>39</v>
      </c>
      <c r="H20" s="17"/>
    </row>
    <row r="21" spans="5:8" ht="21.75" customHeight="1">
      <c r="E21" s="77" t="s">
        <v>40</v>
      </c>
      <c r="F21" s="78">
        <v>1.5</v>
      </c>
      <c r="G21" s="79" t="s">
        <v>39</v>
      </c>
      <c r="H21" s="17"/>
    </row>
    <row r="22" spans="5:8" ht="21.75" customHeight="1">
      <c r="E22" s="23"/>
      <c r="F22" s="23"/>
      <c r="G22" s="17"/>
      <c r="H22" s="17"/>
    </row>
  </sheetData>
  <mergeCells count="2">
    <mergeCell ref="A2:I2"/>
    <mergeCell ref="A3:I3"/>
  </mergeCells>
  <phoneticPr fontId="3"/>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PMS(input_separate)</vt:lpstr>
      <vt:lpstr>PMS(calc_process)</vt:lpstr>
      <vt:lpstr>'PMS(calc_process)'!Print_Area</vt:lpstr>
      <vt:lpstr>'PMS(input)'!Print_Area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2018-01-16T07:44:12Z</cp:lastPrinted>
  <dcterms:created xsi:type="dcterms:W3CDTF">2016-01-26T02:23:56Z</dcterms:created>
  <dcterms:modified xsi:type="dcterms:W3CDTF">2018-01-16T08:04:14Z</dcterms:modified>
</cp:coreProperties>
</file>