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355" windowWidth="19260" windowHeight="6765" tabRatio="587"/>
  </bookViews>
  <sheets>
    <sheet name="PMS(input)" sheetId="30" r:id="rId1"/>
    <sheet name="PMS(input_seperate)" sheetId="32" r:id="rId2"/>
    <sheet name="PMS(calc_process)" sheetId="31" r:id="rId3"/>
  </sheets>
  <definedNames>
    <definedName name="_xlnm.Print_Area" localSheetId="2">'PMS(calc_process)'!$A$1:$I$15</definedName>
    <definedName name="_xlnm.Print_Area" localSheetId="0">'PMS(input)'!$A$1:$K$24</definedName>
    <definedName name="_xlnm.Print_Area" localSheetId="1">'PMS(input_seperate)'!$A$1:$J$94</definedName>
  </definedNames>
  <calcPr calcId="125725"/>
</workbook>
</file>

<file path=xl/calcChain.xml><?xml version="1.0" encoding="utf-8"?>
<calcChain xmlns="http://schemas.openxmlformats.org/spreadsheetml/2006/main">
  <c r="G66" i="32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7"/>
  <c r="D93" l="1"/>
  <c r="D92"/>
  <c r="D91"/>
  <c r="E91" s="1"/>
  <c r="D90"/>
  <c r="D89"/>
  <c r="D88"/>
  <c r="E88" s="1"/>
  <c r="D87"/>
  <c r="E87" s="1"/>
  <c r="D86"/>
  <c r="D85"/>
  <c r="D84"/>
  <c r="E84" s="1"/>
  <c r="D83"/>
  <c r="E83" s="1"/>
  <c r="D82"/>
  <c r="D81"/>
  <c r="D80"/>
  <c r="E80" s="1"/>
  <c r="D79"/>
  <c r="E79" s="1"/>
  <c r="D78"/>
  <c r="D77"/>
  <c r="D76"/>
  <c r="E76" s="1"/>
  <c r="D75"/>
  <c r="E75" s="1"/>
  <c r="D74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I7"/>
  <c r="H7"/>
  <c r="E93"/>
  <c r="E92"/>
  <c r="E89"/>
  <c r="E85"/>
  <c r="E81"/>
  <c r="E78"/>
  <c r="E7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J40" l="1"/>
  <c r="J8"/>
  <c r="J12"/>
  <c r="J16"/>
  <c r="J20"/>
  <c r="J24"/>
  <c r="J28"/>
  <c r="J32"/>
  <c r="J36"/>
  <c r="J46"/>
  <c r="J50"/>
  <c r="J54"/>
  <c r="J58"/>
  <c r="J62"/>
  <c r="J66"/>
  <c r="J7"/>
  <c r="E86"/>
  <c r="E74"/>
  <c r="E82"/>
  <c r="E90"/>
  <c r="J37"/>
  <c r="J41"/>
  <c r="J45"/>
  <c r="J49"/>
  <c r="J53"/>
  <c r="J57"/>
  <c r="J61"/>
  <c r="J65"/>
  <c r="J9"/>
  <c r="J17"/>
  <c r="J21"/>
  <c r="J25"/>
  <c r="J33"/>
  <c r="J13"/>
  <c r="J29"/>
  <c r="J44"/>
  <c r="J48"/>
  <c r="J52"/>
  <c r="J56"/>
  <c r="J60"/>
  <c r="J64"/>
  <c r="J47"/>
  <c r="J51"/>
  <c r="J55"/>
  <c r="J59"/>
  <c r="J63"/>
  <c r="J11"/>
  <c r="J15"/>
  <c r="J19"/>
  <c r="J23"/>
  <c r="J27"/>
  <c r="J31"/>
  <c r="J35"/>
  <c r="J39"/>
  <c r="J43"/>
  <c r="J10"/>
  <c r="J14"/>
  <c r="J18"/>
  <c r="J22"/>
  <c r="J26"/>
  <c r="J30"/>
  <c r="J34"/>
  <c r="J38"/>
  <c r="J42"/>
  <c r="J67" l="1"/>
  <c r="G11" i="31" s="1"/>
  <c r="G10" s="1"/>
  <c r="G6" s="1"/>
  <c r="E94" i="32"/>
  <c r="G14" i="31" s="1"/>
  <c r="G13" s="1"/>
  <c r="I1" l="1"/>
  <c r="B19" i="30"/>
</calcChain>
</file>

<file path=xl/sharedStrings.xml><?xml version="1.0" encoding="utf-8"?>
<sst xmlns="http://schemas.openxmlformats.org/spreadsheetml/2006/main" count="181" uniqueCount="144">
  <si>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</si>
  <si>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</si>
  <si>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</si>
  <si>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</si>
  <si>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</si>
  <si>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</si>
  <si>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</si>
  <si>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</si>
  <si>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</si>
  <si>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</si>
  <si>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</si>
  <si>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</si>
  <si>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</si>
  <si>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</si>
  <si>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</si>
  <si>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</si>
  <si>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</si>
  <si>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</si>
  <si>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</si>
  <si>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</si>
  <si>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</si>
  <si>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</si>
  <si>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</si>
  <si>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</si>
  <si>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</si>
  <si>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</si>
  <si>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</si>
  <si>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</si>
  <si>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</si>
  <si>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</si>
  <si>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</si>
  <si>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</si>
  <si>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</si>
  <si>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</si>
  <si>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</si>
  <si>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</si>
  <si>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</si>
  <si>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</si>
  <si>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</si>
  <si>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</si>
  <si>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</si>
  <si>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</si>
  <si>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</si>
  <si>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</si>
  <si>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</si>
  <si>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</si>
  <si>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</si>
  <si>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</si>
  <si>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JCM_VN_F_PMS_ver02.0</t>
    <phoneticPr fontId="2"/>
  </si>
  <si>
    <t>(1)</t>
  </si>
  <si>
    <t>-</t>
  </si>
  <si>
    <t>units/p</t>
  </si>
  <si>
    <t>Option C</t>
  </si>
  <si>
    <t>Monitored data</t>
  </si>
  <si>
    <t>Continuously</t>
  </si>
  <si>
    <t>Input on "PMS
(input_separate)"</t>
  </si>
  <si>
    <t>(2)</t>
  </si>
  <si>
    <r>
      <t>AH</t>
    </r>
    <r>
      <rPr>
        <vertAlign val="subscript"/>
        <sz val="11"/>
        <rFont val="Arial"/>
        <family val="2"/>
      </rPr>
      <t>i</t>
    </r>
    <phoneticPr fontId="2"/>
  </si>
  <si>
    <r>
      <t xml:space="preserve">Capacity of acid lead battery </t>
    </r>
    <r>
      <rPr>
        <i/>
        <sz val="12"/>
        <rFont val="Arial"/>
        <family val="2"/>
      </rPr>
      <t>i</t>
    </r>
    <phoneticPr fontId="2"/>
  </si>
  <si>
    <t>Ah/unit</t>
    <phoneticPr fontId="2"/>
  </si>
  <si>
    <t>MWh/p</t>
  </si>
  <si>
    <t>On-site measurement by measuring equipments.
- Specification of measuring equipments:
  1) Electrical power meter is applied for measurement.
  2) Meter is certified in compliance with national/international standards on electrical power meter.
- Measuring and recording:
　1) Measured data is  recorded and stored in the measuring equipments.
　2) Recorded data is checked its integrity once a month by responsible staff.
- Calibration:
In case a calibration certificate issued by an entity accredited under national/international standards is not provided, such measuring equipment is required to be calibrated.</t>
  </si>
  <si>
    <r>
      <t>N</t>
    </r>
    <r>
      <rPr>
        <vertAlign val="subscript"/>
        <sz val="12"/>
        <rFont val="Arial"/>
        <family val="2"/>
      </rPr>
      <t>i,k,p</t>
    </r>
    <phoneticPr fontId="2"/>
  </si>
  <si>
    <r>
      <t xml:space="preserve">Production output of acid lead battery </t>
    </r>
    <r>
      <rPr>
        <i/>
        <sz val="12"/>
        <rFont val="Arial"/>
        <family val="2"/>
      </rPr>
      <t>i</t>
    </r>
    <r>
      <rPr>
        <sz val="12"/>
        <rFont val="Arial"/>
        <family val="2"/>
      </rPr>
      <t xml:space="preserve"> in the project factory </t>
    </r>
    <r>
      <rPr>
        <i/>
        <sz val="12"/>
        <rFont val="Arial"/>
        <family val="2"/>
      </rPr>
      <t>k</t>
    </r>
    <r>
      <rPr>
        <sz val="12"/>
        <rFont val="Arial"/>
        <family val="2"/>
      </rPr>
      <t xml:space="preserve"> during the period </t>
    </r>
    <r>
      <rPr>
        <i/>
        <sz val="12"/>
        <rFont val="Arial"/>
        <family val="2"/>
      </rPr>
      <t>p</t>
    </r>
    <phoneticPr fontId="2"/>
  </si>
  <si>
    <t>A production output  data is stored in the production management system.</t>
    <phoneticPr fontId="2"/>
  </si>
  <si>
    <r>
      <t>AH</t>
    </r>
    <r>
      <rPr>
        <vertAlign val="subscript"/>
        <sz val="11"/>
        <rFont val="Arial"/>
        <family val="2"/>
      </rPr>
      <t>i</t>
    </r>
    <phoneticPr fontId="2"/>
  </si>
  <si>
    <t>Ah/unit</t>
    <phoneticPr fontId="2"/>
  </si>
  <si>
    <t>-</t>
    <phoneticPr fontId="2"/>
  </si>
  <si>
    <t>Product catalogues or specifications</t>
    <phoneticPr fontId="2"/>
  </si>
  <si>
    <t>Values specified in product catalogues or specifications</t>
    <phoneticPr fontId="2"/>
  </si>
  <si>
    <t>Each battery produced</t>
    <phoneticPr fontId="2"/>
  </si>
  <si>
    <t>(3)</t>
    <phoneticPr fontId="2"/>
  </si>
  <si>
    <r>
      <t>EC</t>
    </r>
    <r>
      <rPr>
        <vertAlign val="subscript"/>
        <sz val="12"/>
        <rFont val="Arial"/>
        <family val="2"/>
      </rPr>
      <t>PJ,k,p</t>
    </r>
    <phoneticPr fontId="2"/>
  </si>
  <si>
    <r>
      <t xml:space="preserve">Electricity consumption by the container formation facilities in the project factory </t>
    </r>
    <r>
      <rPr>
        <i/>
        <sz val="12"/>
        <rFont val="Arial"/>
        <family val="2"/>
      </rPr>
      <t>k</t>
    </r>
    <r>
      <rPr>
        <sz val="12"/>
        <rFont val="Arial"/>
        <family val="2"/>
      </rPr>
      <t xml:space="preserve"> during the period </t>
    </r>
    <r>
      <rPr>
        <i/>
        <sz val="12"/>
        <rFont val="Arial"/>
        <family val="2"/>
      </rPr>
      <t>p</t>
    </r>
    <phoneticPr fontId="2"/>
  </si>
  <si>
    <r>
      <t>EF</t>
    </r>
    <r>
      <rPr>
        <vertAlign val="subscript"/>
        <sz val="12"/>
        <rFont val="Arial"/>
        <family val="2"/>
      </rPr>
      <t>elec,k</t>
    </r>
    <phoneticPr fontId="2"/>
  </si>
  <si>
    <r>
      <t>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emission factor for electricity consumed in the project factory </t>
    </r>
    <r>
      <rPr>
        <i/>
        <sz val="12"/>
        <rFont val="Arial"/>
        <family val="2"/>
      </rPr>
      <t>k</t>
    </r>
    <phoneticPr fontId="2"/>
  </si>
  <si>
    <r>
      <t>tCO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/MWh</t>
    </r>
    <phoneticPr fontId="2"/>
  </si>
  <si>
    <r>
      <t>EF</t>
    </r>
    <r>
      <rPr>
        <vertAlign val="subscript"/>
        <sz val="12"/>
        <rFont val="Arial"/>
        <family val="2"/>
      </rPr>
      <t>fuel,k</t>
    </r>
    <phoneticPr fontId="2"/>
  </si>
  <si>
    <r>
      <t>tCO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/GJ</t>
    </r>
    <phoneticPr fontId="2"/>
  </si>
  <si>
    <t>Country specific data or IPCC default value from “2006 IPCC Guidelines for National Greenhouse Gas Inventory”.
Lower limit value of the default net calorific value is applied.</t>
    <phoneticPr fontId="2"/>
  </si>
  <si>
    <t>Calculation of reference emissions</t>
    <phoneticPr fontId="26"/>
  </si>
  <si>
    <t>Identification numbers</t>
    <phoneticPr fontId="26"/>
  </si>
  <si>
    <r>
      <t xml:space="preserve">Parameters to be monitored </t>
    </r>
    <r>
      <rPr>
        <b/>
        <i/>
        <sz val="11"/>
        <color theme="0"/>
        <rFont val="Arial"/>
        <family val="2"/>
      </rPr>
      <t>ex post</t>
    </r>
    <phoneticPr fontId="26"/>
  </si>
  <si>
    <r>
      <t xml:space="preserve">Project-specific parameters to be fixed </t>
    </r>
    <r>
      <rPr>
        <b/>
        <i/>
        <sz val="11"/>
        <color theme="0"/>
        <rFont val="Arial"/>
        <family val="2"/>
      </rPr>
      <t>ex ante</t>
    </r>
    <phoneticPr fontId="26"/>
  </si>
  <si>
    <r>
      <rPr>
        <b/>
        <i/>
        <sz val="11"/>
        <color theme="0"/>
        <rFont val="Arial"/>
        <family val="2"/>
      </rPr>
      <t>Ex-ante</t>
    </r>
    <r>
      <rPr>
        <b/>
        <sz val="11"/>
        <color theme="0"/>
        <rFont val="Arial"/>
        <family val="2"/>
      </rPr>
      <t xml:space="preserve"> estimation of emissions</t>
    </r>
    <phoneticPr fontId="26"/>
  </si>
  <si>
    <t>Parameters</t>
    <phoneticPr fontId="26"/>
  </si>
  <si>
    <t>k</t>
    <phoneticPr fontId="26"/>
  </si>
  <si>
    <t>i</t>
    <phoneticPr fontId="26"/>
  </si>
  <si>
    <r>
      <t>N</t>
    </r>
    <r>
      <rPr>
        <vertAlign val="subscript"/>
        <sz val="11"/>
        <rFont val="Arial"/>
        <family val="2"/>
      </rPr>
      <t>i,k,p</t>
    </r>
    <phoneticPr fontId="2"/>
  </si>
  <si>
    <r>
      <t>SEC</t>
    </r>
    <r>
      <rPr>
        <vertAlign val="subscript"/>
        <sz val="11"/>
        <rFont val="Arial"/>
        <family val="2"/>
      </rPr>
      <t>RE,i,k</t>
    </r>
    <phoneticPr fontId="26"/>
  </si>
  <si>
    <r>
      <t>SNCV</t>
    </r>
    <r>
      <rPr>
        <vertAlign val="subscript"/>
        <sz val="11"/>
        <rFont val="Arial"/>
        <family val="2"/>
      </rPr>
      <t>RE,i,k</t>
    </r>
    <phoneticPr fontId="26"/>
  </si>
  <si>
    <r>
      <t>EF</t>
    </r>
    <r>
      <rPr>
        <vertAlign val="subscript"/>
        <sz val="11"/>
        <rFont val="Arial"/>
        <family val="2"/>
      </rPr>
      <t>elec,k</t>
    </r>
    <phoneticPr fontId="2"/>
  </si>
  <si>
    <r>
      <t>EF</t>
    </r>
    <r>
      <rPr>
        <vertAlign val="subscript"/>
        <sz val="11"/>
        <rFont val="Arial"/>
        <family val="2"/>
      </rPr>
      <t>fuel,k</t>
    </r>
    <phoneticPr fontId="2"/>
  </si>
  <si>
    <r>
      <t>RE</t>
    </r>
    <r>
      <rPr>
        <vertAlign val="subscript"/>
        <sz val="11"/>
        <rFont val="Arial"/>
        <family val="2"/>
      </rPr>
      <t>i,p</t>
    </r>
    <phoneticPr fontId="2"/>
  </si>
  <si>
    <t>Description of data</t>
    <phoneticPr fontId="26"/>
  </si>
  <si>
    <t>Identification number of the factory</t>
    <phoneticPr fontId="26"/>
  </si>
  <si>
    <t>Identification number of the project acid lead battery type</t>
    <phoneticPr fontId="26"/>
  </si>
  <si>
    <r>
      <t xml:space="preserve">Production output of acid lead battery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in the project factory </t>
    </r>
    <r>
      <rPr>
        <i/>
        <sz val="11"/>
        <rFont val="Arial"/>
        <family val="2"/>
      </rPr>
      <t>k</t>
    </r>
    <r>
      <rPr>
        <sz val="11"/>
        <rFont val="Arial"/>
        <family val="2"/>
      </rPr>
      <t xml:space="preserve"> during the period </t>
    </r>
    <r>
      <rPr>
        <i/>
        <sz val="11"/>
        <rFont val="Arial"/>
        <family val="2"/>
      </rPr>
      <t>p</t>
    </r>
    <phoneticPr fontId="2"/>
  </si>
  <si>
    <r>
      <t xml:space="preserve">Specific electricity consumption per acid lead battery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by the reference facilities in the project factory </t>
    </r>
    <r>
      <rPr>
        <i/>
        <sz val="11"/>
        <rFont val="Arial"/>
        <family val="2"/>
      </rPr>
      <t>k</t>
    </r>
    <phoneticPr fontId="26"/>
  </si>
  <si>
    <r>
      <t xml:space="preserve">Specific net calorific value required for fuel consumption per acid lead battery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by the reference facilities in the project factory </t>
    </r>
    <r>
      <rPr>
        <i/>
        <sz val="11"/>
        <rFont val="Arial"/>
        <family val="2"/>
      </rPr>
      <t>k</t>
    </r>
    <phoneticPr fontId="26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</si>
  <si>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for electricity consumed in the project factory </t>
    </r>
    <r>
      <rPr>
        <i/>
        <sz val="11"/>
        <rFont val="Arial"/>
        <family val="2"/>
      </rPr>
      <t>k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</si>
  <si>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for fuel applicable to the project factory </t>
    </r>
    <r>
      <rPr>
        <i/>
        <sz val="11"/>
        <rFont val="Arial"/>
        <family val="2"/>
      </rPr>
      <t>k</t>
    </r>
    <phoneticPr fontId="26"/>
  </si>
  <si>
    <r>
      <t xml:space="preserve">Reference emissions to produce acid lead battery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during the period </t>
    </r>
    <r>
      <rPr>
        <i/>
        <sz val="11"/>
        <rFont val="Arial"/>
        <family val="2"/>
      </rPr>
      <t>p</t>
    </r>
    <phoneticPr fontId="26"/>
  </si>
  <si>
    <t>Units</t>
    <phoneticPr fontId="26"/>
  </si>
  <si>
    <t>-</t>
    <phoneticPr fontId="26"/>
  </si>
  <si>
    <t>units/p</t>
    <phoneticPr fontId="2"/>
  </si>
  <si>
    <t>kWh/unit</t>
    <phoneticPr fontId="26"/>
  </si>
  <si>
    <t>MJ/unit</t>
    <phoneticPr fontId="26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</si>
  <si>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/MWh</t>
    </r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</si>
  <si>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/GJ</t>
    </r>
    <phoneticPr fontId="26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</si>
  <si>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/p</t>
    </r>
    <phoneticPr fontId="26"/>
  </si>
  <si>
    <t>Estimated values</t>
    <phoneticPr fontId="26"/>
  </si>
  <si>
    <t>Total</t>
    <phoneticPr fontId="26"/>
  </si>
  <si>
    <t>-</t>
    <phoneticPr fontId="26"/>
  </si>
  <si>
    <t>Calculation of project emissions</t>
    <phoneticPr fontId="26"/>
  </si>
  <si>
    <t>Identification numbers</t>
    <phoneticPr fontId="26"/>
  </si>
  <si>
    <r>
      <t xml:space="preserve">Parameters to be monitored </t>
    </r>
    <r>
      <rPr>
        <b/>
        <i/>
        <sz val="11"/>
        <color theme="0"/>
        <rFont val="Arial"/>
        <family val="2"/>
      </rPr>
      <t>ex post</t>
    </r>
    <phoneticPr fontId="26"/>
  </si>
  <si>
    <r>
      <t xml:space="preserve">Project-specific parameters to be fixed </t>
    </r>
    <r>
      <rPr>
        <b/>
        <i/>
        <sz val="10"/>
        <color theme="0"/>
        <rFont val="Arial"/>
        <family val="2"/>
      </rPr>
      <t>ex ante</t>
    </r>
    <phoneticPr fontId="26"/>
  </si>
  <si>
    <r>
      <rPr>
        <b/>
        <i/>
        <sz val="11"/>
        <color theme="0"/>
        <rFont val="Arial"/>
        <family val="2"/>
      </rPr>
      <t>Ex-ante</t>
    </r>
    <r>
      <rPr>
        <b/>
        <sz val="11"/>
        <color theme="0"/>
        <rFont val="Arial"/>
        <family val="2"/>
      </rPr>
      <t xml:space="preserve"> estimation of emissions</t>
    </r>
    <phoneticPr fontId="26"/>
  </si>
  <si>
    <t>Parameters</t>
    <phoneticPr fontId="26"/>
  </si>
  <si>
    <t>k</t>
    <phoneticPr fontId="26"/>
  </si>
  <si>
    <r>
      <t>EC</t>
    </r>
    <r>
      <rPr>
        <vertAlign val="subscript"/>
        <sz val="11"/>
        <rFont val="Arial"/>
        <family val="2"/>
      </rPr>
      <t>PJ,k,p</t>
    </r>
    <phoneticPr fontId="2"/>
  </si>
  <si>
    <r>
      <t>PE</t>
    </r>
    <r>
      <rPr>
        <vertAlign val="subscript"/>
        <sz val="11"/>
        <rFont val="Arial"/>
        <family val="2"/>
      </rPr>
      <t>i,p</t>
    </r>
    <phoneticPr fontId="26"/>
  </si>
  <si>
    <t>Description of data</t>
    <phoneticPr fontId="26"/>
  </si>
  <si>
    <t>Identification number of the factory</t>
    <phoneticPr fontId="26"/>
  </si>
  <si>
    <r>
      <t xml:space="preserve">Electricity consumption by the container formation facilities in the project factory </t>
    </r>
    <r>
      <rPr>
        <i/>
        <sz val="11"/>
        <rFont val="Arial"/>
        <family val="2"/>
      </rPr>
      <t>k</t>
    </r>
    <r>
      <rPr>
        <sz val="11"/>
        <rFont val="Arial"/>
        <family val="2"/>
      </rPr>
      <t xml:space="preserve"> during the period </t>
    </r>
    <r>
      <rPr>
        <i/>
        <sz val="11"/>
        <rFont val="Arial"/>
        <family val="2"/>
      </rPr>
      <t>p</t>
    </r>
    <phoneticPr fontId="2"/>
  </si>
  <si>
    <r>
      <t xml:space="preserve">Project emissions of the project displacement ventilation air conditioning unit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during the period </t>
    </r>
    <r>
      <rPr>
        <i/>
        <sz val="11"/>
        <rFont val="Arial"/>
        <family val="2"/>
      </rPr>
      <t>p</t>
    </r>
    <phoneticPr fontId="26"/>
  </si>
  <si>
    <t>Units</t>
    <phoneticPr fontId="26"/>
  </si>
  <si>
    <t>MWh/p</t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</si>
  <si>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/MWh</t>
    </r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</si>
  <si>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/p</t>
    </r>
    <phoneticPr fontId="26"/>
  </si>
  <si>
    <t>Estimated values</t>
    <phoneticPr fontId="26"/>
  </si>
  <si>
    <t>N/A</t>
  </si>
  <si>
    <t>N/A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</si>
  <si>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</si>
  <si>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</si>
  <si>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</si>
  <si>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</si>
  <si>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</si>
  <si>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</si>
  <si>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t>[Grid electricity]
Ministry of Natural Resources and Environment (MONRE), Vietnamese DNA for CDM unless otherwise instructed by the Joint Committee.
[Captive electricity]
CDM approved small scale methodology AMS-I.A</t>
    <phoneticPr fontId="2"/>
  </si>
  <si>
    <t>-</t>
    <phoneticPr fontId="2"/>
  </si>
  <si>
    <t>-</t>
    <phoneticPr fontId="26"/>
  </si>
  <si>
    <r>
      <t>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emission factor for fuel applicable to the project factory </t>
    </r>
    <r>
      <rPr>
        <i/>
        <sz val="12"/>
        <color theme="1"/>
        <rFont val="Arial"/>
        <family val="2"/>
      </rPr>
      <t>k</t>
    </r>
    <phoneticPr fontId="2"/>
  </si>
</sst>
</file>

<file path=xl/styles.xml><?xml version="1.0" encoding="utf-8"?>
<styleSheet xmlns="http://schemas.openxmlformats.org/spreadsheetml/2006/main">
  <numFmts count="9">
    <numFmt numFmtId="176" formatCode="0.000"/>
    <numFmt numFmtId="177" formatCode="0.0000"/>
    <numFmt numFmtId="178" formatCode="#,##0.0;[Red]\-#,##0.0"/>
    <numFmt numFmtId="179" formatCode="0.00_ "/>
    <numFmt numFmtId="180" formatCode="#,##0.000_ ;[Red]\-#,##0.000\ "/>
    <numFmt numFmtId="181" formatCode="0.0000_ "/>
    <numFmt numFmtId="182" formatCode="#,##0.0_);[Red]\(#,##0.0\)"/>
    <numFmt numFmtId="183" formatCode="0.0"/>
    <numFmt numFmtId="184" formatCode="0.0_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i/>
      <sz val="11"/>
      <color indexed="8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i/>
      <sz val="12"/>
      <name val="Arial"/>
      <family val="2"/>
    </font>
    <font>
      <vertAlign val="subscript"/>
      <sz val="11"/>
      <name val="Arial"/>
      <family val="2"/>
    </font>
    <font>
      <sz val="6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i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16365C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1" tint="0.34998626667073579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1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8" fillId="5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4" borderId="6" xfId="0" applyFont="1" applyFill="1" applyBorder="1">
      <alignment vertical="center"/>
    </xf>
    <xf numFmtId="0" fontId="6" fillId="4" borderId="6" xfId="0" applyFont="1" applyFill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shrinkToFit="1"/>
    </xf>
    <xf numFmtId="0" fontId="3" fillId="6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6" borderId="6" xfId="0" applyFont="1" applyFill="1" applyBorder="1" applyAlignment="1">
      <alignment vertical="center"/>
    </xf>
    <xf numFmtId="0" fontId="3" fillId="6" borderId="7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6" fillId="4" borderId="10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4" borderId="12" xfId="0" applyFont="1" applyFill="1" applyBorder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0" xfId="0" applyFont="1" applyFill="1" applyBorder="1">
      <alignment vertical="center"/>
    </xf>
    <xf numFmtId="0" fontId="3" fillId="5" borderId="7" xfId="0" applyFont="1" applyFill="1" applyBorder="1">
      <alignment vertical="center"/>
    </xf>
    <xf numFmtId="0" fontId="4" fillId="5" borderId="9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3" fillId="5" borderId="8" xfId="0" applyFont="1" applyFill="1" applyBorder="1">
      <alignment vertical="center"/>
    </xf>
    <xf numFmtId="0" fontId="3" fillId="5" borderId="9" xfId="0" applyFont="1" applyFill="1" applyBorder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22" fillId="5" borderId="1" xfId="0" quotePrefix="1" applyFont="1" applyFill="1" applyBorder="1" applyAlignment="1">
      <alignment horizontal="center" vertical="center"/>
    </xf>
    <xf numFmtId="0" fontId="22" fillId="5" borderId="1" xfId="0" applyFont="1" applyFill="1" applyBorder="1">
      <alignment vertical="center"/>
    </xf>
    <xf numFmtId="0" fontId="8" fillId="5" borderId="1" xfId="0" applyFont="1" applyFill="1" applyBorder="1" applyAlignment="1">
      <alignment horizontal="left" vertical="center"/>
    </xf>
    <xf numFmtId="0" fontId="22" fillId="5" borderId="1" xfId="0" applyFont="1" applyFill="1" applyBorder="1" applyAlignment="1">
      <alignment vertical="center" wrapText="1"/>
    </xf>
    <xf numFmtId="38" fontId="22" fillId="7" borderId="1" xfId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38" fontId="22" fillId="2" borderId="1" xfId="1" quotePrefix="1" applyFont="1" applyFill="1" applyBorder="1" applyAlignment="1">
      <alignment vertical="center" wrapText="1"/>
    </xf>
    <xf numFmtId="38" fontId="22" fillId="2" borderId="1" xfId="1" applyFont="1" applyFill="1" applyBorder="1" applyAlignment="1">
      <alignment vertical="center" wrapText="1"/>
    </xf>
    <xf numFmtId="176" fontId="22" fillId="0" borderId="1" xfId="0" applyNumberFormat="1" applyFont="1" applyBorder="1">
      <alignment vertical="center"/>
    </xf>
    <xf numFmtId="177" fontId="22" fillId="0" borderId="1" xfId="0" applyNumberFormat="1" applyFont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28" fillId="8" borderId="6" xfId="0" applyFont="1" applyFill="1" applyBorder="1">
      <alignment vertical="center"/>
    </xf>
    <xf numFmtId="0" fontId="28" fillId="8" borderId="7" xfId="0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31" fillId="8" borderId="6" xfId="0" applyFont="1" applyFill="1" applyBorder="1" applyAlignment="1">
      <alignment vertical="center" wrapText="1"/>
    </xf>
    <xf numFmtId="0" fontId="32" fillId="5" borderId="6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8" fillId="5" borderId="14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6" xfId="0" applyFont="1" applyBorder="1" applyProtection="1">
      <alignment vertical="center"/>
      <protection locked="0"/>
    </xf>
    <xf numFmtId="38" fontId="8" fillId="0" borderId="9" xfId="1" applyFont="1" applyBorder="1" applyProtection="1">
      <alignment vertical="center"/>
      <protection locked="0"/>
    </xf>
    <xf numFmtId="178" fontId="8" fillId="0" borderId="9" xfId="1" applyNumberFormat="1" applyFont="1" applyBorder="1" applyProtection="1">
      <alignment vertical="center"/>
      <protection locked="0"/>
    </xf>
    <xf numFmtId="179" fontId="33" fillId="7" borderId="6" xfId="0" applyNumberFormat="1" applyFont="1" applyFill="1" applyBorder="1" applyAlignment="1">
      <alignment horizontal="right" vertical="center"/>
    </xf>
    <xf numFmtId="180" fontId="8" fillId="7" borderId="6" xfId="1" applyNumberFormat="1" applyFont="1" applyFill="1" applyBorder="1">
      <alignment vertical="center"/>
    </xf>
    <xf numFmtId="181" fontId="33" fillId="7" borderId="6" xfId="0" applyNumberFormat="1" applyFont="1" applyFill="1" applyBorder="1">
      <alignment vertical="center"/>
    </xf>
    <xf numFmtId="178" fontId="8" fillId="7" borderId="6" xfId="1" applyNumberFormat="1" applyFont="1" applyFill="1" applyBorder="1" applyAlignment="1">
      <alignment horizontal="right" vertical="center"/>
    </xf>
    <xf numFmtId="0" fontId="34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182" fontId="8" fillId="0" borderId="6" xfId="0" applyNumberFormat="1" applyFont="1" applyFill="1" applyBorder="1">
      <alignment vertical="center"/>
    </xf>
    <xf numFmtId="0" fontId="28" fillId="8" borderId="7" xfId="0" applyFont="1" applyFill="1" applyBorder="1" applyAlignment="1">
      <alignment vertical="center"/>
    </xf>
    <xf numFmtId="0" fontId="28" fillId="8" borderId="7" xfId="0" applyFont="1" applyFill="1" applyBorder="1" applyAlignment="1">
      <alignment vertical="center" wrapText="1"/>
    </xf>
    <xf numFmtId="0" fontId="35" fillId="8" borderId="7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horizontal="center" vertical="center"/>
    </xf>
    <xf numFmtId="40" fontId="8" fillId="0" borderId="6" xfId="1" applyNumberFormat="1" applyFont="1" applyFill="1" applyBorder="1">
      <alignment vertical="center"/>
    </xf>
    <xf numFmtId="0" fontId="31" fillId="8" borderId="11" xfId="0" applyFont="1" applyFill="1" applyBorder="1" applyAlignment="1">
      <alignment vertical="center" wrapText="1"/>
    </xf>
    <xf numFmtId="183" fontId="3" fillId="0" borderId="6" xfId="0" applyNumberFormat="1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183" fontId="3" fillId="0" borderId="6" xfId="0" applyNumberFormat="1" applyFont="1" applyFill="1" applyBorder="1">
      <alignment vertical="center"/>
    </xf>
    <xf numFmtId="0" fontId="22" fillId="5" borderId="1" xfId="0" applyFont="1" applyFill="1" applyBorder="1" applyAlignment="1">
      <alignment vertical="center" wrapText="1"/>
    </xf>
    <xf numFmtId="184" fontId="3" fillId="0" borderId="6" xfId="0" applyNumberFormat="1" applyFont="1" applyBorder="1">
      <alignment vertical="center"/>
    </xf>
    <xf numFmtId="179" fontId="27" fillId="7" borderId="6" xfId="0" applyNumberFormat="1" applyFont="1" applyFill="1" applyBorder="1" applyAlignment="1">
      <alignment horizontal="right" vertical="center"/>
    </xf>
    <xf numFmtId="0" fontId="27" fillId="0" borderId="6" xfId="0" applyFont="1" applyBorder="1" applyAlignment="1">
      <alignment horizontal="right" vertical="center"/>
    </xf>
    <xf numFmtId="0" fontId="22" fillId="5" borderId="1" xfId="0" applyFont="1" applyFill="1" applyBorder="1" applyAlignment="1">
      <alignment vertical="center" wrapText="1"/>
    </xf>
    <xf numFmtId="0" fontId="37" fillId="5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/>
    </xf>
    <xf numFmtId="38" fontId="17" fillId="2" borderId="4" xfId="1" applyFont="1" applyFill="1" applyBorder="1" applyAlignment="1">
      <alignment horizontal="right" vertical="center"/>
    </xf>
    <xf numFmtId="38" fontId="17" fillId="2" borderId="5" xfId="1" applyFont="1" applyFill="1" applyBorder="1" applyAlignment="1">
      <alignment horizontal="right" vertical="center"/>
    </xf>
    <xf numFmtId="0" fontId="28" fillId="8" borderId="7" xfId="0" applyFont="1" applyFill="1" applyBorder="1" applyAlignment="1">
      <alignment horizontal="center" vertical="center"/>
    </xf>
    <xf numFmtId="0" fontId="28" fillId="8" borderId="9" xfId="0" applyFont="1" applyFill="1" applyBorder="1" applyAlignment="1">
      <alignment horizontal="center" vertical="center"/>
    </xf>
    <xf numFmtId="0" fontId="28" fillId="8" borderId="7" xfId="0" applyFont="1" applyFill="1" applyBorder="1" applyAlignment="1">
      <alignment horizontal="center" vertical="center" wrapText="1"/>
    </xf>
    <xf numFmtId="0" fontId="28" fillId="8" borderId="9" xfId="0" applyFont="1" applyFill="1" applyBorder="1" applyAlignment="1">
      <alignment horizontal="center" vertical="center" wrapText="1"/>
    </xf>
    <xf numFmtId="0" fontId="28" fillId="8" borderId="8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12" xfId="0" applyFont="1" applyFill="1" applyBorder="1" applyAlignment="1">
      <alignment horizontal="left" vertical="center" wrapText="1"/>
    </xf>
    <xf numFmtId="0" fontId="31" fillId="8" borderId="11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4"/>
  <sheetViews>
    <sheetView showGridLines="0" tabSelected="1" view="pageBreakPreview" zoomScale="60" zoomScaleNormal="60" workbookViewId="0"/>
  </sheetViews>
  <sheetFormatPr defaultColWidth="9"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15" t="s">
        <v>48</v>
      </c>
    </row>
    <row r="2" spans="1:11" ht="27.75" customHeight="1">
      <c r="A2" s="18" t="s">
        <v>41</v>
      </c>
      <c r="B2" s="19"/>
      <c r="C2" s="19"/>
      <c r="D2" s="19"/>
      <c r="E2" s="19"/>
      <c r="F2" s="19"/>
      <c r="G2" s="19"/>
      <c r="H2" s="19"/>
      <c r="I2" s="19"/>
      <c r="J2" s="19"/>
      <c r="K2" s="20"/>
    </row>
    <row r="4" spans="1:11" ht="18.75" customHeight="1">
      <c r="A4" s="16" t="s">
        <v>8</v>
      </c>
      <c r="B4" s="5"/>
    </row>
    <row r="5" spans="1:11" ht="18.75" customHeight="1">
      <c r="A5" s="5"/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21" t="s">
        <v>19</v>
      </c>
      <c r="J5" s="21" t="s">
        <v>20</v>
      </c>
      <c r="K5" s="21" t="s">
        <v>21</v>
      </c>
    </row>
    <row r="6" spans="1:11" s="11" customFormat="1" ht="39" customHeight="1">
      <c r="B6" s="21" t="s">
        <v>22</v>
      </c>
      <c r="C6" s="21" t="s">
        <v>23</v>
      </c>
      <c r="D6" s="21" t="s">
        <v>24</v>
      </c>
      <c r="E6" s="21" t="s">
        <v>25</v>
      </c>
      <c r="F6" s="21" t="s">
        <v>26</v>
      </c>
      <c r="G6" s="21" t="s">
        <v>27</v>
      </c>
      <c r="H6" s="21" t="s">
        <v>28</v>
      </c>
      <c r="I6" s="21" t="s">
        <v>29</v>
      </c>
      <c r="J6" s="21" t="s">
        <v>30</v>
      </c>
      <c r="K6" s="21" t="s">
        <v>31</v>
      </c>
    </row>
    <row r="7" spans="1:11" ht="68.25" customHeight="1">
      <c r="B7" s="52" t="s">
        <v>49</v>
      </c>
      <c r="C7" s="53" t="s">
        <v>62</v>
      </c>
      <c r="D7" s="55" t="s">
        <v>63</v>
      </c>
      <c r="E7" s="56" t="s">
        <v>141</v>
      </c>
      <c r="F7" s="53" t="s">
        <v>51</v>
      </c>
      <c r="G7" s="57" t="s">
        <v>52</v>
      </c>
      <c r="H7" s="57" t="s">
        <v>53</v>
      </c>
      <c r="I7" s="59" t="s">
        <v>64</v>
      </c>
      <c r="J7" s="59" t="s">
        <v>54</v>
      </c>
      <c r="K7" s="59" t="s">
        <v>55</v>
      </c>
    </row>
    <row r="8" spans="1:11" ht="68.25" customHeight="1">
      <c r="B8" s="52" t="s">
        <v>56</v>
      </c>
      <c r="C8" s="54" t="s">
        <v>65</v>
      </c>
      <c r="D8" s="100" t="s">
        <v>58</v>
      </c>
      <c r="E8" s="56" t="s">
        <v>50</v>
      </c>
      <c r="F8" s="53" t="s">
        <v>66</v>
      </c>
      <c r="G8" s="58" t="s">
        <v>67</v>
      </c>
      <c r="H8" s="57" t="s">
        <v>68</v>
      </c>
      <c r="I8" s="59" t="s">
        <v>69</v>
      </c>
      <c r="J8" s="59" t="s">
        <v>70</v>
      </c>
      <c r="K8" s="61" t="s">
        <v>55</v>
      </c>
    </row>
    <row r="9" spans="1:11" ht="245.45" customHeight="1">
      <c r="B9" s="52" t="s">
        <v>71</v>
      </c>
      <c r="C9" s="53" t="s">
        <v>72</v>
      </c>
      <c r="D9" s="55" t="s">
        <v>73</v>
      </c>
      <c r="E9" s="56" t="s">
        <v>50</v>
      </c>
      <c r="F9" s="53" t="s">
        <v>60</v>
      </c>
      <c r="G9" s="57" t="s">
        <v>52</v>
      </c>
      <c r="H9" s="57" t="s">
        <v>53</v>
      </c>
      <c r="I9" s="60" t="s">
        <v>61</v>
      </c>
      <c r="J9" s="61" t="s">
        <v>54</v>
      </c>
      <c r="K9" s="61" t="s">
        <v>55</v>
      </c>
    </row>
    <row r="10" spans="1:11" ht="8.25" customHeight="1"/>
    <row r="11" spans="1:11" ht="20.100000000000001" customHeight="1">
      <c r="A11" s="16" t="s">
        <v>9</v>
      </c>
    </row>
    <row r="12" spans="1:11" ht="20.100000000000001" customHeight="1">
      <c r="B12" s="51" t="s">
        <v>12</v>
      </c>
      <c r="C12" s="109" t="s">
        <v>13</v>
      </c>
      <c r="D12" s="110"/>
      <c r="E12" s="21" t="s">
        <v>14</v>
      </c>
      <c r="F12" s="21" t="s">
        <v>15</v>
      </c>
      <c r="G12" s="106" t="s">
        <v>16</v>
      </c>
      <c r="H12" s="106"/>
      <c r="I12" s="106"/>
      <c r="J12" s="106" t="s">
        <v>17</v>
      </c>
      <c r="K12" s="106"/>
    </row>
    <row r="13" spans="1:11" ht="39" customHeight="1">
      <c r="B13" s="51" t="s">
        <v>23</v>
      </c>
      <c r="C13" s="109" t="s">
        <v>24</v>
      </c>
      <c r="D13" s="110"/>
      <c r="E13" s="21" t="s">
        <v>25</v>
      </c>
      <c r="F13" s="21" t="s">
        <v>26</v>
      </c>
      <c r="G13" s="106" t="s">
        <v>28</v>
      </c>
      <c r="H13" s="106"/>
      <c r="I13" s="106"/>
      <c r="J13" s="106" t="s">
        <v>31</v>
      </c>
      <c r="K13" s="106"/>
    </row>
    <row r="14" spans="1:11" ht="100.15" customHeight="1">
      <c r="B14" s="53" t="s">
        <v>74</v>
      </c>
      <c r="C14" s="104" t="s">
        <v>75</v>
      </c>
      <c r="D14" s="104"/>
      <c r="E14" s="62">
        <v>0</v>
      </c>
      <c r="F14" s="53" t="s">
        <v>76</v>
      </c>
      <c r="G14" s="107" t="s">
        <v>140</v>
      </c>
      <c r="H14" s="107"/>
      <c r="I14" s="107"/>
      <c r="J14" s="108"/>
      <c r="K14" s="108"/>
    </row>
    <row r="15" spans="1:11" ht="68.25" customHeight="1">
      <c r="B15" s="53" t="s">
        <v>77</v>
      </c>
      <c r="C15" s="105" t="s">
        <v>143</v>
      </c>
      <c r="D15" s="105"/>
      <c r="E15" s="63">
        <v>0</v>
      </c>
      <c r="F15" s="53" t="s">
        <v>78</v>
      </c>
      <c r="G15" s="107" t="s">
        <v>79</v>
      </c>
      <c r="H15" s="107"/>
      <c r="I15" s="107"/>
      <c r="J15" s="108"/>
      <c r="K15" s="108"/>
    </row>
    <row r="16" spans="1:11" ht="6.75" customHeight="1"/>
    <row r="17" spans="1:10" ht="18.75" customHeight="1">
      <c r="A17" s="17" t="s">
        <v>10</v>
      </c>
      <c r="B17" s="3"/>
    </row>
    <row r="18" spans="1:10" ht="21.75" thickBot="1">
      <c r="B18" s="112" t="s">
        <v>38</v>
      </c>
      <c r="C18" s="112"/>
      <c r="D18" s="22" t="s">
        <v>26</v>
      </c>
    </row>
    <row r="19" spans="1:10" ht="21.75" thickBot="1">
      <c r="B19" s="113">
        <f>ROUNDDOWN('PMS(calc_process)'!G6, 0)</f>
        <v>0</v>
      </c>
      <c r="C19" s="114"/>
      <c r="D19" s="23" t="s">
        <v>47</v>
      </c>
    </row>
    <row r="20" spans="1:10" ht="20.100000000000001" customHeight="1">
      <c r="B20" s="4"/>
      <c r="C20" s="4"/>
      <c r="F20" s="12"/>
      <c r="G20" s="12"/>
    </row>
    <row r="21" spans="1:10" ht="18.75" customHeight="1">
      <c r="A21" s="16" t="s">
        <v>11</v>
      </c>
    </row>
    <row r="22" spans="1:10" ht="18" customHeight="1">
      <c r="B22" s="24" t="s">
        <v>33</v>
      </c>
      <c r="C22" s="111" t="s">
        <v>34</v>
      </c>
      <c r="D22" s="111"/>
      <c r="E22" s="111"/>
      <c r="F22" s="111"/>
      <c r="G22" s="111"/>
      <c r="H22" s="111"/>
      <c r="I22" s="111"/>
      <c r="J22" s="13"/>
    </row>
    <row r="23" spans="1:10" ht="18" customHeight="1">
      <c r="B23" s="24" t="s">
        <v>32</v>
      </c>
      <c r="C23" s="111" t="s">
        <v>35</v>
      </c>
      <c r="D23" s="111"/>
      <c r="E23" s="111"/>
      <c r="F23" s="111"/>
      <c r="G23" s="111"/>
      <c r="H23" s="111"/>
      <c r="I23" s="111"/>
      <c r="J23" s="13"/>
    </row>
    <row r="24" spans="1:10" ht="18" customHeight="1">
      <c r="B24" s="24" t="s">
        <v>36</v>
      </c>
      <c r="C24" s="111" t="s">
        <v>37</v>
      </c>
      <c r="D24" s="111"/>
      <c r="E24" s="111"/>
      <c r="F24" s="111"/>
      <c r="G24" s="111"/>
      <c r="H24" s="111"/>
      <c r="I24" s="111"/>
      <c r="J24" s="13"/>
    </row>
  </sheetData>
  <mergeCells count="17">
    <mergeCell ref="C23:I23"/>
    <mergeCell ref="C24:I24"/>
    <mergeCell ref="C22:I22"/>
    <mergeCell ref="G15:I15"/>
    <mergeCell ref="B18:C18"/>
    <mergeCell ref="B19:C19"/>
    <mergeCell ref="C14:D14"/>
    <mergeCell ref="C15:D15"/>
    <mergeCell ref="G13:I13"/>
    <mergeCell ref="G14:I14"/>
    <mergeCell ref="J12:K12"/>
    <mergeCell ref="J13:K13"/>
    <mergeCell ref="J14:K14"/>
    <mergeCell ref="G12:I12"/>
    <mergeCell ref="C12:D12"/>
    <mergeCell ref="C13:D13"/>
    <mergeCell ref="J15:K15"/>
  </mergeCells>
  <phoneticPr fontId="2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P94"/>
  <sheetViews>
    <sheetView showGridLines="0" view="pageBreakPreview" zoomScale="70" zoomScaleNormal="70" zoomScaleSheetLayoutView="70" workbookViewId="0"/>
  </sheetViews>
  <sheetFormatPr defaultColWidth="9" defaultRowHeight="14.25"/>
  <cols>
    <col min="1" max="11" width="15.75" style="1" customWidth="1"/>
    <col min="12" max="16384" width="9" style="1"/>
  </cols>
  <sheetData>
    <row r="1" spans="1:16" ht="18" customHeight="1"/>
    <row r="2" spans="1:16" s="64" customFormat="1">
      <c r="A2" s="64" t="s">
        <v>80</v>
      </c>
      <c r="P2" s="65"/>
    </row>
    <row r="3" spans="1:16" s="68" customFormat="1" ht="55.15" customHeight="1">
      <c r="A3" s="66"/>
      <c r="B3" s="115" t="s">
        <v>81</v>
      </c>
      <c r="C3" s="116"/>
      <c r="D3" s="117" t="s">
        <v>82</v>
      </c>
      <c r="E3" s="118"/>
      <c r="F3" s="117" t="s">
        <v>83</v>
      </c>
      <c r="G3" s="119"/>
      <c r="H3" s="119"/>
      <c r="I3" s="118"/>
      <c r="J3" s="67" t="s">
        <v>84</v>
      </c>
      <c r="K3" s="64"/>
      <c r="L3" s="65"/>
    </row>
    <row r="4" spans="1:16" s="64" customFormat="1" ht="18.75">
      <c r="A4" s="69" t="s">
        <v>85</v>
      </c>
      <c r="B4" s="70" t="s">
        <v>86</v>
      </c>
      <c r="C4" s="70" t="s">
        <v>87</v>
      </c>
      <c r="D4" s="71" t="s">
        <v>88</v>
      </c>
      <c r="E4" s="71" t="s">
        <v>57</v>
      </c>
      <c r="F4" s="71" t="s">
        <v>89</v>
      </c>
      <c r="G4" s="71" t="s">
        <v>90</v>
      </c>
      <c r="H4" s="71" t="s">
        <v>91</v>
      </c>
      <c r="I4" s="71" t="s">
        <v>92</v>
      </c>
      <c r="J4" s="72" t="s">
        <v>93</v>
      </c>
      <c r="L4" s="65"/>
    </row>
    <row r="5" spans="1:16" s="64" customFormat="1" ht="169.9" customHeight="1">
      <c r="A5" s="69" t="s">
        <v>94</v>
      </c>
      <c r="B5" s="73" t="s">
        <v>95</v>
      </c>
      <c r="C5" s="73" t="s">
        <v>96</v>
      </c>
      <c r="D5" s="74" t="s">
        <v>97</v>
      </c>
      <c r="E5" s="55" t="s">
        <v>58</v>
      </c>
      <c r="F5" s="75" t="s">
        <v>98</v>
      </c>
      <c r="G5" s="75" t="s">
        <v>99</v>
      </c>
      <c r="H5" s="76" t="s">
        <v>100</v>
      </c>
      <c r="I5" s="77" t="s">
        <v>101</v>
      </c>
      <c r="J5" s="78" t="s">
        <v>102</v>
      </c>
      <c r="L5" s="65"/>
    </row>
    <row r="6" spans="1:16" s="64" customFormat="1" ht="27.6" customHeight="1">
      <c r="A6" s="69" t="s">
        <v>103</v>
      </c>
      <c r="B6" s="79" t="s">
        <v>104</v>
      </c>
      <c r="C6" s="79" t="s">
        <v>104</v>
      </c>
      <c r="D6" s="71" t="s">
        <v>105</v>
      </c>
      <c r="E6" s="80" t="s">
        <v>59</v>
      </c>
      <c r="F6" s="80" t="s">
        <v>106</v>
      </c>
      <c r="G6" s="80" t="s">
        <v>107</v>
      </c>
      <c r="H6" s="80" t="s">
        <v>108</v>
      </c>
      <c r="I6" s="80" t="s">
        <v>109</v>
      </c>
      <c r="J6" s="79" t="s">
        <v>110</v>
      </c>
      <c r="L6" s="65"/>
    </row>
    <row r="7" spans="1:16" s="64" customFormat="1" ht="13.9" customHeight="1">
      <c r="A7" s="120" t="s">
        <v>111</v>
      </c>
      <c r="B7" s="81"/>
      <c r="C7" s="81"/>
      <c r="D7" s="82">
        <v>0</v>
      </c>
      <c r="E7" s="83">
        <v>0</v>
      </c>
      <c r="F7" s="84" t="str">
        <f>IF(E7=0,"0",0.1338*E7+0.1531)</f>
        <v>0</v>
      </c>
      <c r="G7" s="102" t="str">
        <f>IF(E7=0,"0",0.3282*E7+0.9377)</f>
        <v>0</v>
      </c>
      <c r="H7" s="85">
        <f>'PMS(input)'!$E$14</f>
        <v>0</v>
      </c>
      <c r="I7" s="86">
        <f>'PMS(input)'!$E$15</f>
        <v>0</v>
      </c>
      <c r="J7" s="87">
        <f>IFERROR((D7*F7/1000*H7)+(D7*G7/1000*I7),"0.0")</f>
        <v>0</v>
      </c>
    </row>
    <row r="8" spans="1:16" s="64" customFormat="1">
      <c r="A8" s="121"/>
      <c r="B8" s="81"/>
      <c r="C8" s="81"/>
      <c r="D8" s="82">
        <v>0</v>
      </c>
      <c r="E8" s="83">
        <v>0</v>
      </c>
      <c r="F8" s="84" t="str">
        <f t="shared" ref="F8:F26" si="0">IF(E8=0,"0",0.1338*E8+0.1531)</f>
        <v>0</v>
      </c>
      <c r="G8" s="102" t="str">
        <f t="shared" ref="G8:G65" si="1">IF(E8=0,"0",0.3282*E8+0.9377)</f>
        <v>0</v>
      </c>
      <c r="H8" s="85">
        <f>'PMS(input)'!$E$14</f>
        <v>0</v>
      </c>
      <c r="I8" s="86">
        <f>'PMS(input)'!$E$15</f>
        <v>0</v>
      </c>
      <c r="J8" s="87">
        <f t="shared" ref="J8:J65" si="2">IFERROR((D8*F8/1000*H8)+(D8*G8/1000*I8),"0.0")</f>
        <v>0</v>
      </c>
      <c r="L8" s="65"/>
    </row>
    <row r="9" spans="1:16" s="64" customFormat="1">
      <c r="A9" s="121"/>
      <c r="B9" s="81"/>
      <c r="C9" s="81"/>
      <c r="D9" s="82">
        <v>0</v>
      </c>
      <c r="E9" s="83">
        <v>0</v>
      </c>
      <c r="F9" s="84" t="str">
        <f t="shared" si="0"/>
        <v>0</v>
      </c>
      <c r="G9" s="102" t="str">
        <f t="shared" si="1"/>
        <v>0</v>
      </c>
      <c r="H9" s="85">
        <f>'PMS(input)'!$E$14</f>
        <v>0</v>
      </c>
      <c r="I9" s="86">
        <f>'PMS(input)'!$E$15</f>
        <v>0</v>
      </c>
      <c r="J9" s="87">
        <f t="shared" si="2"/>
        <v>0</v>
      </c>
      <c r="L9" s="65"/>
    </row>
    <row r="10" spans="1:16" s="64" customFormat="1">
      <c r="A10" s="121"/>
      <c r="B10" s="81"/>
      <c r="C10" s="81"/>
      <c r="D10" s="82">
        <v>0</v>
      </c>
      <c r="E10" s="83">
        <v>0</v>
      </c>
      <c r="F10" s="84" t="str">
        <f t="shared" si="0"/>
        <v>0</v>
      </c>
      <c r="G10" s="102" t="str">
        <f t="shared" si="1"/>
        <v>0</v>
      </c>
      <c r="H10" s="85">
        <f>'PMS(input)'!$E$14</f>
        <v>0</v>
      </c>
      <c r="I10" s="86">
        <f>'PMS(input)'!$E$15</f>
        <v>0</v>
      </c>
      <c r="J10" s="87">
        <f t="shared" si="2"/>
        <v>0</v>
      </c>
      <c r="L10" s="65"/>
    </row>
    <row r="11" spans="1:16" s="64" customFormat="1">
      <c r="A11" s="121"/>
      <c r="B11" s="81"/>
      <c r="C11" s="81"/>
      <c r="D11" s="82">
        <v>0</v>
      </c>
      <c r="E11" s="83">
        <v>0</v>
      </c>
      <c r="F11" s="84" t="str">
        <f t="shared" si="0"/>
        <v>0</v>
      </c>
      <c r="G11" s="102" t="str">
        <f t="shared" si="1"/>
        <v>0</v>
      </c>
      <c r="H11" s="85">
        <f>'PMS(input)'!$E$14</f>
        <v>0</v>
      </c>
      <c r="I11" s="86">
        <f>'PMS(input)'!$E$15</f>
        <v>0</v>
      </c>
      <c r="J11" s="87">
        <f t="shared" si="2"/>
        <v>0</v>
      </c>
      <c r="L11" s="65"/>
    </row>
    <row r="12" spans="1:16" s="64" customFormat="1">
      <c r="A12" s="121"/>
      <c r="B12" s="81"/>
      <c r="C12" s="81"/>
      <c r="D12" s="82">
        <v>0</v>
      </c>
      <c r="E12" s="83">
        <v>0</v>
      </c>
      <c r="F12" s="84" t="str">
        <f t="shared" si="0"/>
        <v>0</v>
      </c>
      <c r="G12" s="102" t="str">
        <f t="shared" si="1"/>
        <v>0</v>
      </c>
      <c r="H12" s="85">
        <f>'PMS(input)'!$E$14</f>
        <v>0</v>
      </c>
      <c r="I12" s="86">
        <f>'PMS(input)'!$E$15</f>
        <v>0</v>
      </c>
      <c r="J12" s="87">
        <f t="shared" si="2"/>
        <v>0</v>
      </c>
      <c r="L12" s="65"/>
    </row>
    <row r="13" spans="1:16" s="64" customFormat="1">
      <c r="A13" s="121"/>
      <c r="B13" s="81"/>
      <c r="C13" s="81"/>
      <c r="D13" s="82">
        <v>0</v>
      </c>
      <c r="E13" s="83">
        <v>0</v>
      </c>
      <c r="F13" s="84" t="str">
        <f t="shared" si="0"/>
        <v>0</v>
      </c>
      <c r="G13" s="102" t="str">
        <f t="shared" si="1"/>
        <v>0</v>
      </c>
      <c r="H13" s="85">
        <f>'PMS(input)'!$E$14</f>
        <v>0</v>
      </c>
      <c r="I13" s="86">
        <f>'PMS(input)'!$E$15</f>
        <v>0</v>
      </c>
      <c r="J13" s="87">
        <f t="shared" si="2"/>
        <v>0</v>
      </c>
      <c r="L13" s="65"/>
    </row>
    <row r="14" spans="1:16" s="64" customFormat="1">
      <c r="A14" s="121"/>
      <c r="B14" s="81"/>
      <c r="C14" s="81"/>
      <c r="D14" s="82">
        <v>0</v>
      </c>
      <c r="E14" s="83">
        <v>0</v>
      </c>
      <c r="F14" s="84" t="str">
        <f t="shared" si="0"/>
        <v>0</v>
      </c>
      <c r="G14" s="102" t="str">
        <f t="shared" si="1"/>
        <v>0</v>
      </c>
      <c r="H14" s="85">
        <f>'PMS(input)'!$E$14</f>
        <v>0</v>
      </c>
      <c r="I14" s="86">
        <f>'PMS(input)'!$E$15</f>
        <v>0</v>
      </c>
      <c r="J14" s="87">
        <f t="shared" si="2"/>
        <v>0</v>
      </c>
      <c r="L14" s="65"/>
    </row>
    <row r="15" spans="1:16" s="64" customFormat="1">
      <c r="A15" s="121"/>
      <c r="B15" s="81"/>
      <c r="C15" s="81"/>
      <c r="D15" s="82">
        <v>0</v>
      </c>
      <c r="E15" s="83">
        <v>0</v>
      </c>
      <c r="F15" s="84" t="str">
        <f t="shared" si="0"/>
        <v>0</v>
      </c>
      <c r="G15" s="102" t="str">
        <f t="shared" si="1"/>
        <v>0</v>
      </c>
      <c r="H15" s="85">
        <f>'PMS(input)'!$E$14</f>
        <v>0</v>
      </c>
      <c r="I15" s="86">
        <f>'PMS(input)'!$E$15</f>
        <v>0</v>
      </c>
      <c r="J15" s="87">
        <f t="shared" si="2"/>
        <v>0</v>
      </c>
      <c r="L15" s="65"/>
    </row>
    <row r="16" spans="1:16" s="64" customFormat="1">
      <c r="A16" s="121"/>
      <c r="B16" s="81"/>
      <c r="C16" s="81"/>
      <c r="D16" s="82">
        <v>0</v>
      </c>
      <c r="E16" s="83">
        <v>0</v>
      </c>
      <c r="F16" s="84" t="str">
        <f t="shared" si="0"/>
        <v>0</v>
      </c>
      <c r="G16" s="102" t="str">
        <f t="shared" si="1"/>
        <v>0</v>
      </c>
      <c r="H16" s="85">
        <f>'PMS(input)'!$E$14</f>
        <v>0</v>
      </c>
      <c r="I16" s="86">
        <f>'PMS(input)'!$E$15</f>
        <v>0</v>
      </c>
      <c r="J16" s="87">
        <f t="shared" si="2"/>
        <v>0</v>
      </c>
      <c r="L16" s="65"/>
    </row>
    <row r="17" spans="1:12" s="64" customFormat="1">
      <c r="A17" s="121"/>
      <c r="B17" s="81"/>
      <c r="C17" s="81"/>
      <c r="D17" s="82">
        <v>0</v>
      </c>
      <c r="E17" s="83">
        <v>0</v>
      </c>
      <c r="F17" s="84" t="str">
        <f t="shared" si="0"/>
        <v>0</v>
      </c>
      <c r="G17" s="102" t="str">
        <f t="shared" si="1"/>
        <v>0</v>
      </c>
      <c r="H17" s="85">
        <f>'PMS(input)'!$E$14</f>
        <v>0</v>
      </c>
      <c r="I17" s="86">
        <f>'PMS(input)'!$E$15</f>
        <v>0</v>
      </c>
      <c r="J17" s="87">
        <f t="shared" si="2"/>
        <v>0</v>
      </c>
      <c r="L17" s="65"/>
    </row>
    <row r="18" spans="1:12" s="64" customFormat="1">
      <c r="A18" s="121"/>
      <c r="B18" s="81"/>
      <c r="C18" s="81"/>
      <c r="D18" s="82">
        <v>0</v>
      </c>
      <c r="E18" s="83">
        <v>0</v>
      </c>
      <c r="F18" s="84" t="str">
        <f t="shared" si="0"/>
        <v>0</v>
      </c>
      <c r="G18" s="102" t="str">
        <f t="shared" si="1"/>
        <v>0</v>
      </c>
      <c r="H18" s="85">
        <f>'PMS(input)'!$E$14</f>
        <v>0</v>
      </c>
      <c r="I18" s="86">
        <f>'PMS(input)'!$E$15</f>
        <v>0</v>
      </c>
      <c r="J18" s="87">
        <f t="shared" si="2"/>
        <v>0</v>
      </c>
      <c r="L18" s="65"/>
    </row>
    <row r="19" spans="1:12" s="64" customFormat="1">
      <c r="A19" s="121"/>
      <c r="B19" s="81"/>
      <c r="C19" s="81"/>
      <c r="D19" s="82">
        <v>0</v>
      </c>
      <c r="E19" s="83">
        <v>0</v>
      </c>
      <c r="F19" s="84" t="str">
        <f t="shared" si="0"/>
        <v>0</v>
      </c>
      <c r="G19" s="102" t="str">
        <f t="shared" si="1"/>
        <v>0</v>
      </c>
      <c r="H19" s="85">
        <f>'PMS(input)'!$E$14</f>
        <v>0</v>
      </c>
      <c r="I19" s="86">
        <f>'PMS(input)'!$E$15</f>
        <v>0</v>
      </c>
      <c r="J19" s="87">
        <f t="shared" si="2"/>
        <v>0</v>
      </c>
      <c r="L19" s="65"/>
    </row>
    <row r="20" spans="1:12" s="64" customFormat="1">
      <c r="A20" s="121"/>
      <c r="B20" s="81"/>
      <c r="C20" s="81"/>
      <c r="D20" s="82">
        <v>0</v>
      </c>
      <c r="E20" s="83">
        <v>0</v>
      </c>
      <c r="F20" s="84" t="str">
        <f t="shared" si="0"/>
        <v>0</v>
      </c>
      <c r="G20" s="102" t="str">
        <f t="shared" si="1"/>
        <v>0</v>
      </c>
      <c r="H20" s="85">
        <f>'PMS(input)'!$E$14</f>
        <v>0</v>
      </c>
      <c r="I20" s="86">
        <f>'PMS(input)'!$E$15</f>
        <v>0</v>
      </c>
      <c r="J20" s="87">
        <f t="shared" si="2"/>
        <v>0</v>
      </c>
      <c r="L20" s="65"/>
    </row>
    <row r="21" spans="1:12" s="64" customFormat="1">
      <c r="A21" s="121"/>
      <c r="B21" s="81"/>
      <c r="C21" s="81"/>
      <c r="D21" s="82">
        <v>0</v>
      </c>
      <c r="E21" s="83">
        <v>0</v>
      </c>
      <c r="F21" s="84" t="str">
        <f t="shared" si="0"/>
        <v>0</v>
      </c>
      <c r="G21" s="102" t="str">
        <f t="shared" si="1"/>
        <v>0</v>
      </c>
      <c r="H21" s="85">
        <f>'PMS(input)'!$E$14</f>
        <v>0</v>
      </c>
      <c r="I21" s="86">
        <f>'PMS(input)'!$E$15</f>
        <v>0</v>
      </c>
      <c r="J21" s="87">
        <f t="shared" si="2"/>
        <v>0</v>
      </c>
      <c r="L21" s="65"/>
    </row>
    <row r="22" spans="1:12" s="64" customFormat="1">
      <c r="A22" s="121"/>
      <c r="B22" s="81"/>
      <c r="C22" s="81"/>
      <c r="D22" s="82">
        <v>0</v>
      </c>
      <c r="E22" s="83">
        <v>0</v>
      </c>
      <c r="F22" s="84" t="str">
        <f t="shared" si="0"/>
        <v>0</v>
      </c>
      <c r="G22" s="102" t="str">
        <f t="shared" si="1"/>
        <v>0</v>
      </c>
      <c r="H22" s="85">
        <f>'PMS(input)'!$E$14</f>
        <v>0</v>
      </c>
      <c r="I22" s="86">
        <f>'PMS(input)'!$E$15</f>
        <v>0</v>
      </c>
      <c r="J22" s="87">
        <f t="shared" si="2"/>
        <v>0</v>
      </c>
      <c r="L22" s="65"/>
    </row>
    <row r="23" spans="1:12" s="64" customFormat="1">
      <c r="A23" s="121"/>
      <c r="B23" s="81"/>
      <c r="C23" s="81"/>
      <c r="D23" s="82">
        <v>0</v>
      </c>
      <c r="E23" s="83">
        <v>0</v>
      </c>
      <c r="F23" s="84" t="str">
        <f t="shared" si="0"/>
        <v>0</v>
      </c>
      <c r="G23" s="102" t="str">
        <f t="shared" si="1"/>
        <v>0</v>
      </c>
      <c r="H23" s="85">
        <f>'PMS(input)'!$E$14</f>
        <v>0</v>
      </c>
      <c r="I23" s="86">
        <f>'PMS(input)'!$E$15</f>
        <v>0</v>
      </c>
      <c r="J23" s="87">
        <f t="shared" si="2"/>
        <v>0</v>
      </c>
      <c r="L23" s="65"/>
    </row>
    <row r="24" spans="1:12" s="64" customFormat="1">
      <c r="A24" s="121"/>
      <c r="B24" s="81"/>
      <c r="C24" s="81"/>
      <c r="D24" s="82">
        <v>0</v>
      </c>
      <c r="E24" s="83">
        <v>0</v>
      </c>
      <c r="F24" s="84" t="str">
        <f t="shared" si="0"/>
        <v>0</v>
      </c>
      <c r="G24" s="102" t="str">
        <f t="shared" si="1"/>
        <v>0</v>
      </c>
      <c r="H24" s="85">
        <f>'PMS(input)'!$E$14</f>
        <v>0</v>
      </c>
      <c r="I24" s="86">
        <f>'PMS(input)'!$E$15</f>
        <v>0</v>
      </c>
      <c r="J24" s="87">
        <f t="shared" si="2"/>
        <v>0</v>
      </c>
      <c r="L24" s="65"/>
    </row>
    <row r="25" spans="1:12" s="64" customFormat="1">
      <c r="A25" s="121"/>
      <c r="B25" s="81"/>
      <c r="C25" s="81"/>
      <c r="D25" s="82">
        <v>0</v>
      </c>
      <c r="E25" s="83">
        <v>0</v>
      </c>
      <c r="F25" s="84" t="str">
        <f t="shared" si="0"/>
        <v>0</v>
      </c>
      <c r="G25" s="102" t="str">
        <f t="shared" si="1"/>
        <v>0</v>
      </c>
      <c r="H25" s="85">
        <f>'PMS(input)'!$E$14</f>
        <v>0</v>
      </c>
      <c r="I25" s="86">
        <f>'PMS(input)'!$E$15</f>
        <v>0</v>
      </c>
      <c r="J25" s="87">
        <f t="shared" si="2"/>
        <v>0</v>
      </c>
      <c r="L25" s="65"/>
    </row>
    <row r="26" spans="1:12" s="64" customFormat="1">
      <c r="A26" s="121"/>
      <c r="B26" s="81"/>
      <c r="C26" s="81"/>
      <c r="D26" s="82">
        <v>0</v>
      </c>
      <c r="E26" s="83">
        <v>0</v>
      </c>
      <c r="F26" s="84" t="str">
        <f t="shared" si="0"/>
        <v>0</v>
      </c>
      <c r="G26" s="102" t="str">
        <f t="shared" si="1"/>
        <v>0</v>
      </c>
      <c r="H26" s="85">
        <f>'PMS(input)'!$E$14</f>
        <v>0</v>
      </c>
      <c r="I26" s="86">
        <f>'PMS(input)'!$E$15</f>
        <v>0</v>
      </c>
      <c r="J26" s="87">
        <f t="shared" si="2"/>
        <v>0</v>
      </c>
      <c r="L26" s="65"/>
    </row>
    <row r="27" spans="1:12" s="64" customFormat="1" ht="13.9" customHeight="1">
      <c r="A27" s="121"/>
      <c r="B27" s="81"/>
      <c r="C27" s="81"/>
      <c r="D27" s="82">
        <v>0</v>
      </c>
      <c r="E27" s="83">
        <v>0</v>
      </c>
      <c r="F27" s="84" t="str">
        <f>IF(E27=0,"0",0.1338*E27+0.1531)</f>
        <v>0</v>
      </c>
      <c r="G27" s="102" t="str">
        <f t="shared" si="1"/>
        <v>0</v>
      </c>
      <c r="H27" s="85">
        <f>'PMS(input)'!$E$14</f>
        <v>0</v>
      </c>
      <c r="I27" s="86">
        <f>'PMS(input)'!$E$15</f>
        <v>0</v>
      </c>
      <c r="J27" s="87">
        <f t="shared" si="2"/>
        <v>0</v>
      </c>
    </row>
    <row r="28" spans="1:12" s="64" customFormat="1">
      <c r="A28" s="121"/>
      <c r="B28" s="81"/>
      <c r="C28" s="81"/>
      <c r="D28" s="82">
        <v>0</v>
      </c>
      <c r="E28" s="83">
        <v>0</v>
      </c>
      <c r="F28" s="84" t="str">
        <f t="shared" ref="F28:F46" si="3">IF(E28=0,"0",0.1338*E28+0.1531)</f>
        <v>0</v>
      </c>
      <c r="G28" s="102" t="str">
        <f t="shared" si="1"/>
        <v>0</v>
      </c>
      <c r="H28" s="85">
        <f>'PMS(input)'!$E$14</f>
        <v>0</v>
      </c>
      <c r="I28" s="86">
        <f>'PMS(input)'!$E$15</f>
        <v>0</v>
      </c>
      <c r="J28" s="87">
        <f t="shared" si="2"/>
        <v>0</v>
      </c>
      <c r="L28" s="65"/>
    </row>
    <row r="29" spans="1:12" s="64" customFormat="1">
      <c r="A29" s="121"/>
      <c r="B29" s="81"/>
      <c r="C29" s="81"/>
      <c r="D29" s="82">
        <v>0</v>
      </c>
      <c r="E29" s="83">
        <v>0</v>
      </c>
      <c r="F29" s="84" t="str">
        <f t="shared" si="3"/>
        <v>0</v>
      </c>
      <c r="G29" s="102" t="str">
        <f t="shared" si="1"/>
        <v>0</v>
      </c>
      <c r="H29" s="85">
        <f>'PMS(input)'!$E$14</f>
        <v>0</v>
      </c>
      <c r="I29" s="86">
        <f>'PMS(input)'!$E$15</f>
        <v>0</v>
      </c>
      <c r="J29" s="87">
        <f t="shared" si="2"/>
        <v>0</v>
      </c>
      <c r="L29" s="65"/>
    </row>
    <row r="30" spans="1:12" s="64" customFormat="1">
      <c r="A30" s="121"/>
      <c r="B30" s="81"/>
      <c r="C30" s="81"/>
      <c r="D30" s="82">
        <v>0</v>
      </c>
      <c r="E30" s="83">
        <v>0</v>
      </c>
      <c r="F30" s="84" t="str">
        <f t="shared" si="3"/>
        <v>0</v>
      </c>
      <c r="G30" s="102" t="str">
        <f t="shared" si="1"/>
        <v>0</v>
      </c>
      <c r="H30" s="85">
        <f>'PMS(input)'!$E$14</f>
        <v>0</v>
      </c>
      <c r="I30" s="86">
        <f>'PMS(input)'!$E$15</f>
        <v>0</v>
      </c>
      <c r="J30" s="87">
        <f t="shared" si="2"/>
        <v>0</v>
      </c>
      <c r="L30" s="65"/>
    </row>
    <row r="31" spans="1:12" s="64" customFormat="1">
      <c r="A31" s="121"/>
      <c r="B31" s="81"/>
      <c r="C31" s="81"/>
      <c r="D31" s="82">
        <v>0</v>
      </c>
      <c r="E31" s="83">
        <v>0</v>
      </c>
      <c r="F31" s="84" t="str">
        <f t="shared" si="3"/>
        <v>0</v>
      </c>
      <c r="G31" s="102" t="str">
        <f t="shared" si="1"/>
        <v>0</v>
      </c>
      <c r="H31" s="85">
        <f>'PMS(input)'!$E$14</f>
        <v>0</v>
      </c>
      <c r="I31" s="86">
        <f>'PMS(input)'!$E$15</f>
        <v>0</v>
      </c>
      <c r="J31" s="87">
        <f t="shared" si="2"/>
        <v>0</v>
      </c>
      <c r="L31" s="65"/>
    </row>
    <row r="32" spans="1:12" s="64" customFormat="1">
      <c r="A32" s="121"/>
      <c r="B32" s="81"/>
      <c r="C32" s="81"/>
      <c r="D32" s="82">
        <v>0</v>
      </c>
      <c r="E32" s="83">
        <v>0</v>
      </c>
      <c r="F32" s="84" t="str">
        <f t="shared" si="3"/>
        <v>0</v>
      </c>
      <c r="G32" s="102" t="str">
        <f t="shared" si="1"/>
        <v>0</v>
      </c>
      <c r="H32" s="85">
        <f>'PMS(input)'!$E$14</f>
        <v>0</v>
      </c>
      <c r="I32" s="86">
        <f>'PMS(input)'!$E$15</f>
        <v>0</v>
      </c>
      <c r="J32" s="87">
        <f t="shared" si="2"/>
        <v>0</v>
      </c>
      <c r="L32" s="65"/>
    </row>
    <row r="33" spans="1:12" s="64" customFormat="1">
      <c r="A33" s="121"/>
      <c r="B33" s="81"/>
      <c r="C33" s="81"/>
      <c r="D33" s="82">
        <v>0</v>
      </c>
      <c r="E33" s="83">
        <v>0</v>
      </c>
      <c r="F33" s="84" t="str">
        <f t="shared" si="3"/>
        <v>0</v>
      </c>
      <c r="G33" s="102" t="str">
        <f t="shared" si="1"/>
        <v>0</v>
      </c>
      <c r="H33" s="85">
        <f>'PMS(input)'!$E$14</f>
        <v>0</v>
      </c>
      <c r="I33" s="86">
        <f>'PMS(input)'!$E$15</f>
        <v>0</v>
      </c>
      <c r="J33" s="87">
        <f t="shared" si="2"/>
        <v>0</v>
      </c>
      <c r="L33" s="65"/>
    </row>
    <row r="34" spans="1:12" s="64" customFormat="1">
      <c r="A34" s="121"/>
      <c r="B34" s="81"/>
      <c r="C34" s="81"/>
      <c r="D34" s="82">
        <v>0</v>
      </c>
      <c r="E34" s="83">
        <v>0</v>
      </c>
      <c r="F34" s="84" t="str">
        <f t="shared" si="3"/>
        <v>0</v>
      </c>
      <c r="G34" s="102" t="str">
        <f t="shared" si="1"/>
        <v>0</v>
      </c>
      <c r="H34" s="85">
        <f>'PMS(input)'!$E$14</f>
        <v>0</v>
      </c>
      <c r="I34" s="86">
        <f>'PMS(input)'!$E$15</f>
        <v>0</v>
      </c>
      <c r="J34" s="87">
        <f t="shared" si="2"/>
        <v>0</v>
      </c>
      <c r="L34" s="65"/>
    </row>
    <row r="35" spans="1:12" s="64" customFormat="1">
      <c r="A35" s="121"/>
      <c r="B35" s="81"/>
      <c r="C35" s="81"/>
      <c r="D35" s="82">
        <v>0</v>
      </c>
      <c r="E35" s="83">
        <v>0</v>
      </c>
      <c r="F35" s="84" t="str">
        <f t="shared" si="3"/>
        <v>0</v>
      </c>
      <c r="G35" s="102" t="str">
        <f t="shared" si="1"/>
        <v>0</v>
      </c>
      <c r="H35" s="85">
        <f>'PMS(input)'!$E$14</f>
        <v>0</v>
      </c>
      <c r="I35" s="86">
        <f>'PMS(input)'!$E$15</f>
        <v>0</v>
      </c>
      <c r="J35" s="87">
        <f t="shared" si="2"/>
        <v>0</v>
      </c>
      <c r="L35" s="65"/>
    </row>
    <row r="36" spans="1:12" s="64" customFormat="1">
      <c r="A36" s="121"/>
      <c r="B36" s="81"/>
      <c r="C36" s="81"/>
      <c r="D36" s="82">
        <v>0</v>
      </c>
      <c r="E36" s="83">
        <v>0</v>
      </c>
      <c r="F36" s="84" t="str">
        <f t="shared" si="3"/>
        <v>0</v>
      </c>
      <c r="G36" s="102" t="str">
        <f t="shared" si="1"/>
        <v>0</v>
      </c>
      <c r="H36" s="85">
        <f>'PMS(input)'!$E$14</f>
        <v>0</v>
      </c>
      <c r="I36" s="86">
        <f>'PMS(input)'!$E$15</f>
        <v>0</v>
      </c>
      <c r="J36" s="87">
        <f t="shared" si="2"/>
        <v>0</v>
      </c>
      <c r="L36" s="65"/>
    </row>
    <row r="37" spans="1:12" s="64" customFormat="1">
      <c r="A37" s="121"/>
      <c r="B37" s="81"/>
      <c r="C37" s="81"/>
      <c r="D37" s="82">
        <v>0</v>
      </c>
      <c r="E37" s="83">
        <v>0</v>
      </c>
      <c r="F37" s="84" t="str">
        <f t="shared" si="3"/>
        <v>0</v>
      </c>
      <c r="G37" s="102" t="str">
        <f t="shared" si="1"/>
        <v>0</v>
      </c>
      <c r="H37" s="85">
        <f>'PMS(input)'!$E$14</f>
        <v>0</v>
      </c>
      <c r="I37" s="86">
        <f>'PMS(input)'!$E$15</f>
        <v>0</v>
      </c>
      <c r="J37" s="87">
        <f t="shared" si="2"/>
        <v>0</v>
      </c>
      <c r="L37" s="65"/>
    </row>
    <row r="38" spans="1:12" s="64" customFormat="1">
      <c r="A38" s="121"/>
      <c r="B38" s="81"/>
      <c r="C38" s="81"/>
      <c r="D38" s="82">
        <v>0</v>
      </c>
      <c r="E38" s="83">
        <v>0</v>
      </c>
      <c r="F38" s="84" t="str">
        <f t="shared" si="3"/>
        <v>0</v>
      </c>
      <c r="G38" s="102" t="str">
        <f t="shared" si="1"/>
        <v>0</v>
      </c>
      <c r="H38" s="85">
        <f>'PMS(input)'!$E$14</f>
        <v>0</v>
      </c>
      <c r="I38" s="86">
        <f>'PMS(input)'!$E$15</f>
        <v>0</v>
      </c>
      <c r="J38" s="87">
        <f t="shared" si="2"/>
        <v>0</v>
      </c>
      <c r="L38" s="65"/>
    </row>
    <row r="39" spans="1:12" s="64" customFormat="1">
      <c r="A39" s="121"/>
      <c r="B39" s="81"/>
      <c r="C39" s="81"/>
      <c r="D39" s="82">
        <v>0</v>
      </c>
      <c r="E39" s="83">
        <v>0</v>
      </c>
      <c r="F39" s="84" t="str">
        <f t="shared" si="3"/>
        <v>0</v>
      </c>
      <c r="G39" s="102" t="str">
        <f t="shared" si="1"/>
        <v>0</v>
      </c>
      <c r="H39" s="85">
        <f>'PMS(input)'!$E$14</f>
        <v>0</v>
      </c>
      <c r="I39" s="86">
        <f>'PMS(input)'!$E$15</f>
        <v>0</v>
      </c>
      <c r="J39" s="87">
        <f t="shared" si="2"/>
        <v>0</v>
      </c>
      <c r="L39" s="65"/>
    </row>
    <row r="40" spans="1:12" s="64" customFormat="1">
      <c r="A40" s="121"/>
      <c r="B40" s="81"/>
      <c r="C40" s="81"/>
      <c r="D40" s="82">
        <v>0</v>
      </c>
      <c r="E40" s="83">
        <v>0</v>
      </c>
      <c r="F40" s="84" t="str">
        <f t="shared" si="3"/>
        <v>0</v>
      </c>
      <c r="G40" s="102" t="str">
        <f t="shared" si="1"/>
        <v>0</v>
      </c>
      <c r="H40" s="85">
        <f>'PMS(input)'!$E$14</f>
        <v>0</v>
      </c>
      <c r="I40" s="86">
        <f>'PMS(input)'!$E$15</f>
        <v>0</v>
      </c>
      <c r="J40" s="87">
        <f t="shared" si="2"/>
        <v>0</v>
      </c>
      <c r="L40" s="65"/>
    </row>
    <row r="41" spans="1:12" s="64" customFormat="1">
      <c r="A41" s="121"/>
      <c r="B41" s="81"/>
      <c r="C41" s="81"/>
      <c r="D41" s="82">
        <v>0</v>
      </c>
      <c r="E41" s="83">
        <v>0</v>
      </c>
      <c r="F41" s="84" t="str">
        <f t="shared" si="3"/>
        <v>0</v>
      </c>
      <c r="G41" s="102" t="str">
        <f t="shared" si="1"/>
        <v>0</v>
      </c>
      <c r="H41" s="85">
        <f>'PMS(input)'!$E$14</f>
        <v>0</v>
      </c>
      <c r="I41" s="86">
        <f>'PMS(input)'!$E$15</f>
        <v>0</v>
      </c>
      <c r="J41" s="87">
        <f t="shared" si="2"/>
        <v>0</v>
      </c>
      <c r="L41" s="65"/>
    </row>
    <row r="42" spans="1:12" s="64" customFormat="1">
      <c r="A42" s="121"/>
      <c r="B42" s="81"/>
      <c r="C42" s="81"/>
      <c r="D42" s="82">
        <v>0</v>
      </c>
      <c r="E42" s="83">
        <v>0</v>
      </c>
      <c r="F42" s="84" t="str">
        <f t="shared" si="3"/>
        <v>0</v>
      </c>
      <c r="G42" s="102" t="str">
        <f t="shared" si="1"/>
        <v>0</v>
      </c>
      <c r="H42" s="85">
        <f>'PMS(input)'!$E$14</f>
        <v>0</v>
      </c>
      <c r="I42" s="86">
        <f>'PMS(input)'!$E$15</f>
        <v>0</v>
      </c>
      <c r="J42" s="87">
        <f t="shared" si="2"/>
        <v>0</v>
      </c>
      <c r="L42" s="65"/>
    </row>
    <row r="43" spans="1:12" s="64" customFormat="1">
      <c r="A43" s="121"/>
      <c r="B43" s="81"/>
      <c r="C43" s="81"/>
      <c r="D43" s="82">
        <v>0</v>
      </c>
      <c r="E43" s="83">
        <v>0</v>
      </c>
      <c r="F43" s="84" t="str">
        <f t="shared" si="3"/>
        <v>0</v>
      </c>
      <c r="G43" s="102" t="str">
        <f t="shared" si="1"/>
        <v>0</v>
      </c>
      <c r="H43" s="85">
        <f>'PMS(input)'!$E$14</f>
        <v>0</v>
      </c>
      <c r="I43" s="86">
        <f>'PMS(input)'!$E$15</f>
        <v>0</v>
      </c>
      <c r="J43" s="87">
        <f t="shared" si="2"/>
        <v>0</v>
      </c>
      <c r="L43" s="65"/>
    </row>
    <row r="44" spans="1:12" s="64" customFormat="1">
      <c r="A44" s="121"/>
      <c r="B44" s="81"/>
      <c r="C44" s="81"/>
      <c r="D44" s="82">
        <v>0</v>
      </c>
      <c r="E44" s="83">
        <v>0</v>
      </c>
      <c r="F44" s="84" t="str">
        <f t="shared" si="3"/>
        <v>0</v>
      </c>
      <c r="G44" s="102" t="str">
        <f t="shared" si="1"/>
        <v>0</v>
      </c>
      <c r="H44" s="85">
        <f>'PMS(input)'!$E$14</f>
        <v>0</v>
      </c>
      <c r="I44" s="86">
        <f>'PMS(input)'!$E$15</f>
        <v>0</v>
      </c>
      <c r="J44" s="87">
        <f t="shared" si="2"/>
        <v>0</v>
      </c>
      <c r="L44" s="65"/>
    </row>
    <row r="45" spans="1:12" s="64" customFormat="1">
      <c r="A45" s="121"/>
      <c r="B45" s="81"/>
      <c r="C45" s="81"/>
      <c r="D45" s="82">
        <v>0</v>
      </c>
      <c r="E45" s="83">
        <v>0</v>
      </c>
      <c r="F45" s="84" t="str">
        <f t="shared" si="3"/>
        <v>0</v>
      </c>
      <c r="G45" s="102" t="str">
        <f t="shared" si="1"/>
        <v>0</v>
      </c>
      <c r="H45" s="85">
        <f>'PMS(input)'!$E$14</f>
        <v>0</v>
      </c>
      <c r="I45" s="86">
        <f>'PMS(input)'!$E$15</f>
        <v>0</v>
      </c>
      <c r="J45" s="87">
        <f t="shared" si="2"/>
        <v>0</v>
      </c>
      <c r="L45" s="65"/>
    </row>
    <row r="46" spans="1:12" s="64" customFormat="1">
      <c r="A46" s="121"/>
      <c r="B46" s="81"/>
      <c r="C46" s="81"/>
      <c r="D46" s="82">
        <v>0</v>
      </c>
      <c r="E46" s="83">
        <v>0</v>
      </c>
      <c r="F46" s="84" t="str">
        <f t="shared" si="3"/>
        <v>0</v>
      </c>
      <c r="G46" s="102" t="str">
        <f t="shared" si="1"/>
        <v>0</v>
      </c>
      <c r="H46" s="85">
        <f>'PMS(input)'!$E$14</f>
        <v>0</v>
      </c>
      <c r="I46" s="86">
        <f>'PMS(input)'!$E$15</f>
        <v>0</v>
      </c>
      <c r="J46" s="87">
        <f t="shared" si="2"/>
        <v>0</v>
      </c>
      <c r="L46" s="65"/>
    </row>
    <row r="47" spans="1:12" s="64" customFormat="1" ht="13.9" customHeight="1">
      <c r="A47" s="121"/>
      <c r="B47" s="81"/>
      <c r="C47" s="81"/>
      <c r="D47" s="82">
        <v>0</v>
      </c>
      <c r="E47" s="83">
        <v>0</v>
      </c>
      <c r="F47" s="84" t="str">
        <f>IF(E47=0,"0",0.1338*E47+0.1531)</f>
        <v>0</v>
      </c>
      <c r="G47" s="102" t="str">
        <f t="shared" si="1"/>
        <v>0</v>
      </c>
      <c r="H47" s="85">
        <f>'PMS(input)'!$E$14</f>
        <v>0</v>
      </c>
      <c r="I47" s="86">
        <f>'PMS(input)'!$E$15</f>
        <v>0</v>
      </c>
      <c r="J47" s="87">
        <f t="shared" si="2"/>
        <v>0</v>
      </c>
    </row>
    <row r="48" spans="1:12" s="64" customFormat="1">
      <c r="A48" s="121"/>
      <c r="B48" s="81"/>
      <c r="C48" s="81"/>
      <c r="D48" s="82">
        <v>0</v>
      </c>
      <c r="E48" s="83">
        <v>0</v>
      </c>
      <c r="F48" s="84" t="str">
        <f t="shared" ref="F48:F66" si="4">IF(E48=0,"0",0.1338*E48+0.1531)</f>
        <v>0</v>
      </c>
      <c r="G48" s="102" t="str">
        <f t="shared" si="1"/>
        <v>0</v>
      </c>
      <c r="H48" s="85">
        <f>'PMS(input)'!$E$14</f>
        <v>0</v>
      </c>
      <c r="I48" s="86">
        <f>'PMS(input)'!$E$15</f>
        <v>0</v>
      </c>
      <c r="J48" s="87">
        <f t="shared" si="2"/>
        <v>0</v>
      </c>
      <c r="L48" s="65"/>
    </row>
    <row r="49" spans="1:12" s="64" customFormat="1">
      <c r="A49" s="121"/>
      <c r="B49" s="81"/>
      <c r="C49" s="81"/>
      <c r="D49" s="82">
        <v>0</v>
      </c>
      <c r="E49" s="83">
        <v>0</v>
      </c>
      <c r="F49" s="84" t="str">
        <f t="shared" si="4"/>
        <v>0</v>
      </c>
      <c r="G49" s="102" t="str">
        <f t="shared" si="1"/>
        <v>0</v>
      </c>
      <c r="H49" s="85">
        <f>'PMS(input)'!$E$14</f>
        <v>0</v>
      </c>
      <c r="I49" s="86">
        <f>'PMS(input)'!$E$15</f>
        <v>0</v>
      </c>
      <c r="J49" s="87">
        <f t="shared" si="2"/>
        <v>0</v>
      </c>
      <c r="L49" s="65"/>
    </row>
    <row r="50" spans="1:12" s="64" customFormat="1">
      <c r="A50" s="121"/>
      <c r="B50" s="81"/>
      <c r="C50" s="81"/>
      <c r="D50" s="82">
        <v>0</v>
      </c>
      <c r="E50" s="83">
        <v>0</v>
      </c>
      <c r="F50" s="84" t="str">
        <f t="shared" si="4"/>
        <v>0</v>
      </c>
      <c r="G50" s="102" t="str">
        <f t="shared" si="1"/>
        <v>0</v>
      </c>
      <c r="H50" s="85">
        <f>'PMS(input)'!$E$14</f>
        <v>0</v>
      </c>
      <c r="I50" s="86">
        <f>'PMS(input)'!$E$15</f>
        <v>0</v>
      </c>
      <c r="J50" s="87">
        <f t="shared" si="2"/>
        <v>0</v>
      </c>
      <c r="L50" s="65"/>
    </row>
    <row r="51" spans="1:12" s="64" customFormat="1">
      <c r="A51" s="121"/>
      <c r="B51" s="81"/>
      <c r="C51" s="81"/>
      <c r="D51" s="82">
        <v>0</v>
      </c>
      <c r="E51" s="83">
        <v>0</v>
      </c>
      <c r="F51" s="84" t="str">
        <f t="shared" si="4"/>
        <v>0</v>
      </c>
      <c r="G51" s="102" t="str">
        <f t="shared" si="1"/>
        <v>0</v>
      </c>
      <c r="H51" s="85">
        <f>'PMS(input)'!$E$14</f>
        <v>0</v>
      </c>
      <c r="I51" s="86">
        <f>'PMS(input)'!$E$15</f>
        <v>0</v>
      </c>
      <c r="J51" s="87">
        <f t="shared" si="2"/>
        <v>0</v>
      </c>
      <c r="L51" s="65"/>
    </row>
    <row r="52" spans="1:12" s="64" customFormat="1">
      <c r="A52" s="121"/>
      <c r="B52" s="81"/>
      <c r="C52" s="81"/>
      <c r="D52" s="82">
        <v>0</v>
      </c>
      <c r="E52" s="83">
        <v>0</v>
      </c>
      <c r="F52" s="84" t="str">
        <f t="shared" si="4"/>
        <v>0</v>
      </c>
      <c r="G52" s="102" t="str">
        <f t="shared" si="1"/>
        <v>0</v>
      </c>
      <c r="H52" s="85">
        <f>'PMS(input)'!$E$14</f>
        <v>0</v>
      </c>
      <c r="I52" s="86">
        <f>'PMS(input)'!$E$15</f>
        <v>0</v>
      </c>
      <c r="J52" s="87">
        <f t="shared" si="2"/>
        <v>0</v>
      </c>
      <c r="L52" s="65"/>
    </row>
    <row r="53" spans="1:12" s="64" customFormat="1">
      <c r="A53" s="121"/>
      <c r="B53" s="81"/>
      <c r="C53" s="81"/>
      <c r="D53" s="82">
        <v>0</v>
      </c>
      <c r="E53" s="83">
        <v>0</v>
      </c>
      <c r="F53" s="84" t="str">
        <f t="shared" si="4"/>
        <v>0</v>
      </c>
      <c r="G53" s="102" t="str">
        <f t="shared" si="1"/>
        <v>0</v>
      </c>
      <c r="H53" s="85">
        <f>'PMS(input)'!$E$14</f>
        <v>0</v>
      </c>
      <c r="I53" s="86">
        <f>'PMS(input)'!$E$15</f>
        <v>0</v>
      </c>
      <c r="J53" s="87">
        <f t="shared" si="2"/>
        <v>0</v>
      </c>
      <c r="L53" s="65"/>
    </row>
    <row r="54" spans="1:12" s="64" customFormat="1">
      <c r="A54" s="121"/>
      <c r="B54" s="81"/>
      <c r="C54" s="81"/>
      <c r="D54" s="82">
        <v>0</v>
      </c>
      <c r="E54" s="83">
        <v>0</v>
      </c>
      <c r="F54" s="84" t="str">
        <f t="shared" si="4"/>
        <v>0</v>
      </c>
      <c r="G54" s="102" t="str">
        <f t="shared" si="1"/>
        <v>0</v>
      </c>
      <c r="H54" s="85">
        <f>'PMS(input)'!$E$14</f>
        <v>0</v>
      </c>
      <c r="I54" s="86">
        <f>'PMS(input)'!$E$15</f>
        <v>0</v>
      </c>
      <c r="J54" s="87">
        <f t="shared" si="2"/>
        <v>0</v>
      </c>
      <c r="L54" s="65"/>
    </row>
    <row r="55" spans="1:12" s="64" customFormat="1">
      <c r="A55" s="121"/>
      <c r="B55" s="81"/>
      <c r="C55" s="81"/>
      <c r="D55" s="82">
        <v>0</v>
      </c>
      <c r="E55" s="83">
        <v>0</v>
      </c>
      <c r="F55" s="84" t="str">
        <f t="shared" si="4"/>
        <v>0</v>
      </c>
      <c r="G55" s="102" t="str">
        <f t="shared" si="1"/>
        <v>0</v>
      </c>
      <c r="H55" s="85">
        <f>'PMS(input)'!$E$14</f>
        <v>0</v>
      </c>
      <c r="I55" s="86">
        <f>'PMS(input)'!$E$15</f>
        <v>0</v>
      </c>
      <c r="J55" s="87">
        <f t="shared" si="2"/>
        <v>0</v>
      </c>
      <c r="L55" s="65"/>
    </row>
    <row r="56" spans="1:12" s="64" customFormat="1">
      <c r="A56" s="121"/>
      <c r="B56" s="81"/>
      <c r="C56" s="81"/>
      <c r="D56" s="82">
        <v>0</v>
      </c>
      <c r="E56" s="83">
        <v>0</v>
      </c>
      <c r="F56" s="84" t="str">
        <f t="shared" si="4"/>
        <v>0</v>
      </c>
      <c r="G56" s="102" t="str">
        <f t="shared" si="1"/>
        <v>0</v>
      </c>
      <c r="H56" s="85">
        <f>'PMS(input)'!$E$14</f>
        <v>0</v>
      </c>
      <c r="I56" s="86">
        <f>'PMS(input)'!$E$15</f>
        <v>0</v>
      </c>
      <c r="J56" s="87">
        <f t="shared" si="2"/>
        <v>0</v>
      </c>
      <c r="L56" s="65"/>
    </row>
    <row r="57" spans="1:12" s="64" customFormat="1">
      <c r="A57" s="121"/>
      <c r="B57" s="81"/>
      <c r="C57" s="81"/>
      <c r="D57" s="82">
        <v>0</v>
      </c>
      <c r="E57" s="83">
        <v>0</v>
      </c>
      <c r="F57" s="84" t="str">
        <f t="shared" si="4"/>
        <v>0</v>
      </c>
      <c r="G57" s="102" t="str">
        <f t="shared" si="1"/>
        <v>0</v>
      </c>
      <c r="H57" s="85">
        <f>'PMS(input)'!$E$14</f>
        <v>0</v>
      </c>
      <c r="I57" s="86">
        <f>'PMS(input)'!$E$15</f>
        <v>0</v>
      </c>
      <c r="J57" s="87">
        <f t="shared" si="2"/>
        <v>0</v>
      </c>
      <c r="L57" s="65"/>
    </row>
    <row r="58" spans="1:12" s="64" customFormat="1">
      <c r="A58" s="121"/>
      <c r="B58" s="81"/>
      <c r="C58" s="81"/>
      <c r="D58" s="82">
        <v>0</v>
      </c>
      <c r="E58" s="83">
        <v>0</v>
      </c>
      <c r="F58" s="84" t="str">
        <f t="shared" si="4"/>
        <v>0</v>
      </c>
      <c r="G58" s="102" t="str">
        <f t="shared" si="1"/>
        <v>0</v>
      </c>
      <c r="H58" s="85">
        <f>'PMS(input)'!$E$14</f>
        <v>0</v>
      </c>
      <c r="I58" s="86">
        <f>'PMS(input)'!$E$15</f>
        <v>0</v>
      </c>
      <c r="J58" s="87">
        <f t="shared" si="2"/>
        <v>0</v>
      </c>
      <c r="L58" s="65"/>
    </row>
    <row r="59" spans="1:12" s="64" customFormat="1">
      <c r="A59" s="121"/>
      <c r="B59" s="81"/>
      <c r="C59" s="81"/>
      <c r="D59" s="82">
        <v>0</v>
      </c>
      <c r="E59" s="83">
        <v>0</v>
      </c>
      <c r="F59" s="84" t="str">
        <f t="shared" si="4"/>
        <v>0</v>
      </c>
      <c r="G59" s="102" t="str">
        <f t="shared" si="1"/>
        <v>0</v>
      </c>
      <c r="H59" s="85">
        <f>'PMS(input)'!$E$14</f>
        <v>0</v>
      </c>
      <c r="I59" s="86">
        <f>'PMS(input)'!$E$15</f>
        <v>0</v>
      </c>
      <c r="J59" s="87">
        <f t="shared" si="2"/>
        <v>0</v>
      </c>
      <c r="L59" s="65"/>
    </row>
    <row r="60" spans="1:12" s="64" customFormat="1">
      <c r="A60" s="121"/>
      <c r="B60" s="81"/>
      <c r="C60" s="81"/>
      <c r="D60" s="82">
        <v>0</v>
      </c>
      <c r="E60" s="83">
        <v>0</v>
      </c>
      <c r="F60" s="84" t="str">
        <f t="shared" si="4"/>
        <v>0</v>
      </c>
      <c r="G60" s="102" t="str">
        <f t="shared" si="1"/>
        <v>0</v>
      </c>
      <c r="H60" s="85">
        <f>'PMS(input)'!$E$14</f>
        <v>0</v>
      </c>
      <c r="I60" s="86">
        <f>'PMS(input)'!$E$15</f>
        <v>0</v>
      </c>
      <c r="J60" s="87">
        <f t="shared" si="2"/>
        <v>0</v>
      </c>
      <c r="L60" s="65"/>
    </row>
    <row r="61" spans="1:12" s="64" customFormat="1">
      <c r="A61" s="121"/>
      <c r="B61" s="81"/>
      <c r="C61" s="81"/>
      <c r="D61" s="82">
        <v>0</v>
      </c>
      <c r="E61" s="83">
        <v>0</v>
      </c>
      <c r="F61" s="84" t="str">
        <f t="shared" si="4"/>
        <v>0</v>
      </c>
      <c r="G61" s="102" t="str">
        <f t="shared" si="1"/>
        <v>0</v>
      </c>
      <c r="H61" s="85">
        <f>'PMS(input)'!$E$14</f>
        <v>0</v>
      </c>
      <c r="I61" s="86">
        <f>'PMS(input)'!$E$15</f>
        <v>0</v>
      </c>
      <c r="J61" s="87">
        <f t="shared" si="2"/>
        <v>0</v>
      </c>
      <c r="L61" s="65"/>
    </row>
    <row r="62" spans="1:12" s="64" customFormat="1">
      <c r="A62" s="121"/>
      <c r="B62" s="81"/>
      <c r="C62" s="81"/>
      <c r="D62" s="82">
        <v>0</v>
      </c>
      <c r="E62" s="83">
        <v>0</v>
      </c>
      <c r="F62" s="84" t="str">
        <f t="shared" si="4"/>
        <v>0</v>
      </c>
      <c r="G62" s="102" t="str">
        <f t="shared" si="1"/>
        <v>0</v>
      </c>
      <c r="H62" s="85">
        <f>'PMS(input)'!$E$14</f>
        <v>0</v>
      </c>
      <c r="I62" s="86">
        <f>'PMS(input)'!$E$15</f>
        <v>0</v>
      </c>
      <c r="J62" s="87">
        <f t="shared" si="2"/>
        <v>0</v>
      </c>
      <c r="L62" s="65"/>
    </row>
    <row r="63" spans="1:12" s="64" customFormat="1">
      <c r="A63" s="121"/>
      <c r="B63" s="81"/>
      <c r="C63" s="81"/>
      <c r="D63" s="82">
        <v>0</v>
      </c>
      <c r="E63" s="83">
        <v>0</v>
      </c>
      <c r="F63" s="84" t="str">
        <f t="shared" si="4"/>
        <v>0</v>
      </c>
      <c r="G63" s="102" t="str">
        <f t="shared" si="1"/>
        <v>0</v>
      </c>
      <c r="H63" s="85">
        <f>'PMS(input)'!$E$14</f>
        <v>0</v>
      </c>
      <c r="I63" s="86">
        <f>'PMS(input)'!$E$15</f>
        <v>0</v>
      </c>
      <c r="J63" s="87">
        <f t="shared" si="2"/>
        <v>0</v>
      </c>
      <c r="L63" s="65"/>
    </row>
    <row r="64" spans="1:12" s="64" customFormat="1">
      <c r="A64" s="121"/>
      <c r="B64" s="81"/>
      <c r="C64" s="81"/>
      <c r="D64" s="82">
        <v>0</v>
      </c>
      <c r="E64" s="83">
        <v>0</v>
      </c>
      <c r="F64" s="84" t="str">
        <f t="shared" si="4"/>
        <v>0</v>
      </c>
      <c r="G64" s="102" t="str">
        <f t="shared" si="1"/>
        <v>0</v>
      </c>
      <c r="H64" s="85">
        <f>'PMS(input)'!$E$14</f>
        <v>0</v>
      </c>
      <c r="I64" s="86">
        <f>'PMS(input)'!$E$15</f>
        <v>0</v>
      </c>
      <c r="J64" s="87">
        <f t="shared" si="2"/>
        <v>0</v>
      </c>
      <c r="L64" s="65"/>
    </row>
    <row r="65" spans="1:16" s="64" customFormat="1">
      <c r="A65" s="121"/>
      <c r="B65" s="81"/>
      <c r="C65" s="81"/>
      <c r="D65" s="82">
        <v>0</v>
      </c>
      <c r="E65" s="83">
        <v>0</v>
      </c>
      <c r="F65" s="84" t="str">
        <f t="shared" si="4"/>
        <v>0</v>
      </c>
      <c r="G65" s="102" t="str">
        <f t="shared" si="1"/>
        <v>0</v>
      </c>
      <c r="H65" s="85">
        <f>'PMS(input)'!$E$14</f>
        <v>0</v>
      </c>
      <c r="I65" s="86">
        <f>'PMS(input)'!$E$15</f>
        <v>0</v>
      </c>
      <c r="J65" s="87">
        <f t="shared" si="2"/>
        <v>0</v>
      </c>
      <c r="L65" s="65"/>
    </row>
    <row r="66" spans="1:16" s="64" customFormat="1">
      <c r="A66" s="121"/>
      <c r="B66" s="81"/>
      <c r="C66" s="81"/>
      <c r="D66" s="82">
        <v>0</v>
      </c>
      <c r="E66" s="83">
        <v>0</v>
      </c>
      <c r="F66" s="84" t="str">
        <f t="shared" si="4"/>
        <v>0</v>
      </c>
      <c r="G66" s="102" t="str">
        <f>IF(E66=0,"0",0.3282*E66+0.9377)</f>
        <v>0</v>
      </c>
      <c r="H66" s="85">
        <f>'PMS(input)'!$E$14</f>
        <v>0</v>
      </c>
      <c r="I66" s="86">
        <f>'PMS(input)'!$E$15</f>
        <v>0</v>
      </c>
      <c r="J66" s="87">
        <f>IFERROR((D66*F66/1000*H66)+(D66*G66/1000*I66),"0.0")</f>
        <v>0</v>
      </c>
      <c r="L66" s="65"/>
    </row>
    <row r="67" spans="1:16" s="64" customFormat="1" ht="15">
      <c r="A67" s="122"/>
      <c r="B67" s="88" t="s">
        <v>112</v>
      </c>
      <c r="C67" s="89" t="s">
        <v>113</v>
      </c>
      <c r="D67" s="89" t="s">
        <v>113</v>
      </c>
      <c r="E67" s="89" t="s">
        <v>113</v>
      </c>
      <c r="F67" s="89" t="s">
        <v>113</v>
      </c>
      <c r="G67" s="103" t="s">
        <v>142</v>
      </c>
      <c r="H67" s="89" t="s">
        <v>113</v>
      </c>
      <c r="I67" s="89" t="s">
        <v>113</v>
      </c>
      <c r="J67" s="90">
        <f>SUMIF(J7:J66,"&gt;0",J7:J66)</f>
        <v>0</v>
      </c>
      <c r="L67" s="65"/>
    </row>
    <row r="68" spans="1:16" s="64" customFormat="1">
      <c r="P68" s="65"/>
    </row>
    <row r="69" spans="1:16" s="64" customFormat="1">
      <c r="A69" s="64" t="s">
        <v>114</v>
      </c>
      <c r="P69" s="65"/>
    </row>
    <row r="70" spans="1:16" s="64" customFormat="1" ht="55.15" customHeight="1">
      <c r="A70" s="66"/>
      <c r="B70" s="91" t="s">
        <v>115</v>
      </c>
      <c r="C70" s="92" t="s">
        <v>116</v>
      </c>
      <c r="D70" s="93" t="s">
        <v>117</v>
      </c>
      <c r="E70" s="92" t="s">
        <v>118</v>
      </c>
    </row>
    <row r="71" spans="1:16" s="64" customFormat="1" ht="18.75">
      <c r="A71" s="69" t="s">
        <v>119</v>
      </c>
      <c r="B71" s="70" t="s">
        <v>120</v>
      </c>
      <c r="C71" s="71" t="s">
        <v>121</v>
      </c>
      <c r="D71" s="71" t="s">
        <v>92</v>
      </c>
      <c r="E71" s="72" t="s">
        <v>122</v>
      </c>
    </row>
    <row r="72" spans="1:16" s="64" customFormat="1" ht="169.9" customHeight="1">
      <c r="A72" s="69" t="s">
        <v>123</v>
      </c>
      <c r="B72" s="73" t="s">
        <v>124</v>
      </c>
      <c r="C72" s="74" t="s">
        <v>125</v>
      </c>
      <c r="D72" s="77" t="s">
        <v>101</v>
      </c>
      <c r="E72" s="78" t="s">
        <v>126</v>
      </c>
    </row>
    <row r="73" spans="1:16" s="64" customFormat="1" ht="27.6" customHeight="1">
      <c r="A73" s="69" t="s">
        <v>127</v>
      </c>
      <c r="B73" s="79" t="s">
        <v>113</v>
      </c>
      <c r="C73" s="94" t="s">
        <v>128</v>
      </c>
      <c r="D73" s="80" t="s">
        <v>129</v>
      </c>
      <c r="E73" s="79" t="s">
        <v>130</v>
      </c>
    </row>
    <row r="74" spans="1:16" s="64" customFormat="1" ht="13.9" customHeight="1">
      <c r="A74" s="120" t="s">
        <v>131</v>
      </c>
      <c r="B74" s="81"/>
      <c r="C74" s="95">
        <v>0</v>
      </c>
      <c r="D74" s="85">
        <f>'PMS(input)'!$E$14</f>
        <v>0</v>
      </c>
      <c r="E74" s="87">
        <f>IFERROR(C74*D74,"0.0")</f>
        <v>0</v>
      </c>
    </row>
    <row r="75" spans="1:16" s="64" customFormat="1">
      <c r="A75" s="121"/>
      <c r="B75" s="81"/>
      <c r="C75" s="95">
        <v>0</v>
      </c>
      <c r="D75" s="85">
        <f>'PMS(input)'!$E$14</f>
        <v>0</v>
      </c>
      <c r="E75" s="87">
        <f t="shared" ref="E75:E93" si="5">IFERROR(C75*D75,"0.0")</f>
        <v>0</v>
      </c>
    </row>
    <row r="76" spans="1:16" s="64" customFormat="1">
      <c r="A76" s="121"/>
      <c r="B76" s="81"/>
      <c r="C76" s="95">
        <v>0</v>
      </c>
      <c r="D76" s="85">
        <f>'PMS(input)'!$E$14</f>
        <v>0</v>
      </c>
      <c r="E76" s="87">
        <f t="shared" si="5"/>
        <v>0</v>
      </c>
    </row>
    <row r="77" spans="1:16" s="64" customFormat="1">
      <c r="A77" s="121"/>
      <c r="B77" s="81"/>
      <c r="C77" s="95">
        <v>0</v>
      </c>
      <c r="D77" s="85">
        <f>'PMS(input)'!$E$14</f>
        <v>0</v>
      </c>
      <c r="E77" s="87">
        <f t="shared" si="5"/>
        <v>0</v>
      </c>
    </row>
    <row r="78" spans="1:16" s="64" customFormat="1">
      <c r="A78" s="121"/>
      <c r="B78" s="81"/>
      <c r="C78" s="95">
        <v>0</v>
      </c>
      <c r="D78" s="85">
        <f>'PMS(input)'!$E$14</f>
        <v>0</v>
      </c>
      <c r="E78" s="87">
        <f t="shared" si="5"/>
        <v>0</v>
      </c>
    </row>
    <row r="79" spans="1:16" s="64" customFormat="1">
      <c r="A79" s="121"/>
      <c r="B79" s="81"/>
      <c r="C79" s="95">
        <v>0</v>
      </c>
      <c r="D79" s="85">
        <f>'PMS(input)'!$E$14</f>
        <v>0</v>
      </c>
      <c r="E79" s="87">
        <f t="shared" si="5"/>
        <v>0</v>
      </c>
    </row>
    <row r="80" spans="1:16" s="64" customFormat="1">
      <c r="A80" s="121"/>
      <c r="B80" s="81"/>
      <c r="C80" s="95">
        <v>0</v>
      </c>
      <c r="D80" s="85">
        <f>'PMS(input)'!$E$14</f>
        <v>0</v>
      </c>
      <c r="E80" s="87">
        <f t="shared" si="5"/>
        <v>0</v>
      </c>
    </row>
    <row r="81" spans="1:5" s="64" customFormat="1">
      <c r="A81" s="121"/>
      <c r="B81" s="81"/>
      <c r="C81" s="95">
        <v>0</v>
      </c>
      <c r="D81" s="85">
        <f>'PMS(input)'!$E$14</f>
        <v>0</v>
      </c>
      <c r="E81" s="87">
        <f t="shared" si="5"/>
        <v>0</v>
      </c>
    </row>
    <row r="82" spans="1:5" s="64" customFormat="1">
      <c r="A82" s="121"/>
      <c r="B82" s="81"/>
      <c r="C82" s="95">
        <v>0</v>
      </c>
      <c r="D82" s="85">
        <f>'PMS(input)'!$E$14</f>
        <v>0</v>
      </c>
      <c r="E82" s="87">
        <f t="shared" si="5"/>
        <v>0</v>
      </c>
    </row>
    <row r="83" spans="1:5" s="64" customFormat="1">
      <c r="A83" s="121"/>
      <c r="B83" s="81"/>
      <c r="C83" s="95">
        <v>0</v>
      </c>
      <c r="D83" s="85">
        <f>'PMS(input)'!$E$14</f>
        <v>0</v>
      </c>
      <c r="E83" s="87">
        <f t="shared" si="5"/>
        <v>0</v>
      </c>
    </row>
    <row r="84" spans="1:5" s="64" customFormat="1">
      <c r="A84" s="121"/>
      <c r="B84" s="81"/>
      <c r="C84" s="95">
        <v>0</v>
      </c>
      <c r="D84" s="85">
        <f>'PMS(input)'!$E$14</f>
        <v>0</v>
      </c>
      <c r="E84" s="87">
        <f t="shared" si="5"/>
        <v>0</v>
      </c>
    </row>
    <row r="85" spans="1:5" s="64" customFormat="1">
      <c r="A85" s="121"/>
      <c r="B85" s="81"/>
      <c r="C85" s="95">
        <v>0</v>
      </c>
      <c r="D85" s="85">
        <f>'PMS(input)'!$E$14</f>
        <v>0</v>
      </c>
      <c r="E85" s="87">
        <f t="shared" si="5"/>
        <v>0</v>
      </c>
    </row>
    <row r="86" spans="1:5" s="64" customFormat="1">
      <c r="A86" s="121"/>
      <c r="B86" s="81"/>
      <c r="C86" s="95">
        <v>0</v>
      </c>
      <c r="D86" s="85">
        <f>'PMS(input)'!$E$14</f>
        <v>0</v>
      </c>
      <c r="E86" s="87">
        <f t="shared" si="5"/>
        <v>0</v>
      </c>
    </row>
    <row r="87" spans="1:5" s="64" customFormat="1">
      <c r="A87" s="121"/>
      <c r="B87" s="81"/>
      <c r="C87" s="95">
        <v>0</v>
      </c>
      <c r="D87" s="85">
        <f>'PMS(input)'!$E$14</f>
        <v>0</v>
      </c>
      <c r="E87" s="87">
        <f t="shared" si="5"/>
        <v>0</v>
      </c>
    </row>
    <row r="88" spans="1:5" s="64" customFormat="1">
      <c r="A88" s="121"/>
      <c r="B88" s="81"/>
      <c r="C88" s="95">
        <v>0</v>
      </c>
      <c r="D88" s="85">
        <f>'PMS(input)'!$E$14</f>
        <v>0</v>
      </c>
      <c r="E88" s="87">
        <f t="shared" si="5"/>
        <v>0</v>
      </c>
    </row>
    <row r="89" spans="1:5" s="64" customFormat="1">
      <c r="A89" s="121"/>
      <c r="B89" s="81"/>
      <c r="C89" s="95">
        <v>0</v>
      </c>
      <c r="D89" s="85">
        <f>'PMS(input)'!$E$14</f>
        <v>0</v>
      </c>
      <c r="E89" s="87">
        <f t="shared" si="5"/>
        <v>0</v>
      </c>
    </row>
    <row r="90" spans="1:5" s="64" customFormat="1">
      <c r="A90" s="121"/>
      <c r="B90" s="81"/>
      <c r="C90" s="95">
        <v>0</v>
      </c>
      <c r="D90" s="85">
        <f>'PMS(input)'!$E$14</f>
        <v>0</v>
      </c>
      <c r="E90" s="87">
        <f t="shared" si="5"/>
        <v>0</v>
      </c>
    </row>
    <row r="91" spans="1:5" s="64" customFormat="1">
      <c r="A91" s="121"/>
      <c r="B91" s="81"/>
      <c r="C91" s="95">
        <v>0</v>
      </c>
      <c r="D91" s="85">
        <f>'PMS(input)'!$E$14</f>
        <v>0</v>
      </c>
      <c r="E91" s="87">
        <f t="shared" si="5"/>
        <v>0</v>
      </c>
    </row>
    <row r="92" spans="1:5" s="64" customFormat="1">
      <c r="A92" s="121"/>
      <c r="B92" s="81"/>
      <c r="C92" s="95">
        <v>0</v>
      </c>
      <c r="D92" s="85">
        <f>'PMS(input)'!$E$14</f>
        <v>0</v>
      </c>
      <c r="E92" s="87">
        <f t="shared" si="5"/>
        <v>0</v>
      </c>
    </row>
    <row r="93" spans="1:5" s="64" customFormat="1">
      <c r="A93" s="121"/>
      <c r="B93" s="81"/>
      <c r="C93" s="95">
        <v>0</v>
      </c>
      <c r="D93" s="85">
        <f>'PMS(input)'!$E$14</f>
        <v>0</v>
      </c>
      <c r="E93" s="87">
        <f t="shared" si="5"/>
        <v>0</v>
      </c>
    </row>
    <row r="94" spans="1:5" s="64" customFormat="1" ht="15">
      <c r="A94" s="96"/>
      <c r="B94" s="88" t="s">
        <v>112</v>
      </c>
      <c r="C94" s="89" t="s">
        <v>113</v>
      </c>
      <c r="D94" s="89" t="s">
        <v>113</v>
      </c>
      <c r="E94" s="90">
        <f>SUMIF(E74:E93,"&gt;0",E74:E93)</f>
        <v>0</v>
      </c>
    </row>
  </sheetData>
  <mergeCells count="5">
    <mergeCell ref="B3:C3"/>
    <mergeCell ref="D3:E3"/>
    <mergeCell ref="F3:I3"/>
    <mergeCell ref="A7:A67"/>
    <mergeCell ref="A74:A93"/>
  </mergeCells>
  <phoneticPr fontId="26"/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15"/>
  <sheetViews>
    <sheetView showGridLines="0" view="pageBreakPreview" zoomScale="80" zoomScaleNormal="100" zoomScaleSheetLayoutView="80" workbookViewId="0"/>
  </sheetViews>
  <sheetFormatPr defaultColWidth="9"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6"/>
    <col min="10" max="16384" width="9" style="1"/>
  </cols>
  <sheetData>
    <row r="1" spans="1:11" ht="18" customHeight="1">
      <c r="I1" s="15" t="str">
        <f>'PMS(input)'!K1</f>
        <v>JCM_VN_F_PMS_ver02.0</v>
      </c>
    </row>
    <row r="2" spans="1:11" ht="27.75" customHeight="1">
      <c r="A2" s="123" t="s">
        <v>40</v>
      </c>
      <c r="B2" s="123"/>
      <c r="C2" s="123"/>
      <c r="D2" s="123"/>
      <c r="E2" s="123"/>
      <c r="F2" s="123"/>
      <c r="G2" s="123"/>
      <c r="H2" s="123"/>
      <c r="I2" s="123"/>
    </row>
    <row r="3" spans="1:11" ht="18" customHeight="1">
      <c r="A3" s="124" t="s">
        <v>39</v>
      </c>
      <c r="B3" s="125"/>
      <c r="C3" s="125"/>
      <c r="D3" s="125"/>
      <c r="E3" s="125"/>
      <c r="F3" s="125"/>
      <c r="G3" s="125"/>
      <c r="H3" s="125"/>
      <c r="I3" s="125"/>
    </row>
    <row r="4" spans="1:11" ht="11.25" customHeight="1"/>
    <row r="5" spans="1:11" ht="18.75" customHeight="1">
      <c r="A5" s="39" t="s">
        <v>2</v>
      </c>
      <c r="B5" s="25"/>
      <c r="C5" s="25"/>
      <c r="D5" s="25"/>
      <c r="E5" s="26"/>
      <c r="F5" s="27" t="s">
        <v>6</v>
      </c>
      <c r="G5" s="27" t="s">
        <v>0</v>
      </c>
      <c r="H5" s="27" t="s">
        <v>1</v>
      </c>
      <c r="I5" s="28" t="s">
        <v>7</v>
      </c>
    </row>
    <row r="6" spans="1:11" ht="18.75" customHeight="1">
      <c r="A6" s="40"/>
      <c r="B6" s="29" t="s">
        <v>42</v>
      </c>
      <c r="C6" s="29"/>
      <c r="D6" s="29"/>
      <c r="E6" s="29"/>
      <c r="F6" s="30"/>
      <c r="G6" s="101">
        <f>G10-G13</f>
        <v>0</v>
      </c>
      <c r="H6" s="30" t="s">
        <v>45</v>
      </c>
      <c r="I6" s="31" t="s">
        <v>46</v>
      </c>
    </row>
    <row r="7" spans="1:11" ht="18.75" customHeight="1">
      <c r="A7" s="39" t="s">
        <v>3</v>
      </c>
      <c r="B7" s="25"/>
      <c r="C7" s="25"/>
      <c r="D7" s="25"/>
      <c r="E7" s="26"/>
      <c r="F7" s="26"/>
      <c r="G7" s="26"/>
      <c r="H7" s="26"/>
      <c r="I7" s="27"/>
      <c r="J7" s="14"/>
      <c r="K7" s="14"/>
    </row>
    <row r="8" spans="1:11" ht="18.75" customHeight="1">
      <c r="A8" s="41"/>
      <c r="B8" s="36" t="s">
        <v>133</v>
      </c>
      <c r="C8" s="37"/>
      <c r="D8" s="37"/>
      <c r="E8" s="38"/>
      <c r="F8" s="32"/>
      <c r="G8" s="33"/>
      <c r="H8" s="33"/>
      <c r="I8" s="34"/>
    </row>
    <row r="9" spans="1:11" ht="18.75" customHeight="1">
      <c r="A9" s="39" t="s">
        <v>4</v>
      </c>
      <c r="B9" s="26"/>
      <c r="C9" s="25"/>
      <c r="D9" s="27"/>
      <c r="E9" s="27"/>
      <c r="F9" s="27"/>
      <c r="G9" s="26"/>
      <c r="H9" s="26"/>
      <c r="I9" s="27"/>
    </row>
    <row r="10" spans="1:11" ht="18.75" customHeight="1">
      <c r="A10" s="41"/>
      <c r="B10" s="45" t="s">
        <v>43</v>
      </c>
      <c r="C10" s="29"/>
      <c r="D10" s="29"/>
      <c r="E10" s="29"/>
      <c r="F10" s="30"/>
      <c r="G10" s="97">
        <f>G11</f>
        <v>0</v>
      </c>
      <c r="H10" s="30" t="s">
        <v>134</v>
      </c>
      <c r="I10" s="34" t="s">
        <v>135</v>
      </c>
    </row>
    <row r="11" spans="1:11" ht="18.75" customHeight="1">
      <c r="A11" s="41"/>
      <c r="B11" s="43"/>
      <c r="C11" s="46" t="s">
        <v>137</v>
      </c>
      <c r="D11" s="49"/>
      <c r="E11" s="50"/>
      <c r="F11" s="98" t="s">
        <v>132</v>
      </c>
      <c r="G11" s="99">
        <f>'PMS(input_seperate)'!J67</f>
        <v>0</v>
      </c>
      <c r="H11" s="30" t="s">
        <v>134</v>
      </c>
      <c r="I11" s="34" t="s">
        <v>139</v>
      </c>
    </row>
    <row r="12" spans="1:11" ht="18.75" customHeight="1">
      <c r="A12" s="39" t="s">
        <v>5</v>
      </c>
      <c r="B12" s="25"/>
      <c r="C12" s="25"/>
      <c r="D12" s="25"/>
      <c r="E12" s="26"/>
      <c r="F12" s="27"/>
      <c r="G12" s="26"/>
      <c r="H12" s="26"/>
      <c r="I12" s="27"/>
    </row>
    <row r="13" spans="1:11" ht="18.75" customHeight="1">
      <c r="A13" s="41"/>
      <c r="B13" s="42" t="s">
        <v>44</v>
      </c>
      <c r="C13" s="35"/>
      <c r="D13" s="35"/>
      <c r="E13" s="35"/>
      <c r="F13" s="34"/>
      <c r="G13" s="97">
        <f>G14</f>
        <v>0</v>
      </c>
      <c r="H13" s="30" t="s">
        <v>134</v>
      </c>
      <c r="I13" s="34" t="s">
        <v>136</v>
      </c>
    </row>
    <row r="14" spans="1:11" ht="18.75" customHeight="1">
      <c r="A14" s="40"/>
      <c r="B14" s="44"/>
      <c r="C14" s="46" t="s">
        <v>138</v>
      </c>
      <c r="D14" s="48"/>
      <c r="E14" s="47"/>
      <c r="F14" s="98" t="s">
        <v>132</v>
      </c>
      <c r="G14" s="99">
        <f>'PMS(input_seperate)'!E94</f>
        <v>0</v>
      </c>
      <c r="H14" s="30" t="s">
        <v>134</v>
      </c>
      <c r="I14" s="34" t="s">
        <v>136</v>
      </c>
    </row>
    <row r="15" spans="1:11">
      <c r="A15" s="2"/>
      <c r="B15" s="2"/>
      <c r="C15" s="8"/>
      <c r="D15" s="2"/>
      <c r="E15" s="8"/>
      <c r="F15" s="10"/>
      <c r="G15" s="9"/>
      <c r="H15" s="9"/>
      <c r="I15" s="7"/>
    </row>
  </sheetData>
  <mergeCells count="2">
    <mergeCell ref="A2:I2"/>
    <mergeCell ref="A3:I3"/>
  </mergeCells>
  <phoneticPr fontId="2"/>
  <pageMargins left="0.70866141732283472" right="0.70866141732283472" top="0.74803149606299213" bottom="0.74803149606299213" header="0.31496062992125984" footer="0.31496062992125984"/>
  <pageSetup paperSize="9" scale="8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PMS(input)</vt:lpstr>
      <vt:lpstr>PMS(input_seperate)</vt:lpstr>
      <vt:lpstr>PMS(calc_process)</vt:lpstr>
      <vt:lpstr>'PMS(calc_process)'!Print_Area</vt:lpstr>
      <vt:lpstr>'PMS(input)'!Print_Area</vt:lpstr>
      <vt:lpstr>'PMS(input_seperate)'!Print_Area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2017-06-12T08:27:41Z</dcterms:modified>
</cp:coreProperties>
</file>