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2315" tabRatio="660"/>
  </bookViews>
  <sheets>
    <sheet name="MPS(input)" sheetId="1" r:id="rId1"/>
    <sheet name="MPS(input_separate)" sheetId="6" r:id="rId2"/>
    <sheet name="MPS(calc_process)" sheetId="2" r:id="rId3"/>
    <sheet name="MSS" sheetId="7" r:id="rId4"/>
    <sheet name="MRS(input)" sheetId="8" r:id="rId5"/>
    <sheet name="MRS(input_separate)" sheetId="9" r:id="rId6"/>
    <sheet name="MRS(calc_process)" sheetId="10" r:id="rId7"/>
  </sheets>
  <definedNames>
    <definedName name="_xlnm.Print_Area" localSheetId="2">'MPS(calc_process)'!$A$1:$I$22</definedName>
    <definedName name="_xlnm.Print_Area" localSheetId="0">'MPS(input)'!$A$1:$K$27</definedName>
    <definedName name="_xlnm.Print_Area" localSheetId="6">'MRS(calc_process)'!$A$1:$I$22</definedName>
    <definedName name="_xlnm.Print_Area" localSheetId="4">'MRS(input)'!$A$1:$L$27</definedName>
    <definedName name="_xlnm.Print_Area" localSheetId="3">MSS!$A$1:$C$12</definedName>
    <definedName name="Z_B2660EC6_48E8_44CA_972A_E2556BB968F0_.wvu.PrintArea" localSheetId="2" hidden="1">'MPS(calc_process)'!$A$3:$I$22</definedName>
    <definedName name="Z_B2660EC6_48E8_44CA_972A_E2556BB968F0_.wvu.PrintArea" localSheetId="0" hidden="1">'MPS(input)'!$A$3:$K$27</definedName>
    <definedName name="Z_B2660EC6_48E8_44CA_972A_E2556BB968F0_.wvu.PrintArea" localSheetId="6" hidden="1">'MRS(calc_process)'!$A$3:$I$22</definedName>
    <definedName name="Z_B2660EC6_48E8_44CA_972A_E2556BB968F0_.wvu.PrintArea" localSheetId="4" hidden="1">'MRS(input)'!$A$3:$L$27</definedName>
    <definedName name="Z_D0CDC236_ABDA_4432_BA8D_8D1597712156_.wvu.PrintArea" localSheetId="2" hidden="1">'MPS(calc_process)'!$A$3:$I$22</definedName>
    <definedName name="Z_D0CDC236_ABDA_4432_BA8D_8D1597712156_.wvu.PrintArea" localSheetId="0" hidden="1">'MPS(input)'!$A$3:$K$27</definedName>
    <definedName name="Z_D0CDC236_ABDA_4432_BA8D_8D1597712156_.wvu.PrintArea" localSheetId="6" hidden="1">'MRS(calc_process)'!$A$3:$I$22</definedName>
    <definedName name="Z_D0CDC236_ABDA_4432_BA8D_8D1597712156_.wvu.PrintArea" localSheetId="4" hidden="1">'MRS(input)'!$A$3:$L$27</definedName>
    <definedName name="Z_D273F3A6_8152_4679_92B0_E1E5F788BD2C_.wvu.PrintArea" localSheetId="2" hidden="1">'MPS(calc_process)'!$A$3:$I$22</definedName>
    <definedName name="Z_D273F3A6_8152_4679_92B0_E1E5F788BD2C_.wvu.PrintArea" localSheetId="0" hidden="1">'MPS(input)'!$A$3:$K$27</definedName>
    <definedName name="Z_D273F3A6_8152_4679_92B0_E1E5F788BD2C_.wvu.PrintArea" localSheetId="6" hidden="1">'MRS(calc_process)'!$A$3:$I$22</definedName>
    <definedName name="Z_D273F3A6_8152_4679_92B0_E1E5F788BD2C_.wvu.PrintArea" localSheetId="4" hidden="1">'MRS(input)'!$A$3:$L$27</definedName>
  </definedNames>
  <calcPr calcId="145621"/>
</workbook>
</file>

<file path=xl/calcChain.xml><?xml version="1.0" encoding="utf-8"?>
<calcChain xmlns="http://schemas.openxmlformats.org/spreadsheetml/2006/main">
  <c r="H26" i="9" l="1"/>
  <c r="G26" i="9"/>
  <c r="F26" i="9"/>
  <c r="H25" i="9"/>
  <c r="G25" i="9"/>
  <c r="F25" i="9"/>
  <c r="H24" i="9"/>
  <c r="G24" i="9"/>
  <c r="F24" i="9"/>
  <c r="H23" i="9"/>
  <c r="G23" i="9"/>
  <c r="F23" i="9"/>
  <c r="H22" i="9"/>
  <c r="G22" i="9"/>
  <c r="F22" i="9"/>
  <c r="H21" i="9"/>
  <c r="G21" i="9"/>
  <c r="F21" i="9"/>
  <c r="H20" i="9"/>
  <c r="G20" i="9"/>
  <c r="F20" i="9"/>
  <c r="H19" i="9"/>
  <c r="G19" i="9"/>
  <c r="F19" i="9"/>
  <c r="H18" i="9"/>
  <c r="G18" i="9"/>
  <c r="F18" i="9"/>
  <c r="H17" i="9"/>
  <c r="G17" i="9"/>
  <c r="F17" i="9"/>
  <c r="H16" i="9"/>
  <c r="G16" i="9"/>
  <c r="F16" i="9"/>
  <c r="H15" i="9"/>
  <c r="G15" i="9"/>
  <c r="F15" i="9"/>
  <c r="H14" i="9"/>
  <c r="G14" i="9"/>
  <c r="F14" i="9"/>
  <c r="H13" i="9"/>
  <c r="G13" i="9"/>
  <c r="F13" i="9"/>
  <c r="H12" i="9"/>
  <c r="G12" i="9"/>
  <c r="F12" i="9"/>
  <c r="H11" i="9"/>
  <c r="G11" i="9"/>
  <c r="F11" i="9"/>
  <c r="H10" i="9"/>
  <c r="G10" i="9"/>
  <c r="F10" i="9"/>
  <c r="H9" i="9"/>
  <c r="G9" i="9"/>
  <c r="F9" i="9"/>
  <c r="H8" i="9"/>
  <c r="G8" i="9"/>
  <c r="F8" i="9"/>
  <c r="H7" i="9"/>
  <c r="G7" i="9"/>
  <c r="F7" i="9"/>
  <c r="E26" i="9"/>
  <c r="E25" i="9"/>
  <c r="E24" i="9"/>
  <c r="E23" i="9"/>
  <c r="E22" i="9"/>
  <c r="E21" i="9"/>
  <c r="E20" i="9"/>
  <c r="E19" i="9"/>
  <c r="E18" i="9"/>
  <c r="E17" i="9"/>
  <c r="E16" i="9"/>
  <c r="E15" i="9"/>
  <c r="E14" i="9"/>
  <c r="E13" i="9"/>
  <c r="E12" i="9"/>
  <c r="E11" i="9"/>
  <c r="E10" i="9"/>
  <c r="E9" i="9"/>
  <c r="E8" i="9"/>
  <c r="E7" i="9"/>
  <c r="L2" i="8"/>
  <c r="L1" i="8"/>
  <c r="I26" i="6"/>
  <c r="J26" i="6" s="1"/>
  <c r="H15" i="8" l="1"/>
  <c r="H16" i="8"/>
  <c r="H17" i="8"/>
  <c r="H18" i="8"/>
  <c r="H14" i="8"/>
  <c r="H13" i="8"/>
  <c r="K18" i="8" l="1"/>
  <c r="K17" i="8"/>
  <c r="K16" i="8"/>
  <c r="K15" i="8"/>
  <c r="K14" i="8"/>
  <c r="K13" i="8"/>
  <c r="F13" i="8" l="1"/>
  <c r="D21" i="9" s="1"/>
  <c r="K21" i="9" s="1"/>
  <c r="I2" i="10"/>
  <c r="I1" i="10"/>
  <c r="I26" i="9"/>
  <c r="I25" i="9"/>
  <c r="I24" i="9"/>
  <c r="I23" i="9"/>
  <c r="I22" i="9"/>
  <c r="I21" i="9"/>
  <c r="I20" i="9"/>
  <c r="I19" i="9"/>
  <c r="I18" i="9"/>
  <c r="I17" i="9"/>
  <c r="I16" i="9"/>
  <c r="I15" i="9"/>
  <c r="I14" i="9"/>
  <c r="I13" i="9"/>
  <c r="I12" i="9"/>
  <c r="I11" i="9"/>
  <c r="I10" i="9"/>
  <c r="I9" i="9"/>
  <c r="I8" i="9"/>
  <c r="I7" i="9"/>
  <c r="L2" i="9"/>
  <c r="L1" i="9"/>
  <c r="C2" i="7"/>
  <c r="C1" i="7"/>
  <c r="D8" i="9" l="1"/>
  <c r="K8" i="9" s="1"/>
  <c r="D10" i="9"/>
  <c r="K10" i="9" s="1"/>
  <c r="D12" i="9"/>
  <c r="K12" i="9" s="1"/>
  <c r="D14" i="9"/>
  <c r="J14" i="9" s="1"/>
  <c r="D16" i="9"/>
  <c r="K16" i="9" s="1"/>
  <c r="D18" i="9"/>
  <c r="K18" i="9" s="1"/>
  <c r="D20" i="9"/>
  <c r="K20" i="9" s="1"/>
  <c r="D22" i="9"/>
  <c r="D23" i="9"/>
  <c r="D24" i="9"/>
  <c r="K24" i="9" s="1"/>
  <c r="D26" i="9"/>
  <c r="K26" i="9" s="1"/>
  <c r="D25" i="9"/>
  <c r="K25" i="9" s="1"/>
  <c r="D7" i="9"/>
  <c r="K7" i="9" s="1"/>
  <c r="D9" i="9"/>
  <c r="J9" i="9" s="1"/>
  <c r="D11" i="9"/>
  <c r="K11" i="9" s="1"/>
  <c r="D13" i="9"/>
  <c r="J13" i="9" s="1"/>
  <c r="D15" i="9"/>
  <c r="K15" i="9" s="1"/>
  <c r="D17" i="9"/>
  <c r="K17" i="9" s="1"/>
  <c r="D19" i="9"/>
  <c r="K19" i="9" s="1"/>
  <c r="J7" i="9"/>
  <c r="L7" i="9" s="1"/>
  <c r="J10" i="9"/>
  <c r="L10" i="9" s="1"/>
  <c r="J15" i="9"/>
  <c r="L15" i="9" s="1"/>
  <c r="J24" i="9"/>
  <c r="L24" i="9" s="1"/>
  <c r="J26" i="9"/>
  <c r="L26" i="9" s="1"/>
  <c r="J12" i="9"/>
  <c r="L12" i="9" s="1"/>
  <c r="J21" i="9"/>
  <c r="L21" i="9" s="1"/>
  <c r="I2" i="2"/>
  <c r="L2" i="6"/>
  <c r="J8" i="9" l="1"/>
  <c r="L8" i="9" s="1"/>
  <c r="K9" i="9"/>
  <c r="L9" i="9" s="1"/>
  <c r="J18" i="9"/>
  <c r="L18" i="9" s="1"/>
  <c r="K13" i="9"/>
  <c r="L13" i="9" s="1"/>
  <c r="J17" i="9"/>
  <c r="L17" i="9" s="1"/>
  <c r="J20" i="9"/>
  <c r="L20" i="9" s="1"/>
  <c r="J25" i="9"/>
  <c r="L25" i="9" s="1"/>
  <c r="J16" i="9"/>
  <c r="L16" i="9" s="1"/>
  <c r="J22" i="9"/>
  <c r="L22" i="9" s="1"/>
  <c r="K22" i="9"/>
  <c r="K14" i="9"/>
  <c r="K27" i="9" s="1"/>
  <c r="G12" i="10" s="1"/>
  <c r="G11" i="10" s="1"/>
  <c r="J11" i="9"/>
  <c r="L11" i="9" s="1"/>
  <c r="J19" i="9"/>
  <c r="L19" i="9" s="1"/>
  <c r="K23" i="9"/>
  <c r="J23" i="9"/>
  <c r="L23" i="9" s="1"/>
  <c r="D8" i="6"/>
  <c r="K8" i="6" s="1"/>
  <c r="D9" i="6"/>
  <c r="K9" i="6" s="1"/>
  <c r="D10" i="6"/>
  <c r="K10" i="6" s="1"/>
  <c r="D11" i="6"/>
  <c r="K11" i="6" s="1"/>
  <c r="D12" i="6"/>
  <c r="K12" i="6" s="1"/>
  <c r="D13" i="6"/>
  <c r="K13" i="6" s="1"/>
  <c r="D14" i="6"/>
  <c r="K14" i="6" s="1"/>
  <c r="D15" i="6"/>
  <c r="K15" i="6" s="1"/>
  <c r="D16" i="6"/>
  <c r="K16" i="6" s="1"/>
  <c r="D17" i="6"/>
  <c r="K17" i="6" s="1"/>
  <c r="D18" i="6"/>
  <c r="K18" i="6" s="1"/>
  <c r="D19" i="6"/>
  <c r="K19" i="6" s="1"/>
  <c r="D20" i="6"/>
  <c r="K20" i="6" s="1"/>
  <c r="D21" i="6"/>
  <c r="K21" i="6" s="1"/>
  <c r="D22" i="6"/>
  <c r="K22" i="6" s="1"/>
  <c r="D23" i="6"/>
  <c r="K23" i="6" s="1"/>
  <c r="D24" i="6"/>
  <c r="K24" i="6" s="1"/>
  <c r="D25" i="6"/>
  <c r="K25" i="6" s="1"/>
  <c r="D26" i="6"/>
  <c r="K26" i="6" s="1"/>
  <c r="J27" i="9" l="1"/>
  <c r="G9" i="10" s="1"/>
  <c r="G8" i="10" s="1"/>
  <c r="G6" i="10" s="1"/>
  <c r="D22" i="8" s="1"/>
  <c r="L14" i="9"/>
  <c r="L27" i="9" s="1"/>
  <c r="D7" i="6"/>
  <c r="K7" i="6" s="1"/>
  <c r="I7" i="6" l="1"/>
  <c r="J7" i="6" s="1"/>
  <c r="L1" i="6" l="1"/>
  <c r="I25" i="6" l="1"/>
  <c r="J25" i="6" s="1"/>
  <c r="I24" i="6"/>
  <c r="J24" i="6" s="1"/>
  <c r="I23" i="6"/>
  <c r="J23" i="6" s="1"/>
  <c r="I22" i="6"/>
  <c r="J22" i="6" s="1"/>
  <c r="I21" i="6"/>
  <c r="J21" i="6" s="1"/>
  <c r="I20" i="6"/>
  <c r="J20" i="6" s="1"/>
  <c r="I19" i="6"/>
  <c r="J19" i="6" s="1"/>
  <c r="I18" i="6"/>
  <c r="J18" i="6" s="1"/>
  <c r="I17" i="6"/>
  <c r="J17" i="6" s="1"/>
  <c r="I16" i="6"/>
  <c r="J16" i="6" s="1"/>
  <c r="I15" i="6"/>
  <c r="J15" i="6" s="1"/>
  <c r="I14" i="6"/>
  <c r="J14" i="6" s="1"/>
  <c r="I13" i="6"/>
  <c r="J13" i="6" s="1"/>
  <c r="I12" i="6"/>
  <c r="J12" i="6" s="1"/>
  <c r="I11" i="6"/>
  <c r="J11" i="6" s="1"/>
  <c r="I10" i="6"/>
  <c r="J10" i="6" s="1"/>
  <c r="I9" i="6"/>
  <c r="J9" i="6" s="1"/>
  <c r="I8" i="6"/>
  <c r="J8" i="6" s="1"/>
  <c r="I1" i="2" l="1"/>
  <c r="L11" i="6" l="1"/>
  <c r="L24" i="6" l="1"/>
  <c r="L25" i="6"/>
  <c r="L13" i="6"/>
  <c r="L19" i="6"/>
  <c r="K27" i="6"/>
  <c r="G12" i="2" s="1"/>
  <c r="G11" i="2" s="1"/>
  <c r="L23" i="6"/>
  <c r="L22" i="6"/>
  <c r="L15" i="6"/>
  <c r="L17" i="6"/>
  <c r="L20" i="6"/>
  <c r="L9" i="6"/>
  <c r="L21" i="6"/>
  <c r="L8" i="6"/>
  <c r="L14" i="6"/>
  <c r="L12" i="6"/>
  <c r="L18" i="6"/>
  <c r="L16" i="6"/>
  <c r="L26" i="6"/>
  <c r="L7" i="6"/>
  <c r="J27" i="6"/>
  <c r="G9" i="2" s="1"/>
  <c r="G8" i="2" s="1"/>
  <c r="G6" i="2" s="1"/>
  <c r="B22" i="1" s="1"/>
  <c r="L10" i="6"/>
  <c r="L27" i="6" l="1"/>
</calcChain>
</file>

<file path=xl/sharedStrings.xml><?xml version="1.0" encoding="utf-8"?>
<sst xmlns="http://schemas.openxmlformats.org/spreadsheetml/2006/main" count="350" uniqueCount="154">
  <si>
    <t>(1)</t>
  </si>
  <si>
    <t>MWh/p</t>
    <phoneticPr fontId="4"/>
  </si>
  <si>
    <t>Units</t>
    <phoneticPr fontId="4"/>
  </si>
  <si>
    <r>
      <t>tCO</t>
    </r>
    <r>
      <rPr>
        <vertAlign val="subscript"/>
        <sz val="11"/>
        <rFont val="Arial"/>
        <family val="2"/>
      </rPr>
      <t>2</t>
    </r>
    <r>
      <rPr>
        <sz val="11"/>
        <rFont val="Arial"/>
        <family val="2"/>
      </rPr>
      <t>/MWh</t>
    </r>
    <phoneticPr fontId="4"/>
  </si>
  <si>
    <r>
      <t xml:space="preserve">Output cooling water temperature of project chiller </t>
    </r>
    <r>
      <rPr>
        <i/>
        <sz val="11"/>
        <rFont val="Arial"/>
        <family val="2"/>
      </rPr>
      <t>i</t>
    </r>
    <r>
      <rPr>
        <sz val="11"/>
        <rFont val="Arial"/>
        <family val="2"/>
      </rPr>
      <t xml:space="preserve"> set under the project specific condition</t>
    </r>
    <phoneticPr fontId="4"/>
  </si>
  <si>
    <t>degree Celsius</t>
    <phoneticPr fontId="4"/>
  </si>
  <si>
    <r>
      <t xml:space="preserve">Output chilled water temperature of project chiller </t>
    </r>
    <r>
      <rPr>
        <i/>
        <sz val="11"/>
        <rFont val="Arial"/>
        <family val="2"/>
      </rPr>
      <t>i</t>
    </r>
    <r>
      <rPr>
        <sz val="11"/>
        <rFont val="Arial"/>
        <family val="2"/>
      </rPr>
      <t xml:space="preserve"> set under the project specific condition</t>
    </r>
    <phoneticPr fontId="4"/>
  </si>
  <si>
    <r>
      <t xml:space="preserve">COP of reference chiller </t>
    </r>
    <r>
      <rPr>
        <i/>
        <sz val="11"/>
        <rFont val="Arial"/>
        <family val="2"/>
      </rPr>
      <t>i</t>
    </r>
    <r>
      <rPr>
        <sz val="11"/>
        <rFont val="Arial"/>
        <family val="2"/>
      </rPr>
      <t xml:space="preserve"> under the standardizing temperature conditions</t>
    </r>
    <phoneticPr fontId="4"/>
  </si>
  <si>
    <t>-</t>
    <phoneticPr fontId="4"/>
  </si>
  <si>
    <t>Selected from the default values set in the methodology</t>
  </si>
  <si>
    <r>
      <t xml:space="preserve">COP of project chiller </t>
    </r>
    <r>
      <rPr>
        <i/>
        <sz val="11"/>
        <rFont val="Arial"/>
        <family val="2"/>
      </rPr>
      <t>i</t>
    </r>
    <r>
      <rPr>
        <sz val="11"/>
        <rFont val="Arial"/>
        <family val="2"/>
      </rPr>
      <t xml:space="preserve"> under the project specific conditions</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</si>
  <si>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</si>
  <si>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</si>
  <si>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</si>
  <si>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</si>
  <si>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Option B</t>
    <phoneticPr fontId="4"/>
  </si>
  <si>
    <t>Option C</t>
    <phoneticPr fontId="4"/>
  </si>
  <si>
    <t>1. Calculations for emission reductions</t>
    <phoneticPr fontId="4"/>
  </si>
  <si>
    <t>Fuel type</t>
    <phoneticPr fontId="4"/>
  </si>
  <si>
    <t>Value</t>
    <phoneticPr fontId="4"/>
  </si>
  <si>
    <t>Units</t>
    <phoneticPr fontId="4"/>
  </si>
  <si>
    <t>Parameter</t>
  </si>
  <si>
    <r>
      <t xml:space="preserve">Emission reductions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</si>
  <si>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</si>
  <si>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</si>
  <si>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t>N/A</t>
  </si>
  <si>
    <r>
      <t>tCO</t>
    </r>
    <r>
      <rPr>
        <vertAlign val="subscript"/>
        <sz val="11"/>
        <color indexed="8"/>
        <rFont val="Arial"/>
        <family val="2"/>
      </rPr>
      <t>2</t>
    </r>
    <r>
      <rPr>
        <sz val="11"/>
        <color indexed="8"/>
        <rFont val="Arial"/>
        <family val="2"/>
      </rPr>
      <t>/p</t>
    </r>
    <phoneticPr fontId="4"/>
  </si>
  <si>
    <r>
      <t>RE</t>
    </r>
    <r>
      <rPr>
        <vertAlign val="subscript"/>
        <sz val="11"/>
        <color indexed="8"/>
        <rFont val="Arial"/>
        <family val="2"/>
      </rPr>
      <t>p</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</si>
  <si>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</si>
  <si>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</si>
  <si>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t>[List of Default Values]</t>
    <phoneticPr fontId="4"/>
  </si>
  <si>
    <r>
      <t>TD</t>
    </r>
    <r>
      <rPr>
        <vertAlign val="subscript"/>
        <sz val="11"/>
        <rFont val="Arial"/>
        <family val="2"/>
      </rPr>
      <t>cooling</t>
    </r>
    <phoneticPr fontId="4"/>
  </si>
  <si>
    <t>degree Celsius</t>
    <phoneticPr fontId="4"/>
  </si>
  <si>
    <r>
      <t>TD</t>
    </r>
    <r>
      <rPr>
        <vertAlign val="subscript"/>
        <sz val="11"/>
        <rFont val="Arial"/>
        <family val="2"/>
      </rPr>
      <t>chilled</t>
    </r>
    <phoneticPr fontId="4"/>
  </si>
  <si>
    <t>Based on the amount of transaction which is measured directly using measuring equipment (Data used: commercial evidence such as invoices)</t>
  </si>
  <si>
    <t>Based on the actual measurement using measuring equipment (Data used: measured values)</t>
  </si>
  <si>
    <t>Option C</t>
    <phoneticPr fontId="4"/>
  </si>
  <si>
    <t>Monitored data</t>
    <phoneticPr fontId="4"/>
  </si>
  <si>
    <t>Continuously</t>
    <phoneticPr fontId="4"/>
  </si>
  <si>
    <t>-</t>
    <phoneticPr fontId="3"/>
  </si>
  <si>
    <r>
      <t xml:space="preserve">Project-specific parameters to be fixed </t>
    </r>
    <r>
      <rPr>
        <b/>
        <i/>
        <sz val="11"/>
        <color indexed="9"/>
        <rFont val="Arial"/>
        <family val="2"/>
      </rPr>
      <t>ex ante</t>
    </r>
    <phoneticPr fontId="3"/>
  </si>
  <si>
    <t>Parameters</t>
    <phoneticPr fontId="3"/>
  </si>
  <si>
    <t>Description of data</t>
    <phoneticPr fontId="3"/>
  </si>
  <si>
    <t>Units</t>
    <phoneticPr fontId="3"/>
  </si>
  <si>
    <t>-</t>
    <phoneticPr fontId="3"/>
  </si>
  <si>
    <r>
      <t>tCO</t>
    </r>
    <r>
      <rPr>
        <vertAlign val="subscript"/>
        <sz val="11"/>
        <rFont val="Arial"/>
        <family val="2"/>
      </rPr>
      <t>2</t>
    </r>
    <r>
      <rPr>
        <sz val="11"/>
        <rFont val="Arial"/>
        <family val="2"/>
      </rPr>
      <t>/p</t>
    </r>
    <phoneticPr fontId="3"/>
  </si>
  <si>
    <t>Estimated values</t>
    <phoneticPr fontId="3"/>
  </si>
  <si>
    <t>Total</t>
    <phoneticPr fontId="3"/>
  </si>
  <si>
    <t>-</t>
    <phoneticPr fontId="4"/>
  </si>
  <si>
    <r>
      <t xml:space="preserve">Project emissions of project chiller </t>
    </r>
    <r>
      <rPr>
        <i/>
        <sz val="11"/>
        <rFont val="Arial"/>
        <family val="2"/>
      </rPr>
      <t>i</t>
    </r>
    <r>
      <rPr>
        <sz val="11"/>
        <rFont val="Arial"/>
        <family val="2"/>
      </rPr>
      <t xml:space="preserve"> during the period </t>
    </r>
    <r>
      <rPr>
        <i/>
        <sz val="11"/>
        <rFont val="Arial"/>
        <family val="2"/>
      </rPr>
      <t>p</t>
    </r>
    <phoneticPr fontId="3"/>
  </si>
  <si>
    <r>
      <t xml:space="preserve">Reference emissions during the period </t>
    </r>
    <r>
      <rPr>
        <i/>
        <sz val="11"/>
        <color indexed="8"/>
        <rFont val="Arial"/>
        <family val="2"/>
      </rPr>
      <t>p</t>
    </r>
    <phoneticPr fontId="4"/>
  </si>
  <si>
    <r>
      <t xml:space="preserve">Project emissions during the period </t>
    </r>
    <r>
      <rPr>
        <i/>
        <sz val="11"/>
        <color indexed="8"/>
        <rFont val="Arial"/>
        <family val="2"/>
      </rPr>
      <t>p</t>
    </r>
    <phoneticPr fontId="4"/>
  </si>
  <si>
    <t>2. Calculations for reference emissions</t>
    <phoneticPr fontId="4"/>
  </si>
  <si>
    <t>3. Calculations of the project emissions</t>
    <phoneticPr fontId="4"/>
  </si>
  <si>
    <r>
      <t xml:space="preserve">Project emissions during the period </t>
    </r>
    <r>
      <rPr>
        <i/>
        <sz val="11"/>
        <color indexed="8"/>
        <rFont val="Arial"/>
        <family val="2"/>
      </rPr>
      <t>p</t>
    </r>
    <phoneticPr fontId="3"/>
  </si>
  <si>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</si>
  <si>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</si>
  <si>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</si>
  <si>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</si>
  <si>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</si>
  <si>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</si>
  <si>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</si>
  <si>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</si>
  <si>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</si>
  <si>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</si>
  <si>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</si>
  <si>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</si>
  <si>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</si>
  <si>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</si>
  <si>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</si>
  <si>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</si>
  <si>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</si>
  <si>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</si>
  <si>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</si>
  <si>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</si>
  <si>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</si>
  <si>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(a)</t>
    <phoneticPr fontId="4"/>
  </si>
  <si>
    <t>(f)</t>
    <phoneticPr fontId="4"/>
  </si>
  <si>
    <t>-</t>
    <phoneticPr fontId="3"/>
  </si>
  <si>
    <t>-</t>
    <phoneticPr fontId="4"/>
  </si>
  <si>
    <r>
      <t>CO</t>
    </r>
    <r>
      <rPr>
        <vertAlign val="subscript"/>
        <sz val="11"/>
        <rFont val="Arial"/>
        <family val="2"/>
      </rPr>
      <t>2</t>
    </r>
    <r>
      <rPr>
        <sz val="11"/>
        <rFont val="Arial"/>
        <family val="2"/>
      </rPr>
      <t xml:space="preserve"> emission factor for consumed electricity</t>
    </r>
    <phoneticPr fontId="4"/>
  </si>
  <si>
    <r>
      <t>Emissions reductions by the project chiller</t>
    </r>
    <r>
      <rPr>
        <i/>
        <sz val="11"/>
        <rFont val="Arial"/>
        <family val="2"/>
      </rPr>
      <t xml:space="preserve"> i </t>
    </r>
    <r>
      <rPr>
        <sz val="11"/>
        <rFont val="Arial"/>
        <family val="2"/>
      </rPr>
      <t xml:space="preserve">during the period </t>
    </r>
    <r>
      <rPr>
        <i/>
        <sz val="11"/>
        <rFont val="Arial"/>
        <family val="2"/>
      </rPr>
      <t>p</t>
    </r>
    <phoneticPr fontId="3"/>
  </si>
  <si>
    <r>
      <t xml:space="preserve">Reference emissions of reference chiller </t>
    </r>
    <r>
      <rPr>
        <i/>
        <sz val="11"/>
        <rFont val="Arial"/>
        <family val="2"/>
      </rPr>
      <t>i</t>
    </r>
    <r>
      <rPr>
        <sz val="11"/>
        <rFont val="Arial"/>
        <family val="2"/>
      </rPr>
      <t xml:space="preserve"> during the period </t>
    </r>
    <r>
      <rPr>
        <i/>
        <sz val="11"/>
        <rFont val="Arial"/>
        <family val="2"/>
      </rPr>
      <t>p</t>
    </r>
    <phoneticPr fontId="3"/>
  </si>
  <si>
    <t>i</t>
    <phoneticPr fontId="4"/>
  </si>
  <si>
    <t>Identification number of project chiller</t>
    <phoneticPr fontId="3"/>
  </si>
  <si>
    <r>
      <t>EC</t>
    </r>
    <r>
      <rPr>
        <i/>
        <vertAlign val="subscript"/>
        <sz val="11"/>
        <rFont val="Arial"/>
        <family val="2"/>
      </rPr>
      <t>PJ,i,p</t>
    </r>
    <phoneticPr fontId="4"/>
  </si>
  <si>
    <r>
      <t>EF</t>
    </r>
    <r>
      <rPr>
        <i/>
        <vertAlign val="subscript"/>
        <sz val="11"/>
        <rFont val="Arial"/>
        <family val="2"/>
      </rPr>
      <t>elec</t>
    </r>
    <phoneticPr fontId="4"/>
  </si>
  <si>
    <r>
      <t>T</t>
    </r>
    <r>
      <rPr>
        <i/>
        <vertAlign val="subscript"/>
        <sz val="11"/>
        <rFont val="Arial"/>
        <family val="2"/>
      </rPr>
      <t>cooling-out,i</t>
    </r>
    <phoneticPr fontId="4"/>
  </si>
  <si>
    <r>
      <t>T</t>
    </r>
    <r>
      <rPr>
        <i/>
        <vertAlign val="subscript"/>
        <sz val="11"/>
        <rFont val="Arial"/>
        <family val="2"/>
      </rPr>
      <t>chilled-out,i</t>
    </r>
    <phoneticPr fontId="4"/>
  </si>
  <si>
    <r>
      <t>COP</t>
    </r>
    <r>
      <rPr>
        <i/>
        <vertAlign val="subscript"/>
        <sz val="11"/>
        <rFont val="Arial"/>
        <family val="2"/>
      </rPr>
      <t>RE,i</t>
    </r>
    <phoneticPr fontId="4"/>
  </si>
  <si>
    <r>
      <t>COP</t>
    </r>
    <r>
      <rPr>
        <i/>
        <vertAlign val="subscript"/>
        <sz val="11"/>
        <rFont val="Arial"/>
        <family val="2"/>
      </rPr>
      <t>PJ,i</t>
    </r>
    <phoneticPr fontId="4"/>
  </si>
  <si>
    <r>
      <t>COP</t>
    </r>
    <r>
      <rPr>
        <i/>
        <vertAlign val="subscript"/>
        <sz val="11"/>
        <rFont val="Arial"/>
        <family val="2"/>
      </rPr>
      <t>PJ,tc,i</t>
    </r>
    <phoneticPr fontId="4"/>
  </si>
  <si>
    <r>
      <t>RE</t>
    </r>
    <r>
      <rPr>
        <i/>
        <vertAlign val="subscript"/>
        <sz val="11"/>
        <rFont val="Arial"/>
        <family val="2"/>
      </rPr>
      <t>i,p</t>
    </r>
    <phoneticPr fontId="4"/>
  </si>
  <si>
    <r>
      <t>PE</t>
    </r>
    <r>
      <rPr>
        <i/>
        <vertAlign val="subscript"/>
        <sz val="11"/>
        <rFont val="Arial"/>
        <family val="2"/>
      </rPr>
      <t>i,p</t>
    </r>
    <phoneticPr fontId="3"/>
  </si>
  <si>
    <r>
      <t>ER</t>
    </r>
    <r>
      <rPr>
        <i/>
        <vertAlign val="subscript"/>
        <sz val="11"/>
        <rFont val="Arial"/>
        <family val="2"/>
      </rPr>
      <t>i,p</t>
    </r>
    <phoneticPr fontId="4"/>
  </si>
  <si>
    <r>
      <t>COP</t>
    </r>
    <r>
      <rPr>
        <vertAlign val="subscript"/>
        <sz val="11"/>
        <rFont val="Arial"/>
        <family val="2"/>
      </rPr>
      <t>RE,i</t>
    </r>
    <r>
      <rPr>
        <sz val="11"/>
        <rFont val="Arial"/>
        <family val="2"/>
      </rPr>
      <t xml:space="preserve"> (300</t>
    </r>
    <r>
      <rPr>
        <sz val="11"/>
        <rFont val="Arial Unicode MS"/>
        <family val="3"/>
        <charset val="128"/>
      </rPr>
      <t>≤</t>
    </r>
    <r>
      <rPr>
        <sz val="11"/>
        <rFont val="Arial"/>
        <family val="2"/>
      </rPr>
      <t>x&lt;450USRt)</t>
    </r>
    <phoneticPr fontId="4"/>
  </si>
  <si>
    <r>
      <t>COP</t>
    </r>
    <r>
      <rPr>
        <vertAlign val="subscript"/>
        <sz val="11"/>
        <rFont val="Arial"/>
        <family val="2"/>
      </rPr>
      <t>RE,i</t>
    </r>
    <r>
      <rPr>
        <sz val="11"/>
        <rFont val="Arial"/>
        <family val="2"/>
      </rPr>
      <t xml:space="preserve"> (450</t>
    </r>
    <r>
      <rPr>
        <sz val="11"/>
        <rFont val="ＭＳ Ｐゴシック"/>
        <family val="3"/>
        <charset val="128"/>
      </rPr>
      <t>≤</t>
    </r>
    <r>
      <rPr>
        <sz val="11"/>
        <rFont val="Arial"/>
        <family val="2"/>
      </rPr>
      <t>x&lt;550USRt)</t>
    </r>
    <phoneticPr fontId="4"/>
  </si>
  <si>
    <r>
      <t>COP</t>
    </r>
    <r>
      <rPr>
        <vertAlign val="subscript"/>
        <sz val="11"/>
        <rFont val="Arial"/>
        <family val="2"/>
      </rPr>
      <t>RE,i</t>
    </r>
    <r>
      <rPr>
        <sz val="11"/>
        <rFont val="Arial"/>
        <family val="2"/>
      </rPr>
      <t xml:space="preserve"> (550</t>
    </r>
    <r>
      <rPr>
        <sz val="11"/>
        <rFont val="ＭＳ Ｐゴシック"/>
        <family val="3"/>
        <charset val="128"/>
      </rPr>
      <t>≤</t>
    </r>
    <r>
      <rPr>
        <sz val="11"/>
        <rFont val="Arial"/>
        <family val="2"/>
      </rPr>
      <t>x&lt;825USRt)</t>
    </r>
    <phoneticPr fontId="4"/>
  </si>
  <si>
    <r>
      <t>COP</t>
    </r>
    <r>
      <rPr>
        <vertAlign val="subscript"/>
        <sz val="11"/>
        <rFont val="Arial"/>
        <family val="2"/>
      </rPr>
      <t>RE,i</t>
    </r>
    <r>
      <rPr>
        <sz val="11"/>
        <rFont val="Arial"/>
        <family val="2"/>
      </rPr>
      <t xml:space="preserve"> (825</t>
    </r>
    <r>
      <rPr>
        <sz val="11"/>
        <rFont val="Arial Unicode MS"/>
        <family val="3"/>
        <charset val="128"/>
      </rPr>
      <t>≤</t>
    </r>
    <r>
      <rPr>
        <sz val="11"/>
        <rFont val="Arial"/>
        <family val="2"/>
      </rPr>
      <t>x</t>
    </r>
    <r>
      <rPr>
        <sz val="11"/>
        <rFont val="Arial Unicode MS"/>
        <family val="3"/>
        <charset val="128"/>
      </rPr>
      <t>≤</t>
    </r>
    <r>
      <rPr>
        <sz val="11"/>
        <rFont val="Arial"/>
        <family val="2"/>
      </rPr>
      <t>1,500USRt)</t>
    </r>
    <phoneticPr fontId="4"/>
  </si>
  <si>
    <t>Monitoring Spreadsheet: JCM_VN_AM011_ver01.0</t>
    <phoneticPr fontId="4"/>
  </si>
  <si>
    <t>Reference Number:</t>
    <phoneticPr fontId="4"/>
  </si>
  <si>
    <r>
      <t xml:space="preserve">Table 1: Parameters to be monitored </t>
    </r>
    <r>
      <rPr>
        <b/>
        <i/>
        <sz val="11"/>
        <color indexed="8"/>
        <rFont val="Arial"/>
        <family val="2"/>
      </rPr>
      <t>ex post</t>
    </r>
    <phoneticPr fontId="4"/>
  </si>
  <si>
    <r>
      <t>EC</t>
    </r>
    <r>
      <rPr>
        <i/>
        <vertAlign val="subscript"/>
        <sz val="11"/>
        <rFont val="Arial"/>
        <family val="2"/>
      </rPr>
      <t>PJ,i,p</t>
    </r>
    <phoneticPr fontId="4"/>
  </si>
  <si>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</si>
  <si>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r>
      <t>Data is measured by measuring equipment.</t>
    </r>
    <r>
      <rPr>
        <sz val="11"/>
        <rFont val="ＭＳ Ｐゴシック"/>
        <family val="3"/>
        <charset val="128"/>
      </rPr>
      <t xml:space="preserve">
</t>
    </r>
    <r>
      <rPr>
        <sz val="11"/>
        <color theme="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4"/>
  </si>
  <si>
    <r>
      <t xml:space="preserve">Table 2: Project-specific parameters to be fixed </t>
    </r>
    <r>
      <rPr>
        <b/>
        <i/>
        <sz val="11"/>
        <color indexed="8"/>
        <rFont val="Arial"/>
        <family val="2"/>
      </rPr>
      <t>ex ante</t>
    </r>
    <phoneticPr fontId="4"/>
  </si>
  <si>
    <r>
      <t>EF</t>
    </r>
    <r>
      <rPr>
        <i/>
        <vertAlign val="subscript"/>
        <sz val="11"/>
        <rFont val="Arial"/>
        <family val="2"/>
      </rPr>
      <t>elec</t>
    </r>
    <phoneticPr fontId="4"/>
  </si>
  <si>
    <r>
      <t>T</t>
    </r>
    <r>
      <rPr>
        <i/>
        <vertAlign val="subscript"/>
        <sz val="11"/>
        <rFont val="Arial"/>
        <family val="2"/>
      </rPr>
      <t>cooling-out,i</t>
    </r>
    <phoneticPr fontId="4"/>
  </si>
  <si>
    <r>
      <t xml:space="preserve">Specifications of project chiller </t>
    </r>
    <r>
      <rPr>
        <i/>
        <sz val="11"/>
        <rFont val="Arial"/>
        <family val="2"/>
      </rPr>
      <t>i</t>
    </r>
    <r>
      <rPr>
        <sz val="11"/>
        <rFont val="Arial"/>
        <family val="2"/>
      </rPr>
      <t xml:space="preserve"> prepared for the quotation or factory acceptance test data by manufacturer</t>
    </r>
    <phoneticPr fontId="4"/>
  </si>
  <si>
    <r>
      <t>T</t>
    </r>
    <r>
      <rPr>
        <i/>
        <vertAlign val="subscript"/>
        <sz val="11"/>
        <rFont val="Arial"/>
        <family val="2"/>
      </rPr>
      <t>chilled-out,i</t>
    </r>
    <phoneticPr fontId="4"/>
  </si>
  <si>
    <r>
      <t>COP</t>
    </r>
    <r>
      <rPr>
        <i/>
        <vertAlign val="subscript"/>
        <sz val="11"/>
        <rFont val="Arial"/>
        <family val="2"/>
      </rPr>
      <t>RE,i</t>
    </r>
    <phoneticPr fontId="4"/>
  </si>
  <si>
    <r>
      <t xml:space="preserve">COP of reference chiller </t>
    </r>
    <r>
      <rPr>
        <i/>
        <sz val="11"/>
        <rFont val="Arial"/>
        <family val="2"/>
      </rPr>
      <t>i</t>
    </r>
    <r>
      <rPr>
        <sz val="11"/>
        <rFont val="Arial"/>
        <family val="2"/>
      </rPr>
      <t xml:space="preserve"> under the standardizing temperature conditions</t>
    </r>
    <phoneticPr fontId="4"/>
  </si>
  <si>
    <r>
      <t>COP</t>
    </r>
    <r>
      <rPr>
        <i/>
        <vertAlign val="subscript"/>
        <sz val="11"/>
        <rFont val="Arial"/>
        <family val="2"/>
      </rPr>
      <t>PJ,i</t>
    </r>
    <phoneticPr fontId="4"/>
  </si>
  <si>
    <r>
      <t xml:space="preserve">COP of project chiller </t>
    </r>
    <r>
      <rPr>
        <i/>
        <sz val="11"/>
        <rFont val="Arial"/>
        <family val="2"/>
      </rPr>
      <t>i</t>
    </r>
    <r>
      <rPr>
        <sz val="11"/>
        <rFont val="Arial"/>
        <family val="2"/>
      </rPr>
      <t xml:space="preserve"> under the project specific conditions</t>
    </r>
    <phoneticPr fontId="4"/>
  </si>
  <si>
    <r>
      <t>COP</t>
    </r>
    <r>
      <rPr>
        <i/>
        <vertAlign val="subscript"/>
        <sz val="11"/>
        <rFont val="Arial"/>
        <family val="2"/>
      </rPr>
      <t>PJ,tc,i</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</si>
  <si>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</si>
  <si>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r>
      <t>CO</t>
    </r>
    <r>
      <rPr>
        <b/>
        <vertAlign val="subscript"/>
        <sz val="11"/>
        <color indexed="9"/>
        <rFont val="Arial"/>
        <family val="2"/>
      </rPr>
      <t>2</t>
    </r>
    <r>
      <rPr>
        <b/>
        <sz val="11"/>
        <color indexed="9"/>
        <rFont val="Arial"/>
        <family val="2"/>
      </rPr>
      <t xml:space="preserve"> emission reductions</t>
    </r>
    <phoneticPr fontId="4"/>
  </si>
  <si>
    <r>
      <t>tCO</t>
    </r>
    <r>
      <rPr>
        <vertAlign val="subscript"/>
        <sz val="11"/>
        <color indexed="8"/>
        <rFont val="Arial"/>
        <family val="2"/>
      </rPr>
      <t>2</t>
    </r>
    <r>
      <rPr>
        <sz val="11"/>
        <color indexed="8"/>
        <rFont val="Arial"/>
        <family val="2"/>
      </rPr>
      <t>/p</t>
    </r>
    <phoneticPr fontId="4"/>
  </si>
  <si>
    <t>Monitoring Plan Sheet (Input Sheet) [Attachment to Project Design Document]</t>
    <phoneticPr fontId="4"/>
  </si>
  <si>
    <t>Monitoring Plan Sheet (Calculation Process Sheet) [Attachment to Project Design Document]</t>
    <phoneticPr fontId="4"/>
  </si>
  <si>
    <t>Input on "MPS
(input_separate)"</t>
    <phoneticPr fontId="4"/>
  </si>
  <si>
    <t>Input on "MPS
(input_separate)"</t>
    <phoneticPr fontId="4"/>
  </si>
  <si>
    <t>Monitoring Structure Sheet [Attachment to Project Design Document]</t>
    <phoneticPr fontId="4"/>
  </si>
  <si>
    <t>Responsible personnel</t>
  </si>
  <si>
    <t>Role</t>
    <phoneticPr fontId="4"/>
  </si>
  <si>
    <t>Monitoring Report Sheet (Input Sheet) [For Verification]</t>
    <phoneticPr fontId="4"/>
  </si>
  <si>
    <t>Monitoring Report Sheet (Calculation Process Sheet) [For Verification]</t>
    <phoneticPr fontId="4"/>
  </si>
  <si>
    <t>Input on "MRS
(input_separate)"</t>
    <phoneticPr fontId="4"/>
  </si>
  <si>
    <r>
      <t xml:space="preserve">Table 1: Parameters monitored </t>
    </r>
    <r>
      <rPr>
        <b/>
        <i/>
        <sz val="11"/>
        <color indexed="8"/>
        <rFont val="Arial"/>
        <family val="2"/>
      </rPr>
      <t>ex post</t>
    </r>
    <phoneticPr fontId="4"/>
  </si>
  <si>
    <r>
      <t xml:space="preserve">Table 2: Project-specific parameters fixed </t>
    </r>
    <r>
      <rPr>
        <b/>
        <i/>
        <sz val="11"/>
        <color indexed="8"/>
        <rFont val="Arial"/>
        <family val="2"/>
      </rPr>
      <t>ex ante</t>
    </r>
    <phoneticPr fontId="4"/>
  </si>
  <si>
    <r>
      <t xml:space="preserve">Table3: </t>
    </r>
    <r>
      <rPr>
        <b/>
        <i/>
        <sz val="11"/>
        <color indexed="8"/>
        <rFont val="Arial"/>
        <family val="2"/>
      </rPr>
      <t xml:space="preserve">Ex-post </t>
    </r>
    <r>
      <rPr>
        <b/>
        <sz val="11"/>
        <color indexed="8"/>
        <rFont val="Arial"/>
        <family val="2"/>
      </rPr>
      <t>calculation of CO</t>
    </r>
    <r>
      <rPr>
        <b/>
        <vertAlign val="subscript"/>
        <sz val="11"/>
        <color indexed="8"/>
        <rFont val="Arial"/>
        <family val="2"/>
      </rPr>
      <t>2</t>
    </r>
    <r>
      <rPr>
        <b/>
        <sz val="11"/>
        <color indexed="8"/>
        <rFont val="Arial"/>
        <family val="2"/>
      </rPr>
      <t xml:space="preserve"> emission reductions</t>
    </r>
    <phoneticPr fontId="4"/>
  </si>
  <si>
    <t>Monitoring period</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</si>
  <si>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</si>
  <si>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</si>
  <si>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</si>
  <si>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</si>
  <si>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</si>
  <si>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</si>
  <si>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</si>
  <si>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</si>
  <si>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</si>
  <si>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(k)</t>
    <phoneticPr fontId="4"/>
  </si>
  <si>
    <t/>
  </si>
  <si>
    <t>Monitored Values</t>
    <phoneticPr fontId="4"/>
  </si>
  <si>
    <r>
      <t xml:space="preserve">Parameters monitored </t>
    </r>
    <r>
      <rPr>
        <b/>
        <i/>
        <sz val="11"/>
        <color indexed="9"/>
        <rFont val="Arial"/>
        <family val="2"/>
      </rPr>
      <t>ex post</t>
    </r>
    <phoneticPr fontId="3"/>
  </si>
  <si>
    <r>
      <t xml:space="preserve">Project-specific parameters fixed </t>
    </r>
    <r>
      <rPr>
        <b/>
        <i/>
        <sz val="11"/>
        <color indexed="9"/>
        <rFont val="Arial"/>
        <family val="2"/>
      </rPr>
      <t>ex ante</t>
    </r>
    <phoneticPr fontId="3"/>
  </si>
  <si>
    <r>
      <rPr>
        <b/>
        <i/>
        <sz val="11"/>
        <color theme="0"/>
        <rFont val="Arial"/>
        <family val="2"/>
      </rPr>
      <t>Ex-post</t>
    </r>
    <r>
      <rPr>
        <b/>
        <sz val="11"/>
        <color theme="0"/>
        <rFont val="Arial"/>
        <family val="2"/>
      </rPr>
      <t xml:space="preserve"> calculation of emissions</t>
    </r>
    <phoneticPr fontId="3"/>
  </si>
  <si>
    <r>
      <rPr>
        <b/>
        <i/>
        <sz val="11"/>
        <color theme="0"/>
        <rFont val="Arial"/>
        <family val="2"/>
      </rPr>
      <t>Ex-ante</t>
    </r>
    <r>
      <rPr>
        <b/>
        <sz val="11"/>
        <color theme="0"/>
        <rFont val="Arial"/>
        <family val="2"/>
      </rPr>
      <t xml:space="preserve"> estimation of emissions</t>
    </r>
    <phoneticPr fontId="3"/>
  </si>
  <si>
    <t>Monitoring Period</t>
    <phoneticPr fontId="31"/>
  </si>
  <si>
    <r>
      <t>[Grid electricity]
Ministry of Natural Resources and Environment of Vietnam (MONRE), Vietnamese DNA for CDM unless otherwise instructed by the Joint Committee.  
[Captive electricity]
For the option a) 
Specification of the captive power generation system provided by the manufacturer (η</t>
    </r>
    <r>
      <rPr>
        <vertAlign val="subscript"/>
        <sz val="11"/>
        <color theme="1"/>
        <rFont val="Arial"/>
        <family val="2"/>
      </rPr>
      <t>elec,CG</t>
    </r>
    <r>
      <rPr>
        <sz val="11"/>
        <color theme="1"/>
        <rFont val="Arial"/>
        <family val="2"/>
      </rPr>
      <t xml:space="preserve"> [%]).
CO</t>
    </r>
    <r>
      <rPr>
        <vertAlign val="subscript"/>
        <sz val="11"/>
        <color theme="1"/>
        <rFont val="Arial"/>
        <family val="2"/>
      </rPr>
      <t>2</t>
    </r>
    <r>
      <rPr>
        <sz val="11"/>
        <color theme="1"/>
        <rFont val="Arial"/>
        <family val="2"/>
      </rPr>
      <t xml:space="preserve"> emission factor of the fossil fuel type used in the captive power generation system (EF</t>
    </r>
    <r>
      <rPr>
        <vertAlign val="subscript"/>
        <sz val="11"/>
        <color theme="1"/>
        <rFont val="Arial"/>
        <family val="2"/>
      </rPr>
      <t>fuel,CG</t>
    </r>
    <r>
      <rPr>
        <sz val="11"/>
        <color theme="1"/>
        <rFont val="Arial"/>
        <family val="2"/>
      </rPr>
      <t xml:space="preserve"> [tCO</t>
    </r>
    <r>
      <rPr>
        <vertAlign val="subscript"/>
        <sz val="11"/>
        <color theme="1"/>
        <rFont val="Arial"/>
        <family val="2"/>
      </rPr>
      <t>2</t>
    </r>
    <r>
      <rPr>
        <sz val="11"/>
        <color theme="1"/>
        <rFont val="Arial"/>
        <family val="2"/>
      </rPr>
      <t>/GJ]) 
For the option b)
Generated and supplied electricity by the captive power generation system (EG</t>
    </r>
    <r>
      <rPr>
        <vertAlign val="subscript"/>
        <sz val="11"/>
        <color theme="1"/>
        <rFont val="Arial"/>
        <family val="2"/>
      </rPr>
      <t>PJ,CG,p</t>
    </r>
    <r>
      <rPr>
        <sz val="11"/>
        <color theme="1"/>
        <rFont val="Arial"/>
        <family val="2"/>
      </rPr>
      <t xml:space="preserve"> [MWh/p]).
Fuel amount consumed by the captive power generation system (FC</t>
    </r>
    <r>
      <rPr>
        <vertAlign val="subscript"/>
        <sz val="11"/>
        <color theme="1"/>
        <rFont val="Arial"/>
        <family val="2"/>
      </rPr>
      <t>PJ,CG,p</t>
    </r>
    <r>
      <rPr>
        <sz val="11"/>
        <color theme="1"/>
        <rFont val="Arial"/>
        <family val="2"/>
      </rPr>
      <t xml:space="preserve"> [mass or volume/p]).
Net calorific value (NCV</t>
    </r>
    <r>
      <rPr>
        <vertAlign val="subscript"/>
        <sz val="11"/>
        <color theme="1"/>
        <rFont val="Arial"/>
        <family val="2"/>
      </rPr>
      <t>fuel,CG</t>
    </r>
    <r>
      <rPr>
        <sz val="11"/>
        <color theme="1"/>
        <rFont val="Arial"/>
        <family val="2"/>
      </rPr>
      <t xml:space="preserve"> [GJ/mass or volume]) and CO</t>
    </r>
    <r>
      <rPr>
        <vertAlign val="subscript"/>
        <sz val="11"/>
        <color theme="1"/>
        <rFont val="Arial"/>
        <family val="2"/>
      </rPr>
      <t>2</t>
    </r>
    <r>
      <rPr>
        <sz val="11"/>
        <color theme="1"/>
        <rFont val="Arial"/>
        <family val="2"/>
      </rPr>
      <t xml:space="preserve"> emission factor (EF</t>
    </r>
    <r>
      <rPr>
        <vertAlign val="subscript"/>
        <sz val="11"/>
        <color theme="1"/>
        <rFont val="Arial"/>
        <family val="2"/>
      </rPr>
      <t>fuel,CG</t>
    </r>
    <r>
      <rPr>
        <sz val="11"/>
        <color theme="1"/>
        <rFont val="Arial"/>
        <family val="2"/>
      </rPr>
      <t xml:space="preserve"> [tCO</t>
    </r>
    <r>
      <rPr>
        <vertAlign val="subscript"/>
        <sz val="11"/>
        <color theme="1"/>
        <rFont val="Arial"/>
        <family val="2"/>
      </rPr>
      <t>2</t>
    </r>
    <r>
      <rPr>
        <sz val="11"/>
        <color theme="1"/>
        <rFont val="Arial"/>
        <family val="2"/>
      </rPr>
      <t>/GJ])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r>
    <phoneticPr fontId="4"/>
  </si>
  <si>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4"/>
  </si>
  <si>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</si>
  <si>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</si>
  <si>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 xml:space="preserve">Parameters to be monitored </t>
    </r>
    <r>
      <rPr>
        <b/>
        <i/>
        <sz val="11"/>
        <color indexed="9"/>
        <rFont val="Arial"/>
        <family val="2"/>
      </rPr>
      <t>ex post</t>
    </r>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</si>
</sst>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Red]\-#,##0\ "/>
    <numFmt numFmtId="177" formatCode="#,##0.000_ ;[Red]\-#,##0.000\ "/>
    <numFmt numFmtId="178" formatCode="0.00_ "/>
    <numFmt numFmtId="179" formatCode="0.0_ "/>
    <numFmt numFmtId="180" formatCode="#,##0.0_);[Red]\(#,##0.0\)"/>
    <numFmt numFmtId="181" formatCode="#,##0.00_);[Red]\(#,##0.00\)"/>
    <numFmt numFmtId="182" formatCode="#,##0.0_ "/>
  </numFmts>
  <fonts count="32" x14ac:knownFonts="1">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sz val="11"/>
      <name val="ＭＳ Ｐゴシック"/>
      <family val="3"/>
      <charset val="128"/>
    </font>
    <font>
      <i/>
      <sz val="11"/>
      <color indexed="8"/>
      <name val="Arial"/>
      <family val="2"/>
    </font>
    <font>
      <vertAlign val="subscript"/>
      <sz val="11"/>
      <color indexed="8"/>
      <name val="Arial"/>
      <family val="2"/>
    </font>
    <font>
      <sz val="10"/>
      <color indexed="8"/>
      <name val="Arial"/>
      <family val="2"/>
    </font>
    <font>
      <b/>
      <sz val="11"/>
      <name val="Arial"/>
      <family val="2"/>
    </font>
    <font>
      <sz val="11"/>
      <color rgb="FF000000"/>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sz val="11"/>
      <color theme="1"/>
      <name val="Arial"/>
      <family val="2"/>
    </font>
    <font>
      <i/>
      <vertAlign val="subscript"/>
      <sz val="11"/>
      <name val="Arial"/>
      <family val="2"/>
    </font>
    <font>
      <sz val="11"/>
      <name val="Arial Unicode MS"/>
      <family val="3"/>
      <charset val="128"/>
    </font>
    <font>
      <vertAlign val="subscript"/>
      <sz val="11"/>
      <color theme="1"/>
      <name val="Arial"/>
      <family val="2"/>
    </font>
    <font>
      <b/>
      <i/>
      <sz val="11"/>
      <color indexed="8"/>
      <name val="Arial"/>
      <family val="2"/>
    </font>
    <font>
      <b/>
      <vertAlign val="subscript"/>
      <sz val="11"/>
      <color indexed="8"/>
      <name val="Arial"/>
      <family val="2"/>
    </font>
    <font>
      <b/>
      <vertAlign val="subscript"/>
      <sz val="11"/>
      <color indexed="9"/>
      <name val="Arial"/>
      <family val="2"/>
    </font>
    <font>
      <sz val="12"/>
      <name val="Times New Roman"/>
      <family val="1"/>
    </font>
    <font>
      <sz val="6"/>
      <name val="ＭＳ Ｐゴシック"/>
      <family val="2"/>
      <charset val="128"/>
      <scheme val="minor"/>
    </font>
  </fonts>
  <fills count="10">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rgb="FFC5D9F1"/>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right/>
      <top style="thin">
        <color indexed="23"/>
      </top>
      <bottom style="thin">
        <color indexed="23"/>
      </bottom>
      <diagonal/>
    </border>
    <border>
      <left/>
      <right style="thin">
        <color indexed="23"/>
      </right>
      <top/>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6">
    <xf numFmtId="0" fontId="0" fillId="0" borderId="0">
      <alignment vertical="center"/>
    </xf>
    <xf numFmtId="38" fontId="11" fillId="0" borderId="0" applyFont="0" applyFill="0" applyBorder="0" applyAlignment="0" applyProtection="0">
      <alignment vertical="center"/>
    </xf>
    <xf numFmtId="0" fontId="1" fillId="2" borderId="0" applyNumberFormat="0" applyBorder="0" applyAlignment="0" applyProtection="0">
      <alignment vertical="center"/>
    </xf>
    <xf numFmtId="0" fontId="1" fillId="0" borderId="0">
      <alignment vertical="center"/>
    </xf>
    <xf numFmtId="38" fontId="30" fillId="0" borderId="0" applyFont="0" applyFill="0" applyBorder="0" applyAlignment="0" applyProtection="0">
      <alignment vertical="center"/>
    </xf>
    <xf numFmtId="0" fontId="11" fillId="0" borderId="0">
      <alignment vertical="center"/>
    </xf>
  </cellStyleXfs>
  <cellXfs count="144">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7" fillId="0" borderId="0" xfId="0" applyFont="1" applyFill="1" applyBorder="1">
      <alignment vertical="center"/>
    </xf>
    <xf numFmtId="0" fontId="2" fillId="0" borderId="0" xfId="0" applyFont="1" applyAlignment="1">
      <alignment vertical="center" wrapText="1"/>
    </xf>
    <xf numFmtId="0" fontId="8" fillId="3" borderId="1" xfId="0" applyFont="1" applyFill="1" applyBorder="1" applyAlignment="1">
      <alignment vertical="center"/>
    </xf>
    <xf numFmtId="0" fontId="8" fillId="0" borderId="1" xfId="0" applyFont="1" applyFill="1" applyBorder="1" applyAlignment="1" applyProtection="1">
      <alignment vertical="center" wrapText="1"/>
      <protection locked="0"/>
    </xf>
    <xf numFmtId="0" fontId="8" fillId="4" borderId="1" xfId="0" applyFont="1" applyFill="1" applyBorder="1" applyAlignment="1" applyProtection="1">
      <alignment vertical="center" wrapText="1"/>
      <protection locked="0"/>
    </xf>
    <xf numFmtId="177" fontId="8" fillId="4" borderId="1" xfId="1" applyNumberFormat="1" applyFont="1" applyFill="1" applyBorder="1" applyAlignment="1" applyProtection="1">
      <alignment horizontal="right" vertical="center"/>
      <protection locked="0"/>
    </xf>
    <xf numFmtId="0" fontId="7" fillId="0" borderId="0" xfId="0" applyFont="1">
      <alignment vertical="center"/>
    </xf>
    <xf numFmtId="0" fontId="2" fillId="0" borderId="0" xfId="0" applyFont="1" applyBorder="1">
      <alignment vertical="center"/>
    </xf>
    <xf numFmtId="38" fontId="2" fillId="0" borderId="0" xfId="1" applyFont="1">
      <alignment vertical="center"/>
    </xf>
    <xf numFmtId="0" fontId="2" fillId="0" borderId="0" xfId="0" applyFont="1" applyFill="1" applyBorder="1" applyAlignment="1">
      <alignment horizontal="left" vertical="center" wrapText="1"/>
    </xf>
    <xf numFmtId="0" fontId="2" fillId="0" borderId="0" xfId="0" applyFont="1" applyAlignment="1">
      <alignment horizontal="center" vertical="center"/>
    </xf>
    <xf numFmtId="0" fontId="2" fillId="0" borderId="0" xfId="0" applyFont="1" applyFill="1" applyBorder="1">
      <alignment vertical="center"/>
    </xf>
    <xf numFmtId="0" fontId="15" fillId="0" borderId="0" xfId="0" applyFont="1" applyFill="1" applyBorder="1">
      <alignment vertical="center"/>
    </xf>
    <xf numFmtId="0" fontId="8" fillId="0" borderId="0" xfId="0" applyFont="1" applyFill="1" applyBorder="1" applyAlignment="1">
      <alignment horizontal="left" vertical="center"/>
    </xf>
    <xf numFmtId="0" fontId="8" fillId="0" borderId="0" xfId="0" applyFont="1" applyFill="1" applyBorder="1">
      <alignment vertical="center"/>
    </xf>
    <xf numFmtId="0" fontId="15"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4" borderId="0" xfId="0" applyFont="1" applyFill="1" applyBorder="1">
      <alignment vertical="center"/>
    </xf>
    <xf numFmtId="0" fontId="8" fillId="3" borderId="1" xfId="0" quotePrefix="1" applyFont="1" applyFill="1" applyBorder="1" applyAlignment="1">
      <alignment vertical="center" wrapText="1"/>
    </xf>
    <xf numFmtId="0" fontId="2" fillId="0" borderId="0" xfId="0" applyFont="1" applyFill="1">
      <alignment vertical="center"/>
    </xf>
    <xf numFmtId="0" fontId="8" fillId="3" borderId="1" xfId="0" applyFont="1" applyFill="1" applyBorder="1" applyAlignment="1">
      <alignment vertical="center" wrapText="1"/>
    </xf>
    <xf numFmtId="0" fontId="8" fillId="3" borderId="1" xfId="0" applyFont="1" applyFill="1" applyBorder="1" applyAlignment="1">
      <alignment vertical="center" wrapText="1"/>
    </xf>
    <xf numFmtId="0" fontId="18" fillId="6" borderId="2" xfId="0" applyFont="1" applyFill="1" applyBorder="1">
      <alignment vertical="center"/>
    </xf>
    <xf numFmtId="0" fontId="18" fillId="0" borderId="0" xfId="0" applyFont="1">
      <alignment vertical="center"/>
    </xf>
    <xf numFmtId="0" fontId="22" fillId="6" borderId="2" xfId="0" applyFont="1" applyFill="1" applyBorder="1" applyAlignment="1">
      <alignment vertical="center" wrapText="1"/>
    </xf>
    <xf numFmtId="0" fontId="23" fillId="0" borderId="0" xfId="0" applyFont="1">
      <alignment vertical="center"/>
    </xf>
    <xf numFmtId="0" fontId="8" fillId="3" borderId="2" xfId="0" applyFont="1" applyFill="1" applyBorder="1" applyAlignment="1">
      <alignment vertical="center" wrapText="1"/>
    </xf>
    <xf numFmtId="0" fontId="8" fillId="3" borderId="2" xfId="0" applyFont="1" applyFill="1" applyBorder="1" applyAlignment="1">
      <alignment horizontal="left" vertical="center" wrapText="1"/>
    </xf>
    <xf numFmtId="0" fontId="8" fillId="0" borderId="2" xfId="0" applyFont="1" applyBorder="1" applyProtection="1">
      <alignment vertical="center"/>
      <protection locked="0"/>
    </xf>
    <xf numFmtId="180" fontId="8" fillId="3" borderId="2" xfId="0" applyNumberFormat="1" applyFont="1" applyFill="1" applyBorder="1">
      <alignment vertical="center"/>
    </xf>
    <xf numFmtId="0" fontId="16" fillId="0" borderId="2" xfId="0" applyFont="1" applyBorder="1" applyAlignment="1">
      <alignment horizontal="right" vertical="center"/>
    </xf>
    <xf numFmtId="0" fontId="8" fillId="0" borderId="2" xfId="0" applyFont="1" applyBorder="1" applyAlignment="1">
      <alignment horizontal="right" vertical="center"/>
    </xf>
    <xf numFmtId="0" fontId="8" fillId="0" borderId="2" xfId="0" applyFont="1" applyFill="1" applyBorder="1" applyAlignment="1">
      <alignment horizontal="right" vertical="center"/>
    </xf>
    <xf numFmtId="180" fontId="8" fillId="0" borderId="2" xfId="0" applyNumberFormat="1" applyFont="1" applyFill="1" applyBorder="1">
      <alignment vertical="center"/>
    </xf>
    <xf numFmtId="0" fontId="8" fillId="3" borderId="13" xfId="0" applyFont="1" applyFill="1" applyBorder="1" applyAlignment="1">
      <alignment vertical="center" wrapText="1"/>
    </xf>
    <xf numFmtId="0" fontId="8" fillId="3" borderId="9" xfId="0" applyFont="1" applyFill="1" applyBorder="1" applyAlignment="1">
      <alignment vertical="center" wrapText="1"/>
    </xf>
    <xf numFmtId="181" fontId="8" fillId="0" borderId="2" xfId="1" applyNumberFormat="1" applyFont="1" applyBorder="1" applyProtection="1">
      <alignment vertical="center"/>
      <protection locked="0"/>
    </xf>
    <xf numFmtId="0" fontId="23" fillId="0" borderId="0" xfId="0" applyFont="1" applyAlignment="1">
      <alignment horizontal="right" vertical="center"/>
    </xf>
    <xf numFmtId="0" fontId="6" fillId="7" borderId="0" xfId="0" applyFont="1" applyFill="1" applyAlignment="1">
      <alignment vertical="center"/>
    </xf>
    <xf numFmtId="0" fontId="6" fillId="7" borderId="0" xfId="0" applyFont="1" applyFill="1" applyAlignment="1">
      <alignment horizontal="right" vertical="center"/>
    </xf>
    <xf numFmtId="0" fontId="8" fillId="3" borderId="1" xfId="0" quotePrefix="1" applyFont="1" applyFill="1" applyBorder="1" applyAlignment="1">
      <alignment horizontal="center" vertical="center"/>
    </xf>
    <xf numFmtId="0" fontId="6" fillId="6" borderId="14" xfId="0" applyFont="1" applyFill="1" applyBorder="1">
      <alignment vertical="center"/>
    </xf>
    <xf numFmtId="0" fontId="2" fillId="6" borderId="14" xfId="0" applyFont="1" applyFill="1" applyBorder="1">
      <alignment vertical="center"/>
    </xf>
    <xf numFmtId="0" fontId="6" fillId="6" borderId="14" xfId="0" applyFont="1" applyFill="1" applyBorder="1" applyAlignment="1">
      <alignment horizontal="center" vertical="center"/>
    </xf>
    <xf numFmtId="0" fontId="6" fillId="6" borderId="14" xfId="0" applyFont="1" applyFill="1" applyBorder="1" applyAlignment="1">
      <alignment horizontal="center" vertical="center" shrinkToFit="1"/>
    </xf>
    <xf numFmtId="0" fontId="2" fillId="8" borderId="14" xfId="0" applyFont="1" applyFill="1" applyBorder="1">
      <alignment vertical="center"/>
    </xf>
    <xf numFmtId="0" fontId="2" fillId="0" borderId="14" xfId="0" applyFont="1" applyBorder="1" applyAlignment="1">
      <alignment horizontal="center" vertical="center"/>
    </xf>
    <xf numFmtId="0" fontId="2" fillId="0" borderId="14" xfId="0" applyFont="1" applyFill="1" applyBorder="1" applyAlignment="1">
      <alignment horizontal="center" vertical="center"/>
    </xf>
    <xf numFmtId="0" fontId="2" fillId="3" borderId="14" xfId="0" applyFont="1" applyFill="1" applyBorder="1">
      <alignment vertical="center"/>
    </xf>
    <xf numFmtId="0" fontId="2" fillId="8" borderId="14" xfId="0" applyFont="1" applyFill="1" applyBorder="1" applyAlignment="1">
      <alignment vertical="center"/>
    </xf>
    <xf numFmtId="0" fontId="8" fillId="0" borderId="14" xfId="0" applyFont="1" applyBorder="1" applyAlignment="1">
      <alignment horizontal="center" vertical="center"/>
    </xf>
    <xf numFmtId="0" fontId="15" fillId="3" borderId="14" xfId="0" applyFont="1" applyFill="1" applyBorder="1">
      <alignment vertical="center"/>
    </xf>
    <xf numFmtId="0" fontId="6" fillId="6" borderId="16"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8" borderId="16" xfId="0" applyFont="1" applyFill="1" applyBorder="1" applyAlignment="1">
      <alignment vertical="center"/>
    </xf>
    <xf numFmtId="0" fontId="2" fillId="8" borderId="15" xfId="0" applyFont="1" applyFill="1" applyBorder="1">
      <alignment vertical="center"/>
    </xf>
    <xf numFmtId="0" fontId="2" fillId="8" borderId="16" xfId="0" applyFont="1" applyFill="1" applyBorder="1">
      <alignment vertical="center"/>
    </xf>
    <xf numFmtId="0" fontId="2" fillId="9" borderId="2" xfId="0" applyFont="1" applyFill="1" applyBorder="1">
      <alignment vertical="center"/>
    </xf>
    <xf numFmtId="0" fontId="2" fillId="9" borderId="2" xfId="0" applyFont="1" applyFill="1" applyBorder="1" applyAlignment="1">
      <alignment horizontal="center" vertical="center"/>
    </xf>
    <xf numFmtId="0" fontId="2" fillId="9" borderId="2" xfId="0" applyFont="1" applyFill="1" applyBorder="1" applyAlignment="1">
      <alignment horizontal="center" vertical="center" shrinkToFit="1"/>
    </xf>
    <xf numFmtId="2" fontId="2" fillId="9" borderId="2" xfId="0" applyNumberFormat="1" applyFont="1" applyFill="1" applyBorder="1" applyAlignment="1">
      <alignment horizontal="center" vertical="center"/>
    </xf>
    <xf numFmtId="177" fontId="23" fillId="5" borderId="2" xfId="1" applyNumberFormat="1" applyFont="1" applyFill="1" applyBorder="1">
      <alignment vertical="center"/>
    </xf>
    <xf numFmtId="180" fontId="8" fillId="3" borderId="2" xfId="0" applyNumberFormat="1" applyFont="1" applyFill="1" applyBorder="1" applyAlignment="1">
      <alignment horizontal="right" vertical="center"/>
    </xf>
    <xf numFmtId="0" fontId="6" fillId="6" borderId="10" xfId="0" applyFont="1" applyFill="1" applyBorder="1" applyAlignment="1">
      <alignment vertical="top" wrapText="1"/>
    </xf>
    <xf numFmtId="0" fontId="10" fillId="3" borderId="2"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 xfId="0" applyFont="1" applyFill="1" applyBorder="1" applyAlignment="1">
      <alignment vertical="center"/>
    </xf>
    <xf numFmtId="0" fontId="10" fillId="3" borderId="1" xfId="0" applyFont="1" applyFill="1" applyBorder="1" applyAlignment="1">
      <alignment vertical="center" wrapText="1"/>
    </xf>
    <xf numFmtId="0" fontId="8" fillId="4" borderId="1" xfId="0" quotePrefix="1" applyFont="1" applyFill="1" applyBorder="1" applyAlignment="1" applyProtection="1">
      <alignment vertical="center" wrapText="1"/>
      <protection locked="0"/>
    </xf>
    <xf numFmtId="0" fontId="8" fillId="9" borderId="2" xfId="0" applyFont="1" applyFill="1" applyBorder="1">
      <alignment vertical="center"/>
    </xf>
    <xf numFmtId="0" fontId="8" fillId="3" borderId="1" xfId="0" applyFont="1" applyFill="1" applyBorder="1" applyAlignment="1">
      <alignment vertical="center" wrapText="1"/>
    </xf>
    <xf numFmtId="0" fontId="22" fillId="6" borderId="2" xfId="0" applyFont="1" applyFill="1" applyBorder="1" applyAlignment="1">
      <alignment vertical="center" wrapText="1"/>
    </xf>
    <xf numFmtId="0" fontId="5" fillId="7" borderId="0" xfId="0" applyFont="1" applyFill="1" applyAlignment="1">
      <alignment vertical="center"/>
    </xf>
    <xf numFmtId="0" fontId="6" fillId="6"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2" fillId="3" borderId="7" xfId="0" applyFont="1" applyFill="1" applyBorder="1">
      <alignment vertical="center"/>
    </xf>
    <xf numFmtId="0" fontId="2" fillId="0" borderId="1" xfId="0" applyFont="1" applyFill="1" applyBorder="1">
      <alignment vertical="center"/>
    </xf>
    <xf numFmtId="176" fontId="17" fillId="3" borderId="1" xfId="1" applyNumberFormat="1" applyFont="1" applyFill="1" applyBorder="1" applyAlignment="1" applyProtection="1">
      <alignment horizontal="center" vertical="center"/>
    </xf>
    <xf numFmtId="179" fontId="8" fillId="0" borderId="2" xfId="0" applyNumberFormat="1" applyFont="1" applyFill="1" applyBorder="1" applyProtection="1">
      <alignment vertical="center"/>
      <protection locked="0"/>
    </xf>
    <xf numFmtId="178" fontId="8" fillId="0" borderId="2" xfId="0" applyNumberFormat="1" applyFont="1" applyFill="1" applyBorder="1" applyProtection="1">
      <alignment vertical="center"/>
      <protection locked="0"/>
    </xf>
    <xf numFmtId="181" fontId="17" fillId="5" borderId="2" xfId="0" applyNumberFormat="1" applyFont="1" applyFill="1" applyBorder="1" applyProtection="1">
      <alignment vertical="center"/>
    </xf>
    <xf numFmtId="0" fontId="1" fillId="0" borderId="0" xfId="3" applyFont="1">
      <alignment vertical="center"/>
    </xf>
    <xf numFmtId="0" fontId="2" fillId="0" borderId="0" xfId="3" applyFont="1" applyAlignment="1">
      <alignment horizontal="right" vertical="center"/>
    </xf>
    <xf numFmtId="0" fontId="6" fillId="6" borderId="2" xfId="3" applyFont="1" applyFill="1" applyBorder="1" applyAlignment="1">
      <alignment horizontal="center" vertical="center" wrapText="1"/>
    </xf>
    <xf numFmtId="0" fontId="8" fillId="0" borderId="2" xfId="3" applyFont="1" applyFill="1" applyBorder="1" applyAlignment="1" applyProtection="1">
      <alignment vertical="center" wrapText="1"/>
      <protection locked="0"/>
    </xf>
    <xf numFmtId="0" fontId="8" fillId="0" borderId="1" xfId="0" quotePrefix="1" applyFont="1" applyFill="1" applyBorder="1" applyAlignment="1" applyProtection="1">
      <alignment horizontal="center" vertical="center" wrapText="1"/>
      <protection locked="0"/>
    </xf>
    <xf numFmtId="177" fontId="8" fillId="3" borderId="1" xfId="1" applyNumberFormat="1" applyFont="1" applyFill="1" applyBorder="1" applyAlignment="1" applyProtection="1">
      <alignment horizontal="right" vertical="center"/>
    </xf>
    <xf numFmtId="0" fontId="8" fillId="3" borderId="1" xfId="0" applyFont="1" applyFill="1" applyBorder="1" applyAlignment="1">
      <alignment vertical="center" wrapText="1"/>
    </xf>
    <xf numFmtId="0" fontId="6" fillId="6" borderId="1" xfId="0" applyFont="1" applyFill="1" applyBorder="1" applyAlignment="1">
      <alignment horizontal="center" vertical="center" wrapText="1"/>
    </xf>
    <xf numFmtId="0" fontId="5" fillId="7" borderId="0" xfId="0" applyFont="1" applyFill="1" applyAlignment="1">
      <alignment vertical="center"/>
    </xf>
    <xf numFmtId="180" fontId="8" fillId="0" borderId="14" xfId="0" applyNumberFormat="1" applyFont="1" applyFill="1" applyBorder="1">
      <alignment vertical="center"/>
    </xf>
    <xf numFmtId="179" fontId="8" fillId="3" borderId="2" xfId="0" applyNumberFormat="1" applyFont="1" applyFill="1" applyBorder="1" applyProtection="1">
      <alignment vertical="center"/>
    </xf>
    <xf numFmtId="0" fontId="2" fillId="0" borderId="1" xfId="0" quotePrefix="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8" fillId="3" borderId="1" xfId="0" applyFont="1" applyFill="1" applyBorder="1" applyAlignment="1">
      <alignment vertical="center" wrapText="1"/>
    </xf>
    <xf numFmtId="0" fontId="23" fillId="0" borderId="1" xfId="0" applyFont="1" applyBorder="1" applyAlignment="1" applyProtection="1">
      <alignment horizontal="left" vertical="center" wrapText="1"/>
      <protection locked="0"/>
    </xf>
    <xf numFmtId="0" fontId="6" fillId="6" borderId="1" xfId="0" applyFont="1" applyFill="1" applyBorder="1" applyAlignment="1">
      <alignment horizontal="center" vertical="center" wrapText="1"/>
    </xf>
    <xf numFmtId="0" fontId="8" fillId="0" borderId="1"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1" xfId="0" applyFont="1" applyFill="1" applyBorder="1" applyAlignment="1">
      <alignment vertical="center" wrapText="1"/>
    </xf>
    <xf numFmtId="0" fontId="8" fillId="0" borderId="1" xfId="0" applyFont="1" applyFill="1" applyBorder="1" applyAlignment="1" applyProtection="1">
      <alignment horizontal="left" vertical="center" wrapText="1"/>
      <protection locked="0"/>
    </xf>
    <xf numFmtId="0" fontId="6" fillId="6" borderId="3" xfId="0" applyFont="1" applyFill="1" applyBorder="1" applyAlignment="1">
      <alignment horizontal="center" vertical="center"/>
    </xf>
    <xf numFmtId="0" fontId="6" fillId="6" borderId="4" xfId="0" applyFont="1" applyFill="1" applyBorder="1" applyAlignment="1">
      <alignment horizontal="center" vertical="center"/>
    </xf>
    <xf numFmtId="176" fontId="8" fillId="4" borderId="5" xfId="1" applyNumberFormat="1" applyFont="1" applyFill="1" applyBorder="1" applyAlignment="1">
      <alignment horizontal="right" vertical="center"/>
    </xf>
    <xf numFmtId="176" fontId="8" fillId="4" borderId="6" xfId="1" applyNumberFormat="1" applyFont="1" applyFill="1" applyBorder="1" applyAlignment="1">
      <alignment horizontal="right" vertical="center"/>
    </xf>
    <xf numFmtId="0" fontId="20" fillId="6" borderId="10" xfId="0" applyFont="1" applyFill="1" applyBorder="1" applyAlignment="1">
      <alignment horizontal="center" vertical="center" wrapText="1"/>
    </xf>
    <xf numFmtId="0" fontId="20" fillId="6" borderId="12" xfId="0" applyFont="1" applyFill="1" applyBorder="1" applyAlignment="1">
      <alignment horizontal="center" vertical="center" wrapText="1"/>
    </xf>
    <xf numFmtId="0" fontId="20" fillId="6" borderId="11" xfId="0" applyFont="1" applyFill="1" applyBorder="1" applyAlignment="1">
      <alignment horizontal="center" vertical="center" wrapText="1"/>
    </xf>
    <xf numFmtId="0" fontId="22" fillId="6" borderId="2" xfId="0" applyFont="1" applyFill="1" applyBorder="1" applyAlignment="1">
      <alignment vertical="center" wrapText="1"/>
    </xf>
    <xf numFmtId="0" fontId="6" fillId="6" borderId="10"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5" fillId="7" borderId="0" xfId="0" applyFont="1" applyFill="1" applyAlignment="1">
      <alignment vertical="center"/>
    </xf>
    <xf numFmtId="0" fontId="5" fillId="7" borderId="0" xfId="3" applyFont="1" applyFill="1" applyAlignment="1">
      <alignment horizontal="left" vertical="center"/>
    </xf>
    <xf numFmtId="0" fontId="6" fillId="6" borderId="8"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10" fillId="3" borderId="8" xfId="0" applyFont="1" applyFill="1" applyBorder="1" applyAlignment="1">
      <alignment vertical="center"/>
    </xf>
    <xf numFmtId="0" fontId="10" fillId="3" borderId="7" xfId="0" applyFont="1" applyFill="1" applyBorder="1" applyAlignment="1">
      <alignment vertical="center"/>
    </xf>
    <xf numFmtId="0" fontId="2" fillId="3" borderId="8" xfId="0" applyFont="1" applyFill="1" applyBorder="1" applyAlignment="1">
      <alignment vertical="center" wrapText="1"/>
    </xf>
    <xf numFmtId="0" fontId="2" fillId="3" borderId="7" xfId="0" applyFont="1" applyFill="1" applyBorder="1" applyAlignment="1">
      <alignment vertical="center" wrapText="1"/>
    </xf>
    <xf numFmtId="0" fontId="23" fillId="3" borderId="8" xfId="0" applyFont="1" applyFill="1" applyBorder="1" applyAlignment="1" applyProtection="1">
      <alignment vertical="center" wrapText="1"/>
    </xf>
    <xf numFmtId="0" fontId="23" fillId="3" borderId="18" xfId="0" applyFont="1" applyFill="1" applyBorder="1" applyAlignment="1" applyProtection="1">
      <alignment vertical="center" wrapText="1"/>
    </xf>
    <xf numFmtId="0" fontId="23" fillId="3" borderId="7" xfId="0" applyFont="1" applyFill="1" applyBorder="1" applyAlignment="1" applyProtection="1">
      <alignment vertical="center" wrapText="1"/>
    </xf>
    <xf numFmtId="0" fontId="8" fillId="3" borderId="8" xfId="0" applyFont="1" applyFill="1" applyBorder="1" applyAlignment="1" applyProtection="1">
      <alignment vertical="center" wrapText="1"/>
    </xf>
    <xf numFmtId="0" fontId="8" fillId="3" borderId="18" xfId="0" applyFont="1" applyFill="1" applyBorder="1" applyAlignment="1" applyProtection="1">
      <alignment vertical="center" wrapText="1"/>
    </xf>
    <xf numFmtId="0" fontId="8" fillId="3" borderId="7" xfId="0" applyFont="1" applyFill="1" applyBorder="1" applyAlignment="1" applyProtection="1">
      <alignment vertical="center" wrapText="1"/>
    </xf>
    <xf numFmtId="0" fontId="8" fillId="3" borderId="8" xfId="0" applyFont="1" applyFill="1" applyBorder="1" applyAlignment="1">
      <alignment vertical="center" wrapText="1"/>
    </xf>
    <xf numFmtId="0" fontId="8" fillId="3" borderId="7" xfId="0" applyFont="1" applyFill="1" applyBorder="1" applyAlignment="1">
      <alignment vertical="center" wrapText="1"/>
    </xf>
    <xf numFmtId="0" fontId="6" fillId="6" borderId="0" xfId="0" applyFont="1" applyFill="1" applyBorder="1" applyAlignment="1">
      <alignment horizontal="center" vertical="center"/>
    </xf>
    <xf numFmtId="0" fontId="6" fillId="6" borderId="19" xfId="0" applyFont="1" applyFill="1" applyBorder="1" applyAlignment="1">
      <alignment horizontal="center" vertical="center"/>
    </xf>
    <xf numFmtId="176" fontId="8" fillId="4" borderId="22" xfId="1" applyNumberFormat="1" applyFont="1" applyFill="1" applyBorder="1" applyAlignment="1">
      <alignment vertical="center"/>
    </xf>
    <xf numFmtId="176" fontId="8" fillId="4" borderId="23" xfId="1" applyNumberFormat="1" applyFont="1" applyFill="1" applyBorder="1" applyAlignment="1">
      <alignment vertical="center"/>
    </xf>
    <xf numFmtId="0" fontId="20" fillId="6" borderId="20" xfId="0" applyFont="1" applyFill="1" applyBorder="1" applyAlignment="1">
      <alignment horizontal="center" vertical="center"/>
    </xf>
    <xf numFmtId="49" fontId="8" fillId="0" borderId="20" xfId="0" applyNumberFormat="1" applyFont="1" applyBorder="1" applyAlignment="1" applyProtection="1">
      <alignment horizontal="center" vertical="center" shrinkToFit="1"/>
      <protection locked="0"/>
    </xf>
    <xf numFmtId="49" fontId="8" fillId="0" borderId="21" xfId="0" applyNumberFormat="1" applyFont="1" applyBorder="1" applyAlignment="1" applyProtection="1">
      <alignment horizontal="center" vertical="center" shrinkToFit="1"/>
      <protection locked="0"/>
    </xf>
    <xf numFmtId="180" fontId="2" fillId="0" borderId="14" xfId="0" applyNumberFormat="1" applyFont="1" applyBorder="1">
      <alignment vertical="center"/>
    </xf>
    <xf numFmtId="180" fontId="8" fillId="0" borderId="14" xfId="0" applyNumberFormat="1" applyFont="1" applyBorder="1">
      <alignment vertical="center"/>
    </xf>
    <xf numFmtId="182" fontId="2" fillId="0" borderId="14" xfId="0" applyNumberFormat="1" applyFont="1" applyBorder="1">
      <alignment vertical="center"/>
    </xf>
  </cellXfs>
  <cellStyles count="6">
    <cellStyle name="40% - アクセント 6 2" xfId="2"/>
    <cellStyle name="Comma [0]" xfId="4"/>
    <cellStyle name="桁区切り" xfId="1" builtinId="6"/>
    <cellStyle name="標準" xfId="0" builtinId="0"/>
    <cellStyle name="標準 2" xfId="5"/>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7"/>
  <sheetViews>
    <sheetView showGridLines="0" tabSelected="1" view="pageBreakPreview" zoomScale="70" zoomScaleNormal="70" zoomScaleSheetLayoutView="70" workbookViewId="0"/>
  </sheetViews>
  <sheetFormatPr defaultColWidth="9" defaultRowHeight="14.25" x14ac:dyDescent="0.15"/>
  <cols>
    <col min="1" max="1" width="2.625" style="1" customWidth="1"/>
    <col min="2" max="2" width="12.75" style="1" customWidth="1"/>
    <col min="3" max="3" width="12.625" style="1" customWidth="1"/>
    <col min="4" max="4" width="19.125" style="1" customWidth="1"/>
    <col min="5" max="5" width="12.125" style="1" customWidth="1"/>
    <col min="6" max="6" width="10.625" style="1" customWidth="1"/>
    <col min="7" max="7" width="11.625" style="1" customWidth="1"/>
    <col min="8" max="8" width="10.125" style="1" customWidth="1"/>
    <col min="9" max="9" width="117.75" style="1" customWidth="1"/>
    <col min="10" max="10" width="12.625" style="1" customWidth="1"/>
    <col min="11" max="11" width="16.625" style="1" customWidth="1"/>
    <col min="12" max="16384" width="9" style="1"/>
  </cols>
  <sheetData>
    <row r="1" spans="1:11" ht="18" customHeight="1" x14ac:dyDescent="0.15">
      <c r="K1" s="2" t="s">
        <v>99</v>
      </c>
    </row>
    <row r="2" spans="1:11" ht="18" customHeight="1" x14ac:dyDescent="0.15">
      <c r="K2" s="2" t="s">
        <v>100</v>
      </c>
    </row>
    <row r="3" spans="1:11" ht="27.75" customHeight="1" x14ac:dyDescent="0.15">
      <c r="A3" s="93" t="s">
        <v>118</v>
      </c>
      <c r="B3" s="41"/>
      <c r="C3" s="41"/>
      <c r="D3" s="41"/>
      <c r="E3" s="41"/>
      <c r="F3" s="41"/>
      <c r="G3" s="41"/>
      <c r="H3" s="41"/>
      <c r="I3" s="41"/>
      <c r="J3" s="41"/>
      <c r="K3" s="42"/>
    </row>
    <row r="5" spans="1:11" ht="18.75" customHeight="1" x14ac:dyDescent="0.15">
      <c r="A5" s="3" t="s">
        <v>101</v>
      </c>
      <c r="B5" s="3"/>
    </row>
    <row r="6" spans="1:11" ht="18.75" customHeight="1" x14ac:dyDescent="0.15">
      <c r="A6" s="3"/>
      <c r="B6" s="92" t="s">
        <v>56</v>
      </c>
      <c r="C6" s="92" t="s">
        <v>57</v>
      </c>
      <c r="D6" s="92" t="s">
        <v>58</v>
      </c>
      <c r="E6" s="92" t="s">
        <v>59</v>
      </c>
      <c r="F6" s="92" t="s">
        <v>60</v>
      </c>
      <c r="G6" s="92" t="s">
        <v>61</v>
      </c>
      <c r="H6" s="92" t="s">
        <v>62</v>
      </c>
      <c r="I6" s="92" t="s">
        <v>63</v>
      </c>
      <c r="J6" s="92" t="s">
        <v>64</v>
      </c>
      <c r="K6" s="92" t="s">
        <v>65</v>
      </c>
    </row>
    <row r="7" spans="1:11" s="4" customFormat="1" ht="39" customHeight="1" x14ac:dyDescent="0.15">
      <c r="B7" s="92" t="s">
        <v>66</v>
      </c>
      <c r="C7" s="92" t="s">
        <v>67</v>
      </c>
      <c r="D7" s="92" t="s">
        <v>68</v>
      </c>
      <c r="E7" s="92" t="s">
        <v>69</v>
      </c>
      <c r="F7" s="92" t="s">
        <v>70</v>
      </c>
      <c r="G7" s="92" t="s">
        <v>71</v>
      </c>
      <c r="H7" s="92" t="s">
        <v>72</v>
      </c>
      <c r="I7" s="92" t="s">
        <v>73</v>
      </c>
      <c r="J7" s="92" t="s">
        <v>74</v>
      </c>
      <c r="K7" s="92" t="s">
        <v>75</v>
      </c>
    </row>
    <row r="8" spans="1:11" ht="85.5" customHeight="1" x14ac:dyDescent="0.15">
      <c r="B8" s="43" t="s">
        <v>0</v>
      </c>
      <c r="C8" s="71" t="s">
        <v>85</v>
      </c>
      <c r="D8" s="91" t="s">
        <v>55</v>
      </c>
      <c r="E8" s="81" t="s">
        <v>48</v>
      </c>
      <c r="F8" s="5" t="s">
        <v>1</v>
      </c>
      <c r="G8" s="6" t="s">
        <v>36</v>
      </c>
      <c r="H8" s="6" t="s">
        <v>37</v>
      </c>
      <c r="I8" s="72" t="s">
        <v>104</v>
      </c>
      <c r="J8" s="7" t="s">
        <v>38</v>
      </c>
      <c r="K8" s="7" t="s">
        <v>120</v>
      </c>
    </row>
    <row r="9" spans="1:11" ht="8.25" customHeight="1" x14ac:dyDescent="0.15">
      <c r="A9" s="22"/>
    </row>
    <row r="10" spans="1:11" ht="20.100000000000001" customHeight="1" x14ac:dyDescent="0.15">
      <c r="A10" s="3" t="s">
        <v>105</v>
      </c>
    </row>
    <row r="11" spans="1:11" ht="20.100000000000001" customHeight="1" x14ac:dyDescent="0.15">
      <c r="A11" s="22"/>
      <c r="B11" s="92" t="s">
        <v>76</v>
      </c>
      <c r="C11" s="100" t="s">
        <v>57</v>
      </c>
      <c r="D11" s="100"/>
      <c r="E11" s="92" t="s">
        <v>58</v>
      </c>
      <c r="F11" s="92" t="s">
        <v>59</v>
      </c>
      <c r="G11" s="100" t="s">
        <v>60</v>
      </c>
      <c r="H11" s="100"/>
      <c r="I11" s="100"/>
      <c r="J11" s="100" t="s">
        <v>77</v>
      </c>
      <c r="K11" s="100"/>
    </row>
    <row r="12" spans="1:11" ht="39" customHeight="1" x14ac:dyDescent="0.15">
      <c r="A12" s="22"/>
      <c r="B12" s="92" t="s">
        <v>67</v>
      </c>
      <c r="C12" s="100" t="s">
        <v>68</v>
      </c>
      <c r="D12" s="100"/>
      <c r="E12" s="92" t="s">
        <v>69</v>
      </c>
      <c r="F12" s="92" t="s">
        <v>70</v>
      </c>
      <c r="G12" s="100" t="s">
        <v>72</v>
      </c>
      <c r="H12" s="100"/>
      <c r="I12" s="100"/>
      <c r="J12" s="100" t="s">
        <v>75</v>
      </c>
      <c r="K12" s="100"/>
    </row>
    <row r="13" spans="1:11" ht="382.5" customHeight="1" x14ac:dyDescent="0.15">
      <c r="A13" s="22"/>
      <c r="B13" s="70" t="s">
        <v>86</v>
      </c>
      <c r="C13" s="98" t="s">
        <v>80</v>
      </c>
      <c r="D13" s="98"/>
      <c r="E13" s="8">
        <v>0</v>
      </c>
      <c r="F13" s="91" t="s">
        <v>3</v>
      </c>
      <c r="G13" s="99" t="s">
        <v>149</v>
      </c>
      <c r="H13" s="99"/>
      <c r="I13" s="99"/>
      <c r="J13" s="96" t="s">
        <v>142</v>
      </c>
      <c r="K13" s="97"/>
    </row>
    <row r="14" spans="1:11" ht="54.75" customHeight="1" x14ac:dyDescent="0.15">
      <c r="A14" s="22"/>
      <c r="B14" s="70" t="s">
        <v>87</v>
      </c>
      <c r="C14" s="98" t="s">
        <v>4</v>
      </c>
      <c r="D14" s="98"/>
      <c r="E14" s="81" t="s">
        <v>48</v>
      </c>
      <c r="F14" s="91" t="s">
        <v>5</v>
      </c>
      <c r="G14" s="101" t="s">
        <v>108</v>
      </c>
      <c r="H14" s="101"/>
      <c r="I14" s="101"/>
      <c r="J14" s="102" t="s">
        <v>121</v>
      </c>
      <c r="K14" s="103"/>
    </row>
    <row r="15" spans="1:11" ht="54.75" customHeight="1" x14ac:dyDescent="0.15">
      <c r="A15" s="22"/>
      <c r="B15" s="70" t="s">
        <v>88</v>
      </c>
      <c r="C15" s="98" t="s">
        <v>6</v>
      </c>
      <c r="D15" s="98"/>
      <c r="E15" s="81" t="s">
        <v>48</v>
      </c>
      <c r="F15" s="91" t="s">
        <v>5</v>
      </c>
      <c r="G15" s="101" t="s">
        <v>108</v>
      </c>
      <c r="H15" s="101"/>
      <c r="I15" s="101"/>
      <c r="J15" s="102" t="s">
        <v>121</v>
      </c>
      <c r="K15" s="103"/>
    </row>
    <row r="16" spans="1:11" ht="54.75" customHeight="1" x14ac:dyDescent="0.15">
      <c r="A16" s="22"/>
      <c r="B16" s="70" t="s">
        <v>89</v>
      </c>
      <c r="C16" s="98" t="s">
        <v>7</v>
      </c>
      <c r="D16" s="98"/>
      <c r="E16" s="81" t="s">
        <v>48</v>
      </c>
      <c r="F16" s="21" t="s">
        <v>8</v>
      </c>
      <c r="G16" s="101" t="s">
        <v>9</v>
      </c>
      <c r="H16" s="101"/>
      <c r="I16" s="101"/>
      <c r="J16" s="102" t="s">
        <v>121</v>
      </c>
      <c r="K16" s="103"/>
    </row>
    <row r="17" spans="1:11" ht="54.75" customHeight="1" x14ac:dyDescent="0.15">
      <c r="A17" s="22"/>
      <c r="B17" s="70" t="s">
        <v>90</v>
      </c>
      <c r="C17" s="98" t="s">
        <v>10</v>
      </c>
      <c r="D17" s="98"/>
      <c r="E17" s="81" t="s">
        <v>48</v>
      </c>
      <c r="F17" s="21" t="s">
        <v>8</v>
      </c>
      <c r="G17" s="101" t="s">
        <v>108</v>
      </c>
      <c r="H17" s="101"/>
      <c r="I17" s="101"/>
      <c r="J17" s="102" t="s">
        <v>121</v>
      </c>
      <c r="K17" s="103"/>
    </row>
    <row r="18" spans="1:11" ht="54.75" customHeight="1" x14ac:dyDescent="0.15">
      <c r="A18" s="22"/>
      <c r="B18" s="70" t="s">
        <v>91</v>
      </c>
      <c r="C18" s="98" t="s">
        <v>11</v>
      </c>
      <c r="D18" s="98"/>
      <c r="E18" s="81" t="s">
        <v>48</v>
      </c>
      <c r="F18" s="21" t="s">
        <v>8</v>
      </c>
      <c r="G18" s="105" t="s">
        <v>150</v>
      </c>
      <c r="H18" s="105"/>
      <c r="I18" s="105"/>
      <c r="J18" s="96" t="s">
        <v>142</v>
      </c>
      <c r="K18" s="97"/>
    </row>
    <row r="19" spans="1:11" ht="6.75" customHeight="1" x14ac:dyDescent="0.15">
      <c r="A19" s="22"/>
    </row>
    <row r="20" spans="1:11" ht="18.75" customHeight="1" x14ac:dyDescent="0.15">
      <c r="A20" s="9" t="s">
        <v>151</v>
      </c>
      <c r="B20" s="9"/>
    </row>
    <row r="21" spans="1:11" ht="17.25" thickBot="1" x14ac:dyDescent="0.2">
      <c r="B21" s="106" t="s">
        <v>152</v>
      </c>
      <c r="C21" s="107"/>
      <c r="D21" s="78" t="s">
        <v>2</v>
      </c>
    </row>
    <row r="22" spans="1:11" ht="19.5" thickBot="1" x14ac:dyDescent="0.2">
      <c r="B22" s="108">
        <f>ROUNDDOWN('MPS(calc_process)'!G6,0)</f>
        <v>0</v>
      </c>
      <c r="C22" s="109"/>
      <c r="D22" s="79" t="s">
        <v>23</v>
      </c>
    </row>
    <row r="23" spans="1:11" ht="20.100000000000001" customHeight="1" x14ac:dyDescent="0.15">
      <c r="B23" s="10"/>
      <c r="C23" s="10"/>
      <c r="F23" s="11"/>
      <c r="G23" s="11"/>
    </row>
    <row r="24" spans="1:11" ht="18.75" customHeight="1" x14ac:dyDescent="0.15">
      <c r="A24" s="3" t="s">
        <v>12</v>
      </c>
    </row>
    <row r="25" spans="1:11" ht="18" customHeight="1" x14ac:dyDescent="0.15">
      <c r="B25" s="80" t="s">
        <v>13</v>
      </c>
      <c r="C25" s="104" t="s">
        <v>14</v>
      </c>
      <c r="D25" s="104"/>
      <c r="E25" s="104"/>
      <c r="F25" s="104"/>
      <c r="G25" s="104"/>
      <c r="H25" s="104"/>
      <c r="I25" s="104"/>
      <c r="J25" s="12"/>
    </row>
    <row r="26" spans="1:11" ht="18" customHeight="1" x14ac:dyDescent="0.15">
      <c r="B26" s="80" t="s">
        <v>15</v>
      </c>
      <c r="C26" s="104" t="s">
        <v>34</v>
      </c>
      <c r="D26" s="104"/>
      <c r="E26" s="104"/>
      <c r="F26" s="104"/>
      <c r="G26" s="104"/>
      <c r="H26" s="104"/>
      <c r="I26" s="104"/>
      <c r="J26" s="12"/>
    </row>
    <row r="27" spans="1:11" ht="18" customHeight="1" x14ac:dyDescent="0.15">
      <c r="B27" s="80" t="s">
        <v>16</v>
      </c>
      <c r="C27" s="104" t="s">
        <v>35</v>
      </c>
      <c r="D27" s="104"/>
      <c r="E27" s="104"/>
      <c r="F27" s="104"/>
      <c r="G27" s="104"/>
      <c r="H27" s="104"/>
      <c r="I27" s="104"/>
      <c r="J27" s="12"/>
    </row>
  </sheetData>
  <sheetProtection password="C6A3" sheet="1" objects="1" scenarios="1" formatCells="0" formatRows="0"/>
  <mergeCells count="29">
    <mergeCell ref="G14:I14"/>
    <mergeCell ref="J14:K14"/>
    <mergeCell ref="C15:D15"/>
    <mergeCell ref="G15:I15"/>
    <mergeCell ref="J15:K15"/>
    <mergeCell ref="C14:D14"/>
    <mergeCell ref="C26:I26"/>
    <mergeCell ref="C27:I27"/>
    <mergeCell ref="C25:I25"/>
    <mergeCell ref="C18:D18"/>
    <mergeCell ref="G18:I18"/>
    <mergeCell ref="B21:C21"/>
    <mergeCell ref="B22:C22"/>
    <mergeCell ref="J18:K18"/>
    <mergeCell ref="C13:D13"/>
    <mergeCell ref="G13:I13"/>
    <mergeCell ref="J13:K13"/>
    <mergeCell ref="C11:D11"/>
    <mergeCell ref="G11:I11"/>
    <mergeCell ref="J11:K11"/>
    <mergeCell ref="C12:D12"/>
    <mergeCell ref="G12:I12"/>
    <mergeCell ref="J12:K12"/>
    <mergeCell ref="C16:D16"/>
    <mergeCell ref="G16:I16"/>
    <mergeCell ref="J16:K16"/>
    <mergeCell ref="C17:D17"/>
    <mergeCell ref="G17:I17"/>
    <mergeCell ref="J17:K17"/>
  </mergeCells>
  <phoneticPr fontId="4"/>
  <pageMargins left="0.70866141732283472" right="0.70866141732283472" top="0.74803149606299213" bottom="0.74803149606299213" header="0.31496062992125984" footer="0.31496062992125984"/>
  <pageSetup paperSize="8"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L27"/>
  <sheetViews>
    <sheetView view="pageBreakPreview" zoomScale="80" zoomScaleNormal="70" zoomScaleSheetLayoutView="80" workbookViewId="0"/>
  </sheetViews>
  <sheetFormatPr defaultColWidth="9" defaultRowHeight="14.25" x14ac:dyDescent="0.15"/>
  <cols>
    <col min="1" max="1" width="12" style="28" customWidth="1"/>
    <col min="2" max="2" width="10" style="28" bestFit="1" customWidth="1"/>
    <col min="3" max="12" width="13.75" style="28" customWidth="1"/>
    <col min="13" max="16384" width="9" style="28"/>
  </cols>
  <sheetData>
    <row r="1" spans="1:12" x14ac:dyDescent="0.15">
      <c r="L1" s="40" t="str">
        <f>'MPS(input)'!K1</f>
        <v>Monitoring Spreadsheet: JCM_VN_AM011_ver01.0</v>
      </c>
    </row>
    <row r="2" spans="1:12" x14ac:dyDescent="0.15">
      <c r="L2" s="40" t="str">
        <f>'MPS(input)'!K2</f>
        <v>Reference Number:</v>
      </c>
    </row>
    <row r="3" spans="1:12" s="26" customFormat="1" ht="58.9" customHeight="1" x14ac:dyDescent="0.15">
      <c r="A3" s="25"/>
      <c r="B3" s="25"/>
      <c r="C3" s="67" t="s">
        <v>153</v>
      </c>
      <c r="D3" s="114" t="s">
        <v>40</v>
      </c>
      <c r="E3" s="115"/>
      <c r="F3" s="115"/>
      <c r="G3" s="115"/>
      <c r="H3" s="115"/>
      <c r="I3" s="116"/>
      <c r="J3" s="110" t="s">
        <v>147</v>
      </c>
      <c r="K3" s="111"/>
      <c r="L3" s="112"/>
    </row>
    <row r="4" spans="1:12" ht="18.75" x14ac:dyDescent="0.15">
      <c r="A4" s="27" t="s">
        <v>41</v>
      </c>
      <c r="B4" s="68" t="s">
        <v>83</v>
      </c>
      <c r="C4" s="68" t="s">
        <v>85</v>
      </c>
      <c r="D4" s="69" t="s">
        <v>86</v>
      </c>
      <c r="E4" s="69" t="s">
        <v>87</v>
      </c>
      <c r="F4" s="69" t="s">
        <v>88</v>
      </c>
      <c r="G4" s="69" t="s">
        <v>89</v>
      </c>
      <c r="H4" s="69" t="s">
        <v>90</v>
      </c>
      <c r="I4" s="69" t="s">
        <v>91</v>
      </c>
      <c r="J4" s="68" t="s">
        <v>92</v>
      </c>
      <c r="K4" s="68" t="s">
        <v>93</v>
      </c>
      <c r="L4" s="68" t="s">
        <v>94</v>
      </c>
    </row>
    <row r="5" spans="1:12" ht="149.44999999999999" customHeight="1" x14ac:dyDescent="0.15">
      <c r="A5" s="27" t="s">
        <v>42</v>
      </c>
      <c r="B5" s="29" t="s">
        <v>84</v>
      </c>
      <c r="C5" s="24" t="s">
        <v>55</v>
      </c>
      <c r="D5" s="37" t="s">
        <v>80</v>
      </c>
      <c r="E5" s="38" t="s">
        <v>4</v>
      </c>
      <c r="F5" s="38" t="s">
        <v>6</v>
      </c>
      <c r="G5" s="38" t="s">
        <v>7</v>
      </c>
      <c r="H5" s="38" t="s">
        <v>10</v>
      </c>
      <c r="I5" s="38" t="s">
        <v>11</v>
      </c>
      <c r="J5" s="30" t="s">
        <v>82</v>
      </c>
      <c r="K5" s="30" t="s">
        <v>49</v>
      </c>
      <c r="L5" s="30" t="s">
        <v>81</v>
      </c>
    </row>
    <row r="6" spans="1:12" ht="28.5" customHeight="1" x14ac:dyDescent="0.15">
      <c r="A6" s="27" t="s">
        <v>43</v>
      </c>
      <c r="B6" s="29" t="s">
        <v>44</v>
      </c>
      <c r="C6" s="5" t="s">
        <v>1</v>
      </c>
      <c r="D6" s="23" t="s">
        <v>3</v>
      </c>
      <c r="E6" s="23" t="s">
        <v>5</v>
      </c>
      <c r="F6" s="23" t="s">
        <v>5</v>
      </c>
      <c r="G6" s="21" t="s">
        <v>8</v>
      </c>
      <c r="H6" s="21" t="s">
        <v>8</v>
      </c>
      <c r="I6" s="21" t="s">
        <v>8</v>
      </c>
      <c r="J6" s="30" t="s">
        <v>45</v>
      </c>
      <c r="K6" s="30" t="s">
        <v>45</v>
      </c>
      <c r="L6" s="30" t="s">
        <v>45</v>
      </c>
    </row>
    <row r="7" spans="1:12" x14ac:dyDescent="0.15">
      <c r="A7" s="113" t="s">
        <v>46</v>
      </c>
      <c r="B7" s="31">
        <v>1</v>
      </c>
      <c r="C7" s="39">
        <v>0</v>
      </c>
      <c r="D7" s="65">
        <f>'MPS(input)'!$E$13</f>
        <v>0</v>
      </c>
      <c r="E7" s="82">
        <v>0</v>
      </c>
      <c r="F7" s="82">
        <v>0</v>
      </c>
      <c r="G7" s="83">
        <v>0</v>
      </c>
      <c r="H7" s="83">
        <v>0</v>
      </c>
      <c r="I7" s="84">
        <f>H7*((E7-F7+'MPS(calc_process)'!$F$20+'MPS(calc_process)'!$F$21)/(37-7+'MPS(calc_process)'!$F$20+'MPS(calc_process)'!$F$21))</f>
        <v>0</v>
      </c>
      <c r="J7" s="66" t="str">
        <f>IF(ISERROR(C7*(I7/G7)*D7),"0.0",(C7*(I7/G7)*D7))</f>
        <v>0.0</v>
      </c>
      <c r="K7" s="66">
        <f>IF(ISERROR(C7*D7),"0.0",(C7*D7))</f>
        <v>0</v>
      </c>
      <c r="L7" s="32">
        <f>J7-K7</f>
        <v>0</v>
      </c>
    </row>
    <row r="8" spans="1:12" x14ac:dyDescent="0.15">
      <c r="A8" s="113"/>
      <c r="B8" s="31">
        <v>2</v>
      </c>
      <c r="C8" s="39">
        <v>0</v>
      </c>
      <c r="D8" s="65">
        <f>'MPS(input)'!$E$13</f>
        <v>0</v>
      </c>
      <c r="E8" s="82">
        <v>0</v>
      </c>
      <c r="F8" s="82">
        <v>0</v>
      </c>
      <c r="G8" s="83">
        <v>0</v>
      </c>
      <c r="H8" s="83">
        <v>0</v>
      </c>
      <c r="I8" s="84">
        <f>H8*((E8-F8+'MPS(calc_process)'!$F$20+'MPS(calc_process)'!$F$21)/(37-7+'MPS(calc_process)'!$F$20+'MPS(calc_process)'!$F$21))</f>
        <v>0</v>
      </c>
      <c r="J8" s="66" t="str">
        <f t="shared" ref="J8:J25" si="0">IF(ISERROR(C8*(I8/G8)*D8),"0.0",(C8*(I8/G8)*D8))</f>
        <v>0.0</v>
      </c>
      <c r="K8" s="66">
        <f t="shared" ref="K8:K26" si="1">IF(ISERROR(C8*D8),"0.0",(C8*D8))</f>
        <v>0</v>
      </c>
      <c r="L8" s="32">
        <f t="shared" ref="L8:L26" si="2">J8-K8</f>
        <v>0</v>
      </c>
    </row>
    <row r="9" spans="1:12" x14ac:dyDescent="0.15">
      <c r="A9" s="113"/>
      <c r="B9" s="31">
        <v>3</v>
      </c>
      <c r="C9" s="39">
        <v>0</v>
      </c>
      <c r="D9" s="65">
        <f>'MPS(input)'!$E$13</f>
        <v>0</v>
      </c>
      <c r="E9" s="82">
        <v>0</v>
      </c>
      <c r="F9" s="82">
        <v>0</v>
      </c>
      <c r="G9" s="83">
        <v>0</v>
      </c>
      <c r="H9" s="83">
        <v>0</v>
      </c>
      <c r="I9" s="84">
        <f>H9*((E9-F9+'MPS(calc_process)'!$F$20+'MPS(calc_process)'!$F$21)/(37-7+'MPS(calc_process)'!$F$20+'MPS(calc_process)'!$F$21))</f>
        <v>0</v>
      </c>
      <c r="J9" s="66" t="str">
        <f t="shared" si="0"/>
        <v>0.0</v>
      </c>
      <c r="K9" s="66">
        <f t="shared" si="1"/>
        <v>0</v>
      </c>
      <c r="L9" s="32">
        <f t="shared" si="2"/>
        <v>0</v>
      </c>
    </row>
    <row r="10" spans="1:12" x14ac:dyDescent="0.15">
      <c r="A10" s="113"/>
      <c r="B10" s="31">
        <v>4</v>
      </c>
      <c r="C10" s="39">
        <v>0</v>
      </c>
      <c r="D10" s="65">
        <f>'MPS(input)'!$E$13</f>
        <v>0</v>
      </c>
      <c r="E10" s="82">
        <v>0</v>
      </c>
      <c r="F10" s="82">
        <v>0</v>
      </c>
      <c r="G10" s="83">
        <v>0</v>
      </c>
      <c r="H10" s="83">
        <v>0</v>
      </c>
      <c r="I10" s="84">
        <f>H10*((E10-F10+'MPS(calc_process)'!$F$20+'MPS(calc_process)'!$F$21)/(37-7+'MPS(calc_process)'!$F$20+'MPS(calc_process)'!$F$21))</f>
        <v>0</v>
      </c>
      <c r="J10" s="66" t="str">
        <f t="shared" si="0"/>
        <v>0.0</v>
      </c>
      <c r="K10" s="66">
        <f t="shared" si="1"/>
        <v>0</v>
      </c>
      <c r="L10" s="32">
        <f t="shared" si="2"/>
        <v>0</v>
      </c>
    </row>
    <row r="11" spans="1:12" x14ac:dyDescent="0.15">
      <c r="A11" s="113"/>
      <c r="B11" s="31">
        <v>5</v>
      </c>
      <c r="C11" s="39">
        <v>0</v>
      </c>
      <c r="D11" s="65">
        <f>'MPS(input)'!$E$13</f>
        <v>0</v>
      </c>
      <c r="E11" s="82">
        <v>0</v>
      </c>
      <c r="F11" s="82">
        <v>0</v>
      </c>
      <c r="G11" s="83">
        <v>0</v>
      </c>
      <c r="H11" s="83">
        <v>0</v>
      </c>
      <c r="I11" s="84">
        <f>H11*((E11-F11+'MPS(calc_process)'!$F$20+'MPS(calc_process)'!$F$21)/(37-7+'MPS(calc_process)'!$F$20+'MPS(calc_process)'!$F$21))</f>
        <v>0</v>
      </c>
      <c r="J11" s="66" t="str">
        <f t="shared" si="0"/>
        <v>0.0</v>
      </c>
      <c r="K11" s="66">
        <f t="shared" si="1"/>
        <v>0</v>
      </c>
      <c r="L11" s="32">
        <f t="shared" si="2"/>
        <v>0</v>
      </c>
    </row>
    <row r="12" spans="1:12" x14ac:dyDescent="0.15">
      <c r="A12" s="113"/>
      <c r="B12" s="31">
        <v>6</v>
      </c>
      <c r="C12" s="39">
        <v>0</v>
      </c>
      <c r="D12" s="65">
        <f>'MPS(input)'!$E$13</f>
        <v>0</v>
      </c>
      <c r="E12" s="82">
        <v>0</v>
      </c>
      <c r="F12" s="82">
        <v>0</v>
      </c>
      <c r="G12" s="83">
        <v>0</v>
      </c>
      <c r="H12" s="83">
        <v>0</v>
      </c>
      <c r="I12" s="84">
        <f>H12*((E12-F12+'MPS(calc_process)'!$F$20+'MPS(calc_process)'!$F$21)/(37-7+'MPS(calc_process)'!$F$20+'MPS(calc_process)'!$F$21))</f>
        <v>0</v>
      </c>
      <c r="J12" s="66" t="str">
        <f t="shared" si="0"/>
        <v>0.0</v>
      </c>
      <c r="K12" s="66">
        <f t="shared" si="1"/>
        <v>0</v>
      </c>
      <c r="L12" s="32">
        <f t="shared" si="2"/>
        <v>0</v>
      </c>
    </row>
    <row r="13" spans="1:12" x14ac:dyDescent="0.15">
      <c r="A13" s="113"/>
      <c r="B13" s="31">
        <v>7</v>
      </c>
      <c r="C13" s="39">
        <v>0</v>
      </c>
      <c r="D13" s="65">
        <f>'MPS(input)'!$E$13</f>
        <v>0</v>
      </c>
      <c r="E13" s="82">
        <v>0</v>
      </c>
      <c r="F13" s="82">
        <v>0</v>
      </c>
      <c r="G13" s="83">
        <v>0</v>
      </c>
      <c r="H13" s="83">
        <v>0</v>
      </c>
      <c r="I13" s="84">
        <f>H13*((E13-F13+'MPS(calc_process)'!$F$20+'MPS(calc_process)'!$F$21)/(37-7+'MPS(calc_process)'!$F$20+'MPS(calc_process)'!$F$21))</f>
        <v>0</v>
      </c>
      <c r="J13" s="66" t="str">
        <f t="shared" si="0"/>
        <v>0.0</v>
      </c>
      <c r="K13" s="66">
        <f t="shared" si="1"/>
        <v>0</v>
      </c>
      <c r="L13" s="32">
        <f t="shared" si="2"/>
        <v>0</v>
      </c>
    </row>
    <row r="14" spans="1:12" x14ac:dyDescent="0.15">
      <c r="A14" s="113"/>
      <c r="B14" s="31">
        <v>8</v>
      </c>
      <c r="C14" s="39">
        <v>0</v>
      </c>
      <c r="D14" s="65">
        <f>'MPS(input)'!$E$13</f>
        <v>0</v>
      </c>
      <c r="E14" s="82">
        <v>0</v>
      </c>
      <c r="F14" s="82">
        <v>0</v>
      </c>
      <c r="G14" s="83">
        <v>0</v>
      </c>
      <c r="H14" s="83">
        <v>0</v>
      </c>
      <c r="I14" s="84">
        <f>H14*((E14-F14+'MPS(calc_process)'!$F$20+'MPS(calc_process)'!$F$21)/(37-7+'MPS(calc_process)'!$F$20+'MPS(calc_process)'!$F$21))</f>
        <v>0</v>
      </c>
      <c r="J14" s="66" t="str">
        <f t="shared" si="0"/>
        <v>0.0</v>
      </c>
      <c r="K14" s="66">
        <f t="shared" si="1"/>
        <v>0</v>
      </c>
      <c r="L14" s="32">
        <f t="shared" si="2"/>
        <v>0</v>
      </c>
    </row>
    <row r="15" spans="1:12" x14ac:dyDescent="0.15">
      <c r="A15" s="113"/>
      <c r="B15" s="31">
        <v>9</v>
      </c>
      <c r="C15" s="39">
        <v>0</v>
      </c>
      <c r="D15" s="65">
        <f>'MPS(input)'!$E$13</f>
        <v>0</v>
      </c>
      <c r="E15" s="82">
        <v>0</v>
      </c>
      <c r="F15" s="82">
        <v>0</v>
      </c>
      <c r="G15" s="83">
        <v>0</v>
      </c>
      <c r="H15" s="83">
        <v>0</v>
      </c>
      <c r="I15" s="84">
        <f>H15*((E15-F15+'MPS(calc_process)'!$F$20+'MPS(calc_process)'!$F$21)/(37-7+'MPS(calc_process)'!$F$20+'MPS(calc_process)'!$F$21))</f>
        <v>0</v>
      </c>
      <c r="J15" s="66" t="str">
        <f t="shared" si="0"/>
        <v>0.0</v>
      </c>
      <c r="K15" s="66">
        <f t="shared" si="1"/>
        <v>0</v>
      </c>
      <c r="L15" s="32">
        <f t="shared" si="2"/>
        <v>0</v>
      </c>
    </row>
    <row r="16" spans="1:12" x14ac:dyDescent="0.15">
      <c r="A16" s="113"/>
      <c r="B16" s="31">
        <v>10</v>
      </c>
      <c r="C16" s="39">
        <v>0</v>
      </c>
      <c r="D16" s="65">
        <f>'MPS(input)'!$E$13</f>
        <v>0</v>
      </c>
      <c r="E16" s="82">
        <v>0</v>
      </c>
      <c r="F16" s="82">
        <v>0</v>
      </c>
      <c r="G16" s="83">
        <v>0</v>
      </c>
      <c r="H16" s="83">
        <v>0</v>
      </c>
      <c r="I16" s="84">
        <f>H16*((E16-F16+'MPS(calc_process)'!$F$20+'MPS(calc_process)'!$F$21)/(37-7+'MPS(calc_process)'!$F$20+'MPS(calc_process)'!$F$21))</f>
        <v>0</v>
      </c>
      <c r="J16" s="66" t="str">
        <f t="shared" si="0"/>
        <v>0.0</v>
      </c>
      <c r="K16" s="66">
        <f t="shared" si="1"/>
        <v>0</v>
      </c>
      <c r="L16" s="32">
        <f t="shared" si="2"/>
        <v>0</v>
      </c>
    </row>
    <row r="17" spans="1:12" x14ac:dyDescent="0.15">
      <c r="A17" s="113"/>
      <c r="B17" s="31">
        <v>11</v>
      </c>
      <c r="C17" s="39">
        <v>0</v>
      </c>
      <c r="D17" s="65">
        <f>'MPS(input)'!$E$13</f>
        <v>0</v>
      </c>
      <c r="E17" s="82">
        <v>0</v>
      </c>
      <c r="F17" s="82">
        <v>0</v>
      </c>
      <c r="G17" s="83">
        <v>0</v>
      </c>
      <c r="H17" s="83">
        <v>0</v>
      </c>
      <c r="I17" s="84">
        <f>H17*((E17-F17+'MPS(calc_process)'!$F$20+'MPS(calc_process)'!$F$21)/(37-7+'MPS(calc_process)'!$F$20+'MPS(calc_process)'!$F$21))</f>
        <v>0</v>
      </c>
      <c r="J17" s="66" t="str">
        <f t="shared" si="0"/>
        <v>0.0</v>
      </c>
      <c r="K17" s="66">
        <f t="shared" si="1"/>
        <v>0</v>
      </c>
      <c r="L17" s="32">
        <f t="shared" si="2"/>
        <v>0</v>
      </c>
    </row>
    <row r="18" spans="1:12" x14ac:dyDescent="0.15">
      <c r="A18" s="113"/>
      <c r="B18" s="31">
        <v>12</v>
      </c>
      <c r="C18" s="39">
        <v>0</v>
      </c>
      <c r="D18" s="65">
        <f>'MPS(input)'!$E$13</f>
        <v>0</v>
      </c>
      <c r="E18" s="82">
        <v>0</v>
      </c>
      <c r="F18" s="82">
        <v>0</v>
      </c>
      <c r="G18" s="83">
        <v>0</v>
      </c>
      <c r="H18" s="83">
        <v>0</v>
      </c>
      <c r="I18" s="84">
        <f>H18*((E18-F18+'MPS(calc_process)'!$F$20+'MPS(calc_process)'!$F$21)/(37-7+'MPS(calc_process)'!$F$20+'MPS(calc_process)'!$F$21))</f>
        <v>0</v>
      </c>
      <c r="J18" s="66" t="str">
        <f t="shared" si="0"/>
        <v>0.0</v>
      </c>
      <c r="K18" s="66">
        <f t="shared" si="1"/>
        <v>0</v>
      </c>
      <c r="L18" s="32">
        <f t="shared" si="2"/>
        <v>0</v>
      </c>
    </row>
    <row r="19" spans="1:12" x14ac:dyDescent="0.15">
      <c r="A19" s="113"/>
      <c r="B19" s="31">
        <v>13</v>
      </c>
      <c r="C19" s="39">
        <v>0</v>
      </c>
      <c r="D19" s="65">
        <f>'MPS(input)'!$E$13</f>
        <v>0</v>
      </c>
      <c r="E19" s="82">
        <v>0</v>
      </c>
      <c r="F19" s="82">
        <v>0</v>
      </c>
      <c r="G19" s="83">
        <v>0</v>
      </c>
      <c r="H19" s="83">
        <v>0</v>
      </c>
      <c r="I19" s="84">
        <f>H19*((E19-F19+'MPS(calc_process)'!$F$20+'MPS(calc_process)'!$F$21)/(37-7+'MPS(calc_process)'!$F$20+'MPS(calc_process)'!$F$21))</f>
        <v>0</v>
      </c>
      <c r="J19" s="66" t="str">
        <f t="shared" si="0"/>
        <v>0.0</v>
      </c>
      <c r="K19" s="66">
        <f t="shared" si="1"/>
        <v>0</v>
      </c>
      <c r="L19" s="32">
        <f t="shared" si="2"/>
        <v>0</v>
      </c>
    </row>
    <row r="20" spans="1:12" x14ac:dyDescent="0.15">
      <c r="A20" s="113"/>
      <c r="B20" s="31">
        <v>14</v>
      </c>
      <c r="C20" s="39">
        <v>0</v>
      </c>
      <c r="D20" s="65">
        <f>'MPS(input)'!$E$13</f>
        <v>0</v>
      </c>
      <c r="E20" s="82">
        <v>0</v>
      </c>
      <c r="F20" s="82">
        <v>0</v>
      </c>
      <c r="G20" s="83">
        <v>0</v>
      </c>
      <c r="H20" s="83">
        <v>0</v>
      </c>
      <c r="I20" s="84">
        <f>H20*((E20-F20+'MPS(calc_process)'!$F$20+'MPS(calc_process)'!$F$21)/(37-7+'MPS(calc_process)'!$F$20+'MPS(calc_process)'!$F$21))</f>
        <v>0</v>
      </c>
      <c r="J20" s="66" t="str">
        <f t="shared" si="0"/>
        <v>0.0</v>
      </c>
      <c r="K20" s="66">
        <f t="shared" si="1"/>
        <v>0</v>
      </c>
      <c r="L20" s="32">
        <f t="shared" si="2"/>
        <v>0</v>
      </c>
    </row>
    <row r="21" spans="1:12" x14ac:dyDescent="0.15">
      <c r="A21" s="113"/>
      <c r="B21" s="31">
        <v>15</v>
      </c>
      <c r="C21" s="39">
        <v>0</v>
      </c>
      <c r="D21" s="65">
        <f>'MPS(input)'!$E$13</f>
        <v>0</v>
      </c>
      <c r="E21" s="82">
        <v>0</v>
      </c>
      <c r="F21" s="82">
        <v>0</v>
      </c>
      <c r="G21" s="83">
        <v>0</v>
      </c>
      <c r="H21" s="83">
        <v>0</v>
      </c>
      <c r="I21" s="84">
        <f>H21*((E21-F21+'MPS(calc_process)'!$F$20+'MPS(calc_process)'!$F$21)/(37-7+'MPS(calc_process)'!$F$20+'MPS(calc_process)'!$F$21))</f>
        <v>0</v>
      </c>
      <c r="J21" s="66" t="str">
        <f t="shared" si="0"/>
        <v>0.0</v>
      </c>
      <c r="K21" s="66">
        <f t="shared" si="1"/>
        <v>0</v>
      </c>
      <c r="L21" s="32">
        <f t="shared" si="2"/>
        <v>0</v>
      </c>
    </row>
    <row r="22" spans="1:12" x14ac:dyDescent="0.15">
      <c r="A22" s="113"/>
      <c r="B22" s="31">
        <v>16</v>
      </c>
      <c r="C22" s="39">
        <v>0</v>
      </c>
      <c r="D22" s="65">
        <f>'MPS(input)'!$E$13</f>
        <v>0</v>
      </c>
      <c r="E22" s="82">
        <v>0</v>
      </c>
      <c r="F22" s="82">
        <v>0</v>
      </c>
      <c r="G22" s="83">
        <v>0</v>
      </c>
      <c r="H22" s="83">
        <v>0</v>
      </c>
      <c r="I22" s="84">
        <f>H22*((E22-F22+'MPS(calc_process)'!$F$20+'MPS(calc_process)'!$F$21)/(37-7+'MPS(calc_process)'!$F$20+'MPS(calc_process)'!$F$21))</f>
        <v>0</v>
      </c>
      <c r="J22" s="66" t="str">
        <f t="shared" si="0"/>
        <v>0.0</v>
      </c>
      <c r="K22" s="66">
        <f t="shared" si="1"/>
        <v>0</v>
      </c>
      <c r="L22" s="32">
        <f t="shared" si="2"/>
        <v>0</v>
      </c>
    </row>
    <row r="23" spans="1:12" x14ac:dyDescent="0.15">
      <c r="A23" s="113"/>
      <c r="B23" s="31">
        <v>17</v>
      </c>
      <c r="C23" s="39">
        <v>0</v>
      </c>
      <c r="D23" s="65">
        <f>'MPS(input)'!$E$13</f>
        <v>0</v>
      </c>
      <c r="E23" s="82">
        <v>0</v>
      </c>
      <c r="F23" s="82">
        <v>0</v>
      </c>
      <c r="G23" s="83">
        <v>0</v>
      </c>
      <c r="H23" s="83">
        <v>0</v>
      </c>
      <c r="I23" s="84">
        <f>H23*((E23-F23+'MPS(calc_process)'!$F$20+'MPS(calc_process)'!$F$21)/(37-7+'MPS(calc_process)'!$F$20+'MPS(calc_process)'!$F$21))</f>
        <v>0</v>
      </c>
      <c r="J23" s="66" t="str">
        <f t="shared" si="0"/>
        <v>0.0</v>
      </c>
      <c r="K23" s="66">
        <f t="shared" si="1"/>
        <v>0</v>
      </c>
      <c r="L23" s="32">
        <f t="shared" si="2"/>
        <v>0</v>
      </c>
    </row>
    <row r="24" spans="1:12" x14ac:dyDescent="0.15">
      <c r="A24" s="113"/>
      <c r="B24" s="31">
        <v>18</v>
      </c>
      <c r="C24" s="39">
        <v>0</v>
      </c>
      <c r="D24" s="65">
        <f>'MPS(input)'!$E$13</f>
        <v>0</v>
      </c>
      <c r="E24" s="82">
        <v>0</v>
      </c>
      <c r="F24" s="82">
        <v>0</v>
      </c>
      <c r="G24" s="83">
        <v>0</v>
      </c>
      <c r="H24" s="83">
        <v>0</v>
      </c>
      <c r="I24" s="84">
        <f>H24*((E24-F24+'MPS(calc_process)'!$F$20+'MPS(calc_process)'!$F$21)/(37-7+'MPS(calc_process)'!$F$20+'MPS(calc_process)'!$F$21))</f>
        <v>0</v>
      </c>
      <c r="J24" s="66" t="str">
        <f t="shared" si="0"/>
        <v>0.0</v>
      </c>
      <c r="K24" s="66">
        <f t="shared" si="1"/>
        <v>0</v>
      </c>
      <c r="L24" s="32">
        <f t="shared" si="2"/>
        <v>0</v>
      </c>
    </row>
    <row r="25" spans="1:12" x14ac:dyDescent="0.15">
      <c r="A25" s="113"/>
      <c r="B25" s="31">
        <v>19</v>
      </c>
      <c r="C25" s="39">
        <v>0</v>
      </c>
      <c r="D25" s="65">
        <f>'MPS(input)'!$E$13</f>
        <v>0</v>
      </c>
      <c r="E25" s="82">
        <v>0</v>
      </c>
      <c r="F25" s="82">
        <v>0</v>
      </c>
      <c r="G25" s="83">
        <v>0</v>
      </c>
      <c r="H25" s="83">
        <v>0</v>
      </c>
      <c r="I25" s="84">
        <f>H25*((E25-F25+'MPS(calc_process)'!$F$20+'MPS(calc_process)'!$F$21)/(37-7+'MPS(calc_process)'!$F$20+'MPS(calc_process)'!$F$21))</f>
        <v>0</v>
      </c>
      <c r="J25" s="66" t="str">
        <f t="shared" si="0"/>
        <v>0.0</v>
      </c>
      <c r="K25" s="66">
        <f t="shared" si="1"/>
        <v>0</v>
      </c>
      <c r="L25" s="32">
        <f t="shared" si="2"/>
        <v>0</v>
      </c>
    </row>
    <row r="26" spans="1:12" x14ac:dyDescent="0.15">
      <c r="A26" s="113"/>
      <c r="B26" s="31">
        <v>20</v>
      </c>
      <c r="C26" s="39">
        <v>0</v>
      </c>
      <c r="D26" s="65">
        <f>'MPS(input)'!$E$13</f>
        <v>0</v>
      </c>
      <c r="E26" s="82">
        <v>0</v>
      </c>
      <c r="F26" s="82">
        <v>0</v>
      </c>
      <c r="G26" s="83">
        <v>0</v>
      </c>
      <c r="H26" s="83">
        <v>0</v>
      </c>
      <c r="I26" s="84">
        <f>H26*((E26-F26+'MPS(calc_process)'!$F$20+'MPS(calc_process)'!$F$21)/(37-7+'MPS(calc_process)'!$F$20+'MPS(calc_process)'!$F$21))</f>
        <v>0</v>
      </c>
      <c r="J26" s="66" t="str">
        <f>IF(ISERROR(C26*(I26/G26)*D26),"0.0",(C26*(I26/G26)*D26))</f>
        <v>0.0</v>
      </c>
      <c r="K26" s="66">
        <f t="shared" si="1"/>
        <v>0</v>
      </c>
      <c r="L26" s="32">
        <f t="shared" si="2"/>
        <v>0</v>
      </c>
    </row>
    <row r="27" spans="1:12" ht="15" x14ac:dyDescent="0.15">
      <c r="A27" s="113"/>
      <c r="B27" s="33" t="s">
        <v>47</v>
      </c>
      <c r="C27" s="34" t="s">
        <v>39</v>
      </c>
      <c r="D27" s="34" t="s">
        <v>39</v>
      </c>
      <c r="E27" s="35" t="s">
        <v>39</v>
      </c>
      <c r="F27" s="35" t="s">
        <v>39</v>
      </c>
      <c r="G27" s="35" t="s">
        <v>39</v>
      </c>
      <c r="H27" s="35" t="s">
        <v>39</v>
      </c>
      <c r="I27" s="35" t="s">
        <v>39</v>
      </c>
      <c r="J27" s="36">
        <f>SUMIF(J7:J26,"&gt;0",J7:J26)</f>
        <v>0</v>
      </c>
      <c r="K27" s="36">
        <f>SUMIF(K7:K26,"&gt;0",K7:K26)</f>
        <v>0</v>
      </c>
      <c r="L27" s="36">
        <f>SUMIF(L7:L26,"&gt;0",L7:L26)</f>
        <v>0</v>
      </c>
    </row>
  </sheetData>
  <sheetProtection password="C6A3" sheet="1" objects="1" scenarios="1" formatCells="0" formatRows="0"/>
  <mergeCells count="3">
    <mergeCell ref="J3:L3"/>
    <mergeCell ref="A7:A27"/>
    <mergeCell ref="D3:I3"/>
  </mergeCells>
  <phoneticPr fontId="3"/>
  <dataValidations count="1">
    <dataValidation type="list" allowBlank="1" showInputMessage="1" showErrorMessage="1" sqref="G7:G26">
      <formula1>"5.59,5.69,5.85,6.06"</formula1>
    </dataValidation>
  </dataValidations>
  <pageMargins left="0.7" right="0.7" top="0.75" bottom="0.7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22"/>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13"/>
    <col min="10" max="16384" width="9" style="1"/>
  </cols>
  <sheetData>
    <row r="1" spans="1:9" x14ac:dyDescent="0.15">
      <c r="I1" s="2" t="str">
        <f>'MPS(input)'!K1</f>
        <v>Monitoring Spreadsheet: JCM_VN_AM011_ver01.0</v>
      </c>
    </row>
    <row r="2" spans="1:9" x14ac:dyDescent="0.15">
      <c r="I2" s="2" t="str">
        <f>'MPS(input)'!K2</f>
        <v>Reference Number:</v>
      </c>
    </row>
    <row r="3" spans="1:9" ht="27.75" customHeight="1" x14ac:dyDescent="0.15">
      <c r="A3" s="117" t="s">
        <v>119</v>
      </c>
      <c r="B3" s="117"/>
      <c r="C3" s="117"/>
      <c r="D3" s="117"/>
      <c r="E3" s="117"/>
      <c r="F3" s="117"/>
      <c r="G3" s="117"/>
      <c r="H3" s="117"/>
      <c r="I3" s="117"/>
    </row>
    <row r="4" spans="1:9" ht="11.25" customHeight="1" x14ac:dyDescent="0.15"/>
    <row r="5" spans="1:9" ht="18.75" customHeight="1" x14ac:dyDescent="0.15">
      <c r="A5" s="55" t="s">
        <v>17</v>
      </c>
      <c r="B5" s="45"/>
      <c r="C5" s="45"/>
      <c r="D5" s="45"/>
      <c r="E5" s="44"/>
      <c r="F5" s="46" t="s">
        <v>18</v>
      </c>
      <c r="G5" s="46" t="s">
        <v>19</v>
      </c>
      <c r="H5" s="46" t="s">
        <v>20</v>
      </c>
      <c r="I5" s="47" t="s">
        <v>21</v>
      </c>
    </row>
    <row r="6" spans="1:9" ht="18.75" customHeight="1" x14ac:dyDescent="0.15">
      <c r="A6" s="56"/>
      <c r="B6" s="48" t="s">
        <v>22</v>
      </c>
      <c r="C6" s="48"/>
      <c r="D6" s="48"/>
      <c r="E6" s="48"/>
      <c r="F6" s="49"/>
      <c r="G6" s="141">
        <f>G8-G11</f>
        <v>0</v>
      </c>
      <c r="H6" s="49" t="s">
        <v>23</v>
      </c>
      <c r="I6" s="50" t="s">
        <v>24</v>
      </c>
    </row>
    <row r="7" spans="1:9" ht="18.75" customHeight="1" x14ac:dyDescent="0.15">
      <c r="A7" s="55" t="s">
        <v>52</v>
      </c>
      <c r="B7" s="44"/>
      <c r="C7" s="45"/>
      <c r="D7" s="46"/>
      <c r="E7" s="46"/>
      <c r="F7" s="46"/>
      <c r="G7" s="44"/>
      <c r="H7" s="44"/>
      <c r="I7" s="46"/>
    </row>
    <row r="8" spans="1:9" ht="18.75" customHeight="1" x14ac:dyDescent="0.15">
      <c r="A8" s="57"/>
      <c r="B8" s="60" t="s">
        <v>50</v>
      </c>
      <c r="C8" s="48"/>
      <c r="D8" s="48"/>
      <c r="E8" s="48"/>
      <c r="F8" s="49"/>
      <c r="G8" s="141">
        <f>G9</f>
        <v>0</v>
      </c>
      <c r="H8" s="49" t="s">
        <v>26</v>
      </c>
      <c r="I8" s="49" t="s">
        <v>27</v>
      </c>
    </row>
    <row r="9" spans="1:9" ht="18.75" customHeight="1" x14ac:dyDescent="0.15">
      <c r="A9" s="56"/>
      <c r="B9" s="59"/>
      <c r="C9" s="51" t="s">
        <v>50</v>
      </c>
      <c r="D9" s="51"/>
      <c r="E9" s="51"/>
      <c r="F9" s="49" t="s">
        <v>25</v>
      </c>
      <c r="G9" s="94">
        <f>'MPS(input_separate)'!J27</f>
        <v>0</v>
      </c>
      <c r="H9" s="49" t="s">
        <v>23</v>
      </c>
      <c r="I9" s="49" t="s">
        <v>27</v>
      </c>
    </row>
    <row r="10" spans="1:9" ht="18.75" customHeight="1" x14ac:dyDescent="0.15">
      <c r="A10" s="55" t="s">
        <v>53</v>
      </c>
      <c r="B10" s="45"/>
      <c r="C10" s="45"/>
      <c r="D10" s="45"/>
      <c r="E10" s="44"/>
      <c r="F10" s="46"/>
      <c r="G10" s="44"/>
      <c r="H10" s="44"/>
      <c r="I10" s="46"/>
    </row>
    <row r="11" spans="1:9" ht="18.75" customHeight="1" x14ac:dyDescent="0.15">
      <c r="A11" s="57"/>
      <c r="B11" s="58" t="s">
        <v>51</v>
      </c>
      <c r="C11" s="52"/>
      <c r="D11" s="52"/>
      <c r="E11" s="52"/>
      <c r="F11" s="53"/>
      <c r="G11" s="142">
        <f>G12</f>
        <v>0</v>
      </c>
      <c r="H11" s="53" t="s">
        <v>28</v>
      </c>
      <c r="I11" s="53" t="s">
        <v>29</v>
      </c>
    </row>
    <row r="12" spans="1:9" ht="18.75" customHeight="1" x14ac:dyDescent="0.15">
      <c r="A12" s="56"/>
      <c r="B12" s="59"/>
      <c r="C12" s="51" t="s">
        <v>54</v>
      </c>
      <c r="D12" s="54"/>
      <c r="E12" s="54"/>
      <c r="F12" s="53" t="s">
        <v>25</v>
      </c>
      <c r="G12" s="94">
        <f>'MPS(input_separate)'!K27</f>
        <v>0</v>
      </c>
      <c r="H12" s="53" t="s">
        <v>28</v>
      </c>
      <c r="I12" s="53" t="s">
        <v>29</v>
      </c>
    </row>
    <row r="13" spans="1:9" x14ac:dyDescent="0.15">
      <c r="A13" s="14"/>
      <c r="B13" s="14"/>
      <c r="C13" s="15"/>
      <c r="D13" s="14"/>
      <c r="E13" s="15"/>
      <c r="F13" s="16"/>
      <c r="G13" s="17"/>
      <c r="H13" s="17"/>
      <c r="I13" s="18"/>
    </row>
    <row r="14" spans="1:9" ht="21.75" customHeight="1" x14ac:dyDescent="0.15">
      <c r="E14" s="14" t="s">
        <v>30</v>
      </c>
      <c r="F14" s="10"/>
    </row>
    <row r="15" spans="1:9" ht="21.75" customHeight="1" x14ac:dyDescent="0.15">
      <c r="E15" s="73" t="s">
        <v>95</v>
      </c>
      <c r="F15" s="62">
        <v>5.59</v>
      </c>
      <c r="G15" s="62" t="s">
        <v>78</v>
      </c>
      <c r="H15" s="19"/>
    </row>
    <row r="16" spans="1:9" ht="21.75" customHeight="1" x14ac:dyDescent="0.15">
      <c r="E16" s="73" t="s">
        <v>96</v>
      </c>
      <c r="F16" s="64">
        <v>5.69</v>
      </c>
      <c r="G16" s="62" t="s">
        <v>79</v>
      </c>
      <c r="H16" s="19"/>
    </row>
    <row r="17" spans="5:8" ht="21.75" customHeight="1" x14ac:dyDescent="0.15">
      <c r="E17" s="73" t="s">
        <v>97</v>
      </c>
      <c r="F17" s="62">
        <v>5.85</v>
      </c>
      <c r="G17" s="62" t="s">
        <v>78</v>
      </c>
      <c r="H17" s="19"/>
    </row>
    <row r="18" spans="5:8" ht="21.75" customHeight="1" x14ac:dyDescent="0.15">
      <c r="E18" s="73" t="s">
        <v>98</v>
      </c>
      <c r="F18" s="64">
        <v>6.06</v>
      </c>
      <c r="G18" s="62" t="s">
        <v>79</v>
      </c>
      <c r="H18" s="19"/>
    </row>
    <row r="19" spans="5:8" ht="21.75" customHeight="1" x14ac:dyDescent="0.15">
      <c r="E19" s="20"/>
      <c r="F19" s="20"/>
      <c r="G19" s="14"/>
      <c r="H19" s="14"/>
    </row>
    <row r="20" spans="5:8" ht="21.75" customHeight="1" x14ac:dyDescent="0.15">
      <c r="E20" s="61" t="s">
        <v>31</v>
      </c>
      <c r="F20" s="62">
        <v>1.5</v>
      </c>
      <c r="G20" s="63" t="s">
        <v>32</v>
      </c>
      <c r="H20" s="14"/>
    </row>
    <row r="21" spans="5:8" ht="21.75" customHeight="1" x14ac:dyDescent="0.15">
      <c r="E21" s="61" t="s">
        <v>33</v>
      </c>
      <c r="F21" s="62">
        <v>1.5</v>
      </c>
      <c r="G21" s="63" t="s">
        <v>32</v>
      </c>
      <c r="H21" s="14"/>
    </row>
    <row r="22" spans="5:8" ht="21.75" customHeight="1" x14ac:dyDescent="0.15">
      <c r="E22" s="20"/>
      <c r="F22" s="20"/>
      <c r="G22" s="14"/>
      <c r="H22" s="14"/>
    </row>
  </sheetData>
  <sheetProtection password="C6A3" sheet="1" objects="1" scenarios="1"/>
  <mergeCells count="1">
    <mergeCell ref="A3:I3"/>
  </mergeCells>
  <phoneticPr fontId="3"/>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85" customWidth="1"/>
    <col min="2" max="2" width="36.375" style="85" customWidth="1"/>
    <col min="3" max="3" width="49.125" style="85" customWidth="1"/>
    <col min="4" max="256" width="9" style="85"/>
    <col min="257" max="257" width="3.625" style="85" customWidth="1"/>
    <col min="258" max="258" width="36.375" style="85" customWidth="1"/>
    <col min="259" max="259" width="49.125" style="85" customWidth="1"/>
    <col min="260" max="512" width="9" style="85"/>
    <col min="513" max="513" width="3.625" style="85" customWidth="1"/>
    <col min="514" max="514" width="36.375" style="85" customWidth="1"/>
    <col min="515" max="515" width="49.125" style="85" customWidth="1"/>
    <col min="516" max="768" width="9" style="85"/>
    <col min="769" max="769" width="3.625" style="85" customWidth="1"/>
    <col min="770" max="770" width="36.375" style="85" customWidth="1"/>
    <col min="771" max="771" width="49.125" style="85" customWidth="1"/>
    <col min="772" max="1024" width="9" style="85"/>
    <col min="1025" max="1025" width="3.625" style="85" customWidth="1"/>
    <col min="1026" max="1026" width="36.375" style="85" customWidth="1"/>
    <col min="1027" max="1027" width="49.125" style="85" customWidth="1"/>
    <col min="1028" max="1280" width="9" style="85"/>
    <col min="1281" max="1281" width="3.625" style="85" customWidth="1"/>
    <col min="1282" max="1282" width="36.375" style="85" customWidth="1"/>
    <col min="1283" max="1283" width="49.125" style="85" customWidth="1"/>
    <col min="1284" max="1536" width="9" style="85"/>
    <col min="1537" max="1537" width="3.625" style="85" customWidth="1"/>
    <col min="1538" max="1538" width="36.375" style="85" customWidth="1"/>
    <col min="1539" max="1539" width="49.125" style="85" customWidth="1"/>
    <col min="1540" max="1792" width="9" style="85"/>
    <col min="1793" max="1793" width="3.625" style="85" customWidth="1"/>
    <col min="1794" max="1794" width="36.375" style="85" customWidth="1"/>
    <col min="1795" max="1795" width="49.125" style="85" customWidth="1"/>
    <col min="1796" max="2048" width="9" style="85"/>
    <col min="2049" max="2049" width="3.625" style="85" customWidth="1"/>
    <col min="2050" max="2050" width="36.375" style="85" customWidth="1"/>
    <col min="2051" max="2051" width="49.125" style="85" customWidth="1"/>
    <col min="2052" max="2304" width="9" style="85"/>
    <col min="2305" max="2305" width="3.625" style="85" customWidth="1"/>
    <col min="2306" max="2306" width="36.375" style="85" customWidth="1"/>
    <col min="2307" max="2307" width="49.125" style="85" customWidth="1"/>
    <col min="2308" max="2560" width="9" style="85"/>
    <col min="2561" max="2561" width="3.625" style="85" customWidth="1"/>
    <col min="2562" max="2562" width="36.375" style="85" customWidth="1"/>
    <col min="2563" max="2563" width="49.125" style="85" customWidth="1"/>
    <col min="2564" max="2816" width="9" style="85"/>
    <col min="2817" max="2817" width="3.625" style="85" customWidth="1"/>
    <col min="2818" max="2818" width="36.375" style="85" customWidth="1"/>
    <col min="2819" max="2819" width="49.125" style="85" customWidth="1"/>
    <col min="2820" max="3072" width="9" style="85"/>
    <col min="3073" max="3073" width="3.625" style="85" customWidth="1"/>
    <col min="3074" max="3074" width="36.375" style="85" customWidth="1"/>
    <col min="3075" max="3075" width="49.125" style="85" customWidth="1"/>
    <col min="3076" max="3328" width="9" style="85"/>
    <col min="3329" max="3329" width="3.625" style="85" customWidth="1"/>
    <col min="3330" max="3330" width="36.375" style="85" customWidth="1"/>
    <col min="3331" max="3331" width="49.125" style="85" customWidth="1"/>
    <col min="3332" max="3584" width="9" style="85"/>
    <col min="3585" max="3585" width="3.625" style="85" customWidth="1"/>
    <col min="3586" max="3586" width="36.375" style="85" customWidth="1"/>
    <col min="3587" max="3587" width="49.125" style="85" customWidth="1"/>
    <col min="3588" max="3840" width="9" style="85"/>
    <col min="3841" max="3841" width="3.625" style="85" customWidth="1"/>
    <col min="3842" max="3842" width="36.375" style="85" customWidth="1"/>
    <col min="3843" max="3843" width="49.125" style="85" customWidth="1"/>
    <col min="3844" max="4096" width="9" style="85"/>
    <col min="4097" max="4097" width="3.625" style="85" customWidth="1"/>
    <col min="4098" max="4098" width="36.375" style="85" customWidth="1"/>
    <col min="4099" max="4099" width="49.125" style="85" customWidth="1"/>
    <col min="4100" max="4352" width="9" style="85"/>
    <col min="4353" max="4353" width="3.625" style="85" customWidth="1"/>
    <col min="4354" max="4354" width="36.375" style="85" customWidth="1"/>
    <col min="4355" max="4355" width="49.125" style="85" customWidth="1"/>
    <col min="4356" max="4608" width="9" style="85"/>
    <col min="4609" max="4609" width="3.625" style="85" customWidth="1"/>
    <col min="4610" max="4610" width="36.375" style="85" customWidth="1"/>
    <col min="4611" max="4611" width="49.125" style="85" customWidth="1"/>
    <col min="4612" max="4864" width="9" style="85"/>
    <col min="4865" max="4865" width="3.625" style="85" customWidth="1"/>
    <col min="4866" max="4866" width="36.375" style="85" customWidth="1"/>
    <col min="4867" max="4867" width="49.125" style="85" customWidth="1"/>
    <col min="4868" max="5120" width="9" style="85"/>
    <col min="5121" max="5121" width="3.625" style="85" customWidth="1"/>
    <col min="5122" max="5122" width="36.375" style="85" customWidth="1"/>
    <col min="5123" max="5123" width="49.125" style="85" customWidth="1"/>
    <col min="5124" max="5376" width="9" style="85"/>
    <col min="5377" max="5377" width="3.625" style="85" customWidth="1"/>
    <col min="5378" max="5378" width="36.375" style="85" customWidth="1"/>
    <col min="5379" max="5379" width="49.125" style="85" customWidth="1"/>
    <col min="5380" max="5632" width="9" style="85"/>
    <col min="5633" max="5633" width="3.625" style="85" customWidth="1"/>
    <col min="5634" max="5634" width="36.375" style="85" customWidth="1"/>
    <col min="5635" max="5635" width="49.125" style="85" customWidth="1"/>
    <col min="5636" max="5888" width="9" style="85"/>
    <col min="5889" max="5889" width="3.625" style="85" customWidth="1"/>
    <col min="5890" max="5890" width="36.375" style="85" customWidth="1"/>
    <col min="5891" max="5891" width="49.125" style="85" customWidth="1"/>
    <col min="5892" max="6144" width="9" style="85"/>
    <col min="6145" max="6145" width="3.625" style="85" customWidth="1"/>
    <col min="6146" max="6146" width="36.375" style="85" customWidth="1"/>
    <col min="6147" max="6147" width="49.125" style="85" customWidth="1"/>
    <col min="6148" max="6400" width="9" style="85"/>
    <col min="6401" max="6401" width="3.625" style="85" customWidth="1"/>
    <col min="6402" max="6402" width="36.375" style="85" customWidth="1"/>
    <col min="6403" max="6403" width="49.125" style="85" customWidth="1"/>
    <col min="6404" max="6656" width="9" style="85"/>
    <col min="6657" max="6657" width="3.625" style="85" customWidth="1"/>
    <col min="6658" max="6658" width="36.375" style="85" customWidth="1"/>
    <col min="6659" max="6659" width="49.125" style="85" customWidth="1"/>
    <col min="6660" max="6912" width="9" style="85"/>
    <col min="6913" max="6913" width="3.625" style="85" customWidth="1"/>
    <col min="6914" max="6914" width="36.375" style="85" customWidth="1"/>
    <col min="6915" max="6915" width="49.125" style="85" customWidth="1"/>
    <col min="6916" max="7168" width="9" style="85"/>
    <col min="7169" max="7169" width="3.625" style="85" customWidth="1"/>
    <col min="7170" max="7170" width="36.375" style="85" customWidth="1"/>
    <col min="7171" max="7171" width="49.125" style="85" customWidth="1"/>
    <col min="7172" max="7424" width="9" style="85"/>
    <col min="7425" max="7425" width="3.625" style="85" customWidth="1"/>
    <col min="7426" max="7426" width="36.375" style="85" customWidth="1"/>
    <col min="7427" max="7427" width="49.125" style="85" customWidth="1"/>
    <col min="7428" max="7680" width="9" style="85"/>
    <col min="7681" max="7681" width="3.625" style="85" customWidth="1"/>
    <col min="7682" max="7682" width="36.375" style="85" customWidth="1"/>
    <col min="7683" max="7683" width="49.125" style="85" customWidth="1"/>
    <col min="7684" max="7936" width="9" style="85"/>
    <col min="7937" max="7937" width="3.625" style="85" customWidth="1"/>
    <col min="7938" max="7938" width="36.375" style="85" customWidth="1"/>
    <col min="7939" max="7939" width="49.125" style="85" customWidth="1"/>
    <col min="7940" max="8192" width="9" style="85"/>
    <col min="8193" max="8193" width="3.625" style="85" customWidth="1"/>
    <col min="8194" max="8194" width="36.375" style="85" customWidth="1"/>
    <col min="8195" max="8195" width="49.125" style="85" customWidth="1"/>
    <col min="8196" max="8448" width="9" style="85"/>
    <col min="8449" max="8449" width="3.625" style="85" customWidth="1"/>
    <col min="8450" max="8450" width="36.375" style="85" customWidth="1"/>
    <col min="8451" max="8451" width="49.125" style="85" customWidth="1"/>
    <col min="8452" max="8704" width="9" style="85"/>
    <col min="8705" max="8705" width="3.625" style="85" customWidth="1"/>
    <col min="8706" max="8706" width="36.375" style="85" customWidth="1"/>
    <col min="8707" max="8707" width="49.125" style="85" customWidth="1"/>
    <col min="8708" max="8960" width="9" style="85"/>
    <col min="8961" max="8961" width="3.625" style="85" customWidth="1"/>
    <col min="8962" max="8962" width="36.375" style="85" customWidth="1"/>
    <col min="8963" max="8963" width="49.125" style="85" customWidth="1"/>
    <col min="8964" max="9216" width="9" style="85"/>
    <col min="9217" max="9217" width="3.625" style="85" customWidth="1"/>
    <col min="9218" max="9218" width="36.375" style="85" customWidth="1"/>
    <col min="9219" max="9219" width="49.125" style="85" customWidth="1"/>
    <col min="9220" max="9472" width="9" style="85"/>
    <col min="9473" max="9473" width="3.625" style="85" customWidth="1"/>
    <col min="9474" max="9474" width="36.375" style="85" customWidth="1"/>
    <col min="9475" max="9475" width="49.125" style="85" customWidth="1"/>
    <col min="9476" max="9728" width="9" style="85"/>
    <col min="9729" max="9729" width="3.625" style="85" customWidth="1"/>
    <col min="9730" max="9730" width="36.375" style="85" customWidth="1"/>
    <col min="9731" max="9731" width="49.125" style="85" customWidth="1"/>
    <col min="9732" max="9984" width="9" style="85"/>
    <col min="9985" max="9985" width="3.625" style="85" customWidth="1"/>
    <col min="9986" max="9986" width="36.375" style="85" customWidth="1"/>
    <col min="9987" max="9987" width="49.125" style="85" customWidth="1"/>
    <col min="9988" max="10240" width="9" style="85"/>
    <col min="10241" max="10241" width="3.625" style="85" customWidth="1"/>
    <col min="10242" max="10242" width="36.375" style="85" customWidth="1"/>
    <col min="10243" max="10243" width="49.125" style="85" customWidth="1"/>
    <col min="10244" max="10496" width="9" style="85"/>
    <col min="10497" max="10497" width="3.625" style="85" customWidth="1"/>
    <col min="10498" max="10498" width="36.375" style="85" customWidth="1"/>
    <col min="10499" max="10499" width="49.125" style="85" customWidth="1"/>
    <col min="10500" max="10752" width="9" style="85"/>
    <col min="10753" max="10753" width="3.625" style="85" customWidth="1"/>
    <col min="10754" max="10754" width="36.375" style="85" customWidth="1"/>
    <col min="10755" max="10755" width="49.125" style="85" customWidth="1"/>
    <col min="10756" max="11008" width="9" style="85"/>
    <col min="11009" max="11009" width="3.625" style="85" customWidth="1"/>
    <col min="11010" max="11010" width="36.375" style="85" customWidth="1"/>
    <col min="11011" max="11011" width="49.125" style="85" customWidth="1"/>
    <col min="11012" max="11264" width="9" style="85"/>
    <col min="11265" max="11265" width="3.625" style="85" customWidth="1"/>
    <col min="11266" max="11266" width="36.375" style="85" customWidth="1"/>
    <col min="11267" max="11267" width="49.125" style="85" customWidth="1"/>
    <col min="11268" max="11520" width="9" style="85"/>
    <col min="11521" max="11521" width="3.625" style="85" customWidth="1"/>
    <col min="11522" max="11522" width="36.375" style="85" customWidth="1"/>
    <col min="11523" max="11523" width="49.125" style="85" customWidth="1"/>
    <col min="11524" max="11776" width="9" style="85"/>
    <col min="11777" max="11777" width="3.625" style="85" customWidth="1"/>
    <col min="11778" max="11778" width="36.375" style="85" customWidth="1"/>
    <col min="11779" max="11779" width="49.125" style="85" customWidth="1"/>
    <col min="11780" max="12032" width="9" style="85"/>
    <col min="12033" max="12033" width="3.625" style="85" customWidth="1"/>
    <col min="12034" max="12034" width="36.375" style="85" customWidth="1"/>
    <col min="12035" max="12035" width="49.125" style="85" customWidth="1"/>
    <col min="12036" max="12288" width="9" style="85"/>
    <col min="12289" max="12289" width="3.625" style="85" customWidth="1"/>
    <col min="12290" max="12290" width="36.375" style="85" customWidth="1"/>
    <col min="12291" max="12291" width="49.125" style="85" customWidth="1"/>
    <col min="12292" max="12544" width="9" style="85"/>
    <col min="12545" max="12545" width="3.625" style="85" customWidth="1"/>
    <col min="12546" max="12546" width="36.375" style="85" customWidth="1"/>
    <col min="12547" max="12547" width="49.125" style="85" customWidth="1"/>
    <col min="12548" max="12800" width="9" style="85"/>
    <col min="12801" max="12801" width="3.625" style="85" customWidth="1"/>
    <col min="12802" max="12802" width="36.375" style="85" customWidth="1"/>
    <col min="12803" max="12803" width="49.125" style="85" customWidth="1"/>
    <col min="12804" max="13056" width="9" style="85"/>
    <col min="13057" max="13057" width="3.625" style="85" customWidth="1"/>
    <col min="13058" max="13058" width="36.375" style="85" customWidth="1"/>
    <col min="13059" max="13059" width="49.125" style="85" customWidth="1"/>
    <col min="13060" max="13312" width="9" style="85"/>
    <col min="13313" max="13313" width="3.625" style="85" customWidth="1"/>
    <col min="13314" max="13314" width="36.375" style="85" customWidth="1"/>
    <col min="13315" max="13315" width="49.125" style="85" customWidth="1"/>
    <col min="13316" max="13568" width="9" style="85"/>
    <col min="13569" max="13569" width="3.625" style="85" customWidth="1"/>
    <col min="13570" max="13570" width="36.375" style="85" customWidth="1"/>
    <col min="13571" max="13571" width="49.125" style="85" customWidth="1"/>
    <col min="13572" max="13824" width="9" style="85"/>
    <col min="13825" max="13825" width="3.625" style="85" customWidth="1"/>
    <col min="13826" max="13826" width="36.375" style="85" customWidth="1"/>
    <col min="13827" max="13827" width="49.125" style="85" customWidth="1"/>
    <col min="13828" max="14080" width="9" style="85"/>
    <col min="14081" max="14081" width="3.625" style="85" customWidth="1"/>
    <col min="14082" max="14082" width="36.375" style="85" customWidth="1"/>
    <col min="14083" max="14083" width="49.125" style="85" customWidth="1"/>
    <col min="14084" max="14336" width="9" style="85"/>
    <col min="14337" max="14337" width="3.625" style="85" customWidth="1"/>
    <col min="14338" max="14338" width="36.375" style="85" customWidth="1"/>
    <col min="14339" max="14339" width="49.125" style="85" customWidth="1"/>
    <col min="14340" max="14592" width="9" style="85"/>
    <col min="14593" max="14593" width="3.625" style="85" customWidth="1"/>
    <col min="14594" max="14594" width="36.375" style="85" customWidth="1"/>
    <col min="14595" max="14595" width="49.125" style="85" customWidth="1"/>
    <col min="14596" max="14848" width="9" style="85"/>
    <col min="14849" max="14849" width="3.625" style="85" customWidth="1"/>
    <col min="14850" max="14850" width="36.375" style="85" customWidth="1"/>
    <col min="14851" max="14851" width="49.125" style="85" customWidth="1"/>
    <col min="14852" max="15104" width="9" style="85"/>
    <col min="15105" max="15105" width="3.625" style="85" customWidth="1"/>
    <col min="15106" max="15106" width="36.375" style="85" customWidth="1"/>
    <col min="15107" max="15107" width="49.125" style="85" customWidth="1"/>
    <col min="15108" max="15360" width="9" style="85"/>
    <col min="15361" max="15361" width="3.625" style="85" customWidth="1"/>
    <col min="15362" max="15362" width="36.375" style="85" customWidth="1"/>
    <col min="15363" max="15363" width="49.125" style="85" customWidth="1"/>
    <col min="15364" max="15616" width="9" style="85"/>
    <col min="15617" max="15617" width="3.625" style="85" customWidth="1"/>
    <col min="15618" max="15618" width="36.375" style="85" customWidth="1"/>
    <col min="15619" max="15619" width="49.125" style="85" customWidth="1"/>
    <col min="15620" max="15872" width="9" style="85"/>
    <col min="15873" max="15873" width="3.625" style="85" customWidth="1"/>
    <col min="15874" max="15874" width="36.375" style="85" customWidth="1"/>
    <col min="15875" max="15875" width="49.125" style="85" customWidth="1"/>
    <col min="15876" max="16128" width="9" style="85"/>
    <col min="16129" max="16129" width="3.625" style="85" customWidth="1"/>
    <col min="16130" max="16130" width="36.375" style="85" customWidth="1"/>
    <col min="16131" max="16131" width="49.125" style="85" customWidth="1"/>
    <col min="16132" max="16384" width="9" style="85"/>
  </cols>
  <sheetData>
    <row r="1" spans="1:3" ht="18" customHeight="1" x14ac:dyDescent="0.15">
      <c r="C1" s="86" t="str">
        <f>'MPS(input)'!K1</f>
        <v>Monitoring Spreadsheet: JCM_VN_AM011_ver01.0</v>
      </c>
    </row>
    <row r="2" spans="1:3" ht="18" customHeight="1" x14ac:dyDescent="0.15">
      <c r="C2" s="86" t="str">
        <f>'MPS(input)'!K2</f>
        <v>Reference Number:</v>
      </c>
    </row>
    <row r="3" spans="1:3" ht="24" customHeight="1" x14ac:dyDescent="0.15">
      <c r="A3" s="118" t="s">
        <v>122</v>
      </c>
      <c r="B3" s="118"/>
      <c r="C3" s="118"/>
    </row>
    <row r="5" spans="1:3" ht="21" customHeight="1" x14ac:dyDescent="0.15">
      <c r="B5" s="87" t="s">
        <v>123</v>
      </c>
      <c r="C5" s="87" t="s">
        <v>124</v>
      </c>
    </row>
    <row r="6" spans="1:3" ht="54" customHeight="1" x14ac:dyDescent="0.15">
      <c r="B6" s="88"/>
      <c r="C6" s="88"/>
    </row>
    <row r="7" spans="1:3" ht="54" customHeight="1" x14ac:dyDescent="0.15">
      <c r="B7" s="88"/>
      <c r="C7" s="88"/>
    </row>
    <row r="8" spans="1:3" ht="54" customHeight="1" x14ac:dyDescent="0.15">
      <c r="B8" s="88"/>
      <c r="C8" s="88"/>
    </row>
    <row r="9" spans="1:3" ht="54" customHeight="1" x14ac:dyDescent="0.15">
      <c r="B9" s="88"/>
      <c r="C9" s="88"/>
    </row>
    <row r="10" spans="1:3" ht="54" customHeight="1" x14ac:dyDescent="0.15">
      <c r="B10" s="88"/>
      <c r="C10" s="88"/>
    </row>
    <row r="11" spans="1:3" ht="54" customHeight="1" x14ac:dyDescent="0.15">
      <c r="B11" s="88"/>
      <c r="C11" s="88"/>
    </row>
    <row r="12" spans="1:3" ht="54" customHeight="1" x14ac:dyDescent="0.15">
      <c r="B12" s="88"/>
      <c r="C12" s="88"/>
    </row>
  </sheetData>
  <sheetProtection password="C6A3" sheet="1" objects="1" scenarios="1" formatCells="0" formatRows="0" insertRows="0"/>
  <mergeCells count="1">
    <mergeCell ref="A3:C3"/>
  </mergeCells>
  <phoneticPr fontId="3"/>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7"/>
  <sheetViews>
    <sheetView showGridLines="0" view="pageBreakPreview" zoomScale="80" zoomScaleNormal="70" zoomScaleSheetLayoutView="80" workbookViewId="0"/>
  </sheetViews>
  <sheetFormatPr defaultColWidth="9" defaultRowHeight="14.25" x14ac:dyDescent="0.15"/>
  <cols>
    <col min="1" max="1" width="2.625" style="1" customWidth="1"/>
    <col min="2" max="2" width="12.625" style="1" customWidth="1"/>
    <col min="3" max="3" width="11.625" style="1" customWidth="1"/>
    <col min="4" max="4" width="12.625" style="1" customWidth="1"/>
    <col min="5" max="5" width="19" style="1" customWidth="1"/>
    <col min="6" max="6" width="12.125" style="1" customWidth="1"/>
    <col min="7" max="7" width="10.625" style="1" customWidth="1"/>
    <col min="8" max="8" width="12.125" style="1" customWidth="1"/>
    <col min="9" max="9" width="10.25" style="1" customWidth="1"/>
    <col min="10" max="10" width="80.125" style="1" customWidth="1"/>
    <col min="11" max="11" width="12.625" style="1" customWidth="1"/>
    <col min="12" max="12" width="16.5" style="1" customWidth="1"/>
    <col min="13" max="16384" width="9" style="1"/>
  </cols>
  <sheetData>
    <row r="1" spans="1:12" ht="18" customHeight="1" x14ac:dyDescent="0.15">
      <c r="L1" s="2" t="str">
        <f>'MPS(input)'!K1</f>
        <v>Monitoring Spreadsheet: JCM_VN_AM011_ver01.0</v>
      </c>
    </row>
    <row r="2" spans="1:12" ht="18" customHeight="1" x14ac:dyDescent="0.15">
      <c r="L2" s="2" t="str">
        <f>'MPS(input)'!K2</f>
        <v>Reference Number:</v>
      </c>
    </row>
    <row r="3" spans="1:12" ht="27.75" customHeight="1" x14ac:dyDescent="0.15">
      <c r="A3" s="76" t="s">
        <v>125</v>
      </c>
      <c r="B3" s="76"/>
      <c r="C3" s="41"/>
      <c r="D3" s="41"/>
      <c r="E3" s="41"/>
      <c r="F3" s="41"/>
      <c r="G3" s="41"/>
      <c r="H3" s="41"/>
      <c r="I3" s="41"/>
      <c r="J3" s="41"/>
      <c r="K3" s="41"/>
      <c r="L3" s="42"/>
    </row>
    <row r="5" spans="1:12" ht="18.75" customHeight="1" x14ac:dyDescent="0.15">
      <c r="A5" s="3" t="s">
        <v>128</v>
      </c>
      <c r="B5" s="3"/>
      <c r="C5" s="3"/>
    </row>
    <row r="6" spans="1:12" ht="18.75" customHeight="1" x14ac:dyDescent="0.15">
      <c r="A6" s="3"/>
      <c r="B6" s="77" t="s">
        <v>56</v>
      </c>
      <c r="C6" s="77" t="s">
        <v>132</v>
      </c>
      <c r="D6" s="77" t="s">
        <v>133</v>
      </c>
      <c r="E6" s="77" t="s">
        <v>134</v>
      </c>
      <c r="F6" s="77" t="s">
        <v>135</v>
      </c>
      <c r="G6" s="77" t="s">
        <v>136</v>
      </c>
      <c r="H6" s="77" t="s">
        <v>137</v>
      </c>
      <c r="I6" s="77" t="s">
        <v>138</v>
      </c>
      <c r="J6" s="77" t="s">
        <v>139</v>
      </c>
      <c r="K6" s="77" t="s">
        <v>140</v>
      </c>
      <c r="L6" s="77" t="s">
        <v>141</v>
      </c>
    </row>
    <row r="7" spans="1:12" s="4" customFormat="1" ht="39" customHeight="1" x14ac:dyDescent="0.15">
      <c r="B7" s="77" t="s">
        <v>131</v>
      </c>
      <c r="C7" s="77" t="s">
        <v>66</v>
      </c>
      <c r="D7" s="77" t="s">
        <v>67</v>
      </c>
      <c r="E7" s="77" t="s">
        <v>68</v>
      </c>
      <c r="F7" s="77" t="s">
        <v>143</v>
      </c>
      <c r="G7" s="77" t="s">
        <v>2</v>
      </c>
      <c r="H7" s="77" t="s">
        <v>71</v>
      </c>
      <c r="I7" s="77" t="s">
        <v>72</v>
      </c>
      <c r="J7" s="77" t="s">
        <v>73</v>
      </c>
      <c r="K7" s="77" t="s">
        <v>74</v>
      </c>
      <c r="L7" s="77" t="s">
        <v>75</v>
      </c>
    </row>
    <row r="8" spans="1:12" ht="102.75" customHeight="1" x14ac:dyDescent="0.15">
      <c r="B8" s="89"/>
      <c r="C8" s="43" t="s">
        <v>0</v>
      </c>
      <c r="D8" s="71" t="s">
        <v>102</v>
      </c>
      <c r="E8" s="74" t="s">
        <v>103</v>
      </c>
      <c r="F8" s="81" t="s">
        <v>8</v>
      </c>
      <c r="G8" s="5" t="s">
        <v>1</v>
      </c>
      <c r="H8" s="6" t="s">
        <v>16</v>
      </c>
      <c r="I8" s="6" t="s">
        <v>37</v>
      </c>
      <c r="J8" s="72" t="s">
        <v>104</v>
      </c>
      <c r="K8" s="7" t="s">
        <v>38</v>
      </c>
      <c r="L8" s="7" t="s">
        <v>127</v>
      </c>
    </row>
    <row r="9" spans="1:12" ht="8.25" customHeight="1" x14ac:dyDescent="0.15">
      <c r="A9" s="22"/>
      <c r="B9" s="22"/>
    </row>
    <row r="10" spans="1:12" ht="20.100000000000001" customHeight="1" x14ac:dyDescent="0.15">
      <c r="A10" s="3" t="s">
        <v>129</v>
      </c>
      <c r="B10" s="3"/>
    </row>
    <row r="11" spans="1:12" ht="20.100000000000001" customHeight="1" x14ac:dyDescent="0.15">
      <c r="A11" s="22"/>
      <c r="B11" s="119" t="s">
        <v>56</v>
      </c>
      <c r="C11" s="120"/>
      <c r="D11" s="119" t="s">
        <v>57</v>
      </c>
      <c r="E11" s="120"/>
      <c r="F11" s="92" t="s">
        <v>58</v>
      </c>
      <c r="G11" s="92" t="s">
        <v>59</v>
      </c>
      <c r="H11" s="119" t="s">
        <v>60</v>
      </c>
      <c r="I11" s="121"/>
      <c r="J11" s="120"/>
      <c r="K11" s="119" t="s">
        <v>77</v>
      </c>
      <c r="L11" s="120"/>
    </row>
    <row r="12" spans="1:12" ht="39" customHeight="1" x14ac:dyDescent="0.15">
      <c r="A12" s="22"/>
      <c r="B12" s="119" t="s">
        <v>67</v>
      </c>
      <c r="C12" s="120"/>
      <c r="D12" s="119" t="s">
        <v>68</v>
      </c>
      <c r="E12" s="120"/>
      <c r="F12" s="92" t="s">
        <v>69</v>
      </c>
      <c r="G12" s="92" t="s">
        <v>2</v>
      </c>
      <c r="H12" s="119" t="s">
        <v>72</v>
      </c>
      <c r="I12" s="121"/>
      <c r="J12" s="120"/>
      <c r="K12" s="119" t="s">
        <v>75</v>
      </c>
      <c r="L12" s="120"/>
    </row>
    <row r="13" spans="1:12" ht="409.5" customHeight="1" x14ac:dyDescent="0.15">
      <c r="A13" s="22"/>
      <c r="B13" s="122" t="s">
        <v>106</v>
      </c>
      <c r="C13" s="123"/>
      <c r="D13" s="132" t="s">
        <v>80</v>
      </c>
      <c r="E13" s="133"/>
      <c r="F13" s="90">
        <f>'MPS(input)'!E13</f>
        <v>0</v>
      </c>
      <c r="G13" s="91" t="s">
        <v>3</v>
      </c>
      <c r="H13" s="126" t="str">
        <f>'MPS(input)'!G13</f>
        <v>[Grid electricity]
Ministry of Natural Resources and Environment of Vietnam (MONRE), Vietnamese DNA for CDM unless otherwise instructed by the Joint Committee.  
[Captive electricity]
For the option a) 
Specification of the captive power generation system provided by the manufacturer (ηelec,CG [%]).
CO2 emission factor of the fossil fuel type used in the captive power generation system (EFfuel,CG [tCO2/GJ]) 
For the option b)
Generated and supplied electricity by the captive power generation system (EGPJ,CG,p [MWh/p]).
Fuel amount consumed by the captive power generation system (FCPJ,CG,p [mass or volume/p]).
Net calorific value (NCVfuel,CG [GJ/mass or volume]) and CO2 emission factor (EFfuel,CG [tCO2/GJ])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3" s="127"/>
      <c r="J13" s="128"/>
      <c r="K13" s="124" t="str">
        <f>'MPS(input)'!J13</f>
        <v/>
      </c>
      <c r="L13" s="125"/>
    </row>
    <row r="14" spans="1:12" ht="54.75" customHeight="1" x14ac:dyDescent="0.15">
      <c r="A14" s="22"/>
      <c r="B14" s="122" t="s">
        <v>107</v>
      </c>
      <c r="C14" s="123"/>
      <c r="D14" s="132" t="s">
        <v>4</v>
      </c>
      <c r="E14" s="133"/>
      <c r="F14" s="81" t="s">
        <v>8</v>
      </c>
      <c r="G14" s="91" t="s">
        <v>5</v>
      </c>
      <c r="H14" s="129" t="str">
        <f>'MPS(input)'!G14</f>
        <v>Specifications of project chiller i prepared for the quotation or factory acceptance test data by manufacturer</v>
      </c>
      <c r="I14" s="130"/>
      <c r="J14" s="131"/>
      <c r="K14" s="124" t="str">
        <f>'MPS(input)'!J14</f>
        <v>Input on "MPS
(input_separate)"</v>
      </c>
      <c r="L14" s="125"/>
    </row>
    <row r="15" spans="1:12" ht="54.75" customHeight="1" x14ac:dyDescent="0.15">
      <c r="A15" s="22"/>
      <c r="B15" s="122" t="s">
        <v>109</v>
      </c>
      <c r="C15" s="123"/>
      <c r="D15" s="132" t="s">
        <v>6</v>
      </c>
      <c r="E15" s="133"/>
      <c r="F15" s="81" t="s">
        <v>8</v>
      </c>
      <c r="G15" s="91" t="s">
        <v>5</v>
      </c>
      <c r="H15" s="129" t="str">
        <f>'MPS(input)'!G15</f>
        <v>Specifications of project chiller i prepared for the quotation or factory acceptance test data by manufacturer</v>
      </c>
      <c r="I15" s="130"/>
      <c r="J15" s="131"/>
      <c r="K15" s="124" t="str">
        <f>'MPS(input)'!J15</f>
        <v>Input on "MPS
(input_separate)"</v>
      </c>
      <c r="L15" s="125"/>
    </row>
    <row r="16" spans="1:12" ht="54.75" customHeight="1" x14ac:dyDescent="0.15">
      <c r="A16" s="22"/>
      <c r="B16" s="122" t="s">
        <v>110</v>
      </c>
      <c r="C16" s="123"/>
      <c r="D16" s="132" t="s">
        <v>111</v>
      </c>
      <c r="E16" s="133"/>
      <c r="F16" s="81" t="s">
        <v>8</v>
      </c>
      <c r="G16" s="21" t="s">
        <v>8</v>
      </c>
      <c r="H16" s="129" t="str">
        <f>'MPS(input)'!G16</f>
        <v>Selected from the default values set in the methodology</v>
      </c>
      <c r="I16" s="130"/>
      <c r="J16" s="131"/>
      <c r="K16" s="124" t="str">
        <f>'MPS(input)'!J16</f>
        <v>Input on "MPS
(input_separate)"</v>
      </c>
      <c r="L16" s="125"/>
    </row>
    <row r="17" spans="1:12" ht="54.75" customHeight="1" x14ac:dyDescent="0.15">
      <c r="A17" s="22"/>
      <c r="B17" s="122" t="s">
        <v>112</v>
      </c>
      <c r="C17" s="123"/>
      <c r="D17" s="132" t="s">
        <v>113</v>
      </c>
      <c r="E17" s="133"/>
      <c r="F17" s="81" t="s">
        <v>8</v>
      </c>
      <c r="G17" s="21" t="s">
        <v>8</v>
      </c>
      <c r="H17" s="129" t="str">
        <f>'MPS(input)'!G17</f>
        <v>Specifications of project chiller i prepared for the quotation or factory acceptance test data by manufacturer</v>
      </c>
      <c r="I17" s="130"/>
      <c r="J17" s="131"/>
      <c r="K17" s="124" t="str">
        <f>'MPS(input)'!J17</f>
        <v>Input on "MPS
(input_separate)"</v>
      </c>
      <c r="L17" s="125"/>
    </row>
    <row r="18" spans="1:12" ht="54.75" customHeight="1" x14ac:dyDescent="0.15">
      <c r="A18" s="22"/>
      <c r="B18" s="122" t="s">
        <v>114</v>
      </c>
      <c r="C18" s="123"/>
      <c r="D18" s="132" t="s">
        <v>115</v>
      </c>
      <c r="E18" s="133"/>
      <c r="F18" s="81" t="s">
        <v>8</v>
      </c>
      <c r="G18" s="21" t="s">
        <v>8</v>
      </c>
      <c r="H18" s="129" t="str">
        <f>'MPS(input)'!G18</f>
        <v>Calculated with the following equation;
COPPJ,tc,i= COPPJ,i × [(Tcooling-out,i - Tchilled-out,i + TDchilled + TDcooling) ÷ (37 - 7 + TDchilled + TDcooling)]</v>
      </c>
      <c r="I18" s="130"/>
      <c r="J18" s="131"/>
      <c r="K18" s="124" t="str">
        <f>'MPS(input)'!J18</f>
        <v/>
      </c>
      <c r="L18" s="125"/>
    </row>
    <row r="19" spans="1:12" ht="6.75" customHeight="1" x14ac:dyDescent="0.15">
      <c r="A19" s="22"/>
      <c r="B19" s="22"/>
    </row>
    <row r="20" spans="1:12" ht="18.75" customHeight="1" x14ac:dyDescent="0.15">
      <c r="A20" s="9" t="s">
        <v>130</v>
      </c>
      <c r="B20" s="9"/>
      <c r="C20" s="9"/>
    </row>
    <row r="21" spans="1:12" ht="17.25" thickBot="1" x14ac:dyDescent="0.2">
      <c r="B21" s="138" t="s">
        <v>148</v>
      </c>
      <c r="C21" s="138"/>
      <c r="D21" s="134" t="s">
        <v>116</v>
      </c>
      <c r="E21" s="135"/>
      <c r="F21" s="78" t="s">
        <v>2</v>
      </c>
    </row>
    <row r="22" spans="1:12" ht="19.5" thickBot="1" x14ac:dyDescent="0.2">
      <c r="B22" s="139"/>
      <c r="C22" s="140"/>
      <c r="D22" s="136">
        <f>ROUNDDOWN('MRS(calc_process)'!G6,0)</f>
        <v>0</v>
      </c>
      <c r="E22" s="137"/>
      <c r="F22" s="79" t="s">
        <v>117</v>
      </c>
    </row>
    <row r="23" spans="1:12" ht="20.100000000000001" customHeight="1" x14ac:dyDescent="0.15">
      <c r="B23" s="10"/>
      <c r="C23" s="10"/>
      <c r="D23" s="10"/>
      <c r="G23" s="11"/>
      <c r="H23" s="11"/>
    </row>
    <row r="24" spans="1:12" ht="18.75" customHeight="1" x14ac:dyDescent="0.15">
      <c r="A24" s="3" t="s">
        <v>12</v>
      </c>
      <c r="B24" s="3"/>
    </row>
    <row r="25" spans="1:12" ht="18" customHeight="1" x14ac:dyDescent="0.15">
      <c r="B25" s="80" t="s">
        <v>13</v>
      </c>
      <c r="C25" s="104" t="s">
        <v>14</v>
      </c>
      <c r="D25" s="104"/>
      <c r="E25" s="104"/>
      <c r="F25" s="104"/>
      <c r="G25" s="104"/>
      <c r="H25" s="104"/>
      <c r="I25" s="104"/>
      <c r="J25" s="104"/>
    </row>
    <row r="26" spans="1:12" ht="18" customHeight="1" x14ac:dyDescent="0.15">
      <c r="B26" s="80" t="s">
        <v>15</v>
      </c>
      <c r="C26" s="104" t="s">
        <v>34</v>
      </c>
      <c r="D26" s="104"/>
      <c r="E26" s="104"/>
      <c r="F26" s="104"/>
      <c r="G26" s="104"/>
      <c r="H26" s="104"/>
      <c r="I26" s="104"/>
      <c r="J26" s="104"/>
    </row>
    <row r="27" spans="1:12" ht="18" customHeight="1" x14ac:dyDescent="0.15">
      <c r="B27" s="80" t="s">
        <v>16</v>
      </c>
      <c r="C27" s="104" t="s">
        <v>35</v>
      </c>
      <c r="D27" s="104"/>
      <c r="E27" s="104"/>
      <c r="F27" s="104"/>
      <c r="G27" s="104"/>
      <c r="H27" s="104"/>
      <c r="I27" s="104"/>
      <c r="J27" s="104"/>
    </row>
  </sheetData>
  <sheetProtection password="C6A3" sheet="1" objects="1" scenarios="1" formatCells="0" formatRows="0"/>
  <mergeCells count="39">
    <mergeCell ref="C26:J26"/>
    <mergeCell ref="C27:J27"/>
    <mergeCell ref="K17:L17"/>
    <mergeCell ref="K18:L18"/>
    <mergeCell ref="H17:J17"/>
    <mergeCell ref="H18:J18"/>
    <mergeCell ref="D17:E17"/>
    <mergeCell ref="D18:E18"/>
    <mergeCell ref="B17:C17"/>
    <mergeCell ref="B18:C18"/>
    <mergeCell ref="D21:E21"/>
    <mergeCell ref="D22:E22"/>
    <mergeCell ref="B21:C21"/>
    <mergeCell ref="B22:C22"/>
    <mergeCell ref="C25:J25"/>
    <mergeCell ref="B15:C15"/>
    <mergeCell ref="B16:C16"/>
    <mergeCell ref="K13:L13"/>
    <mergeCell ref="K14:L14"/>
    <mergeCell ref="H13:J13"/>
    <mergeCell ref="H14:J14"/>
    <mergeCell ref="D13:E13"/>
    <mergeCell ref="D14:E14"/>
    <mergeCell ref="B13:C13"/>
    <mergeCell ref="B14:C14"/>
    <mergeCell ref="K15:L15"/>
    <mergeCell ref="K16:L16"/>
    <mergeCell ref="H15:J15"/>
    <mergeCell ref="H16:J16"/>
    <mergeCell ref="D15:E15"/>
    <mergeCell ref="D16:E16"/>
    <mergeCell ref="B11:C11"/>
    <mergeCell ref="B12:C12"/>
    <mergeCell ref="K11:L11"/>
    <mergeCell ref="K12:L12"/>
    <mergeCell ref="H11:J11"/>
    <mergeCell ref="H12:J12"/>
    <mergeCell ref="D11:E11"/>
    <mergeCell ref="D12:E12"/>
  </mergeCells>
  <phoneticPr fontId="3"/>
  <pageMargins left="0.70866141732283472" right="0.70866141732283472" top="0.74803149606299213" bottom="0.74803149606299213" header="0.31496062992125984" footer="0.31496062992125984"/>
  <pageSetup paperSize="8" scale="6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27"/>
  <sheetViews>
    <sheetView view="pageBreakPreview" zoomScale="80" zoomScaleNormal="70" zoomScaleSheetLayoutView="80" workbookViewId="0"/>
  </sheetViews>
  <sheetFormatPr defaultColWidth="9" defaultRowHeight="14.25" x14ac:dyDescent="0.15"/>
  <cols>
    <col min="1" max="1" width="12" style="28" customWidth="1"/>
    <col min="2" max="2" width="10" style="28" bestFit="1" customWidth="1"/>
    <col min="3" max="12" width="13.75" style="28" customWidth="1"/>
    <col min="13" max="16384" width="9" style="28"/>
  </cols>
  <sheetData>
    <row r="1" spans="1:12" x14ac:dyDescent="0.15">
      <c r="L1" s="40" t="str">
        <f>'MRS(input)'!L1</f>
        <v>Monitoring Spreadsheet: JCM_VN_AM011_ver01.0</v>
      </c>
    </row>
    <row r="2" spans="1:12" x14ac:dyDescent="0.15">
      <c r="L2" s="40" t="str">
        <f>'MRS(input)'!L2</f>
        <v>Reference Number:</v>
      </c>
    </row>
    <row r="3" spans="1:12" s="26" customFormat="1" ht="58.9" customHeight="1" x14ac:dyDescent="0.15">
      <c r="A3" s="25"/>
      <c r="B3" s="25"/>
      <c r="C3" s="67" t="s">
        <v>144</v>
      </c>
      <c r="D3" s="114" t="s">
        <v>145</v>
      </c>
      <c r="E3" s="115"/>
      <c r="F3" s="115"/>
      <c r="G3" s="115"/>
      <c r="H3" s="115"/>
      <c r="I3" s="116"/>
      <c r="J3" s="110" t="s">
        <v>146</v>
      </c>
      <c r="K3" s="111"/>
      <c r="L3" s="112"/>
    </row>
    <row r="4" spans="1:12" ht="18.75" x14ac:dyDescent="0.15">
      <c r="A4" s="75" t="s">
        <v>41</v>
      </c>
      <c r="B4" s="68" t="s">
        <v>83</v>
      </c>
      <c r="C4" s="68" t="s">
        <v>85</v>
      </c>
      <c r="D4" s="69" t="s">
        <v>86</v>
      </c>
      <c r="E4" s="69" t="s">
        <v>87</v>
      </c>
      <c r="F4" s="69" t="s">
        <v>88</v>
      </c>
      <c r="G4" s="69" t="s">
        <v>89</v>
      </c>
      <c r="H4" s="69" t="s">
        <v>90</v>
      </c>
      <c r="I4" s="69" t="s">
        <v>91</v>
      </c>
      <c r="J4" s="68" t="s">
        <v>92</v>
      </c>
      <c r="K4" s="68" t="s">
        <v>93</v>
      </c>
      <c r="L4" s="68" t="s">
        <v>94</v>
      </c>
    </row>
    <row r="5" spans="1:12" ht="149.44999999999999" customHeight="1" x14ac:dyDescent="0.15">
      <c r="A5" s="75" t="s">
        <v>42</v>
      </c>
      <c r="B5" s="29" t="s">
        <v>84</v>
      </c>
      <c r="C5" s="74" t="s">
        <v>55</v>
      </c>
      <c r="D5" s="37" t="s">
        <v>80</v>
      </c>
      <c r="E5" s="38" t="s">
        <v>4</v>
      </c>
      <c r="F5" s="38" t="s">
        <v>6</v>
      </c>
      <c r="G5" s="38" t="s">
        <v>7</v>
      </c>
      <c r="H5" s="38" t="s">
        <v>10</v>
      </c>
      <c r="I5" s="38" t="s">
        <v>11</v>
      </c>
      <c r="J5" s="30" t="s">
        <v>82</v>
      </c>
      <c r="K5" s="30" t="s">
        <v>49</v>
      </c>
      <c r="L5" s="30" t="s">
        <v>81</v>
      </c>
    </row>
    <row r="6" spans="1:12" ht="28.5" customHeight="1" x14ac:dyDescent="0.15">
      <c r="A6" s="75" t="s">
        <v>43</v>
      </c>
      <c r="B6" s="29" t="s">
        <v>39</v>
      </c>
      <c r="C6" s="5" t="s">
        <v>1</v>
      </c>
      <c r="D6" s="74" t="s">
        <v>3</v>
      </c>
      <c r="E6" s="74" t="s">
        <v>5</v>
      </c>
      <c r="F6" s="74" t="s">
        <v>5</v>
      </c>
      <c r="G6" s="21" t="s">
        <v>8</v>
      </c>
      <c r="H6" s="21" t="s">
        <v>8</v>
      </c>
      <c r="I6" s="21" t="s">
        <v>8</v>
      </c>
      <c r="J6" s="30" t="s">
        <v>45</v>
      </c>
      <c r="K6" s="30" t="s">
        <v>45</v>
      </c>
      <c r="L6" s="30" t="s">
        <v>45</v>
      </c>
    </row>
    <row r="7" spans="1:12" x14ac:dyDescent="0.15">
      <c r="A7" s="113" t="s">
        <v>46</v>
      </c>
      <c r="B7" s="31">
        <v>1</v>
      </c>
      <c r="C7" s="39">
        <v>0</v>
      </c>
      <c r="D7" s="65">
        <f>'MRS(input)'!$F$13</f>
        <v>0</v>
      </c>
      <c r="E7" s="95">
        <f>'MPS(input_separate)'!E7</f>
        <v>0</v>
      </c>
      <c r="F7" s="95">
        <f>'MPS(input_separate)'!F7</f>
        <v>0</v>
      </c>
      <c r="G7" s="95">
        <f>'MPS(input_separate)'!G7</f>
        <v>0</v>
      </c>
      <c r="H7" s="95">
        <f>'MPS(input_separate)'!H7</f>
        <v>0</v>
      </c>
      <c r="I7" s="84">
        <f>H7*((E7-F7+'MRS(calc_process)'!$F$20+'MRS(calc_process)'!$F$21)/(37-7+'MRS(calc_process)'!$F$20+'MRS(calc_process)'!$F$21))</f>
        <v>0</v>
      </c>
      <c r="J7" s="66" t="str">
        <f>IF(ISERROR(C7*(I7/G7)*D7),"0.0",(C7*(I7/G7)*D7))</f>
        <v>0.0</v>
      </c>
      <c r="K7" s="66">
        <f>IF(ISERROR(C7*D7),"0.0",(C7*D7))</f>
        <v>0</v>
      </c>
      <c r="L7" s="32">
        <f>J7-K7</f>
        <v>0</v>
      </c>
    </row>
    <row r="8" spans="1:12" x14ac:dyDescent="0.15">
      <c r="A8" s="113"/>
      <c r="B8" s="31">
        <v>2</v>
      </c>
      <c r="C8" s="39">
        <v>0</v>
      </c>
      <c r="D8" s="65">
        <f>'MRS(input)'!$F$13</f>
        <v>0</v>
      </c>
      <c r="E8" s="95">
        <f>'MPS(input_separate)'!E8</f>
        <v>0</v>
      </c>
      <c r="F8" s="95">
        <f>'MPS(input_separate)'!F8</f>
        <v>0</v>
      </c>
      <c r="G8" s="95">
        <f>'MPS(input_separate)'!G8</f>
        <v>0</v>
      </c>
      <c r="H8" s="95">
        <f>'MPS(input_separate)'!H8</f>
        <v>0</v>
      </c>
      <c r="I8" s="84">
        <f>H8*((E8-F8+'MRS(calc_process)'!$F$20+'MRS(calc_process)'!$F$21)/(37-7+'MRS(calc_process)'!$F$20+'MRS(calc_process)'!$F$21))</f>
        <v>0</v>
      </c>
      <c r="J8" s="66" t="str">
        <f t="shared" ref="J8:J26" si="0">IF(ISERROR(C8*(I8/G8)*D8),"0.0",(C8*(I8/G8)*D8))</f>
        <v>0.0</v>
      </c>
      <c r="K8" s="66">
        <f t="shared" ref="K8:K26" si="1">IF(ISERROR(C8*D8),"0.0",(C8*D8))</f>
        <v>0</v>
      </c>
      <c r="L8" s="32">
        <f t="shared" ref="L8:L26" si="2">J8-K8</f>
        <v>0</v>
      </c>
    </row>
    <row r="9" spans="1:12" x14ac:dyDescent="0.15">
      <c r="A9" s="113"/>
      <c r="B9" s="31">
        <v>3</v>
      </c>
      <c r="C9" s="39">
        <v>0</v>
      </c>
      <c r="D9" s="65">
        <f>'MRS(input)'!$F$13</f>
        <v>0</v>
      </c>
      <c r="E9" s="95">
        <f>'MPS(input_separate)'!E9</f>
        <v>0</v>
      </c>
      <c r="F9" s="95">
        <f>'MPS(input_separate)'!F9</f>
        <v>0</v>
      </c>
      <c r="G9" s="95">
        <f>'MPS(input_separate)'!G9</f>
        <v>0</v>
      </c>
      <c r="H9" s="95">
        <f>'MPS(input_separate)'!H9</f>
        <v>0</v>
      </c>
      <c r="I9" s="84">
        <f>H9*((E9-F9+'MRS(calc_process)'!$F$20+'MRS(calc_process)'!$F$21)/(37-7+'MRS(calc_process)'!$F$20+'MRS(calc_process)'!$F$21))</f>
        <v>0</v>
      </c>
      <c r="J9" s="66" t="str">
        <f t="shared" si="0"/>
        <v>0.0</v>
      </c>
      <c r="K9" s="66">
        <f t="shared" si="1"/>
        <v>0</v>
      </c>
      <c r="L9" s="32">
        <f t="shared" si="2"/>
        <v>0</v>
      </c>
    </row>
    <row r="10" spans="1:12" x14ac:dyDescent="0.15">
      <c r="A10" s="113"/>
      <c r="B10" s="31">
        <v>4</v>
      </c>
      <c r="C10" s="39">
        <v>0</v>
      </c>
      <c r="D10" s="65">
        <f>'MRS(input)'!$F$13</f>
        <v>0</v>
      </c>
      <c r="E10" s="95">
        <f>'MPS(input_separate)'!E10</f>
        <v>0</v>
      </c>
      <c r="F10" s="95">
        <f>'MPS(input_separate)'!F10</f>
        <v>0</v>
      </c>
      <c r="G10" s="95">
        <f>'MPS(input_separate)'!G10</f>
        <v>0</v>
      </c>
      <c r="H10" s="95">
        <f>'MPS(input_separate)'!H10</f>
        <v>0</v>
      </c>
      <c r="I10" s="84">
        <f>H10*((E10-F10+'MRS(calc_process)'!$F$20+'MRS(calc_process)'!$F$21)/(37-7+'MRS(calc_process)'!$F$20+'MRS(calc_process)'!$F$21))</f>
        <v>0</v>
      </c>
      <c r="J10" s="66" t="str">
        <f t="shared" si="0"/>
        <v>0.0</v>
      </c>
      <c r="K10" s="66">
        <f t="shared" si="1"/>
        <v>0</v>
      </c>
      <c r="L10" s="32">
        <f t="shared" si="2"/>
        <v>0</v>
      </c>
    </row>
    <row r="11" spans="1:12" x14ac:dyDescent="0.15">
      <c r="A11" s="113"/>
      <c r="B11" s="31">
        <v>5</v>
      </c>
      <c r="C11" s="39">
        <v>0</v>
      </c>
      <c r="D11" s="65">
        <f>'MRS(input)'!$F$13</f>
        <v>0</v>
      </c>
      <c r="E11" s="95">
        <f>'MPS(input_separate)'!E11</f>
        <v>0</v>
      </c>
      <c r="F11" s="95">
        <f>'MPS(input_separate)'!F11</f>
        <v>0</v>
      </c>
      <c r="G11" s="95">
        <f>'MPS(input_separate)'!G11</f>
        <v>0</v>
      </c>
      <c r="H11" s="95">
        <f>'MPS(input_separate)'!H11</f>
        <v>0</v>
      </c>
      <c r="I11" s="84">
        <f>H11*((E11-F11+'MRS(calc_process)'!$F$20+'MRS(calc_process)'!$F$21)/(37-7+'MRS(calc_process)'!$F$20+'MRS(calc_process)'!$F$21))</f>
        <v>0</v>
      </c>
      <c r="J11" s="66" t="str">
        <f t="shared" si="0"/>
        <v>0.0</v>
      </c>
      <c r="K11" s="66">
        <f t="shared" si="1"/>
        <v>0</v>
      </c>
      <c r="L11" s="32">
        <f t="shared" si="2"/>
        <v>0</v>
      </c>
    </row>
    <row r="12" spans="1:12" x14ac:dyDescent="0.15">
      <c r="A12" s="113"/>
      <c r="B12" s="31">
        <v>6</v>
      </c>
      <c r="C12" s="39">
        <v>0</v>
      </c>
      <c r="D12" s="65">
        <f>'MRS(input)'!$F$13</f>
        <v>0</v>
      </c>
      <c r="E12" s="95">
        <f>'MPS(input_separate)'!E12</f>
        <v>0</v>
      </c>
      <c r="F12" s="95">
        <f>'MPS(input_separate)'!F12</f>
        <v>0</v>
      </c>
      <c r="G12" s="95">
        <f>'MPS(input_separate)'!G12</f>
        <v>0</v>
      </c>
      <c r="H12" s="95">
        <f>'MPS(input_separate)'!H12</f>
        <v>0</v>
      </c>
      <c r="I12" s="84">
        <f>H12*((E12-F12+'MRS(calc_process)'!$F$20+'MRS(calc_process)'!$F$21)/(37-7+'MRS(calc_process)'!$F$20+'MRS(calc_process)'!$F$21))</f>
        <v>0</v>
      </c>
      <c r="J12" s="66" t="str">
        <f t="shared" si="0"/>
        <v>0.0</v>
      </c>
      <c r="K12" s="66">
        <f t="shared" si="1"/>
        <v>0</v>
      </c>
      <c r="L12" s="32">
        <f t="shared" si="2"/>
        <v>0</v>
      </c>
    </row>
    <row r="13" spans="1:12" x14ac:dyDescent="0.15">
      <c r="A13" s="113"/>
      <c r="B13" s="31">
        <v>7</v>
      </c>
      <c r="C13" s="39">
        <v>0</v>
      </c>
      <c r="D13" s="65">
        <f>'MRS(input)'!$F$13</f>
        <v>0</v>
      </c>
      <c r="E13" s="95">
        <f>'MPS(input_separate)'!E13</f>
        <v>0</v>
      </c>
      <c r="F13" s="95">
        <f>'MPS(input_separate)'!F13</f>
        <v>0</v>
      </c>
      <c r="G13" s="95">
        <f>'MPS(input_separate)'!G13</f>
        <v>0</v>
      </c>
      <c r="H13" s="95">
        <f>'MPS(input_separate)'!H13</f>
        <v>0</v>
      </c>
      <c r="I13" s="84">
        <f>H13*((E13-F13+'MRS(calc_process)'!$F$20+'MRS(calc_process)'!$F$21)/(37-7+'MRS(calc_process)'!$F$20+'MRS(calc_process)'!$F$21))</f>
        <v>0</v>
      </c>
      <c r="J13" s="66" t="str">
        <f t="shared" si="0"/>
        <v>0.0</v>
      </c>
      <c r="K13" s="66">
        <f t="shared" si="1"/>
        <v>0</v>
      </c>
      <c r="L13" s="32">
        <f t="shared" si="2"/>
        <v>0</v>
      </c>
    </row>
    <row r="14" spans="1:12" x14ac:dyDescent="0.15">
      <c r="A14" s="113"/>
      <c r="B14" s="31">
        <v>8</v>
      </c>
      <c r="C14" s="39">
        <v>0</v>
      </c>
      <c r="D14" s="65">
        <f>'MRS(input)'!$F$13</f>
        <v>0</v>
      </c>
      <c r="E14" s="95">
        <f>'MPS(input_separate)'!E14</f>
        <v>0</v>
      </c>
      <c r="F14" s="95">
        <f>'MPS(input_separate)'!F14</f>
        <v>0</v>
      </c>
      <c r="G14" s="95">
        <f>'MPS(input_separate)'!G14</f>
        <v>0</v>
      </c>
      <c r="H14" s="95">
        <f>'MPS(input_separate)'!H14</f>
        <v>0</v>
      </c>
      <c r="I14" s="84">
        <f>H14*((E14-F14+'MRS(calc_process)'!$F$20+'MRS(calc_process)'!$F$21)/(37-7+'MRS(calc_process)'!$F$20+'MRS(calc_process)'!$F$21))</f>
        <v>0</v>
      </c>
      <c r="J14" s="66" t="str">
        <f t="shared" si="0"/>
        <v>0.0</v>
      </c>
      <c r="K14" s="66">
        <f t="shared" si="1"/>
        <v>0</v>
      </c>
      <c r="L14" s="32">
        <f t="shared" si="2"/>
        <v>0</v>
      </c>
    </row>
    <row r="15" spans="1:12" x14ac:dyDescent="0.15">
      <c r="A15" s="113"/>
      <c r="B15" s="31">
        <v>9</v>
      </c>
      <c r="C15" s="39">
        <v>0</v>
      </c>
      <c r="D15" s="65">
        <f>'MRS(input)'!$F$13</f>
        <v>0</v>
      </c>
      <c r="E15" s="95">
        <f>'MPS(input_separate)'!E15</f>
        <v>0</v>
      </c>
      <c r="F15" s="95">
        <f>'MPS(input_separate)'!F15</f>
        <v>0</v>
      </c>
      <c r="G15" s="95">
        <f>'MPS(input_separate)'!G15</f>
        <v>0</v>
      </c>
      <c r="H15" s="95">
        <f>'MPS(input_separate)'!H15</f>
        <v>0</v>
      </c>
      <c r="I15" s="84">
        <f>H15*((E15-F15+'MRS(calc_process)'!$F$20+'MRS(calc_process)'!$F$21)/(37-7+'MRS(calc_process)'!$F$20+'MRS(calc_process)'!$F$21))</f>
        <v>0</v>
      </c>
      <c r="J15" s="66" t="str">
        <f t="shared" si="0"/>
        <v>0.0</v>
      </c>
      <c r="K15" s="66">
        <f t="shared" si="1"/>
        <v>0</v>
      </c>
      <c r="L15" s="32">
        <f t="shared" si="2"/>
        <v>0</v>
      </c>
    </row>
    <row r="16" spans="1:12" x14ac:dyDescent="0.15">
      <c r="A16" s="113"/>
      <c r="B16" s="31">
        <v>10</v>
      </c>
      <c r="C16" s="39">
        <v>0</v>
      </c>
      <c r="D16" s="65">
        <f>'MRS(input)'!$F$13</f>
        <v>0</v>
      </c>
      <c r="E16" s="95">
        <f>'MPS(input_separate)'!E16</f>
        <v>0</v>
      </c>
      <c r="F16" s="95">
        <f>'MPS(input_separate)'!F16</f>
        <v>0</v>
      </c>
      <c r="G16" s="95">
        <f>'MPS(input_separate)'!G16</f>
        <v>0</v>
      </c>
      <c r="H16" s="95">
        <f>'MPS(input_separate)'!H16</f>
        <v>0</v>
      </c>
      <c r="I16" s="84">
        <f>H16*((E16-F16+'MRS(calc_process)'!$F$20+'MRS(calc_process)'!$F$21)/(37-7+'MRS(calc_process)'!$F$20+'MRS(calc_process)'!$F$21))</f>
        <v>0</v>
      </c>
      <c r="J16" s="66" t="str">
        <f t="shared" si="0"/>
        <v>0.0</v>
      </c>
      <c r="K16" s="66">
        <f t="shared" si="1"/>
        <v>0</v>
      </c>
      <c r="L16" s="32">
        <f t="shared" si="2"/>
        <v>0</v>
      </c>
    </row>
    <row r="17" spans="1:12" x14ac:dyDescent="0.15">
      <c r="A17" s="113"/>
      <c r="B17" s="31">
        <v>11</v>
      </c>
      <c r="C17" s="39">
        <v>0</v>
      </c>
      <c r="D17" s="65">
        <f>'MRS(input)'!$F$13</f>
        <v>0</v>
      </c>
      <c r="E17" s="95">
        <f>'MPS(input_separate)'!E17</f>
        <v>0</v>
      </c>
      <c r="F17" s="95">
        <f>'MPS(input_separate)'!F17</f>
        <v>0</v>
      </c>
      <c r="G17" s="95">
        <f>'MPS(input_separate)'!G17</f>
        <v>0</v>
      </c>
      <c r="H17" s="95">
        <f>'MPS(input_separate)'!H17</f>
        <v>0</v>
      </c>
      <c r="I17" s="84">
        <f>H17*((E17-F17+'MRS(calc_process)'!$F$20+'MRS(calc_process)'!$F$21)/(37-7+'MRS(calc_process)'!$F$20+'MRS(calc_process)'!$F$21))</f>
        <v>0</v>
      </c>
      <c r="J17" s="66" t="str">
        <f t="shared" si="0"/>
        <v>0.0</v>
      </c>
      <c r="K17" s="66">
        <f t="shared" si="1"/>
        <v>0</v>
      </c>
      <c r="L17" s="32">
        <f t="shared" si="2"/>
        <v>0</v>
      </c>
    </row>
    <row r="18" spans="1:12" x14ac:dyDescent="0.15">
      <c r="A18" s="113"/>
      <c r="B18" s="31">
        <v>12</v>
      </c>
      <c r="C18" s="39">
        <v>0</v>
      </c>
      <c r="D18" s="65">
        <f>'MRS(input)'!$F$13</f>
        <v>0</v>
      </c>
      <c r="E18" s="95">
        <f>'MPS(input_separate)'!E18</f>
        <v>0</v>
      </c>
      <c r="F18" s="95">
        <f>'MPS(input_separate)'!F18</f>
        <v>0</v>
      </c>
      <c r="G18" s="95">
        <f>'MPS(input_separate)'!G18</f>
        <v>0</v>
      </c>
      <c r="H18" s="95">
        <f>'MPS(input_separate)'!H18</f>
        <v>0</v>
      </c>
      <c r="I18" s="84">
        <f>H18*((E18-F18+'MRS(calc_process)'!$F$20+'MRS(calc_process)'!$F$21)/(37-7+'MRS(calc_process)'!$F$20+'MRS(calc_process)'!$F$21))</f>
        <v>0</v>
      </c>
      <c r="J18" s="66" t="str">
        <f t="shared" si="0"/>
        <v>0.0</v>
      </c>
      <c r="K18" s="66">
        <f t="shared" si="1"/>
        <v>0</v>
      </c>
      <c r="L18" s="32">
        <f t="shared" si="2"/>
        <v>0</v>
      </c>
    </row>
    <row r="19" spans="1:12" x14ac:dyDescent="0.15">
      <c r="A19" s="113"/>
      <c r="B19" s="31">
        <v>13</v>
      </c>
      <c r="C19" s="39">
        <v>0</v>
      </c>
      <c r="D19" s="65">
        <f>'MRS(input)'!$F$13</f>
        <v>0</v>
      </c>
      <c r="E19" s="95">
        <f>'MPS(input_separate)'!E19</f>
        <v>0</v>
      </c>
      <c r="F19" s="95">
        <f>'MPS(input_separate)'!F19</f>
        <v>0</v>
      </c>
      <c r="G19" s="95">
        <f>'MPS(input_separate)'!G19</f>
        <v>0</v>
      </c>
      <c r="H19" s="95">
        <f>'MPS(input_separate)'!H19</f>
        <v>0</v>
      </c>
      <c r="I19" s="84">
        <f>H19*((E19-F19+'MRS(calc_process)'!$F$20+'MRS(calc_process)'!$F$21)/(37-7+'MRS(calc_process)'!$F$20+'MRS(calc_process)'!$F$21))</f>
        <v>0</v>
      </c>
      <c r="J19" s="66" t="str">
        <f t="shared" si="0"/>
        <v>0.0</v>
      </c>
      <c r="K19" s="66">
        <f t="shared" si="1"/>
        <v>0</v>
      </c>
      <c r="L19" s="32">
        <f t="shared" si="2"/>
        <v>0</v>
      </c>
    </row>
    <row r="20" spans="1:12" x14ac:dyDescent="0.15">
      <c r="A20" s="113"/>
      <c r="B20" s="31">
        <v>14</v>
      </c>
      <c r="C20" s="39">
        <v>0</v>
      </c>
      <c r="D20" s="65">
        <f>'MRS(input)'!$F$13</f>
        <v>0</v>
      </c>
      <c r="E20" s="95">
        <f>'MPS(input_separate)'!E20</f>
        <v>0</v>
      </c>
      <c r="F20" s="95">
        <f>'MPS(input_separate)'!F20</f>
        <v>0</v>
      </c>
      <c r="G20" s="95">
        <f>'MPS(input_separate)'!G20</f>
        <v>0</v>
      </c>
      <c r="H20" s="95">
        <f>'MPS(input_separate)'!H20</f>
        <v>0</v>
      </c>
      <c r="I20" s="84">
        <f>H20*((E20-F20+'MRS(calc_process)'!$F$20+'MRS(calc_process)'!$F$21)/(37-7+'MRS(calc_process)'!$F$20+'MRS(calc_process)'!$F$21))</f>
        <v>0</v>
      </c>
      <c r="J20" s="66" t="str">
        <f t="shared" si="0"/>
        <v>0.0</v>
      </c>
      <c r="K20" s="66">
        <f t="shared" si="1"/>
        <v>0</v>
      </c>
      <c r="L20" s="32">
        <f t="shared" si="2"/>
        <v>0</v>
      </c>
    </row>
    <row r="21" spans="1:12" x14ac:dyDescent="0.15">
      <c r="A21" s="113"/>
      <c r="B21" s="31">
        <v>15</v>
      </c>
      <c r="C21" s="39">
        <v>0</v>
      </c>
      <c r="D21" s="65">
        <f>'MRS(input)'!$F$13</f>
        <v>0</v>
      </c>
      <c r="E21" s="95">
        <f>'MPS(input_separate)'!E21</f>
        <v>0</v>
      </c>
      <c r="F21" s="95">
        <f>'MPS(input_separate)'!F21</f>
        <v>0</v>
      </c>
      <c r="G21" s="95">
        <f>'MPS(input_separate)'!G21</f>
        <v>0</v>
      </c>
      <c r="H21" s="95">
        <f>'MPS(input_separate)'!H21</f>
        <v>0</v>
      </c>
      <c r="I21" s="84">
        <f>H21*((E21-F21+'MRS(calc_process)'!$F$20+'MRS(calc_process)'!$F$21)/(37-7+'MRS(calc_process)'!$F$20+'MRS(calc_process)'!$F$21))</f>
        <v>0</v>
      </c>
      <c r="J21" s="66" t="str">
        <f t="shared" si="0"/>
        <v>0.0</v>
      </c>
      <c r="K21" s="66">
        <f t="shared" si="1"/>
        <v>0</v>
      </c>
      <c r="L21" s="32">
        <f t="shared" si="2"/>
        <v>0</v>
      </c>
    </row>
    <row r="22" spans="1:12" x14ac:dyDescent="0.15">
      <c r="A22" s="113"/>
      <c r="B22" s="31">
        <v>16</v>
      </c>
      <c r="C22" s="39">
        <v>0</v>
      </c>
      <c r="D22" s="65">
        <f>'MRS(input)'!$F$13</f>
        <v>0</v>
      </c>
      <c r="E22" s="95">
        <f>'MPS(input_separate)'!E22</f>
        <v>0</v>
      </c>
      <c r="F22" s="95">
        <f>'MPS(input_separate)'!F22</f>
        <v>0</v>
      </c>
      <c r="G22" s="95">
        <f>'MPS(input_separate)'!G22</f>
        <v>0</v>
      </c>
      <c r="H22" s="95">
        <f>'MPS(input_separate)'!H22</f>
        <v>0</v>
      </c>
      <c r="I22" s="84">
        <f>H22*((E22-F22+'MRS(calc_process)'!$F$20+'MRS(calc_process)'!$F$21)/(37-7+'MRS(calc_process)'!$F$20+'MRS(calc_process)'!$F$21))</f>
        <v>0</v>
      </c>
      <c r="J22" s="66" t="str">
        <f t="shared" si="0"/>
        <v>0.0</v>
      </c>
      <c r="K22" s="66">
        <f t="shared" si="1"/>
        <v>0</v>
      </c>
      <c r="L22" s="32">
        <f t="shared" si="2"/>
        <v>0</v>
      </c>
    </row>
    <row r="23" spans="1:12" x14ac:dyDescent="0.15">
      <c r="A23" s="113"/>
      <c r="B23" s="31">
        <v>17</v>
      </c>
      <c r="C23" s="39">
        <v>0</v>
      </c>
      <c r="D23" s="65">
        <f>'MRS(input)'!$F$13</f>
        <v>0</v>
      </c>
      <c r="E23" s="95">
        <f>'MPS(input_separate)'!E23</f>
        <v>0</v>
      </c>
      <c r="F23" s="95">
        <f>'MPS(input_separate)'!F23</f>
        <v>0</v>
      </c>
      <c r="G23" s="95">
        <f>'MPS(input_separate)'!G23</f>
        <v>0</v>
      </c>
      <c r="H23" s="95">
        <f>'MPS(input_separate)'!H23</f>
        <v>0</v>
      </c>
      <c r="I23" s="84">
        <f>H23*((E23-F23+'MRS(calc_process)'!$F$20+'MRS(calc_process)'!$F$21)/(37-7+'MRS(calc_process)'!$F$20+'MRS(calc_process)'!$F$21))</f>
        <v>0</v>
      </c>
      <c r="J23" s="66" t="str">
        <f t="shared" si="0"/>
        <v>0.0</v>
      </c>
      <c r="K23" s="66">
        <f t="shared" si="1"/>
        <v>0</v>
      </c>
      <c r="L23" s="32">
        <f t="shared" si="2"/>
        <v>0</v>
      </c>
    </row>
    <row r="24" spans="1:12" x14ac:dyDescent="0.15">
      <c r="A24" s="113"/>
      <c r="B24" s="31">
        <v>18</v>
      </c>
      <c r="C24" s="39">
        <v>0</v>
      </c>
      <c r="D24" s="65">
        <f>'MRS(input)'!$F$13</f>
        <v>0</v>
      </c>
      <c r="E24" s="95">
        <f>'MPS(input_separate)'!E24</f>
        <v>0</v>
      </c>
      <c r="F24" s="95">
        <f>'MPS(input_separate)'!F24</f>
        <v>0</v>
      </c>
      <c r="G24" s="95">
        <f>'MPS(input_separate)'!G24</f>
        <v>0</v>
      </c>
      <c r="H24" s="95">
        <f>'MPS(input_separate)'!H24</f>
        <v>0</v>
      </c>
      <c r="I24" s="84">
        <f>H24*((E24-F24+'MRS(calc_process)'!$F$20+'MRS(calc_process)'!$F$21)/(37-7+'MRS(calc_process)'!$F$20+'MRS(calc_process)'!$F$21))</f>
        <v>0</v>
      </c>
      <c r="J24" s="66" t="str">
        <f t="shared" si="0"/>
        <v>0.0</v>
      </c>
      <c r="K24" s="66">
        <f t="shared" si="1"/>
        <v>0</v>
      </c>
      <c r="L24" s="32">
        <f t="shared" si="2"/>
        <v>0</v>
      </c>
    </row>
    <row r="25" spans="1:12" x14ac:dyDescent="0.15">
      <c r="A25" s="113"/>
      <c r="B25" s="31">
        <v>19</v>
      </c>
      <c r="C25" s="39">
        <v>0</v>
      </c>
      <c r="D25" s="65">
        <f>'MRS(input)'!$F$13</f>
        <v>0</v>
      </c>
      <c r="E25" s="95">
        <f>'MPS(input_separate)'!E25</f>
        <v>0</v>
      </c>
      <c r="F25" s="95">
        <f>'MPS(input_separate)'!F25</f>
        <v>0</v>
      </c>
      <c r="G25" s="95">
        <f>'MPS(input_separate)'!G25</f>
        <v>0</v>
      </c>
      <c r="H25" s="95">
        <f>'MPS(input_separate)'!H25</f>
        <v>0</v>
      </c>
      <c r="I25" s="84">
        <f>H25*((E25-F25+'MRS(calc_process)'!$F$20+'MRS(calc_process)'!$F$21)/(37-7+'MRS(calc_process)'!$F$20+'MRS(calc_process)'!$F$21))</f>
        <v>0</v>
      </c>
      <c r="J25" s="66" t="str">
        <f t="shared" si="0"/>
        <v>0.0</v>
      </c>
      <c r="K25" s="66">
        <f t="shared" si="1"/>
        <v>0</v>
      </c>
      <c r="L25" s="32">
        <f t="shared" si="2"/>
        <v>0</v>
      </c>
    </row>
    <row r="26" spans="1:12" x14ac:dyDescent="0.15">
      <c r="A26" s="113"/>
      <c r="B26" s="31">
        <v>20</v>
      </c>
      <c r="C26" s="39">
        <v>0</v>
      </c>
      <c r="D26" s="65">
        <f>'MRS(input)'!$F$13</f>
        <v>0</v>
      </c>
      <c r="E26" s="95">
        <f>'MPS(input_separate)'!E26</f>
        <v>0</v>
      </c>
      <c r="F26" s="95">
        <f>'MPS(input_separate)'!F26</f>
        <v>0</v>
      </c>
      <c r="G26" s="95">
        <f>'MPS(input_separate)'!G26</f>
        <v>0</v>
      </c>
      <c r="H26" s="95">
        <f>'MPS(input_separate)'!H26</f>
        <v>0</v>
      </c>
      <c r="I26" s="84">
        <f>H26*((E26-F26+'MRS(calc_process)'!$F$20+'MRS(calc_process)'!$F$21)/(37-7+'MRS(calc_process)'!$F$20+'MRS(calc_process)'!$F$21))</f>
        <v>0</v>
      </c>
      <c r="J26" s="66" t="str">
        <f t="shared" si="0"/>
        <v>0.0</v>
      </c>
      <c r="K26" s="66">
        <f t="shared" si="1"/>
        <v>0</v>
      </c>
      <c r="L26" s="32">
        <f t="shared" si="2"/>
        <v>0</v>
      </c>
    </row>
    <row r="27" spans="1:12" ht="15" x14ac:dyDescent="0.15">
      <c r="A27" s="113"/>
      <c r="B27" s="33" t="s">
        <v>47</v>
      </c>
      <c r="C27" s="34" t="s">
        <v>39</v>
      </c>
      <c r="D27" s="34" t="s">
        <v>39</v>
      </c>
      <c r="E27" s="35" t="s">
        <v>39</v>
      </c>
      <c r="F27" s="35" t="s">
        <v>39</v>
      </c>
      <c r="G27" s="35" t="s">
        <v>39</v>
      </c>
      <c r="H27" s="35" t="s">
        <v>39</v>
      </c>
      <c r="I27" s="35" t="s">
        <v>39</v>
      </c>
      <c r="J27" s="36">
        <f>SUMIF(J7:J26,"&gt;0",J7:J26)</f>
        <v>0</v>
      </c>
      <c r="K27" s="36">
        <f>SUMIF(K7:K26,"&gt;0",K7:K26)</f>
        <v>0</v>
      </c>
      <c r="L27" s="36">
        <f>SUMIF(L7:L26,"&gt;0",L7:L26)</f>
        <v>0</v>
      </c>
    </row>
  </sheetData>
  <sheetProtection password="C6A3" sheet="1" objects="1" scenarios="1" formatCells="0" formatRows="0"/>
  <mergeCells count="3">
    <mergeCell ref="D3:I3"/>
    <mergeCell ref="J3:L3"/>
    <mergeCell ref="A7:A27"/>
  </mergeCells>
  <phoneticPr fontId="3"/>
  <pageMargins left="0.7" right="0.7" top="0.75" bottom="0.75" header="0.3" footer="0.3"/>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22"/>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13"/>
    <col min="10" max="16384" width="9" style="1"/>
  </cols>
  <sheetData>
    <row r="1" spans="1:9" x14ac:dyDescent="0.15">
      <c r="I1" s="2" t="str">
        <f>'MRS(input)'!L1</f>
        <v>Monitoring Spreadsheet: JCM_VN_AM011_ver01.0</v>
      </c>
    </row>
    <row r="2" spans="1:9" x14ac:dyDescent="0.15">
      <c r="I2" s="2" t="str">
        <f>'MRS(input)'!L2</f>
        <v>Reference Number:</v>
      </c>
    </row>
    <row r="3" spans="1:9" ht="27.75" customHeight="1" x14ac:dyDescent="0.15">
      <c r="A3" s="117" t="s">
        <v>126</v>
      </c>
      <c r="B3" s="117"/>
      <c r="C3" s="117"/>
      <c r="D3" s="117"/>
      <c r="E3" s="117"/>
      <c r="F3" s="117"/>
      <c r="G3" s="117"/>
      <c r="H3" s="117"/>
      <c r="I3" s="117"/>
    </row>
    <row r="4" spans="1:9" ht="11.25" customHeight="1" x14ac:dyDescent="0.15"/>
    <row r="5" spans="1:9" ht="18.75" customHeight="1" x14ac:dyDescent="0.15">
      <c r="A5" s="55" t="s">
        <v>17</v>
      </c>
      <c r="B5" s="45"/>
      <c r="C5" s="45"/>
      <c r="D5" s="45"/>
      <c r="E5" s="44"/>
      <c r="F5" s="46" t="s">
        <v>18</v>
      </c>
      <c r="G5" s="46" t="s">
        <v>19</v>
      </c>
      <c r="H5" s="46" t="s">
        <v>2</v>
      </c>
      <c r="I5" s="47" t="s">
        <v>21</v>
      </c>
    </row>
    <row r="6" spans="1:9" ht="18.75" customHeight="1" x14ac:dyDescent="0.15">
      <c r="A6" s="56"/>
      <c r="B6" s="48" t="s">
        <v>22</v>
      </c>
      <c r="C6" s="48"/>
      <c r="D6" s="48"/>
      <c r="E6" s="48"/>
      <c r="F6" s="49"/>
      <c r="G6" s="143">
        <f>G8-G11</f>
        <v>0</v>
      </c>
      <c r="H6" s="49" t="s">
        <v>23</v>
      </c>
      <c r="I6" s="50" t="s">
        <v>24</v>
      </c>
    </row>
    <row r="7" spans="1:9" ht="18.75" customHeight="1" x14ac:dyDescent="0.15">
      <c r="A7" s="55" t="s">
        <v>52</v>
      </c>
      <c r="B7" s="44"/>
      <c r="C7" s="45"/>
      <c r="D7" s="46"/>
      <c r="E7" s="46"/>
      <c r="F7" s="46"/>
      <c r="G7" s="44"/>
      <c r="H7" s="44"/>
      <c r="I7" s="46"/>
    </row>
    <row r="8" spans="1:9" ht="18.75" customHeight="1" x14ac:dyDescent="0.15">
      <c r="A8" s="57"/>
      <c r="B8" s="60" t="s">
        <v>50</v>
      </c>
      <c r="C8" s="48"/>
      <c r="D8" s="48"/>
      <c r="E8" s="48"/>
      <c r="F8" s="49"/>
      <c r="G8" s="143">
        <f>G9</f>
        <v>0</v>
      </c>
      <c r="H8" s="49" t="s">
        <v>23</v>
      </c>
      <c r="I8" s="49" t="s">
        <v>27</v>
      </c>
    </row>
    <row r="9" spans="1:9" ht="18.75" customHeight="1" x14ac:dyDescent="0.15">
      <c r="A9" s="56"/>
      <c r="B9" s="59"/>
      <c r="C9" s="51" t="s">
        <v>50</v>
      </c>
      <c r="D9" s="51"/>
      <c r="E9" s="51"/>
      <c r="F9" s="49" t="s">
        <v>25</v>
      </c>
      <c r="G9" s="143">
        <f>'MRS(input_separate)'!J27</f>
        <v>0</v>
      </c>
      <c r="H9" s="49" t="s">
        <v>23</v>
      </c>
      <c r="I9" s="49" t="s">
        <v>27</v>
      </c>
    </row>
    <row r="10" spans="1:9" ht="18.75" customHeight="1" x14ac:dyDescent="0.15">
      <c r="A10" s="55" t="s">
        <v>53</v>
      </c>
      <c r="B10" s="45"/>
      <c r="C10" s="45"/>
      <c r="D10" s="45"/>
      <c r="E10" s="44"/>
      <c r="F10" s="46"/>
      <c r="G10" s="44"/>
      <c r="H10" s="44"/>
      <c r="I10" s="46"/>
    </row>
    <row r="11" spans="1:9" ht="18.75" customHeight="1" x14ac:dyDescent="0.15">
      <c r="A11" s="57"/>
      <c r="B11" s="58" t="s">
        <v>51</v>
      </c>
      <c r="C11" s="52"/>
      <c r="D11" s="52"/>
      <c r="E11" s="52"/>
      <c r="F11" s="53"/>
      <c r="G11" s="143">
        <f>G12</f>
        <v>0</v>
      </c>
      <c r="H11" s="53" t="s">
        <v>28</v>
      </c>
      <c r="I11" s="53" t="s">
        <v>29</v>
      </c>
    </row>
    <row r="12" spans="1:9" ht="18.75" customHeight="1" x14ac:dyDescent="0.15">
      <c r="A12" s="56"/>
      <c r="B12" s="59"/>
      <c r="C12" s="51" t="s">
        <v>54</v>
      </c>
      <c r="D12" s="54"/>
      <c r="E12" s="54"/>
      <c r="F12" s="53" t="s">
        <v>25</v>
      </c>
      <c r="G12" s="143">
        <f>'MRS(input_separate)'!K27</f>
        <v>0</v>
      </c>
      <c r="H12" s="53" t="s">
        <v>28</v>
      </c>
      <c r="I12" s="53" t="s">
        <v>29</v>
      </c>
    </row>
    <row r="13" spans="1:9" x14ac:dyDescent="0.15">
      <c r="A13" s="14"/>
      <c r="B13" s="14"/>
      <c r="C13" s="15"/>
      <c r="D13" s="14"/>
      <c r="E13" s="15"/>
      <c r="F13" s="16"/>
      <c r="G13" s="17"/>
      <c r="H13" s="17"/>
      <c r="I13" s="18"/>
    </row>
    <row r="14" spans="1:9" ht="21.75" customHeight="1" x14ac:dyDescent="0.15">
      <c r="E14" s="14" t="s">
        <v>30</v>
      </c>
      <c r="F14" s="10"/>
    </row>
    <row r="15" spans="1:9" ht="21.75" customHeight="1" x14ac:dyDescent="0.15">
      <c r="E15" s="73" t="s">
        <v>95</v>
      </c>
      <c r="F15" s="62">
        <v>5.59</v>
      </c>
      <c r="G15" s="62" t="s">
        <v>78</v>
      </c>
      <c r="H15" s="19"/>
    </row>
    <row r="16" spans="1:9" ht="21.75" customHeight="1" x14ac:dyDescent="0.15">
      <c r="E16" s="73" t="s">
        <v>96</v>
      </c>
      <c r="F16" s="64">
        <v>5.69</v>
      </c>
      <c r="G16" s="62" t="s">
        <v>79</v>
      </c>
      <c r="H16" s="19"/>
    </row>
    <row r="17" spans="5:8" ht="21.75" customHeight="1" x14ac:dyDescent="0.15">
      <c r="E17" s="73" t="s">
        <v>97</v>
      </c>
      <c r="F17" s="62">
        <v>5.85</v>
      </c>
      <c r="G17" s="62" t="s">
        <v>78</v>
      </c>
      <c r="H17" s="19"/>
    </row>
    <row r="18" spans="5:8" ht="21.75" customHeight="1" x14ac:dyDescent="0.15">
      <c r="E18" s="73" t="s">
        <v>98</v>
      </c>
      <c r="F18" s="64">
        <v>6.06</v>
      </c>
      <c r="G18" s="62" t="s">
        <v>79</v>
      </c>
      <c r="H18" s="19"/>
    </row>
    <row r="19" spans="5:8" ht="21.75" customHeight="1" x14ac:dyDescent="0.15">
      <c r="E19" s="20"/>
      <c r="F19" s="20"/>
      <c r="G19" s="14"/>
      <c r="H19" s="14"/>
    </row>
    <row r="20" spans="5:8" ht="21.75" customHeight="1" x14ac:dyDescent="0.15">
      <c r="E20" s="61" t="s">
        <v>31</v>
      </c>
      <c r="F20" s="62">
        <v>1.5</v>
      </c>
      <c r="G20" s="63" t="s">
        <v>5</v>
      </c>
      <c r="H20" s="14"/>
    </row>
    <row r="21" spans="5:8" ht="21.75" customHeight="1" x14ac:dyDescent="0.15">
      <c r="E21" s="61" t="s">
        <v>33</v>
      </c>
      <c r="F21" s="62">
        <v>1.5</v>
      </c>
      <c r="G21" s="63" t="s">
        <v>5</v>
      </c>
      <c r="H21" s="14"/>
    </row>
    <row r="22" spans="5:8" ht="21.75" customHeight="1" x14ac:dyDescent="0.15">
      <c r="E22" s="20"/>
      <c r="F22" s="20"/>
      <c r="G22" s="14"/>
      <c r="H22" s="14"/>
    </row>
  </sheetData>
  <sheetProtection password="C6A3" sheet="1" objects="1" scenarios="1"/>
  <mergeCells count="1">
    <mergeCell ref="A3:I3"/>
  </mergeCells>
  <phoneticPr fontId="3"/>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lpstr>MSS!Print_Area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2018-08-30T09:20:25Z</cp:lastPrinted>
  <dcterms:created xsi:type="dcterms:W3CDTF">2016-01-26T02:23:56Z</dcterms:created>
  <dcterms:modified xsi:type="dcterms:W3CDTF">2018-08-31T01:54:18Z</dcterms:modified>
</cp:coreProperties>
</file>