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255" windowWidth="19230" windowHeight="6285"/>
  </bookViews>
  <sheets>
    <sheet name="MPS(input)" sheetId="30" r:id="rId1"/>
    <sheet name="MPS(calc_process)" sheetId="31" r:id="rId2"/>
    <sheet name="MSS" sheetId="32" r:id="rId3"/>
    <sheet name="MRS(input)" sheetId="36" r:id="rId4"/>
    <sheet name="MRS(calc_process)" sheetId="37" r:id="rId5"/>
  </sheets>
  <definedNames>
    <definedName name="boiler">'MPS(calc_process)'!$F$51:$F$53</definedName>
    <definedName name="chiller">'MPS(calc_process)'!$F$54:$F$56</definedName>
    <definedName name="_xlnm.Print_Area" localSheetId="1">'MPS(calc_process)'!$A$1:$I$56</definedName>
    <definedName name="_xlnm.Print_Area" localSheetId="0">'MPS(input)'!$A$1:$K$36</definedName>
    <definedName name="_xlnm.Print_Area" localSheetId="4">'MRS(calc_process)'!$A$1:$I$56</definedName>
    <definedName name="_xlnm.Print_Area" localSheetId="3">'MRS(input)'!$A$1:$L$36</definedName>
  </definedNames>
  <calcPr calcId="152511"/>
</workbook>
</file>

<file path=xl/calcChain.xml><?xml version="1.0" encoding="utf-8"?>
<calcChain xmlns="http://schemas.openxmlformats.org/spreadsheetml/2006/main">
  <c r="G47" i="37" l="1"/>
  <c r="G38" i="37"/>
  <c r="G18" i="37"/>
  <c r="G30" i="31"/>
  <c r="G16" i="31" l="1"/>
  <c r="H17" i="36"/>
  <c r="H18" i="36"/>
  <c r="H19" i="36"/>
  <c r="H20" i="36"/>
  <c r="H21" i="36"/>
  <c r="H22" i="36"/>
  <c r="H23" i="36"/>
  <c r="H24" i="36"/>
  <c r="H25" i="36"/>
  <c r="H26" i="36"/>
  <c r="H27" i="36"/>
  <c r="H16" i="36"/>
  <c r="L2" i="36" l="1"/>
  <c r="L1" i="36"/>
  <c r="I2" i="37"/>
  <c r="I1" i="37"/>
  <c r="K17" i="36"/>
  <c r="K18" i="36"/>
  <c r="K19" i="36"/>
  <c r="K20" i="36"/>
  <c r="K21" i="36"/>
  <c r="K22" i="36"/>
  <c r="K23" i="36"/>
  <c r="K24" i="36"/>
  <c r="K25" i="36"/>
  <c r="K26" i="36"/>
  <c r="K27" i="36"/>
  <c r="K16" i="36"/>
  <c r="F17" i="36"/>
  <c r="F18" i="36"/>
  <c r="G27" i="37" s="1"/>
  <c r="F19" i="36"/>
  <c r="G21" i="37" s="1"/>
  <c r="F20" i="36"/>
  <c r="G22" i="37" s="1"/>
  <c r="F21" i="36"/>
  <c r="G28" i="37" s="1"/>
  <c r="F22" i="36"/>
  <c r="G29" i="37" s="1"/>
  <c r="F23" i="36"/>
  <c r="G32" i="37" s="1"/>
  <c r="G31" i="37" s="1"/>
  <c r="F24" i="36"/>
  <c r="G43" i="37" s="1"/>
  <c r="F25" i="36"/>
  <c r="G46" i="37" s="1"/>
  <c r="G45" i="37" s="1"/>
  <c r="F26" i="36"/>
  <c r="G48" i="37" s="1"/>
  <c r="F27" i="36"/>
  <c r="F16" i="36"/>
  <c r="G44" i="37"/>
  <c r="G33" i="37"/>
  <c r="G30" i="37"/>
  <c r="G10" i="37"/>
  <c r="C2" i="32"/>
  <c r="C1" i="32"/>
  <c r="G26" i="37" l="1"/>
  <c r="G9" i="37"/>
  <c r="G16" i="37"/>
  <c r="G42" i="37"/>
  <c r="G41" i="37" s="1"/>
  <c r="G40" i="37" s="1"/>
  <c r="G36" i="37" s="1"/>
  <c r="G39" i="37"/>
  <c r="G37" i="37" s="1"/>
  <c r="G23" i="37"/>
  <c r="G34" i="37"/>
  <c r="G20" i="37"/>
  <c r="G19" i="37" s="1"/>
  <c r="G8" i="37"/>
  <c r="G17" i="37"/>
  <c r="I2" i="31"/>
  <c r="G15" i="37" l="1"/>
  <c r="G14" i="37" s="1"/>
  <c r="G13" i="37" s="1"/>
  <c r="G25" i="37"/>
  <c r="G24" i="37" s="1"/>
  <c r="G12" i="37" l="1"/>
  <c r="G6" i="37" s="1"/>
  <c r="D31" i="36" s="1"/>
  <c r="G47" i="31" l="1"/>
  <c r="G46" i="31"/>
  <c r="G39" i="31"/>
  <c r="G38" i="31"/>
  <c r="G33" i="31"/>
  <c r="G32" i="31"/>
  <c r="G31" i="31" s="1"/>
  <c r="G29" i="31"/>
  <c r="G28" i="31"/>
  <c r="G27" i="31"/>
  <c r="G23" i="31"/>
  <c r="G22" i="31"/>
  <c r="G21" i="31"/>
  <c r="G20" i="31"/>
  <c r="G18" i="31"/>
  <c r="G26" i="31" l="1"/>
  <c r="G25" i="31" s="1"/>
  <c r="G37" i="31"/>
  <c r="G19" i="31"/>
  <c r="G45" i="31"/>
  <c r="G48" i="31"/>
  <c r="G34" i="31"/>
  <c r="G8" i="31"/>
  <c r="G10" i="31"/>
  <c r="G9" i="31"/>
  <c r="G44" i="31"/>
  <c r="G43" i="31"/>
  <c r="G17" i="31"/>
  <c r="G15" i="31" s="1"/>
  <c r="I1" i="31"/>
  <c r="G42" i="31" l="1"/>
  <c r="G41" i="31" s="1"/>
  <c r="G40" i="31" s="1"/>
  <c r="G36" i="31" s="1"/>
  <c r="G14" i="31"/>
  <c r="G13" i="31" s="1"/>
  <c r="G24" i="31"/>
  <c r="G12" i="31" s="1"/>
  <c r="G6" i="31" l="1"/>
  <c r="B31" i="30" s="1"/>
</calcChain>
</file>

<file path=xl/sharedStrings.xml><?xml version="1.0" encoding="utf-8"?>
<sst xmlns="http://schemas.openxmlformats.org/spreadsheetml/2006/main" count="551" uniqueCount="202">
  <si>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</si>
  <si>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</si>
  <si>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</si>
  <si>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</si>
  <si>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</si>
  <si>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</si>
  <si>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</si>
  <si>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</si>
  <si>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</si>
  <si>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</si>
  <si>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</si>
  <si>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</si>
  <si>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</si>
  <si>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</si>
  <si>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</si>
  <si>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</si>
  <si>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</si>
  <si>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</si>
  <si>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</si>
  <si>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</si>
  <si>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</si>
  <si>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</si>
  <si>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</si>
  <si>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</si>
  <si>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</si>
  <si>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</si>
  <si>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</si>
  <si>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</si>
  <si>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kW</t>
    <phoneticPr fontId="2"/>
  </si>
  <si>
    <t>L/kWh</t>
    <phoneticPr fontId="2"/>
  </si>
  <si>
    <t>Rated/provided by the technology supplier</t>
    <phoneticPr fontId="2"/>
  </si>
  <si>
    <t>Option C</t>
  </si>
  <si>
    <t>kWh/p</t>
    <phoneticPr fontId="2"/>
  </si>
  <si>
    <t>hr/p</t>
    <phoneticPr fontId="2"/>
  </si>
  <si>
    <t>Boiler efficiency (new oil fired boiler)</t>
  </si>
  <si>
    <t>L/p</t>
    <phoneticPr fontId="2"/>
  </si>
  <si>
    <t>dimensionless</t>
    <phoneticPr fontId="2"/>
  </si>
  <si>
    <t>Monitored data</t>
    <phoneticPr fontId="2"/>
  </si>
  <si>
    <t xml:space="preserve">Fossil fuel consumption is monitored by a volumetric meter subject to maintenance/calibration/replacement in line with manufacturer's or meter suppliers' specifications </t>
    <phoneticPr fontId="2"/>
  </si>
  <si>
    <t xml:space="preserve">Monitored continuously and recorded monthly </t>
    <phoneticPr fontId="2"/>
  </si>
  <si>
    <t xml:space="preserve">Electricity consumption is measured by an electricity meter. The meter is calibrated or replaced in line with relevant national/international standards, or manufacturer's specifications. </t>
    <phoneticPr fontId="2"/>
  </si>
  <si>
    <t>Monitored continuously and recorded monthly</t>
    <phoneticPr fontId="2"/>
  </si>
  <si>
    <t>monitored and recorded monthly</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</si>
  <si>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</si>
  <si>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/L</t>
    </r>
    <phoneticPr fontId="2"/>
  </si>
  <si>
    <t>Operating hours are checked against an operation record taken by the project participant</t>
    <phoneticPr fontId="2"/>
  </si>
  <si>
    <t>Operating hours are checked against an operation schedule prepared by the project participant.</t>
    <phoneticPr fontId="2"/>
  </si>
  <si>
    <r>
      <t xml:space="preserve">Table 1: Parameters to be monitored </t>
    </r>
    <r>
      <rPr>
        <b/>
        <i/>
        <sz val="11"/>
        <color indexed="8"/>
        <rFont val="Arial"/>
        <family val="2"/>
      </rPr>
      <t>ex post</t>
    </r>
    <phoneticPr fontId="2"/>
  </si>
  <si>
    <r>
      <t>FC</t>
    </r>
    <r>
      <rPr>
        <i/>
        <vertAlign val="subscript"/>
        <sz val="11"/>
        <rFont val="Arial"/>
        <family val="2"/>
      </rPr>
      <t>PJ1,i,p</t>
    </r>
    <r>
      <rPr>
        <vertAlign val="subscript"/>
        <sz val="11"/>
        <rFont val="Arial"/>
        <family val="2"/>
      </rPr>
      <t xml:space="preserve"> </t>
    </r>
    <phoneticPr fontId="2"/>
  </si>
  <si>
    <r>
      <t xml:space="preserve">Fossil fuel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1</t>
    </r>
    <phoneticPr fontId="2"/>
  </si>
  <si>
    <r>
      <t>EC</t>
    </r>
    <r>
      <rPr>
        <i/>
        <vertAlign val="subscript"/>
        <sz val="11"/>
        <rFont val="Arial"/>
        <family val="2"/>
      </rPr>
      <t>PJ2,i,p</t>
    </r>
    <r>
      <rPr>
        <vertAlign val="subscript"/>
        <sz val="11"/>
        <rFont val="Arial"/>
        <family val="2"/>
      </rPr>
      <t xml:space="preserve"> </t>
    </r>
    <phoneticPr fontId="2"/>
  </si>
  <si>
    <r>
      <t xml:space="preserve">Electricity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2 </t>
    </r>
    <phoneticPr fontId="2"/>
  </si>
  <si>
    <r>
      <t>t</t>
    </r>
    <r>
      <rPr>
        <i/>
        <vertAlign val="subscript"/>
        <sz val="11"/>
        <rFont val="Arial"/>
        <family val="2"/>
      </rPr>
      <t>p</t>
    </r>
    <r>
      <rPr>
        <vertAlign val="subscript"/>
        <sz val="11"/>
        <rFont val="Arial"/>
        <family val="2"/>
      </rPr>
      <t xml:space="preserve"> </t>
    </r>
    <phoneticPr fontId="2"/>
  </si>
  <si>
    <r>
      <t>t</t>
    </r>
    <r>
      <rPr>
        <i/>
        <vertAlign val="subscript"/>
        <sz val="11"/>
        <rFont val="Arial"/>
        <family val="2"/>
      </rPr>
      <t xml:space="preserve">i,p </t>
    </r>
    <phoneticPr fontId="2"/>
  </si>
  <si>
    <r>
      <t xml:space="preserve">Operating hours of the high efficiency equipment </t>
    </r>
    <r>
      <rPr>
        <i/>
        <sz val="11"/>
        <rFont val="Arial"/>
        <family val="2"/>
      </rPr>
      <t>i</t>
    </r>
    <r>
      <rPr>
        <sz val="11"/>
        <rFont val="Arial"/>
        <family val="2"/>
      </rPr>
      <t xml:space="preserve"> introduced in the project during the period </t>
    </r>
    <r>
      <rPr>
        <i/>
        <sz val="11"/>
        <rFont val="Arial"/>
        <family val="2"/>
      </rPr>
      <t>p</t>
    </r>
    <r>
      <rPr>
        <sz val="11"/>
        <rFont val="Arial"/>
        <family val="2"/>
      </rPr>
      <t xml:space="preserve"> categorized as measure 3</t>
    </r>
    <phoneticPr fontId="2"/>
  </si>
  <si>
    <r>
      <t xml:space="preserve">Table 2: Project-specific parameters to be fixed </t>
    </r>
    <r>
      <rPr>
        <b/>
        <i/>
        <sz val="11"/>
        <color indexed="8"/>
        <rFont val="Arial"/>
        <family val="2"/>
      </rPr>
      <t>ex ante</t>
    </r>
    <phoneticPr fontId="2"/>
  </si>
  <si>
    <r>
      <t xml:space="preserve">Energy efficiency of the equipment </t>
    </r>
    <r>
      <rPr>
        <i/>
        <sz val="11"/>
        <rFont val="Arial"/>
        <family val="2"/>
      </rPr>
      <t>i</t>
    </r>
    <r>
      <rPr>
        <sz val="11"/>
        <rFont val="Arial"/>
        <family val="2"/>
      </rPr>
      <t xml:space="preserve"> introduced in the project </t>
    </r>
    <phoneticPr fontId="2"/>
  </si>
  <si>
    <r>
      <t xml:space="preserve">Energy efficiency of the reference equipment replaced/substituted by the equipment </t>
    </r>
    <r>
      <rPr>
        <i/>
        <sz val="11"/>
        <rFont val="Arial"/>
        <family val="2"/>
      </rPr>
      <t xml:space="preserve">i </t>
    </r>
    <r>
      <rPr>
        <sz val="11"/>
        <rFont val="Arial"/>
        <family val="2"/>
      </rPr>
      <t xml:space="preserve">introduced in the project </t>
    </r>
    <phoneticPr fontId="2"/>
  </si>
  <si>
    <t>Default values are applied
- New natural gas fired boiler (w/o condenser): 92%
- New oil fired boiler: 90%
- New coal fired boiler: 85%
The latest version of CDM Tool to determine the baseline efficiency of thermal or electric energy generation systems</t>
    <phoneticPr fontId="2"/>
  </si>
  <si>
    <r>
      <t xml:space="preserve">Rated electricity consumption of the high efficiency equipment </t>
    </r>
    <r>
      <rPr>
        <i/>
        <sz val="11"/>
        <rFont val="Arial"/>
        <family val="2"/>
      </rPr>
      <t>i</t>
    </r>
    <r>
      <rPr>
        <sz val="11"/>
        <rFont val="Arial"/>
        <family val="2"/>
      </rPr>
      <t xml:space="preserve"> introduced in the project </t>
    </r>
    <phoneticPr fontId="2"/>
  </si>
  <si>
    <r>
      <t xml:space="preserve">Rated heating capacity of the high efficiency equipment </t>
    </r>
    <r>
      <rPr>
        <i/>
        <sz val="11"/>
        <rFont val="Arial"/>
        <family val="2"/>
      </rPr>
      <t>i</t>
    </r>
    <r>
      <rPr>
        <sz val="11"/>
        <rFont val="Arial"/>
        <family val="2"/>
      </rPr>
      <t xml:space="preserve"> introduced in the project </t>
    </r>
    <phoneticPr fontId="2"/>
  </si>
  <si>
    <r>
      <t xml:space="preserve">Unit fuel consumption rate of the reference equipment replaced/substituted by the equipment </t>
    </r>
    <r>
      <rPr>
        <i/>
        <sz val="11"/>
        <rFont val="Arial"/>
        <family val="2"/>
      </rPr>
      <t>i</t>
    </r>
    <r>
      <rPr>
        <sz val="11"/>
        <rFont val="Arial"/>
        <family val="2"/>
      </rPr>
      <t xml:space="preserve"> introduced in the project </t>
    </r>
    <phoneticPr fontId="2"/>
  </si>
  <si>
    <r>
      <t xml:space="preserve">Rated cooling capacity of the high efficiency equipment </t>
    </r>
    <r>
      <rPr>
        <i/>
        <sz val="11"/>
        <rFont val="Arial"/>
        <family val="2"/>
      </rPr>
      <t>i</t>
    </r>
    <r>
      <rPr>
        <sz val="11"/>
        <rFont val="Arial"/>
        <family val="2"/>
      </rPr>
      <t xml:space="preserve"> introduced in the project </t>
    </r>
    <phoneticPr fontId="2"/>
  </si>
  <si>
    <r>
      <t xml:space="preserve">Efficiency of the reference equipment  replaced/substituted by the equipment </t>
    </r>
    <r>
      <rPr>
        <i/>
        <sz val="11"/>
        <rFont val="Arial"/>
        <family val="2"/>
      </rPr>
      <t xml:space="preserve">i </t>
    </r>
    <r>
      <rPr>
        <sz val="11"/>
        <rFont val="Arial"/>
        <family val="2"/>
      </rPr>
      <t xml:space="preserve">introduced in the project </t>
    </r>
    <phoneticPr fontId="2"/>
  </si>
  <si>
    <r>
      <t xml:space="preserve">Rated electricity consumption of the reference equipment </t>
    </r>
    <r>
      <rPr>
        <i/>
        <sz val="11"/>
        <rFont val="Arial"/>
        <family val="2"/>
      </rPr>
      <t>i</t>
    </r>
    <r>
      <rPr>
        <sz val="11"/>
        <rFont val="Arial"/>
        <family val="2"/>
      </rPr>
      <t xml:space="preserve"> replaced by the high efficiency equipment</t>
    </r>
    <r>
      <rPr>
        <i/>
        <sz val="11"/>
        <rFont val="Arial"/>
        <family val="2"/>
      </rPr>
      <t xml:space="preserve"> i</t>
    </r>
    <r>
      <rPr>
        <sz val="11"/>
        <rFont val="Arial"/>
        <family val="2"/>
      </rPr>
      <t xml:space="preserve"> in the project categorized as measure 3</t>
    </r>
    <phoneticPr fontId="2"/>
  </si>
  <si>
    <r>
      <t xml:space="preserve">Capacity of auxiliary electric equipment that is installed due to the implementation of the high efficiency equipment </t>
    </r>
    <r>
      <rPr>
        <i/>
        <sz val="11"/>
        <rFont val="Arial"/>
        <family val="2"/>
      </rPr>
      <t>i</t>
    </r>
    <phoneticPr fontId="2"/>
  </si>
  <si>
    <r>
      <t xml:space="preserve">Rated electricity consumption of the high efficiency lighting </t>
    </r>
    <r>
      <rPr>
        <i/>
        <sz val="11"/>
        <rFont val="Arial"/>
        <family val="2"/>
      </rPr>
      <t>i</t>
    </r>
    <r>
      <rPr>
        <sz val="11"/>
        <rFont val="Arial"/>
        <family val="2"/>
      </rPr>
      <t xml:space="preserve"> in the project categorized as measure 3</t>
    </r>
    <phoneticPr fontId="2"/>
  </si>
  <si>
    <r>
      <t>CO</t>
    </r>
    <r>
      <rPr>
        <vertAlign val="subscript"/>
        <sz val="11"/>
        <rFont val="Arial"/>
        <family val="2"/>
      </rPr>
      <t>2</t>
    </r>
    <r>
      <rPr>
        <sz val="11"/>
        <rFont val="Arial"/>
        <family val="2"/>
      </rPr>
      <t xml:space="preserve"> emission factor of fossil fuel</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</si>
  <si>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</si>
  <si>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</si>
  <si>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</si>
  <si>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 xml:space="preserve">Monitoring Plan Sheet (Input Sheet) [Attachment to Project Design Document]  </t>
    <phoneticPr fontId="2"/>
  </si>
  <si>
    <t>Monitoring Plan Sheet (Calculation Process Sheet) [Attachment to Project Design Document]</t>
    <phoneticPr fontId="2"/>
  </si>
  <si>
    <t>1. Calculations for emission reductions</t>
    <phoneticPr fontId="2"/>
  </si>
  <si>
    <t>Fuel type</t>
    <phoneticPr fontId="2"/>
  </si>
  <si>
    <t>Value</t>
    <phoneticPr fontId="2"/>
  </si>
  <si>
    <t>Units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</si>
  <si>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</si>
  <si>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</si>
  <si>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</si>
  <si>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</si>
  <si>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Efficiency of reference boiler</t>
    <phoneticPr fontId="2"/>
  </si>
  <si>
    <t>-</t>
    <phoneticPr fontId="2"/>
  </si>
  <si>
    <t>Efficiency of project boiler</t>
    <phoneticPr fontId="2"/>
  </si>
  <si>
    <t xml:space="preserve">COP of reference chiller </t>
    <phoneticPr fontId="2"/>
  </si>
  <si>
    <t>3. Calculations for reference emissions</t>
    <phoneticPr fontId="2"/>
  </si>
  <si>
    <r>
      <t xml:space="preserve">Reference emissions during the period </t>
    </r>
    <r>
      <rPr>
        <i/>
        <sz val="11"/>
        <rFont val="Arial"/>
        <family val="2"/>
      </rPr>
      <t>p</t>
    </r>
    <phoneticPr fontId="2"/>
  </si>
  <si>
    <t>L/p</t>
    <phoneticPr fontId="2"/>
  </si>
  <si>
    <t>kW</t>
    <phoneticPr fontId="2"/>
  </si>
  <si>
    <t>L/kWh</t>
    <phoneticPr fontId="2"/>
  </si>
  <si>
    <r>
      <t>tCO</t>
    </r>
    <r>
      <rPr>
        <vertAlign val="subscript"/>
        <sz val="11"/>
        <rFont val="Arial"/>
        <family val="2"/>
      </rPr>
      <t>2</t>
    </r>
    <r>
      <rPr>
        <sz val="11"/>
        <rFont val="Arial"/>
        <family val="2"/>
      </rPr>
      <t>/L</t>
    </r>
    <phoneticPr fontId="2"/>
  </si>
  <si>
    <t>kWh/p</t>
    <phoneticPr fontId="2"/>
  </si>
  <si>
    <t>--</t>
    <phoneticPr fontId="2"/>
  </si>
  <si>
    <t>hr/p</t>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</si>
  <si>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</si>
  <si>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</si>
  <si>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t>4. Calculations of the project emissions</t>
    <phoneticPr fontId="2"/>
  </si>
  <si>
    <r>
      <t xml:space="preserve">Project emissions during the period of </t>
    </r>
    <r>
      <rPr>
        <i/>
        <sz val="11"/>
        <rFont val="Arial"/>
        <family val="2"/>
      </rPr>
      <t>p</t>
    </r>
    <phoneticPr fontId="2"/>
  </si>
  <si>
    <t>[List of Default Values]</t>
    <phoneticPr fontId="2"/>
  </si>
  <si>
    <t>Boiler efficiency (new natural gas fired boiler w/o condenser)</t>
    <phoneticPr fontId="2"/>
  </si>
  <si>
    <t>Boiler efficiency (new coal fired boiler)</t>
    <phoneticPr fontId="2"/>
  </si>
  <si>
    <t>Monitoring Structure Sheet [Attachment to Project Design Document]</t>
    <phoneticPr fontId="2"/>
  </si>
  <si>
    <t>Responsible personnel</t>
  </si>
  <si>
    <t>Role</t>
    <phoneticPr fontId="2"/>
  </si>
  <si>
    <t>(k)</t>
    <phoneticPr fontId="2"/>
  </si>
  <si>
    <r>
      <t xml:space="preserve">Table 1: Parameters monitored </t>
    </r>
    <r>
      <rPr>
        <b/>
        <i/>
        <sz val="11"/>
        <color indexed="8"/>
        <rFont val="Arial"/>
        <family val="2"/>
      </rPr>
      <t>ex post</t>
    </r>
    <phoneticPr fontId="2"/>
  </si>
  <si>
    <t>Monitored Values</t>
    <phoneticPr fontId="2"/>
  </si>
  <si>
    <r>
      <t xml:space="preserve">Table 2: Project-specific parameters fixed </t>
    </r>
    <r>
      <rPr>
        <b/>
        <i/>
        <sz val="11"/>
        <color indexed="8"/>
        <rFont val="Arial"/>
        <family val="2"/>
      </rPr>
      <t>ex ante</t>
    </r>
    <phoneticPr fontId="2"/>
  </si>
  <si>
    <t>Monitoring period</t>
    <phoneticPr fontId="2"/>
  </si>
  <si>
    <t>Monitoring Period</t>
    <phoneticPr fontId="23"/>
  </si>
  <si>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9"/>
  </si>
  <si>
    <r>
      <t>Country specific data or IPCC default value from “2006 IPCC Guidelines for National Greenhouse Gas Inventories”.
Lower limit values of the default net calorific value and CO</t>
    </r>
    <r>
      <rPr>
        <vertAlign val="subscript"/>
        <sz val="11"/>
        <rFont val="Arial"/>
        <family val="2"/>
      </rPr>
      <t>2</t>
    </r>
    <r>
      <rPr>
        <sz val="11"/>
        <rFont val="Arial"/>
        <family val="2"/>
      </rPr>
      <t xml:space="preserve"> emission factor are applied.</t>
    </r>
    <phoneticPr fontId="2"/>
  </si>
  <si>
    <t>N/A</t>
    <phoneticPr fontId="2"/>
  </si>
  <si>
    <t>N/A</t>
    <phoneticPr fontId="19"/>
  </si>
  <si>
    <t>Electricity</t>
    <phoneticPr fontId="2"/>
  </si>
  <si>
    <t>kW</t>
    <phoneticPr fontId="2"/>
  </si>
  <si>
    <r>
      <t>η</t>
    </r>
    <r>
      <rPr>
        <i/>
        <vertAlign val="subscript"/>
        <sz val="11"/>
        <rFont val="Arial"/>
        <family val="2"/>
      </rPr>
      <t>REF1,i</t>
    </r>
    <phoneticPr fontId="2"/>
  </si>
  <si>
    <r>
      <t>η</t>
    </r>
    <r>
      <rPr>
        <i/>
        <vertAlign val="subscript"/>
        <sz val="11"/>
        <rFont val="Arial"/>
        <family val="2"/>
      </rPr>
      <t>PJ1,i</t>
    </r>
    <r>
      <rPr>
        <vertAlign val="subscript"/>
        <sz val="11"/>
        <rFont val="Arial"/>
        <family val="2"/>
      </rPr>
      <t xml:space="preserve"> </t>
    </r>
    <phoneticPr fontId="2"/>
  </si>
  <si>
    <r>
      <t>ECR</t>
    </r>
    <r>
      <rPr>
        <i/>
        <vertAlign val="subscript"/>
        <sz val="11"/>
        <rFont val="Arial"/>
        <family val="2"/>
      </rPr>
      <t xml:space="preserve">i </t>
    </r>
    <phoneticPr fontId="2"/>
  </si>
  <si>
    <r>
      <t>H</t>
    </r>
    <r>
      <rPr>
        <i/>
        <vertAlign val="subscript"/>
        <sz val="11"/>
        <rFont val="Arial"/>
        <family val="2"/>
      </rPr>
      <t>i</t>
    </r>
    <phoneticPr fontId="2"/>
  </si>
  <si>
    <r>
      <t>DC</t>
    </r>
    <r>
      <rPr>
        <i/>
        <vertAlign val="subscript"/>
        <sz val="11"/>
        <rFont val="Arial"/>
        <family val="2"/>
      </rPr>
      <t>i</t>
    </r>
    <phoneticPr fontId="2"/>
  </si>
  <si>
    <r>
      <t>CH</t>
    </r>
    <r>
      <rPr>
        <i/>
        <vertAlign val="subscript"/>
        <sz val="11"/>
        <rFont val="Arial"/>
        <family val="2"/>
      </rPr>
      <t>i</t>
    </r>
    <phoneticPr fontId="2"/>
  </si>
  <si>
    <r>
      <t>COP</t>
    </r>
    <r>
      <rPr>
        <i/>
        <vertAlign val="subscript"/>
        <sz val="11"/>
        <rFont val="Arial"/>
        <family val="2"/>
      </rPr>
      <t>i</t>
    </r>
    <phoneticPr fontId="2"/>
  </si>
  <si>
    <r>
      <t>ECR</t>
    </r>
    <r>
      <rPr>
        <i/>
        <vertAlign val="subscript"/>
        <sz val="11"/>
        <rFont val="Arial"/>
        <family val="2"/>
      </rPr>
      <t>REF3,i</t>
    </r>
    <phoneticPr fontId="2"/>
  </si>
  <si>
    <r>
      <t>ECA</t>
    </r>
    <r>
      <rPr>
        <i/>
        <vertAlign val="subscript"/>
        <sz val="11"/>
        <rFont val="Arial"/>
        <family val="2"/>
      </rPr>
      <t>i</t>
    </r>
    <phoneticPr fontId="2"/>
  </si>
  <si>
    <r>
      <t>EC</t>
    </r>
    <r>
      <rPr>
        <i/>
        <vertAlign val="subscript"/>
        <sz val="11"/>
        <rFont val="Arial"/>
        <family val="2"/>
      </rPr>
      <t>PJ3,i</t>
    </r>
    <phoneticPr fontId="2"/>
  </si>
  <si>
    <r>
      <t>EF</t>
    </r>
    <r>
      <rPr>
        <i/>
        <vertAlign val="subscript"/>
        <sz val="11"/>
        <rFont val="Arial"/>
        <family val="2"/>
      </rPr>
      <t>CO2,ELEC</t>
    </r>
    <phoneticPr fontId="2"/>
  </si>
  <si>
    <r>
      <t>EF</t>
    </r>
    <r>
      <rPr>
        <i/>
        <vertAlign val="subscript"/>
        <sz val="11"/>
        <rFont val="Arial"/>
        <family val="2"/>
      </rPr>
      <t>CO2</t>
    </r>
    <phoneticPr fontId="2"/>
  </si>
  <si>
    <t>≤</t>
    <phoneticPr fontId="2"/>
  </si>
  <si>
    <r>
      <t xml:space="preserve">Default values are applied
Cooling Capacity/unit (USRT) 
- x </t>
    </r>
    <r>
      <rPr>
        <sz val="11"/>
        <rFont val="Arial Unicode MS"/>
        <family val="3"/>
        <charset val="128"/>
      </rPr>
      <t>≤</t>
    </r>
    <r>
      <rPr>
        <sz val="11"/>
        <rFont val="Arial"/>
        <family val="2"/>
      </rPr>
      <t xml:space="preserve"> 250 USRT: COP</t>
    </r>
    <r>
      <rPr>
        <sz val="11"/>
        <rFont val="Arial Unicode MS"/>
        <family val="3"/>
        <charset val="128"/>
      </rPr>
      <t>　</t>
    </r>
    <r>
      <rPr>
        <sz val="11"/>
        <rFont val="Arial"/>
        <family val="2"/>
      </rPr>
      <t xml:space="preserve">5.71
- 250 USRT &lt; x </t>
    </r>
    <r>
      <rPr>
        <sz val="11"/>
        <rFont val="Arial Unicode MS"/>
        <family val="3"/>
        <charset val="128"/>
      </rPr>
      <t>≤</t>
    </r>
    <r>
      <rPr>
        <sz val="11"/>
        <rFont val="Arial"/>
        <family val="2"/>
      </rPr>
      <t xml:space="preserve"> 300 USRT: COP</t>
    </r>
    <r>
      <rPr>
        <sz val="11"/>
        <rFont val="Arial Unicode MS"/>
        <family val="3"/>
        <charset val="128"/>
      </rPr>
      <t>　</t>
    </r>
    <r>
      <rPr>
        <sz val="11"/>
        <rFont val="Arial"/>
        <family val="2"/>
      </rPr>
      <t xml:space="preserve">5.75
- 300 USRT&lt;x </t>
    </r>
    <r>
      <rPr>
        <sz val="11"/>
        <rFont val="Arial Unicode MS"/>
        <family val="3"/>
        <charset val="128"/>
      </rPr>
      <t>≤</t>
    </r>
    <r>
      <rPr>
        <sz val="11"/>
        <rFont val="Arial"/>
        <family val="2"/>
      </rPr>
      <t xml:space="preserve"> 500 USRT: COP</t>
    </r>
    <r>
      <rPr>
        <sz val="11"/>
        <rFont val="Arial Unicode MS"/>
        <family val="3"/>
        <charset val="128"/>
      </rPr>
      <t>　</t>
    </r>
    <r>
      <rPr>
        <sz val="11"/>
        <rFont val="Arial"/>
        <family val="2"/>
      </rPr>
      <t>5.91</t>
    </r>
    <phoneticPr fontId="2"/>
  </si>
  <si>
    <r>
      <t xml:space="preserve">Chiller COP (x </t>
    </r>
    <r>
      <rPr>
        <sz val="11"/>
        <color theme="1"/>
        <rFont val="Arial Unicode MS"/>
        <family val="3"/>
        <charset val="128"/>
      </rPr>
      <t>≤</t>
    </r>
    <r>
      <rPr>
        <sz val="11"/>
        <color indexed="8"/>
        <rFont val="Arial"/>
        <family val="2"/>
      </rPr>
      <t xml:space="preserve"> 250USRT)</t>
    </r>
    <phoneticPr fontId="2"/>
  </si>
  <si>
    <r>
      <t xml:space="preserve">Chiller COP (250&lt; x </t>
    </r>
    <r>
      <rPr>
        <sz val="11"/>
        <color theme="1"/>
        <rFont val="Arial Unicode MS"/>
        <family val="3"/>
        <charset val="128"/>
      </rPr>
      <t>≤</t>
    </r>
    <r>
      <rPr>
        <sz val="11"/>
        <color indexed="8"/>
        <rFont val="Arial"/>
        <family val="2"/>
      </rPr>
      <t>300USRT)</t>
    </r>
    <phoneticPr fontId="2"/>
  </si>
  <si>
    <r>
      <t xml:space="preserve">Chiller COP (300 &lt; x </t>
    </r>
    <r>
      <rPr>
        <sz val="11"/>
        <color theme="1"/>
        <rFont val="Arial Unicode MS"/>
        <family val="3"/>
        <charset val="128"/>
      </rPr>
      <t>≤</t>
    </r>
    <r>
      <rPr>
        <sz val="11"/>
        <color indexed="8"/>
        <rFont val="Arial"/>
        <family val="2"/>
      </rPr>
      <t>500USRT)</t>
    </r>
    <phoneticPr fontId="2"/>
  </si>
  <si>
    <r>
      <t xml:space="preserve">Chiller COP (x </t>
    </r>
    <r>
      <rPr>
        <sz val="11"/>
        <color theme="1"/>
        <rFont val="Arial Unicode MS"/>
        <family val="3"/>
        <charset val="128"/>
      </rPr>
      <t>≤</t>
    </r>
    <r>
      <rPr>
        <sz val="11"/>
        <color indexed="8"/>
        <rFont val="Arial"/>
        <family val="2"/>
      </rPr>
      <t xml:space="preserve"> 250USRT)</t>
    </r>
    <phoneticPr fontId="2"/>
  </si>
  <si>
    <r>
      <t xml:space="preserve">Operating hours of auxiliary electric equipment during the period </t>
    </r>
    <r>
      <rPr>
        <i/>
        <sz val="11"/>
        <rFont val="Arial"/>
        <family val="2"/>
      </rPr>
      <t>p</t>
    </r>
    <phoneticPr fontId="2"/>
  </si>
  <si>
    <r>
      <t>η</t>
    </r>
    <r>
      <rPr>
        <vertAlign val="subscript"/>
        <sz val="11"/>
        <rFont val="Arial"/>
        <family val="2"/>
      </rPr>
      <t>REF1,i</t>
    </r>
    <phoneticPr fontId="2"/>
  </si>
  <si>
    <r>
      <t>η</t>
    </r>
    <r>
      <rPr>
        <vertAlign val="subscript"/>
        <sz val="11"/>
        <rFont val="Arial"/>
        <family val="2"/>
      </rPr>
      <t xml:space="preserve">PJ1,i </t>
    </r>
    <phoneticPr fontId="2"/>
  </si>
  <si>
    <r>
      <t>COP</t>
    </r>
    <r>
      <rPr>
        <vertAlign val="subscript"/>
        <sz val="11"/>
        <rFont val="Arial"/>
        <family val="2"/>
      </rPr>
      <t>i</t>
    </r>
    <phoneticPr fontId="2"/>
  </si>
  <si>
    <r>
      <t>RE</t>
    </r>
    <r>
      <rPr>
        <vertAlign val="subscript"/>
        <sz val="11"/>
        <rFont val="Arial"/>
        <family val="2"/>
      </rPr>
      <t>p</t>
    </r>
    <phoneticPr fontId="2"/>
  </si>
  <si>
    <t>-</t>
    <phoneticPr fontId="2"/>
  </si>
  <si>
    <r>
      <t>ΣFC</t>
    </r>
    <r>
      <rPr>
        <vertAlign val="subscript"/>
        <sz val="11"/>
        <rFont val="Arial"/>
        <family val="2"/>
      </rPr>
      <t>REF,i,p</t>
    </r>
    <phoneticPr fontId="2"/>
  </si>
  <si>
    <r>
      <t>FC</t>
    </r>
    <r>
      <rPr>
        <vertAlign val="subscript"/>
        <sz val="11"/>
        <rFont val="Arial"/>
        <family val="2"/>
      </rPr>
      <t>REF,1,p</t>
    </r>
    <phoneticPr fontId="2"/>
  </si>
  <si>
    <r>
      <t>FC</t>
    </r>
    <r>
      <rPr>
        <vertAlign val="subscript"/>
        <sz val="11"/>
        <rFont val="Arial"/>
        <family val="2"/>
      </rPr>
      <t>PJ1,i,p</t>
    </r>
    <phoneticPr fontId="2"/>
  </si>
  <si>
    <r>
      <t>FC</t>
    </r>
    <r>
      <rPr>
        <vertAlign val="subscript"/>
        <sz val="11"/>
        <rFont val="Arial"/>
        <family val="2"/>
      </rPr>
      <t>REF,2,p</t>
    </r>
    <phoneticPr fontId="2"/>
  </si>
  <si>
    <r>
      <t>ECR</t>
    </r>
    <r>
      <rPr>
        <vertAlign val="subscript"/>
        <sz val="11"/>
        <rFont val="Arial"/>
        <family val="2"/>
      </rPr>
      <t xml:space="preserve">i </t>
    </r>
    <phoneticPr fontId="2"/>
  </si>
  <si>
    <r>
      <t>H</t>
    </r>
    <r>
      <rPr>
        <vertAlign val="subscript"/>
        <sz val="11"/>
        <rFont val="Arial"/>
        <family val="2"/>
      </rPr>
      <t>i</t>
    </r>
    <phoneticPr fontId="2"/>
  </si>
  <si>
    <r>
      <t>DC</t>
    </r>
    <r>
      <rPr>
        <vertAlign val="subscript"/>
        <sz val="11"/>
        <rFont val="Arial"/>
        <family val="2"/>
      </rPr>
      <t>i</t>
    </r>
    <phoneticPr fontId="2"/>
  </si>
  <si>
    <r>
      <t>EF</t>
    </r>
    <r>
      <rPr>
        <vertAlign val="subscript"/>
        <sz val="11"/>
        <rFont val="Arial"/>
        <family val="2"/>
      </rPr>
      <t>CO2</t>
    </r>
    <phoneticPr fontId="2"/>
  </si>
  <si>
    <r>
      <t>ΣEC</t>
    </r>
    <r>
      <rPr>
        <vertAlign val="subscript"/>
        <sz val="11"/>
        <rFont val="Arial"/>
        <family val="2"/>
      </rPr>
      <t xml:space="preserve">REF,i,p </t>
    </r>
    <phoneticPr fontId="2"/>
  </si>
  <si>
    <r>
      <t>EC</t>
    </r>
    <r>
      <rPr>
        <vertAlign val="subscript"/>
        <sz val="11"/>
        <rFont val="Arial"/>
        <family val="2"/>
      </rPr>
      <t xml:space="preserve">REF,2,p </t>
    </r>
    <phoneticPr fontId="2"/>
  </si>
  <si>
    <r>
      <t>ECR</t>
    </r>
    <r>
      <rPr>
        <vertAlign val="subscript"/>
        <sz val="11"/>
        <rFont val="Arial"/>
        <family val="2"/>
      </rPr>
      <t>i</t>
    </r>
    <r>
      <rPr>
        <sz val="11"/>
        <rFont val="Arial"/>
        <family val="2"/>
      </rPr>
      <t xml:space="preserve"> </t>
    </r>
    <phoneticPr fontId="2"/>
  </si>
  <si>
    <r>
      <t>CH</t>
    </r>
    <r>
      <rPr>
        <vertAlign val="subscript"/>
        <sz val="11"/>
        <rFont val="Arial"/>
        <family val="2"/>
      </rPr>
      <t>i</t>
    </r>
    <phoneticPr fontId="2"/>
  </si>
  <si>
    <r>
      <t>EC</t>
    </r>
    <r>
      <rPr>
        <vertAlign val="subscript"/>
        <sz val="11"/>
        <rFont val="Arial"/>
        <family val="2"/>
      </rPr>
      <t xml:space="preserve">PJ2,i,p </t>
    </r>
    <phoneticPr fontId="2"/>
  </si>
  <si>
    <r>
      <t>EC</t>
    </r>
    <r>
      <rPr>
        <vertAlign val="subscript"/>
        <sz val="11"/>
        <rFont val="Arial"/>
        <family val="2"/>
      </rPr>
      <t xml:space="preserve">REF,3,p </t>
    </r>
    <phoneticPr fontId="2"/>
  </si>
  <si>
    <r>
      <t>ECR</t>
    </r>
    <r>
      <rPr>
        <vertAlign val="subscript"/>
        <sz val="11"/>
        <rFont val="Arial"/>
        <family val="2"/>
      </rPr>
      <t>REF3,i</t>
    </r>
    <phoneticPr fontId="2"/>
  </si>
  <si>
    <r>
      <t>t</t>
    </r>
    <r>
      <rPr>
        <vertAlign val="subscript"/>
        <sz val="11"/>
        <rFont val="Arial"/>
        <family val="2"/>
      </rPr>
      <t xml:space="preserve">i,p </t>
    </r>
    <phoneticPr fontId="2"/>
  </si>
  <si>
    <r>
      <t>EF</t>
    </r>
    <r>
      <rPr>
        <vertAlign val="subscript"/>
        <sz val="11"/>
        <rFont val="Arial"/>
        <family val="2"/>
      </rPr>
      <t>CO2,ELEC</t>
    </r>
    <phoneticPr fontId="2"/>
  </si>
  <si>
    <r>
      <t>PE</t>
    </r>
    <r>
      <rPr>
        <vertAlign val="subscript"/>
        <sz val="11"/>
        <rFont val="Arial"/>
        <family val="2"/>
      </rPr>
      <t>p</t>
    </r>
    <phoneticPr fontId="2"/>
  </si>
  <si>
    <r>
      <t>ΣEC</t>
    </r>
    <r>
      <rPr>
        <vertAlign val="subscript"/>
        <sz val="11"/>
        <rFont val="Arial"/>
        <family val="2"/>
      </rPr>
      <t xml:space="preserve">PJ,i,p </t>
    </r>
    <phoneticPr fontId="2"/>
  </si>
  <si>
    <r>
      <t>EC</t>
    </r>
    <r>
      <rPr>
        <vertAlign val="subscript"/>
        <sz val="11"/>
        <rFont val="Arial"/>
        <family val="2"/>
      </rPr>
      <t xml:space="preserve">PJ,2,p </t>
    </r>
    <phoneticPr fontId="2"/>
  </si>
  <si>
    <r>
      <t>ECA</t>
    </r>
    <r>
      <rPr>
        <vertAlign val="subscript"/>
        <sz val="11"/>
        <rFont val="Arial"/>
        <family val="2"/>
      </rPr>
      <t>i</t>
    </r>
    <phoneticPr fontId="2"/>
  </si>
  <si>
    <r>
      <t>t</t>
    </r>
    <r>
      <rPr>
        <vertAlign val="subscript"/>
        <sz val="11"/>
        <rFont val="Arial"/>
        <family val="2"/>
      </rPr>
      <t>p</t>
    </r>
    <phoneticPr fontId="2"/>
  </si>
  <si>
    <r>
      <t>EC</t>
    </r>
    <r>
      <rPr>
        <vertAlign val="subscript"/>
        <sz val="11"/>
        <rFont val="Arial"/>
        <family val="2"/>
      </rPr>
      <t xml:space="preserve">PJ,3,p </t>
    </r>
    <phoneticPr fontId="2"/>
  </si>
  <si>
    <r>
      <t>EC</t>
    </r>
    <r>
      <rPr>
        <vertAlign val="subscript"/>
        <sz val="11"/>
        <rFont val="Arial"/>
        <family val="2"/>
      </rPr>
      <t>PJ3,i</t>
    </r>
    <phoneticPr fontId="2"/>
  </si>
  <si>
    <t>Reference emissions (Fuel consumption)</t>
    <phoneticPr fontId="2"/>
  </si>
  <si>
    <r>
      <t xml:space="preserve">Fossil fuel consumed during the period </t>
    </r>
    <r>
      <rPr>
        <i/>
        <sz val="11"/>
        <rFont val="Arial"/>
        <family val="2"/>
      </rPr>
      <t>p</t>
    </r>
    <r>
      <rPr>
        <sz val="11"/>
        <rFont val="Arial"/>
        <family val="2"/>
      </rPr>
      <t xml:space="preserve"> by reference equipment  (measures 1 and 2)</t>
    </r>
    <phoneticPr fontId="2"/>
  </si>
  <si>
    <r>
      <t xml:space="preserve">Fossil fuel consumed during the period </t>
    </r>
    <r>
      <rPr>
        <i/>
        <sz val="11"/>
        <rFont val="Arial"/>
        <family val="2"/>
      </rPr>
      <t>p</t>
    </r>
    <r>
      <rPr>
        <sz val="11"/>
        <rFont val="Arial"/>
        <family val="2"/>
      </rPr>
      <t xml:space="preserve"> by the reference equipment (measure 1)</t>
    </r>
    <phoneticPr fontId="2"/>
  </si>
  <si>
    <t>Energy efficiency of the high efficiency equipment  (measure 1)</t>
    <phoneticPr fontId="2"/>
  </si>
  <si>
    <t>Energy efficiency of the reference equipment (measure 1)</t>
    <phoneticPr fontId="2"/>
  </si>
  <si>
    <r>
      <t xml:space="preserve">Fossil fuel consumed during the period </t>
    </r>
    <r>
      <rPr>
        <i/>
        <sz val="11"/>
        <rFont val="Arial"/>
        <family val="2"/>
      </rPr>
      <t>p</t>
    </r>
    <r>
      <rPr>
        <sz val="11"/>
        <rFont val="Arial"/>
        <family val="2"/>
      </rPr>
      <t xml:space="preserve"> by the high efficiency equipment (measure 1)</t>
    </r>
    <phoneticPr fontId="2"/>
  </si>
  <si>
    <r>
      <t xml:space="preserve">Fossil fuel consumed during the period </t>
    </r>
    <r>
      <rPr>
        <i/>
        <sz val="11"/>
        <rFont val="Arial"/>
        <family val="2"/>
      </rPr>
      <t>p</t>
    </r>
    <r>
      <rPr>
        <sz val="11"/>
        <rFont val="Arial"/>
        <family val="2"/>
      </rPr>
      <t xml:space="preserve"> by reference equipment (measure 2)</t>
    </r>
    <phoneticPr fontId="2"/>
  </si>
  <si>
    <t>Rated electricity consumption of the high efficiency equipment (measure 2)</t>
    <phoneticPr fontId="2"/>
  </si>
  <si>
    <t>Rated heating capacity of the high efficiency equipment (measure 2)</t>
    <phoneticPr fontId="2"/>
  </si>
  <si>
    <t>Unit fuel consumption rate of the reference equipment (measure 2)</t>
    <phoneticPr fontId="2"/>
  </si>
  <si>
    <r>
      <t>CO</t>
    </r>
    <r>
      <rPr>
        <vertAlign val="subscript"/>
        <sz val="11"/>
        <rFont val="Arial"/>
        <family val="2"/>
      </rPr>
      <t>2</t>
    </r>
    <r>
      <rPr>
        <sz val="11"/>
        <rFont val="Arial"/>
        <family val="2"/>
      </rPr>
      <t xml:space="preserve"> emission factor of fossil fuel</t>
    </r>
    <phoneticPr fontId="2"/>
  </si>
  <si>
    <t>Reference emissions (Power consumption)</t>
    <phoneticPr fontId="2"/>
  </si>
  <si>
    <r>
      <t xml:space="preserve">Electricity consumed during the period </t>
    </r>
    <r>
      <rPr>
        <i/>
        <sz val="11"/>
        <rFont val="Arial"/>
        <family val="2"/>
      </rPr>
      <t>p</t>
    </r>
    <r>
      <rPr>
        <sz val="11"/>
        <rFont val="Arial"/>
        <family val="2"/>
      </rPr>
      <t xml:space="preserve"> by the reference equipment (measures 2 and 3)</t>
    </r>
    <phoneticPr fontId="2"/>
  </si>
  <si>
    <r>
      <t xml:space="preserve">Electricity consumed during the period </t>
    </r>
    <r>
      <rPr>
        <i/>
        <sz val="11"/>
        <rFont val="Arial"/>
        <family val="2"/>
      </rPr>
      <t>p</t>
    </r>
    <r>
      <rPr>
        <sz val="11"/>
        <rFont val="Arial"/>
        <family val="2"/>
      </rPr>
      <t xml:space="preserve"> by the reference equipment  (measure 2)</t>
    </r>
    <phoneticPr fontId="2"/>
  </si>
  <si>
    <t>Rated cooling capacity of the high efficiency equipment (measure 2)</t>
    <phoneticPr fontId="2"/>
  </si>
  <si>
    <t>Efficiency of reference cooling equipment (measure 2)</t>
    <phoneticPr fontId="2"/>
  </si>
  <si>
    <r>
      <t xml:space="preserve">Electricity consumed during the period </t>
    </r>
    <r>
      <rPr>
        <i/>
        <sz val="11"/>
        <rFont val="Arial"/>
        <family val="2"/>
      </rPr>
      <t>p</t>
    </r>
    <r>
      <rPr>
        <sz val="11"/>
        <rFont val="Arial"/>
        <family val="2"/>
      </rPr>
      <t xml:space="preserve"> by the high efficiency equipment (measure 2)</t>
    </r>
    <phoneticPr fontId="2"/>
  </si>
  <si>
    <r>
      <t xml:space="preserve">Electricity consumed during the period </t>
    </r>
    <r>
      <rPr>
        <i/>
        <sz val="11"/>
        <rFont val="Arial"/>
        <family val="2"/>
      </rPr>
      <t>p</t>
    </r>
    <r>
      <rPr>
        <sz val="11"/>
        <rFont val="Arial"/>
        <family val="2"/>
      </rPr>
      <t xml:space="preserve"> by the reference equipment  (measure 3)</t>
    </r>
    <phoneticPr fontId="2"/>
  </si>
  <si>
    <t>Rated electricity consumption of the reference equipment (measure 3)</t>
    <phoneticPr fontId="2"/>
  </si>
  <si>
    <r>
      <t xml:space="preserve">Operating hours of the high efficiency equipment during the period </t>
    </r>
    <r>
      <rPr>
        <i/>
        <sz val="11"/>
        <rFont val="Arial"/>
        <family val="2"/>
      </rPr>
      <t>p</t>
    </r>
    <r>
      <rPr>
        <sz val="11"/>
        <rFont val="Arial"/>
        <family val="2"/>
      </rPr>
      <t xml:space="preserve"> (measure 3)</t>
    </r>
    <phoneticPr fontId="2"/>
  </si>
  <si>
    <r>
      <t>CO</t>
    </r>
    <r>
      <rPr>
        <vertAlign val="subscript"/>
        <sz val="11"/>
        <rFont val="Arial"/>
        <family val="2"/>
      </rPr>
      <t>2</t>
    </r>
    <r>
      <rPr>
        <sz val="11"/>
        <rFont val="Arial"/>
        <family val="2"/>
      </rPr>
      <t xml:space="preserve"> emission factor of electricity consumed</t>
    </r>
    <phoneticPr fontId="2"/>
  </si>
  <si>
    <t>Project emissions (Fuel consumption)</t>
    <phoneticPr fontId="2"/>
  </si>
  <si>
    <t>Project emissions (Power consumption)</t>
    <phoneticPr fontId="2"/>
  </si>
  <si>
    <r>
      <t xml:space="preserve">Total electricity consumed during the period </t>
    </r>
    <r>
      <rPr>
        <i/>
        <sz val="11"/>
        <rFont val="Arial"/>
        <family val="2"/>
      </rPr>
      <t>p</t>
    </r>
    <r>
      <rPr>
        <sz val="11"/>
        <rFont val="Arial"/>
        <family val="2"/>
      </rPr>
      <t xml:space="preserve"> by the high efficiency equipment (measure 2 and 3)</t>
    </r>
    <phoneticPr fontId="2"/>
  </si>
  <si>
    <r>
      <t xml:space="preserve">Total electricity consumed during the period </t>
    </r>
    <r>
      <rPr>
        <i/>
        <sz val="11"/>
        <rFont val="Arial"/>
        <family val="2"/>
      </rPr>
      <t>p</t>
    </r>
    <r>
      <rPr>
        <sz val="11"/>
        <rFont val="Arial"/>
        <family val="2"/>
      </rPr>
      <t xml:space="preserve"> by the high efficiency equipment (measure 2)</t>
    </r>
    <phoneticPr fontId="2"/>
  </si>
  <si>
    <t>Capacity of auxiliary electric equipment</t>
    <phoneticPr fontId="2"/>
  </si>
  <si>
    <r>
      <t xml:space="preserve">Electricity consumed during the period </t>
    </r>
    <r>
      <rPr>
        <i/>
        <sz val="11"/>
        <rFont val="Arial"/>
        <family val="2"/>
      </rPr>
      <t>p</t>
    </r>
    <r>
      <rPr>
        <sz val="11"/>
        <rFont val="Arial"/>
        <family val="2"/>
      </rPr>
      <t xml:space="preserve"> by the high efficiency equipment  (measure 3)</t>
    </r>
    <phoneticPr fontId="2"/>
  </si>
  <si>
    <t>Rated electricity consumption of the high efficiency equipment (measure 3)</t>
    <phoneticPr fontId="2"/>
  </si>
  <si>
    <t>Monitoring Report Sheet (Input Sheet) [For Verification]</t>
    <phoneticPr fontId="2"/>
  </si>
  <si>
    <r>
      <t>ER</t>
    </r>
    <r>
      <rPr>
        <vertAlign val="subscript"/>
        <sz val="11"/>
        <rFont val="Arial"/>
        <family val="2"/>
      </rPr>
      <t>p</t>
    </r>
    <phoneticPr fontId="2"/>
  </si>
  <si>
    <t>N/A</t>
    <phoneticPr fontId="19"/>
  </si>
  <si>
    <t>Electricity</t>
    <phoneticPr fontId="2"/>
  </si>
  <si>
    <t>Monitoring Report Sheet (Calculation Process Sheet) [For Verification]</t>
    <phoneticPr fontId="2"/>
  </si>
  <si>
    <t>Reference Number:</t>
    <phoneticPr fontId="2"/>
  </si>
  <si>
    <r>
      <t>CO</t>
    </r>
    <r>
      <rPr>
        <vertAlign val="subscript"/>
        <sz val="11"/>
        <rFont val="Arial"/>
        <family val="2"/>
      </rPr>
      <t>2</t>
    </r>
    <r>
      <rPr>
        <sz val="11"/>
        <rFont val="Arial"/>
        <family val="2"/>
      </rPr>
      <t xml:space="preserve"> emission factor of the electricity consumed</t>
    </r>
    <phoneticPr fontId="2"/>
  </si>
  <si>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rFont val="Arial"/>
        <family val="2"/>
      </rPr>
      <t>elec,CG</t>
    </r>
    <r>
      <rPr>
        <sz val="10"/>
        <rFont val="Arial"/>
        <family val="2"/>
      </rPr>
      <t xml:space="preserve"> [%]).
CO</t>
    </r>
    <r>
      <rPr>
        <vertAlign val="subscript"/>
        <sz val="10"/>
        <rFont val="Arial"/>
        <family val="2"/>
      </rPr>
      <t>2</t>
    </r>
    <r>
      <rPr>
        <sz val="10"/>
        <rFont val="Arial"/>
        <family val="2"/>
      </rPr>
      <t xml:space="preserve"> emission factor of the fossil fuel type used in the captive power generation system (EF</t>
    </r>
    <r>
      <rPr>
        <vertAlign val="subscript"/>
        <sz val="10"/>
        <rFont val="Arial"/>
        <family val="2"/>
      </rPr>
      <t>fuel,CG</t>
    </r>
    <r>
      <rPr>
        <sz val="10"/>
        <rFont val="Arial"/>
        <family val="2"/>
      </rPr>
      <t xml:space="preserve"> [tCO</t>
    </r>
    <r>
      <rPr>
        <vertAlign val="subscript"/>
        <sz val="10"/>
        <rFont val="Arial"/>
        <family val="2"/>
      </rPr>
      <t>2</t>
    </r>
    <r>
      <rPr>
        <sz val="10"/>
        <rFont val="Arial"/>
        <family val="2"/>
      </rPr>
      <t>/GJ]) 
For the option b)
Generated and supplied electricity by the captive power generation system (EG</t>
    </r>
    <r>
      <rPr>
        <vertAlign val="subscript"/>
        <sz val="10"/>
        <rFont val="Arial"/>
        <family val="2"/>
      </rPr>
      <t>PJ,CG,p</t>
    </r>
    <r>
      <rPr>
        <sz val="10"/>
        <rFont val="Arial"/>
        <family val="2"/>
      </rPr>
      <t xml:space="preserve"> [MWh/p]).
Fuel amount consumed by the captive power generation system (FC</t>
    </r>
    <r>
      <rPr>
        <vertAlign val="subscript"/>
        <sz val="10"/>
        <rFont val="Arial"/>
        <family val="2"/>
      </rPr>
      <t>PJ,CG,p</t>
    </r>
    <r>
      <rPr>
        <sz val="10"/>
        <rFont val="Arial"/>
        <family val="2"/>
      </rPr>
      <t xml:space="preserve"> [mass or volume/p]).
Net calorific value (NCV</t>
    </r>
    <r>
      <rPr>
        <vertAlign val="subscript"/>
        <sz val="10"/>
        <rFont val="Arial"/>
        <family val="2"/>
      </rPr>
      <t>fuel,CG</t>
    </r>
    <r>
      <rPr>
        <sz val="10"/>
        <rFont val="Arial"/>
        <family val="2"/>
      </rPr>
      <t xml:space="preserve"> [GJ/mass or volume]) and CO</t>
    </r>
    <r>
      <rPr>
        <vertAlign val="subscript"/>
        <sz val="10"/>
        <rFont val="Arial"/>
        <family val="2"/>
      </rPr>
      <t>2</t>
    </r>
    <r>
      <rPr>
        <sz val="10"/>
        <rFont val="Arial"/>
        <family val="2"/>
      </rPr>
      <t xml:space="preserve"> emission factor (EF</t>
    </r>
    <r>
      <rPr>
        <vertAlign val="subscript"/>
        <sz val="10"/>
        <rFont val="Arial"/>
        <family val="2"/>
      </rPr>
      <t>fuel,CG</t>
    </r>
    <r>
      <rPr>
        <sz val="10"/>
        <rFont val="Arial"/>
        <family val="2"/>
      </rPr>
      <t xml:space="preserve"> [tCO</t>
    </r>
    <r>
      <rPr>
        <vertAlign val="subscript"/>
        <sz val="10"/>
        <rFont val="Arial"/>
        <family val="2"/>
      </rPr>
      <t>2</t>
    </r>
    <r>
      <rPr>
        <sz val="10"/>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</si>
  <si>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r>
      <t>CO</t>
    </r>
    <r>
      <rPr>
        <vertAlign val="subscript"/>
        <sz val="11"/>
        <rFont val="Arial"/>
        <family val="2"/>
      </rPr>
      <t>2</t>
    </r>
    <r>
      <rPr>
        <sz val="11"/>
        <rFont val="Arial"/>
        <family val="2"/>
      </rPr>
      <t xml:space="preserve"> emission factor of the electricity consumed</t>
    </r>
    <phoneticPr fontId="2"/>
  </si>
  <si>
    <t>Monitoring Spreadsheet: JCM_VN_AM003_ver01.1</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</si>
</sst>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_ "/>
    <numFmt numFmtId="177" formatCode="0.00_ "/>
    <numFmt numFmtId="178" formatCode="#,##0_ ;[Red]\-#,##0\ "/>
    <numFmt numFmtId="179" formatCode="#,##0.00_ "/>
    <numFmt numFmtId="180" formatCode="#,##0_ "/>
    <numFmt numFmtId="181" formatCode="#,##0.0_ "/>
    <numFmt numFmtId="182" formatCode="0.000_ "/>
    <numFmt numFmtId="183" formatCode="#,##0.000000_ "/>
    <numFmt numFmtId="184" formatCode="0.0_);[Red]\(0.0\)"/>
    <numFmt numFmtId="185" formatCode="#,##0_);[Red]\(#,##0\)"/>
    <numFmt numFmtId="186" formatCode="0.000000_ "/>
    <numFmt numFmtId="187" formatCode="#,##0.000_ "/>
    <numFmt numFmtId="188" formatCode="#,##0.0_);[Red]\(#,##0.0\)"/>
    <numFmt numFmtId="189" formatCode="0.00000_ "/>
    <numFmt numFmtId="190" formatCode="0.00_);[Red]\(0.00\)"/>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2"/>
      <color indexed="8"/>
      <name val="Arial"/>
      <family val="2"/>
    </font>
    <font>
      <sz val="11"/>
      <color theme="1"/>
      <name val="ＭＳ Ｐゴシック"/>
      <family val="3"/>
      <charset val="128"/>
      <scheme val="minor"/>
    </font>
    <font>
      <i/>
      <sz val="11"/>
      <name val="Arial"/>
      <family val="2"/>
    </font>
    <font>
      <vertAlign val="subscript"/>
      <sz val="11"/>
      <name val="Arial"/>
      <family val="2"/>
    </font>
    <font>
      <b/>
      <i/>
      <sz val="11"/>
      <color indexed="8"/>
      <name val="Arial"/>
      <family val="2"/>
    </font>
    <font>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theme="0"/>
      <name val="Arial"/>
      <family val="2"/>
    </font>
    <font>
      <sz val="6"/>
      <name val="ＭＳ Ｐゴシック"/>
      <family val="3"/>
      <charset val="128"/>
      <scheme val="minor"/>
    </font>
    <font>
      <b/>
      <sz val="11"/>
      <name val="Arial"/>
      <family val="2"/>
    </font>
    <font>
      <b/>
      <vertAlign val="subscript"/>
      <sz val="11"/>
      <name val="Arial"/>
      <family val="2"/>
    </font>
    <font>
      <b/>
      <sz val="11"/>
      <color theme="0"/>
      <name val="Arial"/>
      <family val="2"/>
    </font>
    <font>
      <sz val="6"/>
      <name val="ＭＳ Ｐゴシック"/>
      <family val="2"/>
      <charset val="128"/>
      <scheme val="minor"/>
    </font>
    <font>
      <b/>
      <i/>
      <sz val="11"/>
      <name val="Arial"/>
      <family val="2"/>
    </font>
    <font>
      <sz val="11"/>
      <color indexed="8"/>
      <name val="Arial Unicode MS"/>
      <family val="3"/>
      <charset val="128"/>
    </font>
    <font>
      <sz val="11"/>
      <name val="Arial Unicode MS"/>
      <family val="3"/>
      <charset val="128"/>
    </font>
    <font>
      <sz val="11"/>
      <color theme="1"/>
      <name val="Arial Unicode MS"/>
      <family val="3"/>
      <charset val="128"/>
    </font>
    <font>
      <sz val="10"/>
      <name val="Arial"/>
      <family val="2"/>
    </font>
    <font>
      <vertAlign val="subscript"/>
      <sz val="10"/>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ck">
        <color rgb="FFFF0000"/>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bottom/>
      <diagonal/>
    </border>
    <border>
      <left/>
      <right style="thin">
        <color indexed="23"/>
      </right>
      <top/>
      <bottom/>
      <diagonal/>
    </border>
    <border>
      <left style="thin">
        <color indexed="23"/>
      </left>
      <right/>
      <top style="thin">
        <color indexed="23"/>
      </top>
      <bottom style="thin">
        <color indexed="23"/>
      </bottom>
      <diagonal/>
    </border>
  </borders>
  <cellStyleXfs count="3">
    <xf numFmtId="0" fontId="0" fillId="0" borderId="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7" borderId="6" xfId="0" applyFont="1" applyFill="1" applyBorder="1">
      <alignment vertical="center"/>
    </xf>
    <xf numFmtId="0" fontId="3" fillId="7" borderId="6" xfId="0" applyFont="1" applyFill="1" applyBorder="1">
      <alignment vertical="center"/>
    </xf>
    <xf numFmtId="0" fontId="5" fillId="7" borderId="6" xfId="0" applyFont="1" applyFill="1" applyBorder="1" applyAlignment="1">
      <alignment horizontal="center" vertical="center"/>
    </xf>
    <xf numFmtId="0" fontId="5" fillId="7" borderId="6" xfId="0" applyFont="1" applyFill="1" applyBorder="1" applyAlignment="1">
      <alignment horizontal="center" vertical="center" shrinkToFit="1"/>
    </xf>
    <xf numFmtId="0" fontId="3" fillId="8"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7" fillId="0" borderId="6" xfId="0" applyFont="1" applyFill="1" applyBorder="1" applyAlignment="1">
      <alignment horizontal="left" vertical="center"/>
    </xf>
    <xf numFmtId="0" fontId="7" fillId="0" borderId="6" xfId="0" applyFont="1" applyFill="1" applyBorder="1">
      <alignment vertical="center"/>
    </xf>
    <xf numFmtId="0" fontId="3" fillId="6" borderId="6" xfId="0" applyFont="1" applyFill="1" applyBorder="1">
      <alignment vertical="center"/>
    </xf>
    <xf numFmtId="0" fontId="3" fillId="0" borderId="6" xfId="0" applyFont="1" applyBorder="1" applyAlignment="1">
      <alignment horizontal="left" vertical="center"/>
    </xf>
    <xf numFmtId="0" fontId="5" fillId="7" borderId="8" xfId="0" applyFont="1" applyFill="1" applyBorder="1">
      <alignment vertical="center"/>
    </xf>
    <xf numFmtId="0" fontId="3" fillId="7" borderId="9" xfId="0" applyFont="1" applyFill="1" applyBorder="1">
      <alignment vertical="center"/>
    </xf>
    <xf numFmtId="0" fontId="3" fillId="7" borderId="7" xfId="0" applyFont="1" applyFill="1" applyBorder="1">
      <alignment vertical="center"/>
    </xf>
    <xf numFmtId="0" fontId="3" fillId="8" borderId="9" xfId="0" applyFont="1" applyFill="1" applyBorder="1">
      <alignment vertical="center"/>
    </xf>
    <xf numFmtId="0" fontId="3" fillId="8" borderId="7" xfId="0" applyFont="1" applyFill="1" applyBorder="1">
      <alignment vertical="center"/>
    </xf>
    <xf numFmtId="0" fontId="3" fillId="6" borderId="7" xfId="0" applyFont="1" applyFill="1" applyBorder="1">
      <alignment vertical="center"/>
    </xf>
    <xf numFmtId="0" fontId="3" fillId="9" borderId="6" xfId="0" applyFont="1" applyFill="1" applyBorder="1">
      <alignment vertical="center"/>
    </xf>
    <xf numFmtId="0" fontId="3" fillId="9" borderId="6" xfId="0" quotePrefix="1" applyFont="1" applyFill="1" applyBorder="1" applyAlignment="1">
      <alignment horizontal="center" vertical="center"/>
    </xf>
    <xf numFmtId="0" fontId="7" fillId="8" borderId="6" xfId="0" applyFont="1" applyFill="1" applyBorder="1">
      <alignment vertical="center"/>
    </xf>
    <xf numFmtId="0" fontId="7" fillId="8" borderId="8" xfId="0" applyFont="1" applyFill="1" applyBorder="1">
      <alignment vertical="center"/>
    </xf>
    <xf numFmtId="0" fontId="7" fillId="8" borderId="8" xfId="0" applyFont="1" applyFill="1" applyBorder="1" applyAlignment="1">
      <alignment vertical="center"/>
    </xf>
    <xf numFmtId="0" fontId="7" fillId="6" borderId="6" xfId="0" applyFont="1" applyFill="1" applyBorder="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6" borderId="1" xfId="0" applyFont="1" applyFill="1" applyBorder="1" applyAlignment="1">
      <alignment vertical="center" shrinkToFit="1"/>
    </xf>
    <xf numFmtId="0" fontId="5" fillId="5" borderId="1" xfId="0" applyFont="1" applyFill="1" applyBorder="1" applyAlignment="1">
      <alignment horizontal="center" vertical="center"/>
    </xf>
    <xf numFmtId="0" fontId="7" fillId="6" borderId="2" xfId="0" applyFont="1" applyFill="1" applyBorder="1">
      <alignment vertical="center"/>
    </xf>
    <xf numFmtId="0" fontId="3" fillId="0" borderId="1" xfId="0" applyFont="1" applyFill="1" applyBorder="1">
      <alignment vertical="center"/>
    </xf>
    <xf numFmtId="0" fontId="18" fillId="4" borderId="0" xfId="0" applyFont="1" applyFill="1" applyAlignment="1">
      <alignment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1" xfId="0" applyFont="1" applyFill="1" applyBorder="1">
      <alignment vertical="center"/>
    </xf>
    <xf numFmtId="0" fontId="5" fillId="7" borderId="8" xfId="0" applyFont="1" applyFill="1" applyBorder="1" applyAlignment="1">
      <alignment horizontal="center" vertical="center"/>
    </xf>
    <xf numFmtId="0" fontId="5" fillId="7" borderId="7" xfId="0" applyFont="1" applyFill="1" applyBorder="1">
      <alignment vertical="center"/>
    </xf>
    <xf numFmtId="176" fontId="3" fillId="0" borderId="7" xfId="1" applyNumberFormat="1"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0" fontId="9" fillId="0" borderId="0" xfId="0" applyFont="1">
      <alignment vertical="center"/>
    </xf>
    <xf numFmtId="0" fontId="0" fillId="0" borderId="0" xfId="0" applyFont="1">
      <alignment vertical="center"/>
    </xf>
    <xf numFmtId="0" fontId="5" fillId="5"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20" fillId="0" borderId="0" xfId="0" applyFont="1">
      <alignment vertical="center"/>
    </xf>
    <xf numFmtId="0" fontId="7" fillId="6" borderId="6" xfId="0" applyFont="1" applyFill="1" applyBorder="1" applyAlignment="1">
      <alignment vertical="center" wrapText="1"/>
    </xf>
    <xf numFmtId="178" fontId="7" fillId="2" borderId="1" xfId="2"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79" fontId="7" fillId="6" borderId="1" xfId="0" applyNumberFormat="1" applyFont="1" applyFill="1" applyBorder="1" applyProtection="1">
      <alignment vertical="center"/>
    </xf>
    <xf numFmtId="180" fontId="7" fillId="0" borderId="1" xfId="0" applyNumberFormat="1" applyFont="1" applyBorder="1" applyProtection="1">
      <alignment vertical="center"/>
      <protection locked="0"/>
    </xf>
    <xf numFmtId="180" fontId="7" fillId="6" borderId="1" xfId="0" applyNumberFormat="1" applyFont="1" applyFill="1" applyBorder="1" applyProtection="1">
      <alignment vertical="center"/>
    </xf>
    <xf numFmtId="182" fontId="7" fillId="0" borderId="1" xfId="0" applyNumberFormat="1" applyFont="1" applyBorder="1" applyProtection="1">
      <alignment vertical="center"/>
      <protection locked="0"/>
    </xf>
    <xf numFmtId="182" fontId="7" fillId="6" borderId="1" xfId="0" applyNumberFormat="1" applyFont="1" applyFill="1" applyBorder="1" applyProtection="1">
      <alignment vertical="center"/>
    </xf>
    <xf numFmtId="183" fontId="7" fillId="0" borderId="1" xfId="0" applyNumberFormat="1" applyFont="1" applyBorder="1" applyProtection="1">
      <alignment vertical="center"/>
      <protection locked="0"/>
    </xf>
    <xf numFmtId="183" fontId="7" fillId="6" borderId="1" xfId="0" applyNumberFormat="1" applyFont="1" applyFill="1" applyBorder="1" applyProtection="1">
      <alignment vertical="center"/>
    </xf>
    <xf numFmtId="184" fontId="3" fillId="0" borderId="12" xfId="0" applyNumberFormat="1" applyFont="1" applyBorder="1">
      <alignment vertical="center"/>
    </xf>
    <xf numFmtId="184" fontId="3" fillId="0" borderId="12" xfId="0" applyNumberFormat="1" applyFont="1" applyFill="1" applyBorder="1">
      <alignment vertical="center"/>
    </xf>
    <xf numFmtId="185" fontId="3" fillId="0" borderId="6" xfId="0" applyNumberFormat="1" applyFont="1" applyFill="1" applyBorder="1">
      <alignment vertical="center"/>
    </xf>
    <xf numFmtId="181" fontId="3" fillId="0" borderId="6" xfId="0" applyNumberFormat="1" applyFont="1" applyFill="1" applyBorder="1">
      <alignment vertical="center"/>
    </xf>
    <xf numFmtId="180" fontId="7" fillId="0" borderId="6" xfId="0" applyNumberFormat="1" applyFont="1" applyFill="1" applyBorder="1">
      <alignment vertical="center"/>
    </xf>
    <xf numFmtId="185" fontId="7" fillId="0" borderId="6" xfId="0" applyNumberFormat="1" applyFont="1" applyFill="1" applyBorder="1">
      <alignment vertical="center"/>
    </xf>
    <xf numFmtId="188" fontId="3" fillId="0" borderId="7" xfId="0" applyNumberFormat="1" applyFont="1" applyFill="1" applyBorder="1">
      <alignment vertical="center"/>
    </xf>
    <xf numFmtId="188" fontId="3" fillId="0" borderId="6" xfId="0" applyNumberFormat="1" applyFont="1" applyFill="1" applyBorder="1">
      <alignment vertical="center"/>
    </xf>
    <xf numFmtId="190" fontId="3" fillId="9" borderId="6" xfId="0" applyNumberFormat="1" applyFont="1" applyFill="1" applyBorder="1" applyAlignment="1">
      <alignment horizontal="center" vertical="center"/>
    </xf>
    <xf numFmtId="177" fontId="3" fillId="9" borderId="6" xfId="0" applyNumberFormat="1" applyFont="1" applyFill="1" applyBorder="1">
      <alignment vertical="center"/>
    </xf>
    <xf numFmtId="0" fontId="7" fillId="9" borderId="6" xfId="0" quotePrefix="1" applyFont="1" applyFill="1" applyBorder="1">
      <alignment vertical="center"/>
    </xf>
    <xf numFmtId="179" fontId="7" fillId="9" borderId="6" xfId="0" applyNumberFormat="1" applyFont="1" applyFill="1" applyBorder="1">
      <alignment vertical="center"/>
    </xf>
    <xf numFmtId="179" fontId="7" fillId="9" borderId="6" xfId="0" applyNumberFormat="1" applyFont="1" applyFill="1" applyBorder="1" applyAlignment="1">
      <alignment horizontal="right" vertical="center"/>
    </xf>
    <xf numFmtId="185" fontId="3" fillId="6" borderId="6" xfId="0" applyNumberFormat="1" applyFont="1" applyFill="1" applyBorder="1">
      <alignment vertical="center"/>
    </xf>
    <xf numFmtId="185" fontId="7" fillId="6" borderId="6" xfId="0" applyNumberFormat="1" applyFont="1" applyFill="1" applyBorder="1">
      <alignment vertical="center"/>
    </xf>
    <xf numFmtId="179" fontId="7" fillId="10" borderId="6" xfId="0" applyNumberFormat="1" applyFont="1" applyFill="1" applyBorder="1">
      <alignment vertical="center"/>
    </xf>
    <xf numFmtId="0" fontId="7" fillId="10" borderId="6" xfId="0" quotePrefix="1" applyFont="1" applyFill="1" applyBorder="1">
      <alignment vertical="center"/>
    </xf>
    <xf numFmtId="180" fontId="7" fillId="10" borderId="6" xfId="0" applyNumberFormat="1" applyFont="1" applyFill="1" applyBorder="1" applyAlignment="1">
      <alignment horizontal="right" vertical="center"/>
    </xf>
    <xf numFmtId="0" fontId="7" fillId="10" borderId="6" xfId="0" applyFont="1" applyFill="1" applyBorder="1">
      <alignment vertical="center"/>
    </xf>
    <xf numFmtId="185" fontId="7" fillId="10" borderId="6" xfId="0" applyNumberFormat="1" applyFont="1" applyFill="1" applyBorder="1">
      <alignment vertical="center"/>
    </xf>
    <xf numFmtId="185" fontId="3" fillId="10" borderId="6" xfId="0" applyNumberFormat="1" applyFont="1" applyFill="1" applyBorder="1">
      <alignment vertical="center"/>
    </xf>
    <xf numFmtId="0" fontId="3" fillId="10" borderId="6" xfId="0" applyFont="1" applyFill="1" applyBorder="1">
      <alignment vertical="center"/>
    </xf>
    <xf numFmtId="182" fontId="3" fillId="10" borderId="6" xfId="0" applyNumberFormat="1" applyFont="1" applyFill="1" applyBorder="1">
      <alignment vertical="center"/>
    </xf>
    <xf numFmtId="187" fontId="3" fillId="10" borderId="6" xfId="0" applyNumberFormat="1" applyFont="1" applyFill="1" applyBorder="1">
      <alignment vertical="center"/>
    </xf>
    <xf numFmtId="177" fontId="7" fillId="10" borderId="6" xfId="0" applyNumberFormat="1" applyFont="1" applyFill="1" applyBorder="1">
      <alignment vertical="center"/>
    </xf>
    <xf numFmtId="186" fontId="7" fillId="10" borderId="6" xfId="0" applyNumberFormat="1" applyFont="1" applyFill="1" applyBorder="1">
      <alignment vertical="center"/>
    </xf>
    <xf numFmtId="189" fontId="7" fillId="10" borderId="6" xfId="0" applyNumberFormat="1" applyFont="1" applyFill="1" applyBorder="1">
      <alignment vertical="center"/>
    </xf>
    <xf numFmtId="178" fontId="3" fillId="6" borderId="6" xfId="0" applyNumberFormat="1" applyFont="1" applyFill="1" applyBorder="1">
      <alignment vertical="center"/>
    </xf>
    <xf numFmtId="0" fontId="7" fillId="0" borderId="1" xfId="0" quotePrefix="1"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xf>
    <xf numFmtId="0" fontId="7" fillId="6" borderId="1" xfId="0" applyFont="1" applyFill="1" applyBorder="1" applyAlignment="1">
      <alignment vertical="center" wrapText="1"/>
    </xf>
    <xf numFmtId="0" fontId="25" fillId="0" borderId="0" xfId="0" applyFont="1">
      <alignment vertical="center"/>
    </xf>
    <xf numFmtId="0" fontId="7" fillId="0" borderId="6" xfId="0" applyFont="1" applyBorder="1" applyAlignment="1">
      <alignment horizontal="center" vertical="center"/>
    </xf>
    <xf numFmtId="0" fontId="20" fillId="7" borderId="6" xfId="0" applyFont="1" applyFill="1" applyBorder="1" applyAlignment="1">
      <alignment horizontal="center" vertical="center"/>
    </xf>
    <xf numFmtId="0" fontId="7" fillId="0" borderId="6" xfId="0" quotePrefix="1" applyFont="1" applyFill="1" applyBorder="1" applyAlignment="1">
      <alignment horizontal="center" vertical="center"/>
    </xf>
    <xf numFmtId="0" fontId="7" fillId="2" borderId="6" xfId="0" quotePrefix="1" applyFont="1" applyFill="1" applyBorder="1" applyAlignment="1">
      <alignment horizontal="center" vertical="center"/>
    </xf>
    <xf numFmtId="0" fontId="7" fillId="6" borderId="8" xfId="0" applyFont="1" applyFill="1" applyBorder="1">
      <alignment vertical="center"/>
    </xf>
    <xf numFmtId="0" fontId="7" fillId="6" borderId="9" xfId="0" applyFont="1" applyFill="1" applyBorder="1">
      <alignment vertical="center"/>
    </xf>
    <xf numFmtId="0" fontId="7" fillId="6" borderId="7" xfId="0" applyFont="1" applyFill="1" applyBorder="1">
      <alignment vertical="center"/>
    </xf>
    <xf numFmtId="0" fontId="7" fillId="7" borderId="6" xfId="0" applyFont="1" applyFill="1" applyBorder="1">
      <alignment vertical="center"/>
    </xf>
    <xf numFmtId="0" fontId="7" fillId="7" borderId="6" xfId="0" applyFont="1" applyFill="1" applyBorder="1" applyAlignment="1">
      <alignment vertical="center" wrapText="1"/>
    </xf>
    <xf numFmtId="0" fontId="20" fillId="7" borderId="6" xfId="0" applyFont="1" applyFill="1" applyBorder="1" applyAlignment="1">
      <alignment vertical="center" wrapText="1"/>
    </xf>
    <xf numFmtId="0" fontId="7" fillId="8" borderId="6" xfId="0" applyFont="1" applyFill="1" applyBorder="1" applyAlignment="1">
      <alignment vertical="center"/>
    </xf>
    <xf numFmtId="0" fontId="7" fillId="8" borderId="6" xfId="0" applyFont="1" applyFill="1" applyBorder="1" applyAlignment="1">
      <alignment vertical="center" wrapText="1"/>
    </xf>
    <xf numFmtId="0" fontId="7" fillId="0" borderId="10" xfId="0" applyFont="1" applyBorder="1" applyAlignment="1">
      <alignment horizontal="center" vertical="center"/>
    </xf>
    <xf numFmtId="0" fontId="7" fillId="0" borderId="6" xfId="0" applyFont="1" applyBorder="1" applyAlignment="1">
      <alignment horizontal="left" vertical="center"/>
    </xf>
    <xf numFmtId="0" fontId="7" fillId="0" borderId="0" xfId="0" applyFont="1" applyAlignment="1">
      <alignment horizontal="right" vertical="center"/>
    </xf>
    <xf numFmtId="0" fontId="7" fillId="0" borderId="1" xfId="0" applyFont="1" applyBorder="1" applyAlignment="1" applyProtection="1">
      <alignment horizontal="center" vertical="center" wrapText="1"/>
      <protection locked="0"/>
    </xf>
    <xf numFmtId="0" fontId="3" fillId="0" borderId="1" xfId="0" applyFont="1" applyFill="1" applyBorder="1" applyAlignment="1">
      <alignment vertical="center" wrapText="1"/>
    </xf>
    <xf numFmtId="0" fontId="7" fillId="6"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178" fontId="17" fillId="2" borderId="4" xfId="2" applyNumberFormat="1" applyFont="1" applyFill="1" applyBorder="1" applyAlignment="1">
      <alignment horizontal="right" vertical="center"/>
    </xf>
    <xf numFmtId="178" fontId="17" fillId="2" borderId="5" xfId="2" applyNumberFormat="1" applyFont="1" applyFill="1" applyBorder="1" applyAlignment="1">
      <alignment horizontal="right" vertical="center"/>
    </xf>
    <xf numFmtId="0" fontId="28" fillId="0" borderId="1" xfId="0" applyFont="1" applyBorder="1" applyAlignment="1" applyProtection="1">
      <alignment horizontal="left" vertical="center" wrapText="1"/>
      <protection locked="0"/>
    </xf>
    <xf numFmtId="0" fontId="7" fillId="6" borderId="10" xfId="0" applyFont="1" applyFill="1" applyBorder="1" applyAlignment="1">
      <alignment vertical="center" wrapText="1"/>
    </xf>
    <xf numFmtId="0" fontId="7" fillId="6" borderId="11" xfId="0" applyFont="1" applyFill="1" applyBorder="1" applyAlignment="1">
      <alignment vertical="center" wrapText="1"/>
    </xf>
    <xf numFmtId="0" fontId="8" fillId="4" borderId="0" xfId="0" applyFont="1" applyFill="1" applyAlignment="1">
      <alignment vertical="center"/>
    </xf>
    <xf numFmtId="0" fontId="8" fillId="4" borderId="0" xfId="0" applyFont="1" applyFill="1" applyAlignment="1">
      <alignment horizontal="left" vertical="center"/>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28" fillId="6" borderId="1" xfId="0" applyFont="1" applyFill="1" applyBorder="1" applyAlignment="1" applyProtection="1">
      <alignment horizontal="left" vertical="center" wrapText="1"/>
    </xf>
    <xf numFmtId="0" fontId="22" fillId="5" borderId="10" xfId="0" applyFont="1" applyFill="1" applyBorder="1" applyAlignment="1">
      <alignment horizontal="center" vertical="center" shrinkToFit="1"/>
    </xf>
    <xf numFmtId="0" fontId="22" fillId="5" borderId="11" xfId="0" applyFont="1" applyFill="1" applyBorder="1" applyAlignment="1">
      <alignment horizontal="center" vertical="center" shrinkToFit="1"/>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178" fontId="17" fillId="2" borderId="13" xfId="2" applyNumberFormat="1" applyFont="1" applyFill="1" applyBorder="1" applyAlignment="1">
      <alignment horizontal="center" vertical="center"/>
    </xf>
    <xf numFmtId="178" fontId="17" fillId="2" borderId="14" xfId="2" applyNumberFormat="1" applyFont="1" applyFill="1" applyBorder="1" applyAlignment="1">
      <alignment horizontal="center" vertical="center"/>
    </xf>
    <xf numFmtId="0" fontId="5" fillId="5" borderId="1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7" xfId="0" applyFont="1" applyFill="1" applyBorder="1" applyAlignment="1">
      <alignment horizontal="center" vertical="center"/>
    </xf>
    <xf numFmtId="0" fontId="7" fillId="6" borderId="2" xfId="0" applyFont="1" applyFill="1" applyBorder="1" applyAlignment="1">
      <alignment horizontal="center" vertical="center"/>
    </xf>
    <xf numFmtId="0" fontId="18" fillId="4" borderId="0" xfId="0" applyFont="1" applyFill="1" applyAlignment="1">
      <alignment vertical="center"/>
    </xf>
    <xf numFmtId="49" fontId="7" fillId="0" borderId="6" xfId="0" applyNumberFormat="1" applyFont="1" applyBorder="1" applyAlignment="1" applyProtection="1">
      <alignment horizontal="center" vertical="center" shrinkToFit="1"/>
      <protection locked="0"/>
    </xf>
    <xf numFmtId="49" fontId="7" fillId="0" borderId="10" xfId="0" applyNumberFormat="1" applyFont="1" applyBorder="1" applyAlignment="1" applyProtection="1">
      <alignment horizontal="center" vertical="center" shrinkToFi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36"/>
  <sheetViews>
    <sheetView showGridLines="0" tabSelected="1" view="pageBreakPreview" zoomScale="60" zoomScaleNormal="55" workbookViewId="0"/>
  </sheetViews>
  <sheetFormatPr defaultColWidth="9" defaultRowHeight="14.25" x14ac:dyDescent="0.15"/>
  <cols>
    <col min="1" max="1" width="3.625" style="1" customWidth="1"/>
    <col min="2" max="2" width="15.625" style="1" customWidth="1"/>
    <col min="3" max="3" width="15.75" style="1" customWidth="1"/>
    <col min="4" max="4" width="32.125" style="1" customWidth="1"/>
    <col min="5" max="5" width="14.125" style="1" customWidth="1"/>
    <col min="6" max="6" width="13.125" style="1" customWidth="1"/>
    <col min="7" max="7" width="15.5" style="1" customWidth="1"/>
    <col min="8" max="8" width="19.375" style="1" customWidth="1"/>
    <col min="9" max="9" width="62.75" style="1" customWidth="1"/>
    <col min="10" max="10" width="15.75" style="1" customWidth="1"/>
    <col min="11" max="11" width="14.625" style="1" customWidth="1"/>
    <col min="12" max="16384" width="9" style="1"/>
  </cols>
  <sheetData>
    <row r="1" spans="1:11" ht="18" customHeight="1" x14ac:dyDescent="0.15">
      <c r="K1" s="119" t="s">
        <v>201</v>
      </c>
    </row>
    <row r="2" spans="1:11" ht="18" customHeight="1" x14ac:dyDescent="0.15">
      <c r="K2" s="12" t="s">
        <v>197</v>
      </c>
    </row>
    <row r="3" spans="1:11" ht="27.75" customHeight="1" x14ac:dyDescent="0.15">
      <c r="A3" s="47" t="s">
        <v>71</v>
      </c>
      <c r="B3" s="13"/>
      <c r="C3" s="13"/>
      <c r="D3" s="13"/>
      <c r="E3" s="13"/>
      <c r="F3" s="13"/>
      <c r="G3" s="13"/>
      <c r="H3" s="13"/>
      <c r="I3" s="13"/>
      <c r="J3" s="13"/>
      <c r="K3" s="14"/>
    </row>
    <row r="5" spans="1:11" ht="18.75" customHeight="1" x14ac:dyDescent="0.15">
      <c r="A5" s="5" t="s">
        <v>47</v>
      </c>
      <c r="B5" s="5"/>
    </row>
    <row r="6" spans="1:11" ht="18.75" customHeight="1" x14ac:dyDescent="0.15">
      <c r="A6" s="5"/>
      <c r="B6" s="39" t="s">
        <v>3</v>
      </c>
      <c r="C6" s="39" t="s">
        <v>4</v>
      </c>
      <c r="D6" s="39" t="s">
        <v>5</v>
      </c>
      <c r="E6" s="39" t="s">
        <v>6</v>
      </c>
      <c r="F6" s="39" t="s">
        <v>7</v>
      </c>
      <c r="G6" s="39" t="s">
        <v>8</v>
      </c>
      <c r="H6" s="39" t="s">
        <v>9</v>
      </c>
      <c r="I6" s="39" t="s">
        <v>10</v>
      </c>
      <c r="J6" s="39" t="s">
        <v>11</v>
      </c>
      <c r="K6" s="39" t="s">
        <v>12</v>
      </c>
    </row>
    <row r="7" spans="1:11" s="9" customFormat="1" ht="39" customHeight="1" x14ac:dyDescent="0.15">
      <c r="B7" s="39" t="s">
        <v>13</v>
      </c>
      <c r="C7" s="39" t="s">
        <v>14</v>
      </c>
      <c r="D7" s="39" t="s">
        <v>15</v>
      </c>
      <c r="E7" s="39" t="s">
        <v>16</v>
      </c>
      <c r="F7" s="39" t="s">
        <v>0</v>
      </c>
      <c r="G7" s="39" t="s">
        <v>17</v>
      </c>
      <c r="H7" s="39" t="s">
        <v>18</v>
      </c>
      <c r="I7" s="39" t="s">
        <v>19</v>
      </c>
      <c r="J7" s="39" t="s">
        <v>20</v>
      </c>
      <c r="K7" s="39" t="s">
        <v>21</v>
      </c>
    </row>
    <row r="8" spans="1:11" ht="79.900000000000006" customHeight="1" x14ac:dyDescent="0.15">
      <c r="B8" s="40">
        <v>1</v>
      </c>
      <c r="C8" s="41" t="s">
        <v>48</v>
      </c>
      <c r="D8" s="42" t="s">
        <v>49</v>
      </c>
      <c r="E8" s="64"/>
      <c r="F8" s="41" t="s">
        <v>35</v>
      </c>
      <c r="G8" s="60" t="s">
        <v>26</v>
      </c>
      <c r="H8" s="60" t="s">
        <v>37</v>
      </c>
      <c r="I8" s="61" t="s">
        <v>38</v>
      </c>
      <c r="J8" s="61" t="s">
        <v>39</v>
      </c>
      <c r="K8" s="61"/>
    </row>
    <row r="9" spans="1:11" ht="79.900000000000006" customHeight="1" x14ac:dyDescent="0.15">
      <c r="B9" s="40">
        <v>2</v>
      </c>
      <c r="C9" s="41" t="s">
        <v>50</v>
      </c>
      <c r="D9" s="42" t="s">
        <v>51</v>
      </c>
      <c r="E9" s="64"/>
      <c r="F9" s="41" t="s">
        <v>32</v>
      </c>
      <c r="G9" s="60" t="s">
        <v>31</v>
      </c>
      <c r="H9" s="60" t="s">
        <v>37</v>
      </c>
      <c r="I9" s="61" t="s">
        <v>40</v>
      </c>
      <c r="J9" s="61" t="s">
        <v>41</v>
      </c>
      <c r="K9" s="61"/>
    </row>
    <row r="10" spans="1:11" ht="79.900000000000006" customHeight="1" x14ac:dyDescent="0.15">
      <c r="A10" s="4"/>
      <c r="B10" s="40">
        <v>3</v>
      </c>
      <c r="C10" s="41" t="s">
        <v>52</v>
      </c>
      <c r="D10" s="103" t="s">
        <v>134</v>
      </c>
      <c r="E10" s="64"/>
      <c r="F10" s="41" t="s">
        <v>33</v>
      </c>
      <c r="G10" s="60" t="s">
        <v>31</v>
      </c>
      <c r="H10" s="60" t="s">
        <v>37</v>
      </c>
      <c r="I10" s="60" t="s">
        <v>45</v>
      </c>
      <c r="J10" s="61" t="s">
        <v>42</v>
      </c>
      <c r="K10" s="61"/>
    </row>
    <row r="11" spans="1:11" ht="79.900000000000006" customHeight="1" x14ac:dyDescent="0.15">
      <c r="B11" s="40">
        <v>4</v>
      </c>
      <c r="C11" s="41" t="s">
        <v>53</v>
      </c>
      <c r="D11" s="42" t="s">
        <v>54</v>
      </c>
      <c r="E11" s="64"/>
      <c r="F11" s="41" t="s">
        <v>33</v>
      </c>
      <c r="G11" s="60" t="s">
        <v>31</v>
      </c>
      <c r="H11" s="60" t="s">
        <v>37</v>
      </c>
      <c r="I11" s="60" t="s">
        <v>46</v>
      </c>
      <c r="J11" s="61" t="s">
        <v>42</v>
      </c>
      <c r="K11" s="61"/>
    </row>
    <row r="12" spans="1:11" ht="8.25" customHeight="1" x14ac:dyDescent="0.15"/>
    <row r="13" spans="1:11" ht="20.100000000000001" customHeight="1" x14ac:dyDescent="0.15">
      <c r="A13" s="5" t="s">
        <v>55</v>
      </c>
    </row>
    <row r="14" spans="1:11" ht="20.100000000000001" customHeight="1" x14ac:dyDescent="0.15">
      <c r="B14" s="39" t="s">
        <v>3</v>
      </c>
      <c r="C14" s="124" t="s">
        <v>4</v>
      </c>
      <c r="D14" s="124"/>
      <c r="E14" s="39" t="s">
        <v>5</v>
      </c>
      <c r="F14" s="39" t="s">
        <v>6</v>
      </c>
      <c r="G14" s="124" t="s">
        <v>7</v>
      </c>
      <c r="H14" s="124"/>
      <c r="I14" s="124"/>
      <c r="J14" s="124" t="s">
        <v>8</v>
      </c>
      <c r="K14" s="124"/>
    </row>
    <row r="15" spans="1:11" ht="39" customHeight="1" x14ac:dyDescent="0.15">
      <c r="B15" s="39" t="s">
        <v>14</v>
      </c>
      <c r="C15" s="124" t="s">
        <v>15</v>
      </c>
      <c r="D15" s="124"/>
      <c r="E15" s="39" t="s">
        <v>16</v>
      </c>
      <c r="F15" s="39" t="s">
        <v>0</v>
      </c>
      <c r="G15" s="124" t="s">
        <v>18</v>
      </c>
      <c r="H15" s="124"/>
      <c r="I15" s="124"/>
      <c r="J15" s="124" t="s">
        <v>21</v>
      </c>
      <c r="K15" s="124"/>
    </row>
    <row r="16" spans="1:11" ht="39" customHeight="1" x14ac:dyDescent="0.15">
      <c r="B16" s="41" t="s">
        <v>117</v>
      </c>
      <c r="C16" s="122" t="s">
        <v>56</v>
      </c>
      <c r="D16" s="122"/>
      <c r="E16" s="65"/>
      <c r="F16" s="43" t="s">
        <v>36</v>
      </c>
      <c r="G16" s="123" t="s">
        <v>30</v>
      </c>
      <c r="H16" s="123"/>
      <c r="I16" s="123"/>
      <c r="J16" s="120"/>
      <c r="K16" s="120"/>
    </row>
    <row r="17" spans="1:13" ht="126.75" customHeight="1" x14ac:dyDescent="0.15">
      <c r="B17" s="41" t="s">
        <v>116</v>
      </c>
      <c r="C17" s="122" t="s">
        <v>57</v>
      </c>
      <c r="D17" s="122"/>
      <c r="E17" s="65"/>
      <c r="F17" s="43" t="s">
        <v>36</v>
      </c>
      <c r="G17" s="123" t="s">
        <v>58</v>
      </c>
      <c r="H17" s="123"/>
      <c r="I17" s="123"/>
      <c r="J17" s="120"/>
      <c r="K17" s="120"/>
    </row>
    <row r="18" spans="1:13" ht="39" customHeight="1" x14ac:dyDescent="0.15">
      <c r="B18" s="41" t="s">
        <v>118</v>
      </c>
      <c r="C18" s="122" t="s">
        <v>59</v>
      </c>
      <c r="D18" s="122"/>
      <c r="E18" s="67"/>
      <c r="F18" s="41" t="s">
        <v>28</v>
      </c>
      <c r="G18" s="123" t="s">
        <v>30</v>
      </c>
      <c r="H18" s="123"/>
      <c r="I18" s="123"/>
      <c r="J18" s="120"/>
      <c r="K18" s="120"/>
    </row>
    <row r="19" spans="1:13" ht="39" customHeight="1" x14ac:dyDescent="0.15">
      <c r="B19" s="41" t="s">
        <v>119</v>
      </c>
      <c r="C19" s="122" t="s">
        <v>60</v>
      </c>
      <c r="D19" s="122"/>
      <c r="E19" s="67"/>
      <c r="F19" s="41" t="s">
        <v>28</v>
      </c>
      <c r="G19" s="123" t="s">
        <v>30</v>
      </c>
      <c r="H19" s="123"/>
      <c r="I19" s="123"/>
      <c r="J19" s="120"/>
      <c r="K19" s="120"/>
    </row>
    <row r="20" spans="1:13" ht="64.900000000000006" customHeight="1" x14ac:dyDescent="0.15">
      <c r="B20" s="41" t="s">
        <v>120</v>
      </c>
      <c r="C20" s="122" t="s">
        <v>61</v>
      </c>
      <c r="D20" s="122"/>
      <c r="E20" s="67"/>
      <c r="F20" s="41" t="s">
        <v>29</v>
      </c>
      <c r="G20" s="123" t="s">
        <v>30</v>
      </c>
      <c r="H20" s="123"/>
      <c r="I20" s="123"/>
      <c r="J20" s="120"/>
      <c r="K20" s="120"/>
    </row>
    <row r="21" spans="1:13" ht="39" customHeight="1" x14ac:dyDescent="0.15">
      <c r="B21" s="41" t="s">
        <v>121</v>
      </c>
      <c r="C21" s="122" t="s">
        <v>62</v>
      </c>
      <c r="D21" s="122"/>
      <c r="E21" s="67"/>
      <c r="F21" s="41" t="s">
        <v>28</v>
      </c>
      <c r="G21" s="123" t="s">
        <v>30</v>
      </c>
      <c r="H21" s="123"/>
      <c r="I21" s="123"/>
      <c r="J21" s="120"/>
      <c r="K21" s="120"/>
    </row>
    <row r="22" spans="1:13" ht="105.75" customHeight="1" x14ac:dyDescent="0.15">
      <c r="B22" s="41" t="s">
        <v>122</v>
      </c>
      <c r="C22" s="122" t="s">
        <v>63</v>
      </c>
      <c r="D22" s="122"/>
      <c r="E22" s="65"/>
      <c r="F22" s="43" t="s">
        <v>36</v>
      </c>
      <c r="G22" s="123" t="s">
        <v>129</v>
      </c>
      <c r="H22" s="123"/>
      <c r="I22" s="123"/>
      <c r="J22" s="120"/>
      <c r="K22" s="120"/>
      <c r="M22" s="104" t="s">
        <v>128</v>
      </c>
    </row>
    <row r="23" spans="1:13" ht="64.900000000000006" customHeight="1" x14ac:dyDescent="0.15">
      <c r="B23" s="41" t="s">
        <v>123</v>
      </c>
      <c r="C23" s="122" t="s">
        <v>64</v>
      </c>
      <c r="D23" s="122"/>
      <c r="E23" s="67"/>
      <c r="F23" s="41" t="s">
        <v>28</v>
      </c>
      <c r="G23" s="123" t="s">
        <v>30</v>
      </c>
      <c r="H23" s="123"/>
      <c r="I23" s="123"/>
      <c r="J23" s="120"/>
      <c r="K23" s="120"/>
    </row>
    <row r="24" spans="1:13" ht="64.900000000000006" customHeight="1" x14ac:dyDescent="0.15">
      <c r="B24" s="41" t="s">
        <v>124</v>
      </c>
      <c r="C24" s="122" t="s">
        <v>65</v>
      </c>
      <c r="D24" s="122"/>
      <c r="E24" s="67"/>
      <c r="F24" s="41" t="s">
        <v>28</v>
      </c>
      <c r="G24" s="123" t="s">
        <v>30</v>
      </c>
      <c r="H24" s="123"/>
      <c r="I24" s="123"/>
      <c r="J24" s="120"/>
      <c r="K24" s="120"/>
    </row>
    <row r="25" spans="1:13" ht="39" customHeight="1" x14ac:dyDescent="0.15">
      <c r="B25" s="41" t="s">
        <v>125</v>
      </c>
      <c r="C25" s="122" t="s">
        <v>66</v>
      </c>
      <c r="D25" s="122"/>
      <c r="E25" s="67"/>
      <c r="F25" s="41" t="s">
        <v>28</v>
      </c>
      <c r="G25" s="123" t="s">
        <v>30</v>
      </c>
      <c r="H25" s="123"/>
      <c r="I25" s="123"/>
      <c r="J25" s="120"/>
      <c r="K25" s="120"/>
    </row>
    <row r="26" spans="1:13" ht="400.15" customHeight="1" x14ac:dyDescent="0.15">
      <c r="B26" s="41" t="s">
        <v>126</v>
      </c>
      <c r="C26" s="122" t="s">
        <v>200</v>
      </c>
      <c r="D26" s="122"/>
      <c r="E26" s="69"/>
      <c r="F26" s="41" t="s">
        <v>43</v>
      </c>
      <c r="G26" s="128" t="s">
        <v>199</v>
      </c>
      <c r="H26" s="128"/>
      <c r="I26" s="128"/>
      <c r="J26" s="120"/>
      <c r="K26" s="120"/>
    </row>
    <row r="27" spans="1:13" ht="65.25" customHeight="1" x14ac:dyDescent="0.15">
      <c r="B27" s="41" t="s">
        <v>127</v>
      </c>
      <c r="C27" s="122" t="s">
        <v>67</v>
      </c>
      <c r="D27" s="122"/>
      <c r="E27" s="71"/>
      <c r="F27" s="41" t="s">
        <v>44</v>
      </c>
      <c r="G27" s="123" t="s">
        <v>111</v>
      </c>
      <c r="H27" s="123"/>
      <c r="I27" s="123"/>
      <c r="J27" s="120"/>
      <c r="K27" s="120"/>
    </row>
    <row r="28" spans="1:13" ht="20.100000000000001" customHeight="1" x14ac:dyDescent="0.15">
      <c r="B28" s="4"/>
      <c r="C28" s="4"/>
      <c r="F28" s="10"/>
      <c r="G28" s="10"/>
    </row>
    <row r="29" spans="1:13" ht="18.75" customHeight="1" x14ac:dyDescent="0.15">
      <c r="A29" s="3" t="s">
        <v>68</v>
      </c>
      <c r="B29" s="3"/>
    </row>
    <row r="30" spans="1:13" ht="17.25" thickBot="1" x14ac:dyDescent="0.2">
      <c r="B30" s="125" t="s">
        <v>69</v>
      </c>
      <c r="C30" s="125"/>
      <c r="D30" s="44" t="s">
        <v>0</v>
      </c>
    </row>
    <row r="31" spans="1:13" ht="19.5" thickBot="1" x14ac:dyDescent="0.2">
      <c r="B31" s="126" t="e">
        <f>ROUNDDOWN('MPS(calc_process)'!G6, 0)</f>
        <v>#DIV/0!</v>
      </c>
      <c r="C31" s="127"/>
      <c r="D31" s="45" t="s">
        <v>70</v>
      </c>
    </row>
    <row r="32" spans="1:13" ht="20.100000000000001" customHeight="1" x14ac:dyDescent="0.15">
      <c r="B32" s="4"/>
      <c r="C32" s="4"/>
      <c r="F32" s="10"/>
      <c r="G32" s="10"/>
    </row>
    <row r="33" spans="1:10" ht="18.75" customHeight="1" x14ac:dyDescent="0.15">
      <c r="A33" s="5" t="s">
        <v>2</v>
      </c>
    </row>
    <row r="34" spans="1:10" ht="18" customHeight="1" x14ac:dyDescent="0.15">
      <c r="B34" s="46" t="s">
        <v>23</v>
      </c>
      <c r="C34" s="121" t="s">
        <v>24</v>
      </c>
      <c r="D34" s="121"/>
      <c r="E34" s="121"/>
      <c r="F34" s="121"/>
      <c r="G34" s="121"/>
      <c r="H34" s="121"/>
      <c r="I34" s="121"/>
      <c r="J34" s="11"/>
    </row>
    <row r="35" spans="1:10" ht="18" customHeight="1" x14ac:dyDescent="0.15">
      <c r="B35" s="46" t="s">
        <v>22</v>
      </c>
      <c r="C35" s="121" t="s">
        <v>25</v>
      </c>
      <c r="D35" s="121"/>
      <c r="E35" s="121"/>
      <c r="F35" s="121"/>
      <c r="G35" s="121"/>
      <c r="H35" s="121"/>
      <c r="I35" s="121"/>
      <c r="J35" s="11"/>
    </row>
    <row r="36" spans="1:10" ht="18" customHeight="1" x14ac:dyDescent="0.15">
      <c r="B36" s="46" t="s">
        <v>26</v>
      </c>
      <c r="C36" s="121" t="s">
        <v>27</v>
      </c>
      <c r="D36" s="121"/>
      <c r="E36" s="121"/>
      <c r="F36" s="121"/>
      <c r="G36" s="121"/>
      <c r="H36" s="121"/>
      <c r="I36" s="121"/>
      <c r="J36" s="11"/>
    </row>
  </sheetData>
  <sheetProtection algorithmName="SHA-512" hashValue="rartuyXbIsJsdm7/VHghO0+qwZiXTn0ECEzcRaRpKLjKyrapYLf/wWtUzmHJ1zM7iTiWg41+/n894m3RyDCgwQ==" saltValue="OFEHt92GUdettSf5EaQtYg==" spinCount="100000" sheet="1" objects="1" scenarios="1" formatCells="0" formatRows="0"/>
  <mergeCells count="47">
    <mergeCell ref="J20:K20"/>
    <mergeCell ref="J21:K21"/>
    <mergeCell ref="C22:D22"/>
    <mergeCell ref="G22:I22"/>
    <mergeCell ref="J22:K22"/>
    <mergeCell ref="J24:K24"/>
    <mergeCell ref="C21:D21"/>
    <mergeCell ref="G21:I21"/>
    <mergeCell ref="C23:D23"/>
    <mergeCell ref="G23:I23"/>
    <mergeCell ref="J23:K23"/>
    <mergeCell ref="J25:K25"/>
    <mergeCell ref="G14:I14"/>
    <mergeCell ref="G15:I15"/>
    <mergeCell ref="G25:I25"/>
    <mergeCell ref="G16:I16"/>
    <mergeCell ref="J16:K16"/>
    <mergeCell ref="G17:I17"/>
    <mergeCell ref="G20:I20"/>
    <mergeCell ref="G19:I19"/>
    <mergeCell ref="J14:K14"/>
    <mergeCell ref="J15:K15"/>
    <mergeCell ref="G18:I18"/>
    <mergeCell ref="J18:K18"/>
    <mergeCell ref="J19:K19"/>
    <mergeCell ref="J17:K17"/>
    <mergeCell ref="G24:I24"/>
    <mergeCell ref="C36:I36"/>
    <mergeCell ref="C14:D14"/>
    <mergeCell ref="C15:D15"/>
    <mergeCell ref="B30:C30"/>
    <mergeCell ref="B31:C31"/>
    <mergeCell ref="C25:D25"/>
    <mergeCell ref="C34:I34"/>
    <mergeCell ref="C16:D16"/>
    <mergeCell ref="C18:D18"/>
    <mergeCell ref="C17:D17"/>
    <mergeCell ref="C24:D24"/>
    <mergeCell ref="C19:D19"/>
    <mergeCell ref="C20:D20"/>
    <mergeCell ref="C26:D26"/>
    <mergeCell ref="G26:I26"/>
    <mergeCell ref="J26:K26"/>
    <mergeCell ref="C35:I35"/>
    <mergeCell ref="C27:D27"/>
    <mergeCell ref="G27:I27"/>
    <mergeCell ref="J27:K27"/>
  </mergeCells>
  <phoneticPr fontId="2"/>
  <dataValidations count="2">
    <dataValidation type="list" allowBlank="1" showInputMessage="1" showErrorMessage="1" sqref="E17">
      <formula1>boiler</formula1>
    </dataValidation>
    <dataValidation type="list" allowBlank="1" showInputMessage="1" showErrorMessage="1" sqref="E22">
      <formula1>chiller</formula1>
    </dataValidation>
  </dataValidations>
  <pageMargins left="0.31496062992125984" right="0.31496062992125984" top="0.59055118110236227" bottom="0.6692913385826772" header="0.31496062992125984" footer="0.31496062992125984"/>
  <pageSetup paperSize="9" scale="44" orientation="portrait" r:id="rId1"/>
  <headerFooter>
    <oddFooter>&amp;C&amp;"Arial,標準"&amp;P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6"/>
  <sheetViews>
    <sheetView showGridLines="0" view="pageBreakPreview" zoomScale="80" zoomScaleNormal="80" zoomScaleSheetLayoutView="80" workbookViewId="0"/>
  </sheetViews>
  <sheetFormatPr defaultColWidth="9"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'MPS(input)'!K1</f>
        <v>Monitoring Spreadsheet: JCM_VN_AM003_ver01.1</v>
      </c>
    </row>
    <row r="2" spans="1:11" ht="18" customHeight="1" x14ac:dyDescent="0.15">
      <c r="I2" s="12" t="str">
        <f>'MPS(input)'!K2</f>
        <v>Reference Number:</v>
      </c>
    </row>
    <row r="3" spans="1:11" s="56" customFormat="1" ht="27.75" customHeight="1" x14ac:dyDescent="0.15">
      <c r="A3" s="131" t="s">
        <v>72</v>
      </c>
      <c r="B3" s="131"/>
      <c r="C3" s="131"/>
      <c r="D3" s="131"/>
      <c r="E3" s="131"/>
      <c r="F3" s="131"/>
      <c r="G3" s="131"/>
      <c r="H3" s="131"/>
      <c r="I3" s="131"/>
    </row>
    <row r="4" spans="1:11" ht="11.25" customHeight="1" x14ac:dyDescent="0.15"/>
    <row r="5" spans="1:11" ht="18.75" customHeight="1" thickBot="1" x14ac:dyDescent="0.2">
      <c r="A5" s="27" t="s">
        <v>73</v>
      </c>
      <c r="B5" s="16"/>
      <c r="C5" s="16"/>
      <c r="D5" s="16"/>
      <c r="E5" s="15"/>
      <c r="F5" s="17" t="s">
        <v>74</v>
      </c>
      <c r="G5" s="51" t="s">
        <v>75</v>
      </c>
      <c r="H5" s="17" t="s">
        <v>76</v>
      </c>
      <c r="I5" s="18" t="s">
        <v>1</v>
      </c>
    </row>
    <row r="6" spans="1:11" ht="18.75" customHeight="1" thickTop="1" thickBot="1" x14ac:dyDescent="0.2">
      <c r="A6" s="29"/>
      <c r="B6" s="35" t="s">
        <v>77</v>
      </c>
      <c r="C6" s="19"/>
      <c r="D6" s="19"/>
      <c r="E6" s="19"/>
      <c r="F6" s="48" t="s">
        <v>112</v>
      </c>
      <c r="G6" s="73" t="e">
        <f>$G$12-$G$36</f>
        <v>#DIV/0!</v>
      </c>
      <c r="H6" s="49" t="s">
        <v>78</v>
      </c>
      <c r="I6" s="20" t="s">
        <v>79</v>
      </c>
    </row>
    <row r="7" spans="1:11" ht="18.75" customHeight="1" thickTop="1" x14ac:dyDescent="0.15">
      <c r="A7" s="27" t="s">
        <v>80</v>
      </c>
      <c r="B7" s="16"/>
      <c r="C7" s="16"/>
      <c r="D7" s="16"/>
      <c r="E7" s="15"/>
      <c r="F7" s="15"/>
      <c r="G7" s="52"/>
      <c r="H7" s="15"/>
      <c r="I7" s="17"/>
      <c r="J7" s="54"/>
      <c r="K7" s="54"/>
    </row>
    <row r="8" spans="1:11" ht="18.75" customHeight="1" x14ac:dyDescent="0.15">
      <c r="A8" s="28"/>
      <c r="B8" s="19" t="s">
        <v>81</v>
      </c>
      <c r="C8" s="19"/>
      <c r="D8" s="19"/>
      <c r="E8" s="19"/>
      <c r="F8" s="21"/>
      <c r="G8" s="82">
        <f>'MPS(input)'!E17</f>
        <v>0</v>
      </c>
      <c r="H8" s="83" t="s">
        <v>82</v>
      </c>
      <c r="I8" s="105" t="s">
        <v>135</v>
      </c>
    </row>
    <row r="9" spans="1:11" ht="18.75" customHeight="1" x14ac:dyDescent="0.15">
      <c r="A9" s="28"/>
      <c r="B9" s="19" t="s">
        <v>83</v>
      </c>
      <c r="C9" s="19"/>
      <c r="D9" s="19"/>
      <c r="E9" s="19"/>
      <c r="F9" s="23"/>
      <c r="G9" s="97">
        <f>'MPS(input)'!E16</f>
        <v>0</v>
      </c>
      <c r="H9" s="89" t="s">
        <v>82</v>
      </c>
      <c r="I9" s="105" t="s">
        <v>136</v>
      </c>
    </row>
    <row r="10" spans="1:11" ht="18.75" customHeight="1" x14ac:dyDescent="0.15">
      <c r="A10" s="29"/>
      <c r="B10" s="19" t="s">
        <v>84</v>
      </c>
      <c r="C10" s="19"/>
      <c r="D10" s="19"/>
      <c r="E10" s="19"/>
      <c r="F10" s="21"/>
      <c r="G10" s="82">
        <f>'MPS(input)'!E22</f>
        <v>0</v>
      </c>
      <c r="H10" s="83" t="s">
        <v>82</v>
      </c>
      <c r="I10" s="105" t="s">
        <v>137</v>
      </c>
    </row>
    <row r="11" spans="1:11" ht="18.75" customHeight="1" thickBot="1" x14ac:dyDescent="0.2">
      <c r="A11" s="27" t="s">
        <v>85</v>
      </c>
      <c r="B11" s="15"/>
      <c r="C11" s="16"/>
      <c r="D11" s="17"/>
      <c r="E11" s="17"/>
      <c r="F11" s="17"/>
      <c r="G11" s="27"/>
      <c r="H11" s="15"/>
      <c r="I11" s="106"/>
    </row>
    <row r="12" spans="1:11" ht="18.75" customHeight="1" thickTop="1" thickBot="1" x14ac:dyDescent="0.2">
      <c r="A12" s="28"/>
      <c r="B12" s="36" t="s">
        <v>86</v>
      </c>
      <c r="C12" s="19"/>
      <c r="D12" s="19"/>
      <c r="E12" s="19"/>
      <c r="F12" s="48" t="s">
        <v>112</v>
      </c>
      <c r="G12" s="74" t="e">
        <f>$G$13+$G$24</f>
        <v>#DIV/0!</v>
      </c>
      <c r="H12" s="50" t="s">
        <v>78</v>
      </c>
      <c r="I12" s="102" t="s">
        <v>138</v>
      </c>
    </row>
    <row r="13" spans="1:11" ht="18.75" customHeight="1" thickTop="1" x14ac:dyDescent="0.15">
      <c r="A13" s="28"/>
      <c r="B13" s="30"/>
      <c r="C13" s="109" t="s">
        <v>164</v>
      </c>
      <c r="D13" s="38"/>
      <c r="E13" s="38"/>
      <c r="F13" s="26"/>
      <c r="G13" s="53" t="e">
        <f>$G$14*$G$23</f>
        <v>#DIV/0!</v>
      </c>
      <c r="H13" s="22" t="s">
        <v>78</v>
      </c>
      <c r="I13" s="107" t="s">
        <v>139</v>
      </c>
    </row>
    <row r="14" spans="1:11" ht="33" customHeight="1" x14ac:dyDescent="0.15">
      <c r="A14" s="28"/>
      <c r="B14" s="30"/>
      <c r="C14" s="110"/>
      <c r="D14" s="129" t="s">
        <v>165</v>
      </c>
      <c r="E14" s="130"/>
      <c r="F14" s="21"/>
      <c r="G14" s="75" t="e">
        <f>$G$15+$G$19</f>
        <v>#DIV/0!</v>
      </c>
      <c r="H14" s="22" t="s">
        <v>87</v>
      </c>
      <c r="I14" s="102" t="s">
        <v>140</v>
      </c>
    </row>
    <row r="15" spans="1:11" ht="33" customHeight="1" x14ac:dyDescent="0.15">
      <c r="A15" s="28"/>
      <c r="B15" s="30"/>
      <c r="C15" s="110"/>
      <c r="D15" s="129" t="s">
        <v>166</v>
      </c>
      <c r="E15" s="130"/>
      <c r="F15" s="21"/>
      <c r="G15" s="75" t="e">
        <f>$G$18*$G$16/$G$17</f>
        <v>#DIV/0!</v>
      </c>
      <c r="H15" s="22" t="s">
        <v>87</v>
      </c>
      <c r="I15" s="102" t="s">
        <v>141</v>
      </c>
    </row>
    <row r="16" spans="1:11" ht="33" customHeight="1" x14ac:dyDescent="0.15">
      <c r="A16" s="28"/>
      <c r="B16" s="30"/>
      <c r="C16" s="110"/>
      <c r="D16" s="129" t="s">
        <v>167</v>
      </c>
      <c r="E16" s="130"/>
      <c r="F16" s="23"/>
      <c r="G16" s="88">
        <f>'MPS(input)'!E16</f>
        <v>0</v>
      </c>
      <c r="H16" s="89" t="s">
        <v>82</v>
      </c>
      <c r="I16" s="102" t="s">
        <v>136</v>
      </c>
    </row>
    <row r="17" spans="1:9" ht="33" customHeight="1" x14ac:dyDescent="0.15">
      <c r="A17" s="28"/>
      <c r="B17" s="30"/>
      <c r="C17" s="110"/>
      <c r="D17" s="129" t="s">
        <v>168</v>
      </c>
      <c r="E17" s="130"/>
      <c r="F17" s="23"/>
      <c r="G17" s="84">
        <f>'MPS(input)'!$E$17</f>
        <v>0</v>
      </c>
      <c r="H17" s="83" t="s">
        <v>82</v>
      </c>
      <c r="I17" s="102" t="s">
        <v>135</v>
      </c>
    </row>
    <row r="18" spans="1:9" ht="33" customHeight="1" x14ac:dyDescent="0.15">
      <c r="A18" s="28"/>
      <c r="B18" s="30"/>
      <c r="C18" s="110"/>
      <c r="D18" s="129" t="s">
        <v>169</v>
      </c>
      <c r="E18" s="130"/>
      <c r="F18" s="21"/>
      <c r="G18" s="86">
        <f>'MPS(input)'!$E$8</f>
        <v>0</v>
      </c>
      <c r="H18" s="25" t="s">
        <v>87</v>
      </c>
      <c r="I18" s="102" t="s">
        <v>142</v>
      </c>
    </row>
    <row r="19" spans="1:9" ht="33" customHeight="1" x14ac:dyDescent="0.15">
      <c r="A19" s="28"/>
      <c r="B19" s="30"/>
      <c r="C19" s="110"/>
      <c r="D19" s="129" t="s">
        <v>170</v>
      </c>
      <c r="E19" s="130"/>
      <c r="F19" s="21"/>
      <c r="G19" s="75" t="e">
        <f>$G$30/$G$20*$G$21*$G$22</f>
        <v>#DIV/0!</v>
      </c>
      <c r="H19" s="22" t="s">
        <v>87</v>
      </c>
      <c r="I19" s="102" t="s">
        <v>143</v>
      </c>
    </row>
    <row r="20" spans="1:9" ht="33" customHeight="1" x14ac:dyDescent="0.15">
      <c r="A20" s="28"/>
      <c r="B20" s="30"/>
      <c r="C20" s="110"/>
      <c r="D20" s="129" t="s">
        <v>171</v>
      </c>
      <c r="E20" s="130"/>
      <c r="F20" s="102" t="s">
        <v>114</v>
      </c>
      <c r="G20" s="90">
        <f>'MPS(input)'!$E$18</f>
        <v>0</v>
      </c>
      <c r="H20" s="91" t="s">
        <v>88</v>
      </c>
      <c r="I20" s="102" t="s">
        <v>144</v>
      </c>
    </row>
    <row r="21" spans="1:9" ht="33" customHeight="1" x14ac:dyDescent="0.15">
      <c r="A21" s="28"/>
      <c r="B21" s="30"/>
      <c r="C21" s="110"/>
      <c r="D21" s="129" t="s">
        <v>172</v>
      </c>
      <c r="E21" s="130"/>
      <c r="F21" s="23"/>
      <c r="G21" s="90">
        <f>'MPS(input)'!$E$19</f>
        <v>0</v>
      </c>
      <c r="H21" s="91" t="s">
        <v>88</v>
      </c>
      <c r="I21" s="102" t="s">
        <v>145</v>
      </c>
    </row>
    <row r="22" spans="1:9" ht="33" customHeight="1" x14ac:dyDescent="0.15">
      <c r="A22" s="28"/>
      <c r="B22" s="30"/>
      <c r="C22" s="110"/>
      <c r="D22" s="129" t="s">
        <v>173</v>
      </c>
      <c r="E22" s="130"/>
      <c r="F22" s="23"/>
      <c r="G22" s="90">
        <f>'MPS(input)'!$E$20</f>
        <v>0</v>
      </c>
      <c r="H22" s="91" t="s">
        <v>89</v>
      </c>
      <c r="I22" s="102" t="s">
        <v>146</v>
      </c>
    </row>
    <row r="23" spans="1:9" ht="18.75" customHeight="1" x14ac:dyDescent="0.15">
      <c r="A23" s="28"/>
      <c r="B23" s="30"/>
      <c r="C23" s="111"/>
      <c r="D23" s="129" t="s">
        <v>174</v>
      </c>
      <c r="E23" s="130"/>
      <c r="F23" s="23"/>
      <c r="G23" s="98">
        <f>'MPS(input)'!E27</f>
        <v>0</v>
      </c>
      <c r="H23" s="91" t="s">
        <v>90</v>
      </c>
      <c r="I23" s="102" t="s">
        <v>147</v>
      </c>
    </row>
    <row r="24" spans="1:9" ht="18.75" customHeight="1" x14ac:dyDescent="0.15">
      <c r="A24" s="28"/>
      <c r="B24" s="30"/>
      <c r="C24" s="109" t="s">
        <v>175</v>
      </c>
      <c r="D24" s="63"/>
      <c r="E24" s="63"/>
      <c r="F24" s="21"/>
      <c r="G24" s="76" t="e">
        <f>$G$25*$G$34/1000</f>
        <v>#DIV/0!</v>
      </c>
      <c r="H24" s="22" t="s">
        <v>78</v>
      </c>
      <c r="I24" s="107" t="s">
        <v>139</v>
      </c>
    </row>
    <row r="25" spans="1:9" ht="33" customHeight="1" x14ac:dyDescent="0.15">
      <c r="A25" s="28"/>
      <c r="B25" s="30"/>
      <c r="C25" s="110"/>
      <c r="D25" s="129" t="s">
        <v>176</v>
      </c>
      <c r="E25" s="130"/>
      <c r="F25" s="102" t="s">
        <v>114</v>
      </c>
      <c r="G25" s="77" t="e">
        <f>$G$26+$G$31</f>
        <v>#DIV/0!</v>
      </c>
      <c r="H25" s="24" t="s">
        <v>91</v>
      </c>
      <c r="I25" s="102" t="s">
        <v>148</v>
      </c>
    </row>
    <row r="26" spans="1:9" ht="33" customHeight="1" x14ac:dyDescent="0.15">
      <c r="A26" s="28"/>
      <c r="B26" s="30"/>
      <c r="C26" s="110"/>
      <c r="D26" s="129" t="s">
        <v>177</v>
      </c>
      <c r="E26" s="130"/>
      <c r="F26" s="102" t="s">
        <v>114</v>
      </c>
      <c r="G26" s="77" t="e">
        <f>$G$30/$G$27*($G$28/$G$29)</f>
        <v>#DIV/0!</v>
      </c>
      <c r="H26" s="24" t="s">
        <v>91</v>
      </c>
      <c r="I26" s="102" t="s">
        <v>149</v>
      </c>
    </row>
    <row r="27" spans="1:9" ht="33" customHeight="1" x14ac:dyDescent="0.15">
      <c r="A27" s="28"/>
      <c r="B27" s="30"/>
      <c r="C27" s="110"/>
      <c r="D27" s="129" t="s">
        <v>171</v>
      </c>
      <c r="E27" s="130"/>
      <c r="F27" s="23"/>
      <c r="G27" s="90">
        <f>'MPS(input)'!$E$18</f>
        <v>0</v>
      </c>
      <c r="H27" s="91" t="s">
        <v>88</v>
      </c>
      <c r="I27" s="102" t="s">
        <v>150</v>
      </c>
    </row>
    <row r="28" spans="1:9" ht="33" customHeight="1" x14ac:dyDescent="0.15">
      <c r="A28" s="28"/>
      <c r="B28" s="30"/>
      <c r="C28" s="110"/>
      <c r="D28" s="129" t="s">
        <v>178</v>
      </c>
      <c r="E28" s="130"/>
      <c r="F28" s="23"/>
      <c r="G28" s="90">
        <f>'MPS(input)'!$E$21</f>
        <v>0</v>
      </c>
      <c r="H28" s="91" t="s">
        <v>115</v>
      </c>
      <c r="I28" s="102" t="s">
        <v>151</v>
      </c>
    </row>
    <row r="29" spans="1:9" ht="33" customHeight="1" x14ac:dyDescent="0.15">
      <c r="A29" s="28"/>
      <c r="B29" s="30"/>
      <c r="C29" s="110"/>
      <c r="D29" s="129" t="s">
        <v>179</v>
      </c>
      <c r="E29" s="130"/>
      <c r="F29" s="23"/>
      <c r="G29" s="85">
        <f>'MPS(input)'!$E$22</f>
        <v>0</v>
      </c>
      <c r="H29" s="83" t="s">
        <v>92</v>
      </c>
      <c r="I29" s="102" t="s">
        <v>137</v>
      </c>
    </row>
    <row r="30" spans="1:9" ht="33" customHeight="1" x14ac:dyDescent="0.15">
      <c r="A30" s="28"/>
      <c r="B30" s="30"/>
      <c r="C30" s="110"/>
      <c r="D30" s="129" t="s">
        <v>180</v>
      </c>
      <c r="E30" s="130"/>
      <c r="F30" s="102" t="s">
        <v>114</v>
      </c>
      <c r="G30" s="87">
        <f>'MPS(input)'!$E$9</f>
        <v>0</v>
      </c>
      <c r="H30" s="38" t="s">
        <v>91</v>
      </c>
      <c r="I30" s="102" t="s">
        <v>152</v>
      </c>
    </row>
    <row r="31" spans="1:9" ht="33" customHeight="1" x14ac:dyDescent="0.15">
      <c r="A31" s="28"/>
      <c r="B31" s="30"/>
      <c r="C31" s="110"/>
      <c r="D31" s="129" t="s">
        <v>181</v>
      </c>
      <c r="E31" s="130"/>
      <c r="F31" s="102" t="s">
        <v>114</v>
      </c>
      <c r="G31" s="78">
        <f>$G$32*$G$33</f>
        <v>0</v>
      </c>
      <c r="H31" s="24" t="s">
        <v>91</v>
      </c>
      <c r="I31" s="102" t="s">
        <v>153</v>
      </c>
    </row>
    <row r="32" spans="1:9" ht="33" customHeight="1" x14ac:dyDescent="0.15">
      <c r="A32" s="28"/>
      <c r="B32" s="30"/>
      <c r="C32" s="110"/>
      <c r="D32" s="129" t="s">
        <v>182</v>
      </c>
      <c r="E32" s="130"/>
      <c r="F32" s="102" t="s">
        <v>114</v>
      </c>
      <c r="G32" s="92">
        <f>'MPS(input)'!$E$23</f>
        <v>0</v>
      </c>
      <c r="H32" s="91" t="s">
        <v>88</v>
      </c>
      <c r="I32" s="102" t="s">
        <v>154</v>
      </c>
    </row>
    <row r="33" spans="1:9" ht="33" customHeight="1" x14ac:dyDescent="0.15">
      <c r="A33" s="28"/>
      <c r="B33" s="30"/>
      <c r="C33" s="110"/>
      <c r="D33" s="129" t="s">
        <v>183</v>
      </c>
      <c r="E33" s="130"/>
      <c r="F33" s="23"/>
      <c r="G33" s="87">
        <f>'MPS(input)'!$E$11</f>
        <v>0</v>
      </c>
      <c r="H33" s="38" t="s">
        <v>93</v>
      </c>
      <c r="I33" s="105" t="s">
        <v>155</v>
      </c>
    </row>
    <row r="34" spans="1:9" ht="18.75" customHeight="1" x14ac:dyDescent="0.15">
      <c r="A34" s="29"/>
      <c r="B34" s="31"/>
      <c r="C34" s="111"/>
      <c r="D34" s="129" t="s">
        <v>184</v>
      </c>
      <c r="E34" s="130"/>
      <c r="F34" s="26"/>
      <c r="G34" s="96">
        <f>'MPS(input)'!E26</f>
        <v>0</v>
      </c>
      <c r="H34" s="91" t="s">
        <v>95</v>
      </c>
      <c r="I34" s="105" t="s">
        <v>156</v>
      </c>
    </row>
    <row r="35" spans="1:9" ht="18.75" customHeight="1" thickBot="1" x14ac:dyDescent="0.2">
      <c r="A35" s="27" t="s">
        <v>96</v>
      </c>
      <c r="B35" s="16"/>
      <c r="C35" s="112"/>
      <c r="D35" s="113"/>
      <c r="E35" s="114"/>
      <c r="F35" s="17"/>
      <c r="G35" s="27"/>
      <c r="H35" s="15"/>
      <c r="I35" s="106"/>
    </row>
    <row r="36" spans="1:9" ht="18.75" customHeight="1" thickTop="1" thickBot="1" x14ac:dyDescent="0.2">
      <c r="A36" s="28"/>
      <c r="B36" s="37" t="s">
        <v>97</v>
      </c>
      <c r="C36" s="115"/>
      <c r="D36" s="116"/>
      <c r="E36" s="116"/>
      <c r="F36" s="48" t="s">
        <v>112</v>
      </c>
      <c r="G36" s="74">
        <f>$G$37+$G$40</f>
        <v>0</v>
      </c>
      <c r="H36" s="50" t="s">
        <v>78</v>
      </c>
      <c r="I36" s="105" t="s">
        <v>157</v>
      </c>
    </row>
    <row r="37" spans="1:9" ht="18.75" customHeight="1" thickTop="1" x14ac:dyDescent="0.15">
      <c r="A37" s="28"/>
      <c r="B37" s="30"/>
      <c r="C37" s="109" t="s">
        <v>185</v>
      </c>
      <c r="D37" s="63"/>
      <c r="E37" s="63"/>
      <c r="F37" s="26"/>
      <c r="G37" s="79">
        <f>$G$38*$G$39</f>
        <v>0</v>
      </c>
      <c r="H37" s="22" t="s">
        <v>78</v>
      </c>
      <c r="I37" s="107" t="s">
        <v>139</v>
      </c>
    </row>
    <row r="38" spans="1:9" ht="33" customHeight="1" x14ac:dyDescent="0.15">
      <c r="A38" s="28"/>
      <c r="B38" s="30"/>
      <c r="C38" s="110"/>
      <c r="D38" s="129" t="s">
        <v>169</v>
      </c>
      <c r="E38" s="130"/>
      <c r="F38" s="21"/>
      <c r="G38" s="100">
        <f>'MPS(input)'!$E$8</f>
        <v>0</v>
      </c>
      <c r="H38" s="25" t="s">
        <v>87</v>
      </c>
      <c r="I38" s="105" t="s">
        <v>142</v>
      </c>
    </row>
    <row r="39" spans="1:9" ht="18.75" customHeight="1" x14ac:dyDescent="0.15">
      <c r="A39" s="28"/>
      <c r="B39" s="30"/>
      <c r="C39" s="111"/>
      <c r="D39" s="129" t="s">
        <v>174</v>
      </c>
      <c r="E39" s="130"/>
      <c r="F39" s="23"/>
      <c r="G39" s="99">
        <f>'MPS(input)'!E27</f>
        <v>0</v>
      </c>
      <c r="H39" s="91" t="s">
        <v>90</v>
      </c>
      <c r="I39" s="105" t="s">
        <v>147</v>
      </c>
    </row>
    <row r="40" spans="1:9" ht="18.75" customHeight="1" x14ac:dyDescent="0.15">
      <c r="A40" s="28"/>
      <c r="B40" s="30"/>
      <c r="C40" s="109" t="s">
        <v>186</v>
      </c>
      <c r="D40" s="63"/>
      <c r="E40" s="63"/>
      <c r="F40" s="21"/>
      <c r="G40" s="80">
        <f>G41*$G$48/1000</f>
        <v>0</v>
      </c>
      <c r="H40" s="22" t="s">
        <v>78</v>
      </c>
      <c r="I40" s="108" t="s">
        <v>139</v>
      </c>
    </row>
    <row r="41" spans="1:9" ht="33" customHeight="1" x14ac:dyDescent="0.15">
      <c r="A41" s="28"/>
      <c r="B41" s="30"/>
      <c r="C41" s="110"/>
      <c r="D41" s="129" t="s">
        <v>187</v>
      </c>
      <c r="E41" s="130"/>
      <c r="F41" s="102" t="s">
        <v>114</v>
      </c>
      <c r="G41" s="75">
        <f>G42+G45</f>
        <v>0</v>
      </c>
      <c r="H41" s="24" t="s">
        <v>91</v>
      </c>
      <c r="I41" s="102" t="s">
        <v>158</v>
      </c>
    </row>
    <row r="42" spans="1:9" ht="33" customHeight="1" x14ac:dyDescent="0.15">
      <c r="A42" s="28"/>
      <c r="B42" s="30"/>
      <c r="C42" s="110"/>
      <c r="D42" s="129" t="s">
        <v>188</v>
      </c>
      <c r="E42" s="130"/>
      <c r="F42" s="102" t="s">
        <v>114</v>
      </c>
      <c r="G42" s="78">
        <f>'MPS(input)'!$E$9+(G43*G44)</f>
        <v>0</v>
      </c>
      <c r="H42" s="24" t="s">
        <v>91</v>
      </c>
      <c r="I42" s="102" t="s">
        <v>159</v>
      </c>
    </row>
    <row r="43" spans="1:9" ht="18.75" customHeight="1" x14ac:dyDescent="0.15">
      <c r="A43" s="28"/>
      <c r="B43" s="30"/>
      <c r="C43" s="110"/>
      <c r="D43" s="129" t="s">
        <v>189</v>
      </c>
      <c r="E43" s="130"/>
      <c r="F43" s="26"/>
      <c r="G43" s="93">
        <f>'MPS(input)'!$E$24</f>
        <v>0</v>
      </c>
      <c r="H43" s="94" t="s">
        <v>88</v>
      </c>
      <c r="I43" s="105" t="s">
        <v>160</v>
      </c>
    </row>
    <row r="44" spans="1:9" ht="33" customHeight="1" x14ac:dyDescent="0.15">
      <c r="A44" s="28"/>
      <c r="B44" s="30"/>
      <c r="C44" s="110"/>
      <c r="D44" s="129" t="s">
        <v>134</v>
      </c>
      <c r="E44" s="130"/>
      <c r="F44" s="23"/>
      <c r="G44" s="87">
        <f>'MPS(input)'!$E$10</f>
        <v>0</v>
      </c>
      <c r="H44" s="38" t="s">
        <v>93</v>
      </c>
      <c r="I44" s="102" t="s">
        <v>161</v>
      </c>
    </row>
    <row r="45" spans="1:9" ht="33" customHeight="1" x14ac:dyDescent="0.15">
      <c r="A45" s="28"/>
      <c r="B45" s="30"/>
      <c r="C45" s="110"/>
      <c r="D45" s="129" t="s">
        <v>190</v>
      </c>
      <c r="E45" s="130"/>
      <c r="F45" s="102" t="s">
        <v>114</v>
      </c>
      <c r="G45" s="78">
        <f>$G$46*$G$47</f>
        <v>0</v>
      </c>
      <c r="H45" s="24" t="s">
        <v>91</v>
      </c>
      <c r="I45" s="102" t="s">
        <v>162</v>
      </c>
    </row>
    <row r="46" spans="1:9" ht="33" customHeight="1" x14ac:dyDescent="0.15">
      <c r="A46" s="28"/>
      <c r="B46" s="30"/>
      <c r="C46" s="110"/>
      <c r="D46" s="129" t="s">
        <v>191</v>
      </c>
      <c r="E46" s="130"/>
      <c r="F46" s="102" t="s">
        <v>114</v>
      </c>
      <c r="G46" s="92">
        <f>'MPS(input)'!$E$25</f>
        <v>0</v>
      </c>
      <c r="H46" s="91" t="s">
        <v>88</v>
      </c>
      <c r="I46" s="102" t="s">
        <v>163</v>
      </c>
    </row>
    <row r="47" spans="1:9" ht="33" customHeight="1" x14ac:dyDescent="0.15">
      <c r="A47" s="28"/>
      <c r="B47" s="30"/>
      <c r="C47" s="110"/>
      <c r="D47" s="129" t="s">
        <v>183</v>
      </c>
      <c r="E47" s="130"/>
      <c r="F47" s="23"/>
      <c r="G47" s="87">
        <f>'MPS(input)'!$E$11</f>
        <v>0</v>
      </c>
      <c r="H47" s="38" t="s">
        <v>93</v>
      </c>
      <c r="I47" s="105" t="s">
        <v>155</v>
      </c>
    </row>
    <row r="48" spans="1:9" ht="18.75" customHeight="1" x14ac:dyDescent="0.15">
      <c r="A48" s="29"/>
      <c r="B48" s="31"/>
      <c r="C48" s="111"/>
      <c r="D48" s="129" t="s">
        <v>184</v>
      </c>
      <c r="E48" s="130"/>
      <c r="F48" s="26"/>
      <c r="G48" s="95">
        <f>'MPS(input)'!E26</f>
        <v>0</v>
      </c>
      <c r="H48" s="91" t="s">
        <v>95</v>
      </c>
      <c r="I48" s="105" t="s">
        <v>156</v>
      </c>
    </row>
    <row r="49" spans="1:9" x14ac:dyDescent="0.15">
      <c r="A49" s="2"/>
      <c r="B49" s="2"/>
      <c r="C49" s="2"/>
      <c r="D49" s="2"/>
      <c r="E49" s="2"/>
      <c r="F49" s="8"/>
      <c r="G49" s="7"/>
      <c r="H49" s="7"/>
      <c r="I49" s="55"/>
    </row>
    <row r="50" spans="1:9" ht="21.75" customHeight="1" x14ac:dyDescent="0.15">
      <c r="E50" s="2" t="s">
        <v>98</v>
      </c>
      <c r="F50" s="4"/>
    </row>
    <row r="51" spans="1:9" ht="21.75" customHeight="1" x14ac:dyDescent="0.15">
      <c r="E51" s="33" t="s">
        <v>99</v>
      </c>
      <c r="F51" s="81">
        <v>0.92</v>
      </c>
      <c r="G51" s="34" t="s">
        <v>92</v>
      </c>
      <c r="H51" s="2"/>
    </row>
    <row r="52" spans="1:9" ht="21.75" customHeight="1" x14ac:dyDescent="0.15">
      <c r="E52" s="33" t="s">
        <v>34</v>
      </c>
      <c r="F52" s="81">
        <v>0.9</v>
      </c>
      <c r="G52" s="34" t="s">
        <v>92</v>
      </c>
      <c r="H52" s="2"/>
    </row>
    <row r="53" spans="1:9" ht="21.75" customHeight="1" x14ac:dyDescent="0.15">
      <c r="E53" s="33" t="s">
        <v>100</v>
      </c>
      <c r="F53" s="81">
        <v>0.85</v>
      </c>
      <c r="G53" s="34" t="s">
        <v>92</v>
      </c>
      <c r="H53" s="2"/>
    </row>
    <row r="54" spans="1:9" ht="21.75" customHeight="1" x14ac:dyDescent="0.15">
      <c r="E54" s="33" t="s">
        <v>133</v>
      </c>
      <c r="F54" s="81">
        <v>5.71</v>
      </c>
      <c r="G54" s="34" t="s">
        <v>92</v>
      </c>
      <c r="H54" s="2"/>
    </row>
    <row r="55" spans="1:9" ht="21.75" customHeight="1" x14ac:dyDescent="0.15">
      <c r="E55" s="33" t="s">
        <v>131</v>
      </c>
      <c r="F55" s="81">
        <v>5.75</v>
      </c>
      <c r="G55" s="34" t="s">
        <v>92</v>
      </c>
      <c r="H55" s="2"/>
    </row>
    <row r="56" spans="1:9" ht="21.75" customHeight="1" x14ac:dyDescent="0.15">
      <c r="E56" s="33" t="s">
        <v>132</v>
      </c>
      <c r="F56" s="81">
        <v>5.91</v>
      </c>
      <c r="G56" s="34" t="s">
        <v>92</v>
      </c>
      <c r="H56" s="2"/>
    </row>
  </sheetData>
  <sheetProtection password="C6A3" sheet="1" objects="1" scenarios="1"/>
  <mergeCells count="31">
    <mergeCell ref="A3:I3"/>
    <mergeCell ref="D14:E14"/>
    <mergeCell ref="D15:E15"/>
    <mergeCell ref="D16:E16"/>
    <mergeCell ref="D17:E17"/>
    <mergeCell ref="D18:E18"/>
    <mergeCell ref="D19:E19"/>
    <mergeCell ref="D20:E20"/>
    <mergeCell ref="D21:E21"/>
    <mergeCell ref="D22:E22"/>
    <mergeCell ref="D23:E23"/>
    <mergeCell ref="D25:E25"/>
    <mergeCell ref="D26:E26"/>
    <mergeCell ref="D27:E27"/>
    <mergeCell ref="D28:E28"/>
    <mergeCell ref="D29:E29"/>
    <mergeCell ref="D30:E30"/>
    <mergeCell ref="D31:E31"/>
    <mergeCell ref="D32:E32"/>
    <mergeCell ref="D33:E33"/>
    <mergeCell ref="D34:E34"/>
    <mergeCell ref="D38:E38"/>
    <mergeCell ref="D39:E39"/>
    <mergeCell ref="D41:E41"/>
    <mergeCell ref="D42:E42"/>
    <mergeCell ref="D48:E48"/>
    <mergeCell ref="D43:E43"/>
    <mergeCell ref="D44:E44"/>
    <mergeCell ref="D45:E45"/>
    <mergeCell ref="D46:E46"/>
    <mergeCell ref="D47:E47"/>
  </mergeCells>
  <phoneticPr fontId="2"/>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7" customWidth="1"/>
    <col min="2" max="2" width="36.375" style="57" customWidth="1"/>
    <col min="3" max="3" width="49.125" style="57" customWidth="1"/>
    <col min="4" max="256" width="9" style="57"/>
    <col min="257" max="257" width="3.625" style="57" customWidth="1"/>
    <col min="258" max="258" width="36.375" style="57" customWidth="1"/>
    <col min="259" max="259" width="49.125" style="57" customWidth="1"/>
    <col min="260" max="512" width="9" style="57"/>
    <col min="513" max="513" width="3.625" style="57" customWidth="1"/>
    <col min="514" max="514" width="36.375" style="57" customWidth="1"/>
    <col min="515" max="515" width="49.125" style="57" customWidth="1"/>
    <col min="516" max="768" width="9" style="57"/>
    <col min="769" max="769" width="3.625" style="57" customWidth="1"/>
    <col min="770" max="770" width="36.375" style="57" customWidth="1"/>
    <col min="771" max="771" width="49.125" style="57" customWidth="1"/>
    <col min="772" max="1024" width="9" style="57"/>
    <col min="1025" max="1025" width="3.625" style="57" customWidth="1"/>
    <col min="1026" max="1026" width="36.375" style="57" customWidth="1"/>
    <col min="1027" max="1027" width="49.125" style="57" customWidth="1"/>
    <col min="1028" max="1280" width="9" style="57"/>
    <col min="1281" max="1281" width="3.625" style="57" customWidth="1"/>
    <col min="1282" max="1282" width="36.375" style="57" customWidth="1"/>
    <col min="1283" max="1283" width="49.125" style="57" customWidth="1"/>
    <col min="1284" max="1536" width="9" style="57"/>
    <col min="1537" max="1537" width="3.625" style="57" customWidth="1"/>
    <col min="1538" max="1538" width="36.375" style="57" customWidth="1"/>
    <col min="1539" max="1539" width="49.125" style="57" customWidth="1"/>
    <col min="1540" max="1792" width="9" style="57"/>
    <col min="1793" max="1793" width="3.625" style="57" customWidth="1"/>
    <col min="1794" max="1794" width="36.375" style="57" customWidth="1"/>
    <col min="1795" max="1795" width="49.125" style="57" customWidth="1"/>
    <col min="1796" max="2048" width="9" style="57"/>
    <col min="2049" max="2049" width="3.625" style="57" customWidth="1"/>
    <col min="2050" max="2050" width="36.375" style="57" customWidth="1"/>
    <col min="2051" max="2051" width="49.125" style="57" customWidth="1"/>
    <col min="2052" max="2304" width="9" style="57"/>
    <col min="2305" max="2305" width="3.625" style="57" customWidth="1"/>
    <col min="2306" max="2306" width="36.375" style="57" customWidth="1"/>
    <col min="2307" max="2307" width="49.125" style="57" customWidth="1"/>
    <col min="2308" max="2560" width="9" style="57"/>
    <col min="2561" max="2561" width="3.625" style="57" customWidth="1"/>
    <col min="2562" max="2562" width="36.375" style="57" customWidth="1"/>
    <col min="2563" max="2563" width="49.125" style="57" customWidth="1"/>
    <col min="2564" max="2816" width="9" style="57"/>
    <col min="2817" max="2817" width="3.625" style="57" customWidth="1"/>
    <col min="2818" max="2818" width="36.375" style="57" customWidth="1"/>
    <col min="2819" max="2819" width="49.125" style="57" customWidth="1"/>
    <col min="2820" max="3072" width="9" style="57"/>
    <col min="3073" max="3073" width="3.625" style="57" customWidth="1"/>
    <col min="3074" max="3074" width="36.375" style="57" customWidth="1"/>
    <col min="3075" max="3075" width="49.125" style="57" customWidth="1"/>
    <col min="3076" max="3328" width="9" style="57"/>
    <col min="3329" max="3329" width="3.625" style="57" customWidth="1"/>
    <col min="3330" max="3330" width="36.375" style="57" customWidth="1"/>
    <col min="3331" max="3331" width="49.125" style="57" customWidth="1"/>
    <col min="3332" max="3584" width="9" style="57"/>
    <col min="3585" max="3585" width="3.625" style="57" customWidth="1"/>
    <col min="3586" max="3586" width="36.375" style="57" customWidth="1"/>
    <col min="3587" max="3587" width="49.125" style="57" customWidth="1"/>
    <col min="3588" max="3840" width="9" style="57"/>
    <col min="3841" max="3841" width="3.625" style="57" customWidth="1"/>
    <col min="3842" max="3842" width="36.375" style="57" customWidth="1"/>
    <col min="3843" max="3843" width="49.125" style="57" customWidth="1"/>
    <col min="3844" max="4096" width="9" style="57"/>
    <col min="4097" max="4097" width="3.625" style="57" customWidth="1"/>
    <col min="4098" max="4098" width="36.375" style="57" customWidth="1"/>
    <col min="4099" max="4099" width="49.125" style="57" customWidth="1"/>
    <col min="4100" max="4352" width="9" style="57"/>
    <col min="4353" max="4353" width="3.625" style="57" customWidth="1"/>
    <col min="4354" max="4354" width="36.375" style="57" customWidth="1"/>
    <col min="4355" max="4355" width="49.125" style="57" customWidth="1"/>
    <col min="4356" max="4608" width="9" style="57"/>
    <col min="4609" max="4609" width="3.625" style="57" customWidth="1"/>
    <col min="4610" max="4610" width="36.375" style="57" customWidth="1"/>
    <col min="4611" max="4611" width="49.125" style="57" customWidth="1"/>
    <col min="4612" max="4864" width="9" style="57"/>
    <col min="4865" max="4865" width="3.625" style="57" customWidth="1"/>
    <col min="4866" max="4866" width="36.375" style="57" customWidth="1"/>
    <col min="4867" max="4867" width="49.125" style="57" customWidth="1"/>
    <col min="4868" max="5120" width="9" style="57"/>
    <col min="5121" max="5121" width="3.625" style="57" customWidth="1"/>
    <col min="5122" max="5122" width="36.375" style="57" customWidth="1"/>
    <col min="5123" max="5123" width="49.125" style="57" customWidth="1"/>
    <col min="5124" max="5376" width="9" style="57"/>
    <col min="5377" max="5377" width="3.625" style="57" customWidth="1"/>
    <col min="5378" max="5378" width="36.375" style="57" customWidth="1"/>
    <col min="5379" max="5379" width="49.125" style="57" customWidth="1"/>
    <col min="5380" max="5632" width="9" style="57"/>
    <col min="5633" max="5633" width="3.625" style="57" customWidth="1"/>
    <col min="5634" max="5634" width="36.375" style="57" customWidth="1"/>
    <col min="5635" max="5635" width="49.125" style="57" customWidth="1"/>
    <col min="5636" max="5888" width="9" style="57"/>
    <col min="5889" max="5889" width="3.625" style="57" customWidth="1"/>
    <col min="5890" max="5890" width="36.375" style="57" customWidth="1"/>
    <col min="5891" max="5891" width="49.125" style="57" customWidth="1"/>
    <col min="5892" max="6144" width="9" style="57"/>
    <col min="6145" max="6145" width="3.625" style="57" customWidth="1"/>
    <col min="6146" max="6146" width="36.375" style="57" customWidth="1"/>
    <col min="6147" max="6147" width="49.125" style="57" customWidth="1"/>
    <col min="6148" max="6400" width="9" style="57"/>
    <col min="6401" max="6401" width="3.625" style="57" customWidth="1"/>
    <col min="6402" max="6402" width="36.375" style="57" customWidth="1"/>
    <col min="6403" max="6403" width="49.125" style="57" customWidth="1"/>
    <col min="6404" max="6656" width="9" style="57"/>
    <col min="6657" max="6657" width="3.625" style="57" customWidth="1"/>
    <col min="6658" max="6658" width="36.375" style="57" customWidth="1"/>
    <col min="6659" max="6659" width="49.125" style="57" customWidth="1"/>
    <col min="6660" max="6912" width="9" style="57"/>
    <col min="6913" max="6913" width="3.625" style="57" customWidth="1"/>
    <col min="6914" max="6914" width="36.375" style="57" customWidth="1"/>
    <col min="6915" max="6915" width="49.125" style="57" customWidth="1"/>
    <col min="6916" max="7168" width="9" style="57"/>
    <col min="7169" max="7169" width="3.625" style="57" customWidth="1"/>
    <col min="7170" max="7170" width="36.375" style="57" customWidth="1"/>
    <col min="7171" max="7171" width="49.125" style="57" customWidth="1"/>
    <col min="7172" max="7424" width="9" style="57"/>
    <col min="7425" max="7425" width="3.625" style="57" customWidth="1"/>
    <col min="7426" max="7426" width="36.375" style="57" customWidth="1"/>
    <col min="7427" max="7427" width="49.125" style="57" customWidth="1"/>
    <col min="7428" max="7680" width="9" style="57"/>
    <col min="7681" max="7681" width="3.625" style="57" customWidth="1"/>
    <col min="7682" max="7682" width="36.375" style="57" customWidth="1"/>
    <col min="7683" max="7683" width="49.125" style="57" customWidth="1"/>
    <col min="7684" max="7936" width="9" style="57"/>
    <col min="7937" max="7937" width="3.625" style="57" customWidth="1"/>
    <col min="7938" max="7938" width="36.375" style="57" customWidth="1"/>
    <col min="7939" max="7939" width="49.125" style="57" customWidth="1"/>
    <col min="7940" max="8192" width="9" style="57"/>
    <col min="8193" max="8193" width="3.625" style="57" customWidth="1"/>
    <col min="8194" max="8194" width="36.375" style="57" customWidth="1"/>
    <col min="8195" max="8195" width="49.125" style="57" customWidth="1"/>
    <col min="8196" max="8448" width="9" style="57"/>
    <col min="8449" max="8449" width="3.625" style="57" customWidth="1"/>
    <col min="8450" max="8450" width="36.375" style="57" customWidth="1"/>
    <col min="8451" max="8451" width="49.125" style="57" customWidth="1"/>
    <col min="8452" max="8704" width="9" style="57"/>
    <col min="8705" max="8705" width="3.625" style="57" customWidth="1"/>
    <col min="8706" max="8706" width="36.375" style="57" customWidth="1"/>
    <col min="8707" max="8707" width="49.125" style="57" customWidth="1"/>
    <col min="8708" max="8960" width="9" style="57"/>
    <col min="8961" max="8961" width="3.625" style="57" customWidth="1"/>
    <col min="8962" max="8962" width="36.375" style="57" customWidth="1"/>
    <col min="8963" max="8963" width="49.125" style="57" customWidth="1"/>
    <col min="8964" max="9216" width="9" style="57"/>
    <col min="9217" max="9217" width="3.625" style="57" customWidth="1"/>
    <col min="9218" max="9218" width="36.375" style="57" customWidth="1"/>
    <col min="9219" max="9219" width="49.125" style="57" customWidth="1"/>
    <col min="9220" max="9472" width="9" style="57"/>
    <col min="9473" max="9473" width="3.625" style="57" customWidth="1"/>
    <col min="9474" max="9474" width="36.375" style="57" customWidth="1"/>
    <col min="9475" max="9475" width="49.125" style="57" customWidth="1"/>
    <col min="9476" max="9728" width="9" style="57"/>
    <col min="9729" max="9729" width="3.625" style="57" customWidth="1"/>
    <col min="9730" max="9730" width="36.375" style="57" customWidth="1"/>
    <col min="9731" max="9731" width="49.125" style="57" customWidth="1"/>
    <col min="9732" max="9984" width="9" style="57"/>
    <col min="9985" max="9985" width="3.625" style="57" customWidth="1"/>
    <col min="9986" max="9986" width="36.375" style="57" customWidth="1"/>
    <col min="9987" max="9987" width="49.125" style="57" customWidth="1"/>
    <col min="9988" max="10240" width="9" style="57"/>
    <col min="10241" max="10241" width="3.625" style="57" customWidth="1"/>
    <col min="10242" max="10242" width="36.375" style="57" customWidth="1"/>
    <col min="10243" max="10243" width="49.125" style="57" customWidth="1"/>
    <col min="10244" max="10496" width="9" style="57"/>
    <col min="10497" max="10497" width="3.625" style="57" customWidth="1"/>
    <col min="10498" max="10498" width="36.375" style="57" customWidth="1"/>
    <col min="10499" max="10499" width="49.125" style="57" customWidth="1"/>
    <col min="10500" max="10752" width="9" style="57"/>
    <col min="10753" max="10753" width="3.625" style="57" customWidth="1"/>
    <col min="10754" max="10754" width="36.375" style="57" customWidth="1"/>
    <col min="10755" max="10755" width="49.125" style="57" customWidth="1"/>
    <col min="10756" max="11008" width="9" style="57"/>
    <col min="11009" max="11009" width="3.625" style="57" customWidth="1"/>
    <col min="11010" max="11010" width="36.375" style="57" customWidth="1"/>
    <col min="11011" max="11011" width="49.125" style="57" customWidth="1"/>
    <col min="11012" max="11264" width="9" style="57"/>
    <col min="11265" max="11265" width="3.625" style="57" customWidth="1"/>
    <col min="11266" max="11266" width="36.375" style="57" customWidth="1"/>
    <col min="11267" max="11267" width="49.125" style="57" customWidth="1"/>
    <col min="11268" max="11520" width="9" style="57"/>
    <col min="11521" max="11521" width="3.625" style="57" customWidth="1"/>
    <col min="11522" max="11522" width="36.375" style="57" customWidth="1"/>
    <col min="11523" max="11523" width="49.125" style="57" customWidth="1"/>
    <col min="11524" max="11776" width="9" style="57"/>
    <col min="11777" max="11777" width="3.625" style="57" customWidth="1"/>
    <col min="11778" max="11778" width="36.375" style="57" customWidth="1"/>
    <col min="11779" max="11779" width="49.125" style="57" customWidth="1"/>
    <col min="11780" max="12032" width="9" style="57"/>
    <col min="12033" max="12033" width="3.625" style="57" customWidth="1"/>
    <col min="12034" max="12034" width="36.375" style="57" customWidth="1"/>
    <col min="12035" max="12035" width="49.125" style="57" customWidth="1"/>
    <col min="12036" max="12288" width="9" style="57"/>
    <col min="12289" max="12289" width="3.625" style="57" customWidth="1"/>
    <col min="12290" max="12290" width="36.375" style="57" customWidth="1"/>
    <col min="12291" max="12291" width="49.125" style="57" customWidth="1"/>
    <col min="12292" max="12544" width="9" style="57"/>
    <col min="12545" max="12545" width="3.625" style="57" customWidth="1"/>
    <col min="12546" max="12546" width="36.375" style="57" customWidth="1"/>
    <col min="12547" max="12547" width="49.125" style="57" customWidth="1"/>
    <col min="12548" max="12800" width="9" style="57"/>
    <col min="12801" max="12801" width="3.625" style="57" customWidth="1"/>
    <col min="12802" max="12802" width="36.375" style="57" customWidth="1"/>
    <col min="12803" max="12803" width="49.125" style="57" customWidth="1"/>
    <col min="12804" max="13056" width="9" style="57"/>
    <col min="13057" max="13057" width="3.625" style="57" customWidth="1"/>
    <col min="13058" max="13058" width="36.375" style="57" customWidth="1"/>
    <col min="13059" max="13059" width="49.125" style="57" customWidth="1"/>
    <col min="13060" max="13312" width="9" style="57"/>
    <col min="13313" max="13313" width="3.625" style="57" customWidth="1"/>
    <col min="13314" max="13314" width="36.375" style="57" customWidth="1"/>
    <col min="13315" max="13315" width="49.125" style="57" customWidth="1"/>
    <col min="13316" max="13568" width="9" style="57"/>
    <col min="13569" max="13569" width="3.625" style="57" customWidth="1"/>
    <col min="13570" max="13570" width="36.375" style="57" customWidth="1"/>
    <col min="13571" max="13571" width="49.125" style="57" customWidth="1"/>
    <col min="13572" max="13824" width="9" style="57"/>
    <col min="13825" max="13825" width="3.625" style="57" customWidth="1"/>
    <col min="13826" max="13826" width="36.375" style="57" customWidth="1"/>
    <col min="13827" max="13827" width="49.125" style="57" customWidth="1"/>
    <col min="13828" max="14080" width="9" style="57"/>
    <col min="14081" max="14081" width="3.625" style="57" customWidth="1"/>
    <col min="14082" max="14082" width="36.375" style="57" customWidth="1"/>
    <col min="14083" max="14083" width="49.125" style="57" customWidth="1"/>
    <col min="14084" max="14336" width="9" style="57"/>
    <col min="14337" max="14337" width="3.625" style="57" customWidth="1"/>
    <col min="14338" max="14338" width="36.375" style="57" customWidth="1"/>
    <col min="14339" max="14339" width="49.125" style="57" customWidth="1"/>
    <col min="14340" max="14592" width="9" style="57"/>
    <col min="14593" max="14593" width="3.625" style="57" customWidth="1"/>
    <col min="14594" max="14594" width="36.375" style="57" customWidth="1"/>
    <col min="14595" max="14595" width="49.125" style="57" customWidth="1"/>
    <col min="14596" max="14848" width="9" style="57"/>
    <col min="14849" max="14849" width="3.625" style="57" customWidth="1"/>
    <col min="14850" max="14850" width="36.375" style="57" customWidth="1"/>
    <col min="14851" max="14851" width="49.125" style="57" customWidth="1"/>
    <col min="14852" max="15104" width="9" style="57"/>
    <col min="15105" max="15105" width="3.625" style="57" customWidth="1"/>
    <col min="15106" max="15106" width="36.375" style="57" customWidth="1"/>
    <col min="15107" max="15107" width="49.125" style="57" customWidth="1"/>
    <col min="15108" max="15360" width="9" style="57"/>
    <col min="15361" max="15361" width="3.625" style="57" customWidth="1"/>
    <col min="15362" max="15362" width="36.375" style="57" customWidth="1"/>
    <col min="15363" max="15363" width="49.125" style="57" customWidth="1"/>
    <col min="15364" max="15616" width="9" style="57"/>
    <col min="15617" max="15617" width="3.625" style="57" customWidth="1"/>
    <col min="15618" max="15618" width="36.375" style="57" customWidth="1"/>
    <col min="15619" max="15619" width="49.125" style="57" customWidth="1"/>
    <col min="15620" max="15872" width="9" style="57"/>
    <col min="15873" max="15873" width="3.625" style="57" customWidth="1"/>
    <col min="15874" max="15874" width="36.375" style="57" customWidth="1"/>
    <col min="15875" max="15875" width="49.125" style="57" customWidth="1"/>
    <col min="15876" max="16128" width="9" style="57"/>
    <col min="16129" max="16129" width="3.625" style="57" customWidth="1"/>
    <col min="16130" max="16130" width="36.375" style="57" customWidth="1"/>
    <col min="16131" max="16131" width="49.125" style="57" customWidth="1"/>
    <col min="16132" max="16384" width="9" style="57"/>
  </cols>
  <sheetData>
    <row r="1" spans="1:3" ht="18" customHeight="1" x14ac:dyDescent="0.15">
      <c r="C1" s="12" t="str">
        <f>'MPS(input)'!K1</f>
        <v>Monitoring Spreadsheet: JCM_VN_AM003_ver01.1</v>
      </c>
    </row>
    <row r="2" spans="1:3" ht="18" customHeight="1" x14ac:dyDescent="0.15">
      <c r="C2" s="12" t="str">
        <f>'MPS(input)'!K2</f>
        <v>Reference Number:</v>
      </c>
    </row>
    <row r="3" spans="1:3" ht="24" customHeight="1" x14ac:dyDescent="0.15">
      <c r="A3" s="132" t="s">
        <v>101</v>
      </c>
      <c r="B3" s="132"/>
      <c r="C3" s="132"/>
    </row>
    <row r="5" spans="1:3" ht="21" customHeight="1" x14ac:dyDescent="0.15">
      <c r="B5" s="58" t="s">
        <v>102</v>
      </c>
      <c r="C5" s="58" t="s">
        <v>103</v>
      </c>
    </row>
    <row r="6" spans="1:3" ht="54" customHeight="1" x14ac:dyDescent="0.15">
      <c r="B6" s="59"/>
      <c r="C6" s="59"/>
    </row>
    <row r="7" spans="1:3" ht="54" customHeight="1" x14ac:dyDescent="0.15">
      <c r="B7" s="59"/>
      <c r="C7" s="59"/>
    </row>
    <row r="8" spans="1:3" ht="54" customHeight="1" x14ac:dyDescent="0.15">
      <c r="B8" s="59"/>
      <c r="C8" s="59"/>
    </row>
    <row r="9" spans="1:3" ht="54" customHeight="1" x14ac:dyDescent="0.15">
      <c r="B9" s="59"/>
      <c r="C9" s="59"/>
    </row>
    <row r="10" spans="1:3" ht="54" customHeight="1" x14ac:dyDescent="0.15">
      <c r="B10" s="59"/>
      <c r="C10" s="59"/>
    </row>
    <row r="11" spans="1:3" ht="54" customHeight="1" x14ac:dyDescent="0.15">
      <c r="B11" s="59"/>
      <c r="C11" s="59"/>
    </row>
    <row r="12" spans="1:3" ht="54" customHeight="1" x14ac:dyDescent="0.15">
      <c r="B12" s="59"/>
      <c r="C12" s="59"/>
    </row>
  </sheetData>
  <sheetProtection password="C6A3" sheet="1" objects="1" scenarios="1" formatCells="0" formatRows="0" insertRows="0"/>
  <mergeCells count="1">
    <mergeCell ref="A3:C3"/>
  </mergeCells>
  <phoneticPr fontId="19"/>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6"/>
  <sheetViews>
    <sheetView showGridLines="0" view="pageBreakPreview" zoomScale="60" zoomScaleNormal="60" workbookViewId="0"/>
  </sheetViews>
  <sheetFormatPr defaultColWidth="9" defaultRowHeight="14.25" x14ac:dyDescent="0.15"/>
  <cols>
    <col min="1" max="1" width="3.625" style="1" customWidth="1"/>
    <col min="2" max="2" width="15.625" style="1" customWidth="1"/>
    <col min="3" max="3" width="16.75" style="1" customWidth="1"/>
    <col min="4" max="4" width="17.625" style="1" customWidth="1"/>
    <col min="5" max="5" width="24.625" style="1" customWidth="1"/>
    <col min="6" max="6" width="13.125" style="1" customWidth="1"/>
    <col min="7" max="7" width="14.625" style="1" customWidth="1"/>
    <col min="8" max="8" width="19.375" style="1" customWidth="1"/>
    <col min="9" max="9" width="17" style="1" customWidth="1"/>
    <col min="10" max="10" width="62.75" style="1" customWidth="1"/>
    <col min="11" max="11" width="14.625" style="1" customWidth="1"/>
    <col min="12" max="12" width="12.75" style="1" customWidth="1"/>
    <col min="13" max="16384" width="9" style="1"/>
  </cols>
  <sheetData>
    <row r="1" spans="1:12" ht="18" customHeight="1" x14ac:dyDescent="0.15">
      <c r="L1" s="12" t="str">
        <f>'MPS(input)'!K1</f>
        <v>Monitoring Spreadsheet: JCM_VN_AM003_ver01.1</v>
      </c>
    </row>
    <row r="2" spans="1:12" ht="18" customHeight="1" x14ac:dyDescent="0.15">
      <c r="L2" s="12" t="str">
        <f>'MPS(input)'!K2</f>
        <v>Reference Number:</v>
      </c>
    </row>
    <row r="3" spans="1:12" ht="27.75" customHeight="1" x14ac:dyDescent="0.15">
      <c r="A3" s="47" t="s">
        <v>192</v>
      </c>
      <c r="B3" s="13"/>
      <c r="C3" s="13"/>
      <c r="D3" s="13"/>
      <c r="E3" s="13"/>
      <c r="F3" s="13"/>
      <c r="G3" s="13"/>
      <c r="H3" s="13"/>
      <c r="I3" s="13"/>
      <c r="J3" s="13"/>
      <c r="K3" s="14"/>
      <c r="L3" s="14"/>
    </row>
    <row r="5" spans="1:12" ht="18.75" customHeight="1" x14ac:dyDescent="0.15">
      <c r="A5" s="5" t="s">
        <v>105</v>
      </c>
      <c r="B5" s="5"/>
    </row>
    <row r="6" spans="1:12" ht="18.75" customHeight="1" x14ac:dyDescent="0.15">
      <c r="A6" s="5"/>
      <c r="B6" s="39" t="s">
        <v>3</v>
      </c>
      <c r="C6" s="39" t="s">
        <v>4</v>
      </c>
      <c r="D6" s="39" t="s">
        <v>5</v>
      </c>
      <c r="E6" s="39" t="s">
        <v>6</v>
      </c>
      <c r="F6" s="39" t="s">
        <v>7</v>
      </c>
      <c r="G6" s="39" t="s">
        <v>8</v>
      </c>
      <c r="H6" s="39" t="s">
        <v>9</v>
      </c>
      <c r="I6" s="39" t="s">
        <v>10</v>
      </c>
      <c r="J6" s="39" t="s">
        <v>11</v>
      </c>
      <c r="K6" s="39" t="s">
        <v>12</v>
      </c>
      <c r="L6" s="39" t="s">
        <v>104</v>
      </c>
    </row>
    <row r="7" spans="1:12" s="9" customFormat="1" ht="39" customHeight="1" x14ac:dyDescent="0.15">
      <c r="B7" s="39" t="s">
        <v>108</v>
      </c>
      <c r="C7" s="39" t="s">
        <v>13</v>
      </c>
      <c r="D7" s="39" t="s">
        <v>14</v>
      </c>
      <c r="E7" s="39" t="s">
        <v>15</v>
      </c>
      <c r="F7" s="39" t="s">
        <v>106</v>
      </c>
      <c r="G7" s="39" t="s">
        <v>0</v>
      </c>
      <c r="H7" s="39" t="s">
        <v>17</v>
      </c>
      <c r="I7" s="39" t="s">
        <v>18</v>
      </c>
      <c r="J7" s="39" t="s">
        <v>19</v>
      </c>
      <c r="K7" s="39" t="s">
        <v>20</v>
      </c>
      <c r="L7" s="39" t="s">
        <v>21</v>
      </c>
    </row>
    <row r="8" spans="1:12" ht="100.15" customHeight="1" x14ac:dyDescent="0.15">
      <c r="B8" s="101"/>
      <c r="C8" s="40">
        <v>1</v>
      </c>
      <c r="D8" s="41" t="s">
        <v>48</v>
      </c>
      <c r="E8" s="42" t="s">
        <v>49</v>
      </c>
      <c r="F8" s="64"/>
      <c r="G8" s="41" t="s">
        <v>35</v>
      </c>
      <c r="H8" s="60" t="s">
        <v>26</v>
      </c>
      <c r="I8" s="60" t="s">
        <v>37</v>
      </c>
      <c r="J8" s="61" t="s">
        <v>38</v>
      </c>
      <c r="K8" s="61" t="s">
        <v>39</v>
      </c>
      <c r="L8" s="61"/>
    </row>
    <row r="9" spans="1:12" ht="100.15" customHeight="1" x14ac:dyDescent="0.15">
      <c r="B9" s="101"/>
      <c r="C9" s="40">
        <v>2</v>
      </c>
      <c r="D9" s="41" t="s">
        <v>50</v>
      </c>
      <c r="E9" s="42" t="s">
        <v>51</v>
      </c>
      <c r="F9" s="64"/>
      <c r="G9" s="41" t="s">
        <v>32</v>
      </c>
      <c r="H9" s="60" t="s">
        <v>31</v>
      </c>
      <c r="I9" s="60" t="s">
        <v>37</v>
      </c>
      <c r="J9" s="61" t="s">
        <v>40</v>
      </c>
      <c r="K9" s="61" t="s">
        <v>41</v>
      </c>
      <c r="L9" s="61"/>
    </row>
    <row r="10" spans="1:12" ht="100.15" customHeight="1" x14ac:dyDescent="0.15">
      <c r="A10" s="4"/>
      <c r="B10" s="101"/>
      <c r="C10" s="40">
        <v>3</v>
      </c>
      <c r="D10" s="41" t="s">
        <v>52</v>
      </c>
      <c r="E10" s="103" t="s">
        <v>134</v>
      </c>
      <c r="F10" s="64"/>
      <c r="G10" s="41" t="s">
        <v>33</v>
      </c>
      <c r="H10" s="60" t="s">
        <v>31</v>
      </c>
      <c r="I10" s="60" t="s">
        <v>37</v>
      </c>
      <c r="J10" s="60" t="s">
        <v>45</v>
      </c>
      <c r="K10" s="61" t="s">
        <v>42</v>
      </c>
      <c r="L10" s="61"/>
    </row>
    <row r="11" spans="1:12" ht="100.15" customHeight="1" x14ac:dyDescent="0.15">
      <c r="B11" s="101"/>
      <c r="C11" s="40">
        <v>4</v>
      </c>
      <c r="D11" s="41" t="s">
        <v>53</v>
      </c>
      <c r="E11" s="42" t="s">
        <v>54</v>
      </c>
      <c r="F11" s="64"/>
      <c r="G11" s="41" t="s">
        <v>33</v>
      </c>
      <c r="H11" s="60" t="s">
        <v>31</v>
      </c>
      <c r="I11" s="60" t="s">
        <v>37</v>
      </c>
      <c r="J11" s="60" t="s">
        <v>46</v>
      </c>
      <c r="K11" s="61" t="s">
        <v>42</v>
      </c>
      <c r="L11" s="61"/>
    </row>
    <row r="12" spans="1:12" ht="8.25" customHeight="1" x14ac:dyDescent="0.15"/>
    <row r="13" spans="1:12" ht="20.100000000000001" customHeight="1" x14ac:dyDescent="0.15">
      <c r="A13" s="5" t="s">
        <v>107</v>
      </c>
    </row>
    <row r="14" spans="1:12" ht="20.100000000000001" customHeight="1" x14ac:dyDescent="0.15">
      <c r="B14" s="142" t="s">
        <v>3</v>
      </c>
      <c r="C14" s="143"/>
      <c r="D14" s="124" t="s">
        <v>4</v>
      </c>
      <c r="E14" s="124"/>
      <c r="F14" s="39" t="s">
        <v>5</v>
      </c>
      <c r="G14" s="39" t="s">
        <v>6</v>
      </c>
      <c r="H14" s="124" t="s">
        <v>7</v>
      </c>
      <c r="I14" s="124"/>
      <c r="J14" s="124"/>
      <c r="K14" s="124" t="s">
        <v>8</v>
      </c>
      <c r="L14" s="124"/>
    </row>
    <row r="15" spans="1:12" ht="39" customHeight="1" x14ac:dyDescent="0.15">
      <c r="B15" s="142" t="s">
        <v>14</v>
      </c>
      <c r="C15" s="143"/>
      <c r="D15" s="124" t="s">
        <v>15</v>
      </c>
      <c r="E15" s="124"/>
      <c r="F15" s="39" t="s">
        <v>16</v>
      </c>
      <c r="G15" s="39" t="s">
        <v>0</v>
      </c>
      <c r="H15" s="124" t="s">
        <v>18</v>
      </c>
      <c r="I15" s="124"/>
      <c r="J15" s="124"/>
      <c r="K15" s="124" t="s">
        <v>21</v>
      </c>
      <c r="L15" s="124"/>
    </row>
    <row r="16" spans="1:12" ht="39" customHeight="1" x14ac:dyDescent="0.15">
      <c r="B16" s="144" t="s">
        <v>117</v>
      </c>
      <c r="C16" s="145"/>
      <c r="D16" s="122" t="s">
        <v>56</v>
      </c>
      <c r="E16" s="122"/>
      <c r="F16" s="66">
        <f>'MPS(input)'!E16</f>
        <v>0</v>
      </c>
      <c r="G16" s="43" t="s">
        <v>36</v>
      </c>
      <c r="H16" s="133" t="str">
        <f>'MPS(input)'!G16</f>
        <v>Rated/provided by the technology supplier</v>
      </c>
      <c r="I16" s="133"/>
      <c r="J16" s="133"/>
      <c r="K16" s="134" t="str">
        <f>IF('MPS(input)'!J39&gt;0,'MPS(input)'!J39,"")</f>
        <v/>
      </c>
      <c r="L16" s="134"/>
    </row>
    <row r="17" spans="1:12" ht="126.75" customHeight="1" x14ac:dyDescent="0.15">
      <c r="B17" s="144" t="s">
        <v>116</v>
      </c>
      <c r="C17" s="145"/>
      <c r="D17" s="122" t="s">
        <v>57</v>
      </c>
      <c r="E17" s="122"/>
      <c r="F17" s="66">
        <f>'MPS(input)'!E17</f>
        <v>0</v>
      </c>
      <c r="G17" s="43" t="s">
        <v>36</v>
      </c>
      <c r="H17" s="133" t="str">
        <f>'MPS(input)'!G17</f>
        <v>Default values are applied
- New natural gas fired boiler (w/o condenser): 92%
- New oil fired boiler: 90%
- New coal fired boiler: 85%
The latest version of CDM Tool to determine the baseline efficiency of thermal or electric energy generation systems</v>
      </c>
      <c r="I17" s="133"/>
      <c r="J17" s="133"/>
      <c r="K17" s="134" t="str">
        <f>IF('MPS(input)'!J40&gt;0,'MPS(input)'!J40,"")</f>
        <v/>
      </c>
      <c r="L17" s="134"/>
    </row>
    <row r="18" spans="1:12" ht="58.5" customHeight="1" x14ac:dyDescent="0.15">
      <c r="B18" s="144" t="s">
        <v>118</v>
      </c>
      <c r="C18" s="145"/>
      <c r="D18" s="122" t="s">
        <v>59</v>
      </c>
      <c r="E18" s="122"/>
      <c r="F18" s="68">
        <f>'MPS(input)'!E18</f>
        <v>0</v>
      </c>
      <c r="G18" s="41" t="s">
        <v>28</v>
      </c>
      <c r="H18" s="133" t="str">
        <f>'MPS(input)'!G18</f>
        <v>Rated/provided by the technology supplier</v>
      </c>
      <c r="I18" s="133"/>
      <c r="J18" s="133"/>
      <c r="K18" s="134" t="str">
        <f>IF('MPS(input)'!J41&gt;0,'MPS(input)'!J41,"")</f>
        <v/>
      </c>
      <c r="L18" s="134"/>
    </row>
    <row r="19" spans="1:12" ht="51" customHeight="1" x14ac:dyDescent="0.15">
      <c r="B19" s="144" t="s">
        <v>119</v>
      </c>
      <c r="C19" s="145"/>
      <c r="D19" s="122" t="s">
        <v>60</v>
      </c>
      <c r="E19" s="122"/>
      <c r="F19" s="68">
        <f>'MPS(input)'!E19</f>
        <v>0</v>
      </c>
      <c r="G19" s="41" t="s">
        <v>28</v>
      </c>
      <c r="H19" s="133" t="str">
        <f>'MPS(input)'!G19</f>
        <v>Rated/provided by the technology supplier</v>
      </c>
      <c r="I19" s="133"/>
      <c r="J19" s="133"/>
      <c r="K19" s="134" t="str">
        <f>IF('MPS(input)'!J42&gt;0,'MPS(input)'!J42,"")</f>
        <v/>
      </c>
      <c r="L19" s="134"/>
    </row>
    <row r="20" spans="1:12" ht="69" customHeight="1" x14ac:dyDescent="0.15">
      <c r="B20" s="144" t="s">
        <v>120</v>
      </c>
      <c r="C20" s="145"/>
      <c r="D20" s="122" t="s">
        <v>61</v>
      </c>
      <c r="E20" s="122"/>
      <c r="F20" s="68">
        <f>'MPS(input)'!E20</f>
        <v>0</v>
      </c>
      <c r="G20" s="41" t="s">
        <v>29</v>
      </c>
      <c r="H20" s="133" t="str">
        <f>'MPS(input)'!G20</f>
        <v>Rated/provided by the technology supplier</v>
      </c>
      <c r="I20" s="133"/>
      <c r="J20" s="133"/>
      <c r="K20" s="134" t="str">
        <f>IF('MPS(input)'!J43&gt;0,'MPS(input)'!J43,"")</f>
        <v/>
      </c>
      <c r="L20" s="134"/>
    </row>
    <row r="21" spans="1:12" ht="49.5" customHeight="1" x14ac:dyDescent="0.15">
      <c r="B21" s="144" t="s">
        <v>121</v>
      </c>
      <c r="C21" s="145"/>
      <c r="D21" s="122" t="s">
        <v>62</v>
      </c>
      <c r="E21" s="122"/>
      <c r="F21" s="68">
        <f>'MPS(input)'!E21</f>
        <v>0</v>
      </c>
      <c r="G21" s="41" t="s">
        <v>28</v>
      </c>
      <c r="H21" s="133" t="str">
        <f>'MPS(input)'!G21</f>
        <v>Rated/provided by the technology supplier</v>
      </c>
      <c r="I21" s="133"/>
      <c r="J21" s="133"/>
      <c r="K21" s="134" t="str">
        <f>IF('MPS(input)'!J44&gt;0,'MPS(input)'!J44,"")</f>
        <v/>
      </c>
      <c r="L21" s="134"/>
    </row>
    <row r="22" spans="1:12" ht="105.75" customHeight="1" x14ac:dyDescent="0.15">
      <c r="B22" s="144" t="s">
        <v>122</v>
      </c>
      <c r="C22" s="145"/>
      <c r="D22" s="122" t="s">
        <v>63</v>
      </c>
      <c r="E22" s="122"/>
      <c r="F22" s="66">
        <f>'MPS(input)'!E22</f>
        <v>0</v>
      </c>
      <c r="G22" s="43" t="s">
        <v>36</v>
      </c>
      <c r="H22" s="133" t="str">
        <f>'MPS(input)'!G22</f>
        <v>Default values are applied
Cooling Capacity/unit (USRT) 
- x ≤ 250 USRT: COP　5.71
- 250 USRT &lt; x ≤ 300 USRT: COP　5.75
- 300 USRT&lt;x ≤ 500 USRT: COP　5.91</v>
      </c>
      <c r="I22" s="133"/>
      <c r="J22" s="133"/>
      <c r="K22" s="134" t="str">
        <f>IF('MPS(input)'!J45&gt;0,'MPS(input)'!J45,"")</f>
        <v/>
      </c>
      <c r="L22" s="134"/>
    </row>
    <row r="23" spans="1:12" ht="78.75" customHeight="1" x14ac:dyDescent="0.15">
      <c r="B23" s="144" t="s">
        <v>123</v>
      </c>
      <c r="C23" s="145"/>
      <c r="D23" s="122" t="s">
        <v>64</v>
      </c>
      <c r="E23" s="122"/>
      <c r="F23" s="68">
        <f>'MPS(input)'!E23</f>
        <v>0</v>
      </c>
      <c r="G23" s="41" t="s">
        <v>28</v>
      </c>
      <c r="H23" s="133" t="str">
        <f>'MPS(input)'!G23</f>
        <v>Rated/provided by the technology supplier</v>
      </c>
      <c r="I23" s="133"/>
      <c r="J23" s="133"/>
      <c r="K23" s="134" t="str">
        <f>IF('MPS(input)'!J46&gt;0,'MPS(input)'!J46,"")</f>
        <v/>
      </c>
      <c r="L23" s="134"/>
    </row>
    <row r="24" spans="1:12" ht="65.25" customHeight="1" x14ac:dyDescent="0.15">
      <c r="B24" s="144" t="s">
        <v>124</v>
      </c>
      <c r="C24" s="145"/>
      <c r="D24" s="122" t="s">
        <v>65</v>
      </c>
      <c r="E24" s="122"/>
      <c r="F24" s="68">
        <f>'MPS(input)'!E24</f>
        <v>0</v>
      </c>
      <c r="G24" s="41" t="s">
        <v>28</v>
      </c>
      <c r="H24" s="133" t="str">
        <f>'MPS(input)'!G24</f>
        <v>Rated/provided by the technology supplier</v>
      </c>
      <c r="I24" s="133"/>
      <c r="J24" s="133"/>
      <c r="K24" s="134" t="str">
        <f>IF('MPS(input)'!J47&gt;0,'MPS(input)'!J47,"")</f>
        <v/>
      </c>
      <c r="L24" s="134"/>
    </row>
    <row r="25" spans="1:12" ht="67.5" customHeight="1" x14ac:dyDescent="0.15">
      <c r="B25" s="144" t="s">
        <v>125</v>
      </c>
      <c r="C25" s="145"/>
      <c r="D25" s="122" t="s">
        <v>66</v>
      </c>
      <c r="E25" s="122"/>
      <c r="F25" s="68">
        <f>'MPS(input)'!E25</f>
        <v>0</v>
      </c>
      <c r="G25" s="41" t="s">
        <v>28</v>
      </c>
      <c r="H25" s="133" t="str">
        <f>'MPS(input)'!G25</f>
        <v>Rated/provided by the technology supplier</v>
      </c>
      <c r="I25" s="133"/>
      <c r="J25" s="133"/>
      <c r="K25" s="134" t="str">
        <f>IF('MPS(input)'!J48&gt;0,'MPS(input)'!J48,"")</f>
        <v/>
      </c>
      <c r="L25" s="134"/>
    </row>
    <row r="26" spans="1:12" ht="400.15" customHeight="1" x14ac:dyDescent="0.15">
      <c r="B26" s="144" t="s">
        <v>126</v>
      </c>
      <c r="C26" s="145"/>
      <c r="D26" s="122" t="s">
        <v>198</v>
      </c>
      <c r="E26" s="122"/>
      <c r="F26" s="70">
        <f>'MPS(input)'!E26</f>
        <v>0</v>
      </c>
      <c r="G26" s="41" t="s">
        <v>43</v>
      </c>
      <c r="H26" s="135" t="str">
        <f>'MPS(input)'!G26</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26" s="135"/>
      <c r="J26" s="135"/>
      <c r="K26" s="134" t="str">
        <f>IF('MPS(input)'!J49&gt;0,'MPS(input)'!J49,"")</f>
        <v/>
      </c>
      <c r="L26" s="134"/>
    </row>
    <row r="27" spans="1:12" ht="84.75" customHeight="1" x14ac:dyDescent="0.15">
      <c r="B27" s="144" t="s">
        <v>127</v>
      </c>
      <c r="C27" s="145"/>
      <c r="D27" s="122" t="s">
        <v>67</v>
      </c>
      <c r="E27" s="122"/>
      <c r="F27" s="72">
        <f>'MPS(input)'!E27</f>
        <v>0</v>
      </c>
      <c r="G27" s="41" t="s">
        <v>44</v>
      </c>
      <c r="H27" s="133" t="str">
        <f>'MPS(input)'!G27</f>
        <v>Country specific data or IPCC default value from “2006 IPCC Guidelines for National Greenhouse Gas Inventories”.
Lower limit values of the default net calorific value and CO2 emission factor are applied.</v>
      </c>
      <c r="I27" s="133"/>
      <c r="J27" s="133"/>
      <c r="K27" s="134" t="str">
        <f>IF('MPS(input)'!J50&gt;0,'MPS(input)'!J50,"")</f>
        <v/>
      </c>
      <c r="L27" s="134"/>
    </row>
    <row r="28" spans="1:12" ht="20.100000000000001" customHeight="1" x14ac:dyDescent="0.15">
      <c r="B28" s="4"/>
      <c r="C28" s="4"/>
      <c r="F28" s="10"/>
      <c r="G28" s="10"/>
    </row>
    <row r="29" spans="1:12" ht="18.75" customHeight="1" x14ac:dyDescent="0.15">
      <c r="A29" s="62" t="s">
        <v>110</v>
      </c>
      <c r="B29" s="3"/>
    </row>
    <row r="30" spans="1:12" ht="17.25" thickBot="1" x14ac:dyDescent="0.2">
      <c r="B30" s="136" t="s">
        <v>109</v>
      </c>
      <c r="C30" s="137"/>
      <c r="D30" s="138" t="s">
        <v>69</v>
      </c>
      <c r="E30" s="139"/>
      <c r="F30" s="44" t="s">
        <v>0</v>
      </c>
    </row>
    <row r="31" spans="1:12" ht="19.5" thickBot="1" x14ac:dyDescent="0.2">
      <c r="B31" s="147"/>
      <c r="C31" s="148"/>
      <c r="D31" s="140" t="e">
        <f>ROUNDDOWN('MRS(calc_process)'!G6, 0)</f>
        <v>#DIV/0!</v>
      </c>
      <c r="E31" s="141"/>
      <c r="F31" s="45" t="s">
        <v>70</v>
      </c>
    </row>
    <row r="32" spans="1:12" ht="20.100000000000001" customHeight="1" x14ac:dyDescent="0.15">
      <c r="B32" s="4"/>
      <c r="C32" s="4"/>
      <c r="F32" s="10"/>
      <c r="G32" s="10"/>
    </row>
    <row r="33" spans="1:10" ht="18.75" customHeight="1" x14ac:dyDescent="0.15">
      <c r="A33" s="5" t="s">
        <v>2</v>
      </c>
    </row>
    <row r="34" spans="1:10" ht="18" customHeight="1" x14ac:dyDescent="0.15">
      <c r="B34" s="46" t="s">
        <v>23</v>
      </c>
      <c r="C34" s="121" t="s">
        <v>24</v>
      </c>
      <c r="D34" s="121"/>
      <c r="E34" s="121"/>
      <c r="F34" s="121"/>
      <c r="G34" s="121"/>
      <c r="H34" s="121"/>
      <c r="I34" s="121"/>
      <c r="J34" s="11"/>
    </row>
    <row r="35" spans="1:10" ht="18" customHeight="1" x14ac:dyDescent="0.15">
      <c r="B35" s="46" t="s">
        <v>22</v>
      </c>
      <c r="C35" s="121" t="s">
        <v>25</v>
      </c>
      <c r="D35" s="121"/>
      <c r="E35" s="121"/>
      <c r="F35" s="121"/>
      <c r="G35" s="121"/>
      <c r="H35" s="121"/>
      <c r="I35" s="121"/>
      <c r="J35" s="11"/>
    </row>
    <row r="36" spans="1:10" ht="18" customHeight="1" x14ac:dyDescent="0.15">
      <c r="B36" s="46" t="s">
        <v>26</v>
      </c>
      <c r="C36" s="121" t="s">
        <v>27</v>
      </c>
      <c r="D36" s="121"/>
      <c r="E36" s="121"/>
      <c r="F36" s="121"/>
      <c r="G36" s="121"/>
      <c r="H36" s="121"/>
      <c r="I36" s="121"/>
      <c r="J36" s="11"/>
    </row>
  </sheetData>
  <sheetProtection algorithmName="SHA-512" hashValue="o03zNowCd7y44mBxIKkAMNZ8chG2l2mI4X3og+LxZgsPks849ce+VBdH1cc4zDUmX5z2IJduu0049+Ham54+mQ==" saltValue="R40WuvgEovx/RO2y2TkUnQ==" spinCount="100000" sheet="1" objects="1" scenarios="1" formatCells="0" formatRows="0"/>
  <mergeCells count="63">
    <mergeCell ref="B24:C24"/>
    <mergeCell ref="B25:C25"/>
    <mergeCell ref="B26:C26"/>
    <mergeCell ref="B27:C27"/>
    <mergeCell ref="B19:C19"/>
    <mergeCell ref="B20:C20"/>
    <mergeCell ref="B21:C21"/>
    <mergeCell ref="B22:C22"/>
    <mergeCell ref="B23:C23"/>
    <mergeCell ref="B14:C14"/>
    <mergeCell ref="B15:C15"/>
    <mergeCell ref="B16:C16"/>
    <mergeCell ref="B17:C17"/>
    <mergeCell ref="B18:C18"/>
    <mergeCell ref="B30:C30"/>
    <mergeCell ref="B31:C31"/>
    <mergeCell ref="C34:I34"/>
    <mergeCell ref="C35:I35"/>
    <mergeCell ref="C36:I36"/>
    <mergeCell ref="D30:E30"/>
    <mergeCell ref="D31:E31"/>
    <mergeCell ref="D26:E26"/>
    <mergeCell ref="H26:J26"/>
    <mergeCell ref="K26:L26"/>
    <mergeCell ref="D27:E27"/>
    <mergeCell ref="H27:J27"/>
    <mergeCell ref="K27:L27"/>
    <mergeCell ref="D24:E24"/>
    <mergeCell ref="H24:J24"/>
    <mergeCell ref="K24:L24"/>
    <mergeCell ref="D25:E25"/>
    <mergeCell ref="H25:J25"/>
    <mergeCell ref="K25:L25"/>
    <mergeCell ref="D22:E22"/>
    <mergeCell ref="H22:J22"/>
    <mergeCell ref="K22:L22"/>
    <mergeCell ref="D23:E23"/>
    <mergeCell ref="H23:J23"/>
    <mergeCell ref="K23:L23"/>
    <mergeCell ref="D20:E20"/>
    <mergeCell ref="H20:J20"/>
    <mergeCell ref="K20:L20"/>
    <mergeCell ref="D21:E21"/>
    <mergeCell ref="H21:J21"/>
    <mergeCell ref="K21:L21"/>
    <mergeCell ref="D18:E18"/>
    <mergeCell ref="H18:J18"/>
    <mergeCell ref="K18:L18"/>
    <mergeCell ref="D19:E19"/>
    <mergeCell ref="H19:J19"/>
    <mergeCell ref="K19:L19"/>
    <mergeCell ref="D16:E16"/>
    <mergeCell ref="H16:J16"/>
    <mergeCell ref="K16:L16"/>
    <mergeCell ref="D17:E17"/>
    <mergeCell ref="H17:J17"/>
    <mergeCell ref="K17:L17"/>
    <mergeCell ref="D14:E14"/>
    <mergeCell ref="H14:J14"/>
    <mergeCell ref="K14:L14"/>
    <mergeCell ref="D15:E15"/>
    <mergeCell ref="H15:J15"/>
    <mergeCell ref="K15:L15"/>
  </mergeCells>
  <phoneticPr fontId="19"/>
  <pageMargins left="0.31496062992125984" right="0.31496062992125984" top="0.55118110236220474" bottom="0.6692913385826772" header="0.31496062992125984" footer="0.31496062992125984"/>
  <pageSetup paperSize="9" scale="41" orientation="portrait" r:id="rId1"/>
  <headerFooter>
    <oddFooter>&amp;C&amp;"Arial,標準"&amp;P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6"/>
  <sheetViews>
    <sheetView showGridLines="0" view="pageBreakPreview" zoomScale="80" zoomScaleNormal="80" zoomScaleSheetLayoutView="80" workbookViewId="0"/>
  </sheetViews>
  <sheetFormatPr defaultColWidth="9"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'MPS(input)'!K1</f>
        <v>Monitoring Spreadsheet: JCM_VN_AM003_ver01.1</v>
      </c>
    </row>
    <row r="2" spans="1:11" ht="18" customHeight="1" x14ac:dyDescent="0.15">
      <c r="I2" s="12" t="str">
        <f>'MPS(input)'!K2</f>
        <v>Reference Number:</v>
      </c>
    </row>
    <row r="3" spans="1:11" s="56" customFormat="1" ht="27.75" customHeight="1" x14ac:dyDescent="0.15">
      <c r="A3" s="146" t="s">
        <v>196</v>
      </c>
      <c r="B3" s="146"/>
      <c r="C3" s="146"/>
      <c r="D3" s="146"/>
      <c r="E3" s="146"/>
      <c r="F3" s="146"/>
      <c r="G3" s="146"/>
      <c r="H3" s="146"/>
      <c r="I3" s="146"/>
    </row>
    <row r="4" spans="1:11" ht="11.25" customHeight="1" x14ac:dyDescent="0.15"/>
    <row r="5" spans="1:11" ht="18.75" customHeight="1" thickBot="1" x14ac:dyDescent="0.2">
      <c r="A5" s="27" t="s">
        <v>73</v>
      </c>
      <c r="B5" s="16"/>
      <c r="C5" s="16"/>
      <c r="D5" s="16"/>
      <c r="E5" s="15"/>
      <c r="F5" s="17" t="s">
        <v>74</v>
      </c>
      <c r="G5" s="51" t="s">
        <v>75</v>
      </c>
      <c r="H5" s="17" t="s">
        <v>76</v>
      </c>
      <c r="I5" s="18" t="s">
        <v>1</v>
      </c>
    </row>
    <row r="6" spans="1:11" ht="18.75" customHeight="1" thickTop="1" thickBot="1" x14ac:dyDescent="0.2">
      <c r="A6" s="29"/>
      <c r="B6" s="35" t="s">
        <v>77</v>
      </c>
      <c r="C6" s="19"/>
      <c r="D6" s="19"/>
      <c r="E6" s="19"/>
      <c r="F6" s="48" t="s">
        <v>113</v>
      </c>
      <c r="G6" s="73" t="e">
        <f>$G$12-$G$36</f>
        <v>#DIV/0!</v>
      </c>
      <c r="H6" s="49" t="s">
        <v>78</v>
      </c>
      <c r="I6" s="102" t="s">
        <v>193</v>
      </c>
    </row>
    <row r="7" spans="1:11" ht="18.75" customHeight="1" thickTop="1" x14ac:dyDescent="0.15">
      <c r="A7" s="27" t="s">
        <v>80</v>
      </c>
      <c r="B7" s="16"/>
      <c r="C7" s="16"/>
      <c r="D7" s="16"/>
      <c r="E7" s="15"/>
      <c r="F7" s="15"/>
      <c r="G7" s="52"/>
      <c r="H7" s="15"/>
      <c r="I7" s="106"/>
      <c r="J7" s="54"/>
      <c r="K7" s="54"/>
    </row>
    <row r="8" spans="1:11" ht="18.75" customHeight="1" x14ac:dyDescent="0.15">
      <c r="A8" s="28"/>
      <c r="B8" s="19" t="s">
        <v>81</v>
      </c>
      <c r="C8" s="19"/>
      <c r="D8" s="19"/>
      <c r="E8" s="19"/>
      <c r="F8" s="21"/>
      <c r="G8" s="82">
        <f>'MRS(input)'!F17</f>
        <v>0</v>
      </c>
      <c r="H8" s="83" t="s">
        <v>82</v>
      </c>
      <c r="I8" s="105" t="s">
        <v>135</v>
      </c>
    </row>
    <row r="9" spans="1:11" ht="18.75" customHeight="1" x14ac:dyDescent="0.15">
      <c r="A9" s="28"/>
      <c r="B9" s="19" t="s">
        <v>83</v>
      </c>
      <c r="C9" s="19"/>
      <c r="D9" s="19"/>
      <c r="E9" s="19"/>
      <c r="F9" s="23"/>
      <c r="G9" s="97">
        <f>'MRS(input)'!F16</f>
        <v>0</v>
      </c>
      <c r="H9" s="89" t="s">
        <v>82</v>
      </c>
      <c r="I9" s="105" t="s">
        <v>136</v>
      </c>
    </row>
    <row r="10" spans="1:11" ht="18.75" customHeight="1" x14ac:dyDescent="0.15">
      <c r="A10" s="29"/>
      <c r="B10" s="19" t="s">
        <v>84</v>
      </c>
      <c r="C10" s="19"/>
      <c r="D10" s="19"/>
      <c r="E10" s="19"/>
      <c r="F10" s="23"/>
      <c r="G10" s="82">
        <f>'MRS(input)'!F22</f>
        <v>0</v>
      </c>
      <c r="H10" s="83" t="s">
        <v>82</v>
      </c>
      <c r="I10" s="105" t="s">
        <v>137</v>
      </c>
    </row>
    <row r="11" spans="1:11" ht="18.75" customHeight="1" thickBot="1" x14ac:dyDescent="0.2">
      <c r="A11" s="27" t="s">
        <v>85</v>
      </c>
      <c r="B11" s="15"/>
      <c r="C11" s="16"/>
      <c r="D11" s="17"/>
      <c r="E11" s="17"/>
      <c r="F11" s="106"/>
      <c r="G11" s="27"/>
      <c r="H11" s="15"/>
      <c r="I11" s="106"/>
    </row>
    <row r="12" spans="1:11" ht="18.75" customHeight="1" thickTop="1" thickBot="1" x14ac:dyDescent="0.2">
      <c r="A12" s="28"/>
      <c r="B12" s="36" t="s">
        <v>86</v>
      </c>
      <c r="C12" s="19"/>
      <c r="D12" s="19"/>
      <c r="E12" s="19"/>
      <c r="F12" s="117" t="s">
        <v>194</v>
      </c>
      <c r="G12" s="74" t="e">
        <f>$G$13+$G$24</f>
        <v>#DIV/0!</v>
      </c>
      <c r="H12" s="50" t="s">
        <v>78</v>
      </c>
      <c r="I12" s="102" t="s">
        <v>138</v>
      </c>
    </row>
    <row r="13" spans="1:11" ht="18.75" customHeight="1" thickTop="1" x14ac:dyDescent="0.15">
      <c r="A13" s="28"/>
      <c r="B13" s="30"/>
      <c r="C13" s="109" t="s">
        <v>164</v>
      </c>
      <c r="D13" s="38"/>
      <c r="E13" s="38"/>
      <c r="F13" s="118"/>
      <c r="G13" s="53" t="e">
        <f>$G$14*$G$23</f>
        <v>#DIV/0!</v>
      </c>
      <c r="H13" s="22" t="s">
        <v>78</v>
      </c>
      <c r="I13" s="107" t="s">
        <v>139</v>
      </c>
    </row>
    <row r="14" spans="1:11" ht="33" customHeight="1" x14ac:dyDescent="0.15">
      <c r="A14" s="28"/>
      <c r="B14" s="30"/>
      <c r="C14" s="110"/>
      <c r="D14" s="129" t="s">
        <v>165</v>
      </c>
      <c r="E14" s="130"/>
      <c r="F14" s="23"/>
      <c r="G14" s="75" t="e">
        <f>$G$15+$G$19</f>
        <v>#DIV/0!</v>
      </c>
      <c r="H14" s="22" t="s">
        <v>87</v>
      </c>
      <c r="I14" s="102" t="s">
        <v>140</v>
      </c>
    </row>
    <row r="15" spans="1:11" ht="33" customHeight="1" x14ac:dyDescent="0.15">
      <c r="A15" s="28"/>
      <c r="B15" s="30"/>
      <c r="C15" s="110"/>
      <c r="D15" s="129" t="s">
        <v>166</v>
      </c>
      <c r="E15" s="130"/>
      <c r="F15" s="23"/>
      <c r="G15" s="75" t="e">
        <f>$G$18*$G$16/$G$17</f>
        <v>#DIV/0!</v>
      </c>
      <c r="H15" s="22" t="s">
        <v>87</v>
      </c>
      <c r="I15" s="102" t="s">
        <v>141</v>
      </c>
    </row>
    <row r="16" spans="1:11" ht="33" customHeight="1" x14ac:dyDescent="0.15">
      <c r="A16" s="28"/>
      <c r="B16" s="30"/>
      <c r="C16" s="110"/>
      <c r="D16" s="129" t="s">
        <v>167</v>
      </c>
      <c r="E16" s="130"/>
      <c r="F16" s="23"/>
      <c r="G16" s="88">
        <f>'MRS(input)'!F16</f>
        <v>0</v>
      </c>
      <c r="H16" s="89" t="s">
        <v>82</v>
      </c>
      <c r="I16" s="102" t="s">
        <v>136</v>
      </c>
    </row>
    <row r="17" spans="1:9" ht="33" customHeight="1" x14ac:dyDescent="0.15">
      <c r="A17" s="28"/>
      <c r="B17" s="30"/>
      <c r="C17" s="110"/>
      <c r="D17" s="129" t="s">
        <v>168</v>
      </c>
      <c r="E17" s="130"/>
      <c r="F17" s="23"/>
      <c r="G17" s="84">
        <f>'MRS(input)'!$F$17</f>
        <v>0</v>
      </c>
      <c r="H17" s="83" t="s">
        <v>82</v>
      </c>
      <c r="I17" s="102" t="s">
        <v>135</v>
      </c>
    </row>
    <row r="18" spans="1:9" ht="33" customHeight="1" x14ac:dyDescent="0.15">
      <c r="A18" s="28"/>
      <c r="B18" s="30"/>
      <c r="C18" s="110"/>
      <c r="D18" s="129" t="s">
        <v>169</v>
      </c>
      <c r="E18" s="130"/>
      <c r="F18" s="23"/>
      <c r="G18" s="86">
        <f>'MRS(input)'!$F$8</f>
        <v>0</v>
      </c>
      <c r="H18" s="25" t="s">
        <v>87</v>
      </c>
      <c r="I18" s="102" t="s">
        <v>142</v>
      </c>
    </row>
    <row r="19" spans="1:9" ht="33" customHeight="1" x14ac:dyDescent="0.15">
      <c r="A19" s="28"/>
      <c r="B19" s="30"/>
      <c r="C19" s="110"/>
      <c r="D19" s="129" t="s">
        <v>170</v>
      </c>
      <c r="E19" s="130"/>
      <c r="F19" s="23"/>
      <c r="G19" s="75" t="e">
        <f>$G$30/$G$20*$G$21*$G$22</f>
        <v>#DIV/0!</v>
      </c>
      <c r="H19" s="22" t="s">
        <v>87</v>
      </c>
      <c r="I19" s="102" t="s">
        <v>143</v>
      </c>
    </row>
    <row r="20" spans="1:9" ht="33" customHeight="1" x14ac:dyDescent="0.15">
      <c r="A20" s="28"/>
      <c r="B20" s="30"/>
      <c r="C20" s="110"/>
      <c r="D20" s="129" t="s">
        <v>171</v>
      </c>
      <c r="E20" s="130"/>
      <c r="F20" s="102" t="s">
        <v>195</v>
      </c>
      <c r="G20" s="90">
        <f>'MRS(input)'!$F$18</f>
        <v>0</v>
      </c>
      <c r="H20" s="91" t="s">
        <v>88</v>
      </c>
      <c r="I20" s="102" t="s">
        <v>144</v>
      </c>
    </row>
    <row r="21" spans="1:9" ht="33" customHeight="1" x14ac:dyDescent="0.15">
      <c r="A21" s="28"/>
      <c r="B21" s="30"/>
      <c r="C21" s="110"/>
      <c r="D21" s="129" t="s">
        <v>172</v>
      </c>
      <c r="E21" s="130"/>
      <c r="F21" s="23"/>
      <c r="G21" s="90">
        <f>'MRS(input)'!$F$19</f>
        <v>0</v>
      </c>
      <c r="H21" s="91" t="s">
        <v>88</v>
      </c>
      <c r="I21" s="102" t="s">
        <v>145</v>
      </c>
    </row>
    <row r="22" spans="1:9" ht="33" customHeight="1" x14ac:dyDescent="0.15">
      <c r="A22" s="28"/>
      <c r="B22" s="30"/>
      <c r="C22" s="110"/>
      <c r="D22" s="129" t="s">
        <v>173</v>
      </c>
      <c r="E22" s="130"/>
      <c r="F22" s="23"/>
      <c r="G22" s="90">
        <f>'MRS(input)'!$F$20</f>
        <v>0</v>
      </c>
      <c r="H22" s="91" t="s">
        <v>89</v>
      </c>
      <c r="I22" s="102" t="s">
        <v>146</v>
      </c>
    </row>
    <row r="23" spans="1:9" ht="18.75" customHeight="1" x14ac:dyDescent="0.15">
      <c r="A23" s="28"/>
      <c r="B23" s="30"/>
      <c r="C23" s="111"/>
      <c r="D23" s="129" t="s">
        <v>174</v>
      </c>
      <c r="E23" s="130"/>
      <c r="F23" s="23"/>
      <c r="G23" s="98">
        <f>'MRS(input)'!F27</f>
        <v>0</v>
      </c>
      <c r="H23" s="91" t="s">
        <v>90</v>
      </c>
      <c r="I23" s="102" t="s">
        <v>147</v>
      </c>
    </row>
    <row r="24" spans="1:9" ht="18.75" customHeight="1" x14ac:dyDescent="0.15">
      <c r="A24" s="28"/>
      <c r="B24" s="30"/>
      <c r="C24" s="109" t="s">
        <v>175</v>
      </c>
      <c r="D24" s="63"/>
      <c r="E24" s="63"/>
      <c r="F24" s="23"/>
      <c r="G24" s="76" t="e">
        <f>$G$25*$G$34/1000</f>
        <v>#DIV/0!</v>
      </c>
      <c r="H24" s="22" t="s">
        <v>78</v>
      </c>
      <c r="I24" s="107" t="s">
        <v>139</v>
      </c>
    </row>
    <row r="25" spans="1:9" ht="33" customHeight="1" x14ac:dyDescent="0.15">
      <c r="A25" s="28"/>
      <c r="B25" s="30"/>
      <c r="C25" s="110"/>
      <c r="D25" s="129" t="s">
        <v>176</v>
      </c>
      <c r="E25" s="130"/>
      <c r="F25" s="102" t="s">
        <v>195</v>
      </c>
      <c r="G25" s="77" t="e">
        <f>$G$26+$G$31</f>
        <v>#DIV/0!</v>
      </c>
      <c r="H25" s="24" t="s">
        <v>91</v>
      </c>
      <c r="I25" s="102" t="s">
        <v>148</v>
      </c>
    </row>
    <row r="26" spans="1:9" ht="33" customHeight="1" x14ac:dyDescent="0.15">
      <c r="A26" s="28"/>
      <c r="B26" s="30"/>
      <c r="C26" s="110"/>
      <c r="D26" s="129" t="s">
        <v>177</v>
      </c>
      <c r="E26" s="130"/>
      <c r="F26" s="102" t="s">
        <v>195</v>
      </c>
      <c r="G26" s="77" t="e">
        <f>$G$30/$G$27*($G$28/$G$29)</f>
        <v>#DIV/0!</v>
      </c>
      <c r="H26" s="24" t="s">
        <v>91</v>
      </c>
      <c r="I26" s="102" t="s">
        <v>149</v>
      </c>
    </row>
    <row r="27" spans="1:9" ht="33" customHeight="1" x14ac:dyDescent="0.15">
      <c r="A27" s="28"/>
      <c r="B27" s="30"/>
      <c r="C27" s="110"/>
      <c r="D27" s="129" t="s">
        <v>171</v>
      </c>
      <c r="E27" s="130"/>
      <c r="F27" s="23"/>
      <c r="G27" s="90">
        <f>'MRS(input)'!$F$18</f>
        <v>0</v>
      </c>
      <c r="H27" s="91" t="s">
        <v>88</v>
      </c>
      <c r="I27" s="102" t="s">
        <v>150</v>
      </c>
    </row>
    <row r="28" spans="1:9" ht="33" customHeight="1" x14ac:dyDescent="0.15">
      <c r="A28" s="28"/>
      <c r="B28" s="30"/>
      <c r="C28" s="110"/>
      <c r="D28" s="129" t="s">
        <v>178</v>
      </c>
      <c r="E28" s="130"/>
      <c r="F28" s="23"/>
      <c r="G28" s="90">
        <f>'MRS(input)'!$F$21</f>
        <v>0</v>
      </c>
      <c r="H28" s="91" t="s">
        <v>28</v>
      </c>
      <c r="I28" s="102" t="s">
        <v>151</v>
      </c>
    </row>
    <row r="29" spans="1:9" ht="33" customHeight="1" x14ac:dyDescent="0.15">
      <c r="A29" s="28"/>
      <c r="B29" s="30"/>
      <c r="C29" s="110"/>
      <c r="D29" s="129" t="s">
        <v>179</v>
      </c>
      <c r="E29" s="130"/>
      <c r="F29" s="23"/>
      <c r="G29" s="85">
        <f>'MRS(input)'!$F$22</f>
        <v>0</v>
      </c>
      <c r="H29" s="83" t="s">
        <v>92</v>
      </c>
      <c r="I29" s="102" t="s">
        <v>137</v>
      </c>
    </row>
    <row r="30" spans="1:9" ht="33" customHeight="1" x14ac:dyDescent="0.15">
      <c r="A30" s="28"/>
      <c r="B30" s="30"/>
      <c r="C30" s="110"/>
      <c r="D30" s="129" t="s">
        <v>180</v>
      </c>
      <c r="E30" s="130"/>
      <c r="F30" s="102" t="s">
        <v>195</v>
      </c>
      <c r="G30" s="87">
        <f>'MRS(input)'!$F$9</f>
        <v>0</v>
      </c>
      <c r="H30" s="38" t="s">
        <v>91</v>
      </c>
      <c r="I30" s="102" t="s">
        <v>152</v>
      </c>
    </row>
    <row r="31" spans="1:9" ht="33" customHeight="1" x14ac:dyDescent="0.15">
      <c r="A31" s="28"/>
      <c r="B31" s="30"/>
      <c r="C31" s="110"/>
      <c r="D31" s="129" t="s">
        <v>181</v>
      </c>
      <c r="E31" s="130"/>
      <c r="F31" s="102" t="s">
        <v>195</v>
      </c>
      <c r="G31" s="78">
        <f>$G$32*$G$33</f>
        <v>0</v>
      </c>
      <c r="H31" s="24" t="s">
        <v>91</v>
      </c>
      <c r="I31" s="102" t="s">
        <v>153</v>
      </c>
    </row>
    <row r="32" spans="1:9" ht="33" customHeight="1" x14ac:dyDescent="0.15">
      <c r="A32" s="28"/>
      <c r="B32" s="30"/>
      <c r="C32" s="110"/>
      <c r="D32" s="129" t="s">
        <v>182</v>
      </c>
      <c r="E32" s="130"/>
      <c r="F32" s="102" t="s">
        <v>195</v>
      </c>
      <c r="G32" s="92">
        <f>'MRS(input)'!$F$23</f>
        <v>0</v>
      </c>
      <c r="H32" s="91" t="s">
        <v>88</v>
      </c>
      <c r="I32" s="102" t="s">
        <v>154</v>
      </c>
    </row>
    <row r="33" spans="1:9" ht="33" customHeight="1" x14ac:dyDescent="0.15">
      <c r="A33" s="28"/>
      <c r="B33" s="30"/>
      <c r="C33" s="110"/>
      <c r="D33" s="129" t="s">
        <v>183</v>
      </c>
      <c r="E33" s="130"/>
      <c r="F33" s="23"/>
      <c r="G33" s="87">
        <f>'MRS(input)'!$F$11</f>
        <v>0</v>
      </c>
      <c r="H33" s="38" t="s">
        <v>93</v>
      </c>
      <c r="I33" s="105" t="s">
        <v>155</v>
      </c>
    </row>
    <row r="34" spans="1:9" ht="18.75" customHeight="1" x14ac:dyDescent="0.15">
      <c r="A34" s="29"/>
      <c r="B34" s="31"/>
      <c r="C34" s="111"/>
      <c r="D34" s="129" t="s">
        <v>184</v>
      </c>
      <c r="E34" s="130"/>
      <c r="F34" s="118"/>
      <c r="G34" s="96">
        <f>'MRS(input)'!F26</f>
        <v>0</v>
      </c>
      <c r="H34" s="91" t="s">
        <v>95</v>
      </c>
      <c r="I34" s="105" t="s">
        <v>156</v>
      </c>
    </row>
    <row r="35" spans="1:9" ht="18.75" customHeight="1" thickBot="1" x14ac:dyDescent="0.2">
      <c r="A35" s="27" t="s">
        <v>96</v>
      </c>
      <c r="B35" s="16"/>
      <c r="C35" s="112"/>
      <c r="D35" s="113"/>
      <c r="E35" s="114"/>
      <c r="F35" s="106"/>
      <c r="G35" s="27"/>
      <c r="H35" s="15"/>
      <c r="I35" s="106"/>
    </row>
    <row r="36" spans="1:9" ht="18.75" customHeight="1" thickTop="1" thickBot="1" x14ac:dyDescent="0.2">
      <c r="A36" s="28"/>
      <c r="B36" s="37" t="s">
        <v>97</v>
      </c>
      <c r="C36" s="115"/>
      <c r="D36" s="116"/>
      <c r="E36" s="116"/>
      <c r="F36" s="117" t="s">
        <v>194</v>
      </c>
      <c r="G36" s="74">
        <f>$G$37+$G$40</f>
        <v>0</v>
      </c>
      <c r="H36" s="50" t="s">
        <v>78</v>
      </c>
      <c r="I36" s="105" t="s">
        <v>157</v>
      </c>
    </row>
    <row r="37" spans="1:9" ht="18.75" customHeight="1" thickTop="1" x14ac:dyDescent="0.15">
      <c r="A37" s="28"/>
      <c r="B37" s="30"/>
      <c r="C37" s="109" t="s">
        <v>185</v>
      </c>
      <c r="D37" s="63"/>
      <c r="E37" s="63"/>
      <c r="F37" s="118"/>
      <c r="G37" s="79">
        <f>$G$38*$G$39</f>
        <v>0</v>
      </c>
      <c r="H37" s="22" t="s">
        <v>78</v>
      </c>
      <c r="I37" s="107" t="s">
        <v>139</v>
      </c>
    </row>
    <row r="38" spans="1:9" ht="33" customHeight="1" x14ac:dyDescent="0.15">
      <c r="A38" s="28"/>
      <c r="B38" s="30"/>
      <c r="C38" s="110"/>
      <c r="D38" s="129" t="s">
        <v>169</v>
      </c>
      <c r="E38" s="130"/>
      <c r="F38" s="23"/>
      <c r="G38" s="100">
        <f>'MRS(input)'!$F$8</f>
        <v>0</v>
      </c>
      <c r="H38" s="25" t="s">
        <v>87</v>
      </c>
      <c r="I38" s="105" t="s">
        <v>142</v>
      </c>
    </row>
    <row r="39" spans="1:9" ht="18.75" customHeight="1" x14ac:dyDescent="0.15">
      <c r="A39" s="28"/>
      <c r="B39" s="30"/>
      <c r="C39" s="111"/>
      <c r="D39" s="129" t="s">
        <v>174</v>
      </c>
      <c r="E39" s="130"/>
      <c r="F39" s="23"/>
      <c r="G39" s="99">
        <f>'MRS(input)'!F27</f>
        <v>0</v>
      </c>
      <c r="H39" s="91" t="s">
        <v>90</v>
      </c>
      <c r="I39" s="105" t="s">
        <v>147</v>
      </c>
    </row>
    <row r="40" spans="1:9" ht="18.75" customHeight="1" x14ac:dyDescent="0.15">
      <c r="A40" s="28"/>
      <c r="B40" s="30"/>
      <c r="C40" s="109" t="s">
        <v>186</v>
      </c>
      <c r="D40" s="63"/>
      <c r="E40" s="63"/>
      <c r="F40" s="23"/>
      <c r="G40" s="80">
        <f>G41*$G$48/1000</f>
        <v>0</v>
      </c>
      <c r="H40" s="22" t="s">
        <v>78</v>
      </c>
      <c r="I40" s="108" t="s">
        <v>139</v>
      </c>
    </row>
    <row r="41" spans="1:9" ht="33" customHeight="1" x14ac:dyDescent="0.15">
      <c r="A41" s="28"/>
      <c r="B41" s="30"/>
      <c r="C41" s="110"/>
      <c r="D41" s="129" t="s">
        <v>187</v>
      </c>
      <c r="E41" s="130"/>
      <c r="F41" s="102" t="s">
        <v>195</v>
      </c>
      <c r="G41" s="75">
        <f>G42+G45</f>
        <v>0</v>
      </c>
      <c r="H41" s="24" t="s">
        <v>91</v>
      </c>
      <c r="I41" s="102" t="s">
        <v>158</v>
      </c>
    </row>
    <row r="42" spans="1:9" ht="33" customHeight="1" x14ac:dyDescent="0.15">
      <c r="A42" s="28"/>
      <c r="B42" s="30"/>
      <c r="C42" s="110"/>
      <c r="D42" s="129" t="s">
        <v>188</v>
      </c>
      <c r="E42" s="130"/>
      <c r="F42" s="102" t="s">
        <v>195</v>
      </c>
      <c r="G42" s="78">
        <f>'MRS(input)'!$F$9+(G43*G44)</f>
        <v>0</v>
      </c>
      <c r="H42" s="24" t="s">
        <v>91</v>
      </c>
      <c r="I42" s="102" t="s">
        <v>159</v>
      </c>
    </row>
    <row r="43" spans="1:9" ht="18.75" customHeight="1" x14ac:dyDescent="0.15">
      <c r="A43" s="28"/>
      <c r="B43" s="30"/>
      <c r="C43" s="110"/>
      <c r="D43" s="129" t="s">
        <v>189</v>
      </c>
      <c r="E43" s="130"/>
      <c r="F43" s="118"/>
      <c r="G43" s="93">
        <f>'MRS(input)'!$F$24</f>
        <v>0</v>
      </c>
      <c r="H43" s="94" t="s">
        <v>88</v>
      </c>
      <c r="I43" s="105" t="s">
        <v>160</v>
      </c>
    </row>
    <row r="44" spans="1:9" ht="33" customHeight="1" x14ac:dyDescent="0.15">
      <c r="A44" s="28"/>
      <c r="B44" s="30"/>
      <c r="C44" s="110"/>
      <c r="D44" s="129" t="s">
        <v>134</v>
      </c>
      <c r="E44" s="130"/>
      <c r="F44" s="23"/>
      <c r="G44" s="87">
        <f>'MRS(input)'!$F$10</f>
        <v>0</v>
      </c>
      <c r="H44" s="38" t="s">
        <v>93</v>
      </c>
      <c r="I44" s="102" t="s">
        <v>161</v>
      </c>
    </row>
    <row r="45" spans="1:9" ht="33" customHeight="1" x14ac:dyDescent="0.15">
      <c r="A45" s="28"/>
      <c r="B45" s="30"/>
      <c r="C45" s="110"/>
      <c r="D45" s="129" t="s">
        <v>190</v>
      </c>
      <c r="E45" s="130"/>
      <c r="F45" s="102" t="s">
        <v>195</v>
      </c>
      <c r="G45" s="78">
        <f>$G$46*$G$47</f>
        <v>0</v>
      </c>
      <c r="H45" s="24" t="s">
        <v>91</v>
      </c>
      <c r="I45" s="102" t="s">
        <v>162</v>
      </c>
    </row>
    <row r="46" spans="1:9" ht="33" customHeight="1" x14ac:dyDescent="0.15">
      <c r="A46" s="28"/>
      <c r="B46" s="30"/>
      <c r="C46" s="110"/>
      <c r="D46" s="129" t="s">
        <v>191</v>
      </c>
      <c r="E46" s="130"/>
      <c r="F46" s="102" t="s">
        <v>195</v>
      </c>
      <c r="G46" s="92">
        <f>'MRS(input)'!$F$25</f>
        <v>0</v>
      </c>
      <c r="H46" s="91" t="s">
        <v>88</v>
      </c>
      <c r="I46" s="102" t="s">
        <v>163</v>
      </c>
    </row>
    <row r="47" spans="1:9" ht="33" customHeight="1" x14ac:dyDescent="0.15">
      <c r="A47" s="28"/>
      <c r="B47" s="30"/>
      <c r="C47" s="110"/>
      <c r="D47" s="129" t="s">
        <v>183</v>
      </c>
      <c r="E47" s="130"/>
      <c r="F47" s="23"/>
      <c r="G47" s="87">
        <f>'MRS(input)'!$F$11</f>
        <v>0</v>
      </c>
      <c r="H47" s="38" t="s">
        <v>93</v>
      </c>
      <c r="I47" s="105" t="s">
        <v>155</v>
      </c>
    </row>
    <row r="48" spans="1:9" ht="18.75" customHeight="1" x14ac:dyDescent="0.15">
      <c r="A48" s="29"/>
      <c r="B48" s="31"/>
      <c r="C48" s="32"/>
      <c r="D48" s="129" t="s">
        <v>94</v>
      </c>
      <c r="E48" s="130"/>
      <c r="F48" s="26"/>
      <c r="G48" s="95">
        <f>'MRS(input)'!F26</f>
        <v>0</v>
      </c>
      <c r="H48" s="91" t="s">
        <v>95</v>
      </c>
      <c r="I48" s="105" t="s">
        <v>156</v>
      </c>
    </row>
    <row r="49" spans="1:9" x14ac:dyDescent="0.15">
      <c r="A49" s="2"/>
      <c r="B49" s="2"/>
      <c r="C49" s="2"/>
      <c r="D49" s="2"/>
      <c r="E49" s="2"/>
      <c r="F49" s="8"/>
      <c r="G49" s="7"/>
      <c r="H49" s="7"/>
      <c r="I49" s="55"/>
    </row>
    <row r="50" spans="1:9" ht="21.75" customHeight="1" x14ac:dyDescent="0.15">
      <c r="E50" s="2" t="s">
        <v>98</v>
      </c>
      <c r="F50" s="4"/>
    </row>
    <row r="51" spans="1:9" ht="21.75" customHeight="1" x14ac:dyDescent="0.15">
      <c r="E51" s="33" t="s">
        <v>99</v>
      </c>
      <c r="F51" s="81">
        <v>0.92</v>
      </c>
      <c r="G51" s="34" t="s">
        <v>92</v>
      </c>
      <c r="H51" s="2"/>
    </row>
    <row r="52" spans="1:9" ht="21.75" customHeight="1" x14ac:dyDescent="0.15">
      <c r="E52" s="33" t="s">
        <v>34</v>
      </c>
      <c r="F52" s="81">
        <v>0.9</v>
      </c>
      <c r="G52" s="34" t="s">
        <v>92</v>
      </c>
      <c r="H52" s="2"/>
    </row>
    <row r="53" spans="1:9" ht="21.75" customHeight="1" x14ac:dyDescent="0.15">
      <c r="E53" s="33" t="s">
        <v>100</v>
      </c>
      <c r="F53" s="81">
        <v>0.85</v>
      </c>
      <c r="G53" s="34" t="s">
        <v>92</v>
      </c>
      <c r="H53" s="2"/>
    </row>
    <row r="54" spans="1:9" ht="21.75" customHeight="1" x14ac:dyDescent="0.15">
      <c r="E54" s="33" t="s">
        <v>130</v>
      </c>
      <c r="F54" s="81">
        <v>5.71</v>
      </c>
      <c r="G54" s="34" t="s">
        <v>92</v>
      </c>
      <c r="H54" s="2"/>
    </row>
    <row r="55" spans="1:9" ht="21.75" customHeight="1" x14ac:dyDescent="0.15">
      <c r="E55" s="33" t="s">
        <v>131</v>
      </c>
      <c r="F55" s="81">
        <v>5.75</v>
      </c>
      <c r="G55" s="34" t="s">
        <v>92</v>
      </c>
      <c r="H55" s="2"/>
    </row>
    <row r="56" spans="1:9" ht="21.75" customHeight="1" x14ac:dyDescent="0.15">
      <c r="E56" s="33" t="s">
        <v>132</v>
      </c>
      <c r="F56" s="81">
        <v>5.91</v>
      </c>
      <c r="G56" s="34" t="s">
        <v>92</v>
      </c>
      <c r="H56" s="2"/>
    </row>
  </sheetData>
  <sheetProtection password="C6A3" sheet="1" objects="1" scenarios="1"/>
  <mergeCells count="31">
    <mergeCell ref="A3:I3"/>
    <mergeCell ref="D14:E14"/>
    <mergeCell ref="D15:E15"/>
    <mergeCell ref="D16:E16"/>
    <mergeCell ref="D17:E17"/>
    <mergeCell ref="D18:E18"/>
    <mergeCell ref="D19:E19"/>
    <mergeCell ref="D20:E20"/>
    <mergeCell ref="D21:E21"/>
    <mergeCell ref="D22:E22"/>
    <mergeCell ref="D23:E23"/>
    <mergeCell ref="D25:E25"/>
    <mergeCell ref="D26:E26"/>
    <mergeCell ref="D27:E27"/>
    <mergeCell ref="D28:E28"/>
    <mergeCell ref="D29:E29"/>
    <mergeCell ref="D30:E30"/>
    <mergeCell ref="D31:E31"/>
    <mergeCell ref="D32:E32"/>
    <mergeCell ref="D33:E33"/>
    <mergeCell ref="D34:E34"/>
    <mergeCell ref="D38:E38"/>
    <mergeCell ref="D39:E39"/>
    <mergeCell ref="D41:E41"/>
    <mergeCell ref="D42:E42"/>
    <mergeCell ref="D48:E48"/>
    <mergeCell ref="D43:E43"/>
    <mergeCell ref="D44:E44"/>
    <mergeCell ref="D45:E45"/>
    <mergeCell ref="D46:E46"/>
    <mergeCell ref="D47:E47"/>
  </mergeCells>
  <phoneticPr fontId="19"/>
  <dataValidations count="1">
    <dataValidation type="list" allowBlank="1" showInputMessage="1" showErrorMessage="1" sqref="F13">
      <formula1>植物種別1</formula1>
    </dataValidation>
  </dataValidations>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MPS(input)</vt:lpstr>
      <vt:lpstr>MPS(calc_process)</vt:lpstr>
      <vt:lpstr>MSS</vt:lpstr>
      <vt:lpstr>MRS(input)</vt:lpstr>
      <vt:lpstr>MRS(calc_process)</vt:lpstr>
      <vt:lpstr>boiler</vt:lpstr>
      <vt:lpstr>chiller</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2015-03-19T13:38:38Z</cp:lastPrinted>
  <dcterms:created xsi:type="dcterms:W3CDTF">2012-01-13T02:28:29Z</dcterms:created>
  <dcterms:modified xsi:type="dcterms:W3CDTF">2017-10-31T09:15:17Z</dcterms:modified>
</cp:coreProperties>
</file>