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C:\Users\misako-otsuka\Desktop\"/>
    </mc:Choice>
  </mc:AlternateContent>
  <xr:revisionPtr revIDLastSave="0" documentId="13_ncr:1_{2A745BCC-CFC4-44AB-9C6D-832D46731ACD}" xr6:coauthVersionLast="47" xr6:coauthVersionMax="47" xr10:uidLastSave="{00000000-0000-0000-0000-000000000000}"/>
  <bookViews>
    <workbookView xWindow="-120" yWindow="-120" windowWidth="29040" windowHeight="15990" tabRatio="587" xr2:uid="{00000000-000D-0000-FFFF-FFFF00000000}"/>
  </bookViews>
  <sheets>
    <sheet name="MPS(input)" sheetId="30" r:id="rId1"/>
    <sheet name="MPS(input_separate)" sheetId="32" r:id="rId2"/>
    <sheet name="MPS(calc_process)" sheetId="31" r:id="rId3"/>
  </sheets>
  <definedNames>
    <definedName name="_xlnm.Print_Area" localSheetId="2">'MPS(calc_process)'!$A$1:$I$28</definedName>
    <definedName name="_xlnm.Print_Area" localSheetId="0">'MPS(input)'!$A$1:$K$53</definedName>
    <definedName name="_xlnm.Print_Area" localSheetId="1">'MPS(input_separate)'!$A$1:$T$64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6" i="31" l="1"/>
  <c r="L44" i="32"/>
  <c r="L45" i="32"/>
  <c r="L46" i="32"/>
  <c r="L47" i="32"/>
  <c r="L48" i="32"/>
  <c r="L49" i="32"/>
  <c r="L50" i="32"/>
  <c r="L51" i="32"/>
  <c r="L52" i="32"/>
  <c r="L53" i="32"/>
  <c r="L54" i="32"/>
  <c r="S54" i="32" s="1"/>
  <c r="L55" i="32"/>
  <c r="L56" i="32"/>
  <c r="T56" i="32" s="1"/>
  <c r="L57" i="32"/>
  <c r="L58" i="32"/>
  <c r="S58" i="32" s="1"/>
  <c r="L59" i="32"/>
  <c r="L60" i="32"/>
  <c r="T60" i="32" s="1"/>
  <c r="L61" i="32"/>
  <c r="L62" i="32"/>
  <c r="S62" i="32" s="1"/>
  <c r="L43" i="32"/>
  <c r="K53" i="32"/>
  <c r="S53" i="32" s="1"/>
  <c r="K54" i="32"/>
  <c r="T54" i="32" s="1"/>
  <c r="K55" i="32"/>
  <c r="T55" i="32" s="1"/>
  <c r="K56" i="32"/>
  <c r="K57" i="32"/>
  <c r="S57" i="32" s="1"/>
  <c r="K58" i="32"/>
  <c r="T58" i="32" s="1"/>
  <c r="K59" i="32"/>
  <c r="T59" i="32" s="1"/>
  <c r="K60" i="32"/>
  <c r="K61" i="32"/>
  <c r="S61" i="32" s="1"/>
  <c r="K62" i="32"/>
  <c r="T62" i="32" s="1"/>
  <c r="K52" i="32"/>
  <c r="S52" i="32" s="1"/>
  <c r="K51" i="32"/>
  <c r="S51" i="32" s="1"/>
  <c r="K50" i="32"/>
  <c r="T50" i="32" s="1"/>
  <c r="K49" i="32"/>
  <c r="S49" i="32" s="1"/>
  <c r="K48" i="32"/>
  <c r="S48" i="32" s="1"/>
  <c r="K47" i="32"/>
  <c r="S47" i="32" s="1"/>
  <c r="K46" i="32"/>
  <c r="T46" i="32" s="1"/>
  <c r="K45" i="32"/>
  <c r="S45" i="32" s="1"/>
  <c r="K44" i="32"/>
  <c r="S44" i="32" s="1"/>
  <c r="K43" i="32"/>
  <c r="S43" i="32" s="1"/>
  <c r="F35" i="32"/>
  <c r="F34" i="32"/>
  <c r="F33" i="32"/>
  <c r="F32" i="32"/>
  <c r="F31" i="32"/>
  <c r="F30" i="32"/>
  <c r="F29" i="32"/>
  <c r="F28" i="32"/>
  <c r="F27" i="32"/>
  <c r="F26" i="32"/>
  <c r="E35" i="32"/>
  <c r="E34" i="32"/>
  <c r="E33" i="32"/>
  <c r="E32" i="32"/>
  <c r="E31" i="32"/>
  <c r="E30" i="32"/>
  <c r="E29" i="32"/>
  <c r="E28" i="32"/>
  <c r="E27" i="32"/>
  <c r="E26" i="32"/>
  <c r="T52" i="32" l="1"/>
  <c r="T48" i="32"/>
  <c r="T44" i="32"/>
  <c r="T43" i="32"/>
  <c r="T51" i="32"/>
  <c r="T47" i="32"/>
  <c r="T61" i="32"/>
  <c r="T57" i="32"/>
  <c r="T53" i="32"/>
  <c r="T49" i="32"/>
  <c r="T45" i="32"/>
  <c r="S59" i="32"/>
  <c r="S55" i="32"/>
  <c r="S50" i="32"/>
  <c r="S46" i="32"/>
  <c r="S63" i="32" s="1"/>
  <c r="G12" i="31" s="1"/>
  <c r="S60" i="32"/>
  <c r="S56" i="32"/>
  <c r="G33" i="32"/>
  <c r="G29" i="32"/>
  <c r="G26" i="32"/>
  <c r="G30" i="32"/>
  <c r="G34" i="32"/>
  <c r="G28" i="32"/>
  <c r="G32" i="32"/>
  <c r="G27" i="32"/>
  <c r="G31" i="32"/>
  <c r="G35" i="32"/>
  <c r="I1" i="31"/>
  <c r="N1" i="32"/>
  <c r="T63" i="32" l="1"/>
  <c r="G19" i="31" s="1"/>
  <c r="I18" i="32"/>
  <c r="I17" i="32"/>
  <c r="I16" i="32"/>
  <c r="I15" i="32"/>
  <c r="I14" i="32"/>
  <c r="I13" i="32"/>
  <c r="I12" i="32"/>
  <c r="I11" i="32"/>
  <c r="I10" i="32"/>
  <c r="I9" i="32"/>
  <c r="H18" i="32"/>
  <c r="H17" i="32"/>
  <c r="H16" i="32"/>
  <c r="H15" i="32"/>
  <c r="H14" i="32"/>
  <c r="H13" i="32"/>
  <c r="H12" i="32"/>
  <c r="H11" i="32"/>
  <c r="H10" i="32"/>
  <c r="N10" i="32" s="1"/>
  <c r="H9" i="32"/>
  <c r="N9" i="32" l="1"/>
  <c r="G18" i="31"/>
  <c r="G17" i="31"/>
  <c r="N12" i="32"/>
  <c r="N14" i="32"/>
  <c r="N16" i="32"/>
  <c r="G15" i="31" l="1"/>
  <c r="G14" i="31" s="1"/>
  <c r="N15" i="32"/>
  <c r="N11" i="32"/>
  <c r="N17" i="32"/>
  <c r="N13" i="32"/>
  <c r="G36" i="32" l="1"/>
  <c r="G11" i="31" s="1"/>
  <c r="E24" i="30"/>
  <c r="N18" i="32" l="1"/>
  <c r="N19" i="32" l="1"/>
  <c r="G10" i="31" s="1"/>
  <c r="G9" i="31" l="1"/>
  <c r="G5" i="31" s="1"/>
  <c r="B48" i="30" s="1"/>
</calcChain>
</file>

<file path=xl/sharedStrings.xml><?xml version="1.0" encoding="utf-8"?>
<sst xmlns="http://schemas.openxmlformats.org/spreadsheetml/2006/main" count="513" uniqueCount="235">
  <si>
    <t>JCM_TH_F_PMS_ver01.0</t>
    <phoneticPr fontId="2"/>
  </si>
  <si>
    <t>Monitoring Plan Sheet (Input Sheet) [Attachment to Project Design Document]</t>
    <phoneticPr fontId="2"/>
  </si>
  <si>
    <r>
      <t xml:space="preserve">Table 1: Parameters to be monitored </t>
    </r>
    <r>
      <rPr>
        <b/>
        <i/>
        <sz val="11"/>
        <color indexed="8"/>
        <rFont val="Arial"/>
        <family val="2"/>
      </rPr>
      <t>ex post</t>
    </r>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</si>
  <si>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</si>
  <si>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</si>
  <si>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</si>
  <si>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</si>
  <si>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</si>
  <si>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</si>
  <si>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</si>
  <si>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</si>
  <si>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</si>
  <si>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</si>
  <si>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</si>
  <si>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</si>
  <si>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</si>
  <si>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</si>
  <si>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</si>
  <si>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</si>
  <si>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</si>
  <si>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</si>
  <si>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</si>
  <si>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</si>
  <si>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(1)</t>
    <phoneticPr fontId="2"/>
  </si>
  <si>
    <r>
      <t>EC</t>
    </r>
    <r>
      <rPr>
        <vertAlign val="subscript"/>
        <sz val="11"/>
        <rFont val="Arial"/>
        <family val="2"/>
      </rPr>
      <t>i,p</t>
    </r>
    <phoneticPr fontId="2"/>
  </si>
  <si>
    <r>
      <t xml:space="preserve">Electricity consumption by the recipient facility </t>
    </r>
    <r>
      <rPr>
        <i/>
        <sz val="11"/>
        <rFont val="Arial"/>
        <family val="2"/>
      </rPr>
      <t>i</t>
    </r>
    <r>
      <rPr>
        <sz val="11"/>
        <rFont val="Arial"/>
        <family val="2"/>
      </rPr>
      <t xml:space="preserve"> which is generated by the CGS during the period </t>
    </r>
    <r>
      <rPr>
        <i/>
        <sz val="11"/>
        <rFont val="Arial"/>
        <family val="2"/>
      </rPr>
      <t>p</t>
    </r>
    <phoneticPr fontId="2"/>
  </si>
  <si>
    <t>-</t>
    <phoneticPr fontId="2"/>
  </si>
  <si>
    <t>MWh/p</t>
    <phoneticPr fontId="2"/>
  </si>
  <si>
    <t>Option C</t>
    <phoneticPr fontId="2"/>
  </si>
  <si>
    <t>Monitored data</t>
    <phoneticPr fontId="2"/>
  </si>
  <si>
    <r>
      <t xml:space="preserve">Measuring instrument(s) is installed at the point(s) where the amount of electricity consumed by the recipient facility </t>
    </r>
    <r>
      <rPr>
        <i/>
        <sz val="11"/>
        <rFont val="Arial"/>
        <family val="2"/>
      </rPr>
      <t>i</t>
    </r>
    <r>
      <rPr>
        <sz val="11"/>
        <rFont val="Arial"/>
        <family val="2"/>
      </rPr>
      <t xml:space="preserve"> which is generated by the CGS 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r>
    <phoneticPr fontId="2"/>
  </si>
  <si>
    <t>Continuously</t>
    <phoneticPr fontId="2"/>
  </si>
  <si>
    <t>Input on "MPS(input_separate)" sheet</t>
  </si>
  <si>
    <t>(2)</t>
  </si>
  <si>
    <r>
      <t>HC</t>
    </r>
    <r>
      <rPr>
        <vertAlign val="subscript"/>
        <sz val="11"/>
        <rFont val="Arial"/>
        <family val="2"/>
      </rPr>
      <t>i,p</t>
    </r>
    <phoneticPr fontId="2"/>
  </si>
  <si>
    <r>
      <t xml:space="preserve">Heating energy consumption by the recipient facility </t>
    </r>
    <r>
      <rPr>
        <i/>
        <sz val="11"/>
        <rFont val="Arial"/>
        <family val="2"/>
      </rPr>
      <t>i</t>
    </r>
    <r>
      <rPr>
        <sz val="11"/>
        <rFont val="Arial"/>
        <family val="2"/>
      </rPr>
      <t xml:space="preserve"> which is generated by the CGS during the period </t>
    </r>
    <r>
      <rPr>
        <i/>
        <sz val="11"/>
        <rFont val="Arial"/>
        <family val="2"/>
      </rPr>
      <t>p</t>
    </r>
    <phoneticPr fontId="2"/>
  </si>
  <si>
    <t>GJ/p</t>
    <phoneticPr fontId="2"/>
  </si>
  <si>
    <r>
      <t xml:space="preserve">Measuring instrument(s) is installed at the point(s) where the amount of heating energy consumed by the recipient facility </t>
    </r>
    <r>
      <rPr>
        <i/>
        <sz val="11"/>
        <rFont val="Arial"/>
        <family val="2"/>
      </rPr>
      <t>i</t>
    </r>
    <r>
      <rPr>
        <sz val="11"/>
        <rFont val="Arial"/>
        <family val="2"/>
      </rPr>
      <t xml:space="preserve"> which is generated by the CGS 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r>
    <phoneticPr fontId="2"/>
  </si>
  <si>
    <t>(3)</t>
    <phoneticPr fontId="2"/>
  </si>
  <si>
    <r>
      <t>C</t>
    </r>
    <r>
      <rPr>
        <vertAlign val="subscript"/>
        <sz val="11"/>
        <rFont val="Arial"/>
        <family val="2"/>
      </rPr>
      <t>PJ,j,p</t>
    </r>
    <phoneticPr fontId="2"/>
  </si>
  <si>
    <r>
      <t xml:space="preserve">Cooling energy generated by the project absorption chiller </t>
    </r>
    <r>
      <rPr>
        <i/>
        <sz val="11"/>
        <rFont val="Arial"/>
        <family val="2"/>
      </rPr>
      <t>j</t>
    </r>
    <r>
      <rPr>
        <sz val="11"/>
        <rFont val="Arial"/>
        <family val="2"/>
      </rPr>
      <t xml:space="preserve"> during the period </t>
    </r>
    <r>
      <rPr>
        <i/>
        <sz val="11"/>
        <rFont val="Arial"/>
        <family val="2"/>
      </rPr>
      <t>p</t>
    </r>
    <phoneticPr fontId="2"/>
  </si>
  <si>
    <t>(4)</t>
    <phoneticPr fontId="2"/>
  </si>
  <si>
    <r>
      <t>FC</t>
    </r>
    <r>
      <rPr>
        <vertAlign val="subscript"/>
        <sz val="11"/>
        <rFont val="Arial"/>
        <family val="2"/>
      </rPr>
      <t>PJ,CGS,p</t>
    </r>
    <phoneticPr fontId="2"/>
  </si>
  <si>
    <r>
      <t xml:space="preserve">Gas fuel consumption by the CGS during the period </t>
    </r>
    <r>
      <rPr>
        <i/>
        <sz val="11"/>
        <rFont val="Arial"/>
        <family val="2"/>
      </rPr>
      <t>p</t>
    </r>
    <phoneticPr fontId="2"/>
  </si>
  <si>
    <t>mass or volume/p</t>
    <phoneticPr fontId="2"/>
  </si>
  <si>
    <t>Option B or Option C</t>
    <phoneticPr fontId="2"/>
  </si>
  <si>
    <t>Invoice or Monitored data</t>
    <phoneticPr fontId="2"/>
  </si>
  <si>
    <t>[Option B]
Data on invoice provided by gas fuel supplier
[Option C]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phoneticPr fontId="2"/>
  </si>
  <si>
    <t>Monthly or Continuously</t>
    <phoneticPr fontId="2"/>
  </si>
  <si>
    <t>(5)</t>
    <phoneticPr fontId="2"/>
  </si>
  <si>
    <r>
      <t>EC</t>
    </r>
    <r>
      <rPr>
        <vertAlign val="subscript"/>
        <sz val="11"/>
        <rFont val="Arial"/>
        <family val="2"/>
      </rPr>
      <t>PJ,CL,j,p</t>
    </r>
    <phoneticPr fontId="2"/>
  </si>
  <si>
    <r>
      <t xml:space="preserve">Electricity consumption by project absorption chiller </t>
    </r>
    <r>
      <rPr>
        <i/>
        <sz val="11"/>
        <rFont val="Arial"/>
        <family val="2"/>
      </rPr>
      <t>j</t>
    </r>
    <r>
      <rPr>
        <sz val="11"/>
        <rFont val="Arial"/>
        <family val="2"/>
      </rPr>
      <t xml:space="preserve"> during the period </t>
    </r>
    <r>
      <rPr>
        <i/>
        <sz val="11"/>
        <rFont val="Arial"/>
        <family val="2"/>
      </rPr>
      <t>p</t>
    </r>
    <phoneticPr fontId="2"/>
  </si>
  <si>
    <t>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phoneticPr fontId="2"/>
  </si>
  <si>
    <t>(6)</t>
    <phoneticPr fontId="2"/>
  </si>
  <si>
    <r>
      <t>FC</t>
    </r>
    <r>
      <rPr>
        <vertAlign val="subscript"/>
        <sz val="11"/>
        <rFont val="Arial"/>
        <family val="2"/>
      </rPr>
      <t>PJ,CL,j,p</t>
    </r>
    <phoneticPr fontId="2"/>
  </si>
  <si>
    <r>
      <t xml:space="preserve">Gas fuel consumption by project absorption chiller </t>
    </r>
    <r>
      <rPr>
        <i/>
        <sz val="11"/>
        <rFont val="Arial"/>
        <family val="2"/>
      </rPr>
      <t>j</t>
    </r>
    <r>
      <rPr>
        <sz val="11"/>
        <rFont val="Arial"/>
        <family val="2"/>
      </rPr>
      <t xml:space="preserve"> during the period </t>
    </r>
    <r>
      <rPr>
        <i/>
        <sz val="11"/>
        <rFont val="Arial"/>
        <family val="2"/>
      </rPr>
      <t>p</t>
    </r>
    <phoneticPr fontId="2"/>
  </si>
  <si>
    <r>
      <t>Nm</t>
    </r>
    <r>
      <rPr>
        <vertAlign val="superscript"/>
        <sz val="11"/>
        <rFont val="Arial"/>
        <family val="2"/>
      </rPr>
      <t>3</t>
    </r>
    <r>
      <rPr>
        <sz val="11"/>
        <rFont val="Arial"/>
        <family val="2"/>
      </rPr>
      <t>/p</t>
    </r>
    <phoneticPr fontId="2"/>
  </si>
  <si>
    <r>
      <t xml:space="preserve">Table 1-annex: Parameters to be monitored </t>
    </r>
    <r>
      <rPr>
        <b/>
        <i/>
        <sz val="11"/>
        <color indexed="8"/>
        <rFont val="Arial"/>
        <family val="2"/>
      </rPr>
      <t>ex post</t>
    </r>
    <r>
      <rPr>
        <b/>
        <sz val="11"/>
        <color indexed="8"/>
        <rFont val="Arial"/>
        <family val="2"/>
      </rPr>
      <t xml:space="preserve"> (in case of EF</t>
    </r>
    <r>
      <rPr>
        <b/>
        <vertAlign val="subscript"/>
        <sz val="11"/>
        <color indexed="8"/>
        <rFont val="Arial"/>
        <family val="2"/>
      </rPr>
      <t>elec,i</t>
    </r>
    <r>
      <rPr>
        <b/>
        <sz val="11"/>
        <color indexed="8"/>
        <rFont val="Arial"/>
        <family val="2"/>
      </rPr>
      <t xml:space="preserve"> and or EF</t>
    </r>
    <r>
      <rPr>
        <b/>
        <vertAlign val="subscript"/>
        <sz val="11"/>
        <color rgb="FF000000"/>
        <rFont val="Arial"/>
        <family val="2"/>
      </rPr>
      <t>elec,j</t>
    </r>
    <r>
      <rPr>
        <b/>
        <sz val="11"/>
        <color indexed="8"/>
        <rFont val="Arial"/>
        <family val="2"/>
      </rPr>
      <t xml:space="preserve"> is calculated from measured data) </t>
    </r>
    <phoneticPr fontId="2"/>
  </si>
  <si>
    <t>(7)</t>
    <phoneticPr fontId="2"/>
  </si>
  <si>
    <r>
      <t>FC</t>
    </r>
    <r>
      <rPr>
        <vertAlign val="subscript"/>
        <sz val="11"/>
        <rFont val="Arial"/>
        <family val="2"/>
      </rPr>
      <t>cap,i,p</t>
    </r>
    <phoneticPr fontId="2"/>
  </si>
  <si>
    <r>
      <t>Amount of fuel consumed by the captive power generation system connected to the recipient facility</t>
    </r>
    <r>
      <rPr>
        <i/>
        <sz val="11"/>
        <rFont val="Arial"/>
        <family val="2"/>
      </rPr>
      <t xml:space="preserve"> i</t>
    </r>
    <r>
      <rPr>
        <sz val="11"/>
        <rFont val="Arial"/>
        <family val="2"/>
      </rPr>
      <t xml:space="preserve"> during the period </t>
    </r>
    <r>
      <rPr>
        <i/>
        <sz val="11"/>
        <rFont val="Arial"/>
        <family val="2"/>
      </rPr>
      <t>p</t>
    </r>
    <phoneticPr fontId="2"/>
  </si>
  <si>
    <t>mass or 
volume/p</t>
    <phoneticPr fontId="2"/>
  </si>
  <si>
    <t>(8)</t>
    <phoneticPr fontId="2"/>
  </si>
  <si>
    <r>
      <t>EG</t>
    </r>
    <r>
      <rPr>
        <vertAlign val="subscript"/>
        <sz val="11"/>
        <rFont val="Arial"/>
        <family val="2"/>
      </rPr>
      <t>cap,i,p</t>
    </r>
    <phoneticPr fontId="2"/>
  </si>
  <si>
    <r>
      <t>Amount of electricity generated by the captive power generation system connected to the recipient facility</t>
    </r>
    <r>
      <rPr>
        <i/>
        <sz val="11"/>
        <rFont val="Arial"/>
        <family val="2"/>
      </rPr>
      <t xml:space="preserve"> i</t>
    </r>
    <r>
      <rPr>
        <sz val="11"/>
        <rFont val="Arial"/>
        <family val="2"/>
      </rPr>
      <t xml:space="preserve"> during the period </t>
    </r>
    <r>
      <rPr>
        <i/>
        <sz val="11"/>
        <rFont val="Arial"/>
        <family val="2"/>
      </rPr>
      <t>p</t>
    </r>
    <phoneticPr fontId="2"/>
  </si>
  <si>
    <r>
      <t xml:space="preserve">Measuring instrument(s) is installed at the point(s) where the amount of electricity generated by the captive power generation system connected to the recipient facility </t>
    </r>
    <r>
      <rPr>
        <i/>
        <sz val="11"/>
        <rFont val="Arial"/>
        <family val="2"/>
      </rPr>
      <t>i</t>
    </r>
    <r>
      <rPr>
        <sz val="11"/>
        <rFont val="Arial"/>
        <family val="2"/>
      </rPr>
      <t xml:space="preserve"> 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r>
    <phoneticPr fontId="2"/>
  </si>
  <si>
    <t>(9)</t>
    <phoneticPr fontId="2"/>
  </si>
  <si>
    <r>
      <t>FC</t>
    </r>
    <r>
      <rPr>
        <vertAlign val="subscript"/>
        <sz val="11"/>
        <rFont val="Arial"/>
        <family val="2"/>
      </rPr>
      <t>cap,j,p</t>
    </r>
    <phoneticPr fontId="2"/>
  </si>
  <si>
    <r>
      <t xml:space="preserve">Amount of fuel consumed by the captive power generation system connected to the absorption chiller </t>
    </r>
    <r>
      <rPr>
        <i/>
        <sz val="11"/>
        <rFont val="Arial"/>
        <family val="2"/>
      </rPr>
      <t>j</t>
    </r>
    <r>
      <rPr>
        <sz val="11"/>
        <rFont val="Arial"/>
        <family val="2"/>
      </rPr>
      <t xml:space="preserve"> during the period </t>
    </r>
    <r>
      <rPr>
        <i/>
        <sz val="11"/>
        <rFont val="Arial"/>
        <family val="2"/>
      </rPr>
      <t>p</t>
    </r>
    <phoneticPr fontId="2"/>
  </si>
  <si>
    <t>(10)</t>
    <phoneticPr fontId="2"/>
  </si>
  <si>
    <r>
      <t>EG</t>
    </r>
    <r>
      <rPr>
        <vertAlign val="subscript"/>
        <sz val="11"/>
        <rFont val="Arial"/>
        <family val="2"/>
      </rPr>
      <t>cap,j,p</t>
    </r>
    <phoneticPr fontId="2"/>
  </si>
  <si>
    <r>
      <t xml:space="preserve">Amount of electricity generated by the captive power generation system connected to the absorption chiller </t>
    </r>
    <r>
      <rPr>
        <i/>
        <sz val="11"/>
        <rFont val="Arial"/>
        <family val="2"/>
      </rPr>
      <t>j</t>
    </r>
    <r>
      <rPr>
        <sz val="11"/>
        <rFont val="Arial"/>
        <family val="2"/>
      </rPr>
      <t xml:space="preserve"> during the period </t>
    </r>
    <r>
      <rPr>
        <i/>
        <sz val="11"/>
        <rFont val="Arial"/>
        <family val="2"/>
      </rPr>
      <t>p</t>
    </r>
    <phoneticPr fontId="2"/>
  </si>
  <si>
    <r>
      <t xml:space="preserve">Measuring instrument(s) is installed at the point(s) where the amount of electricity generated by the captive power generation system connected to the absorption chiller </t>
    </r>
    <r>
      <rPr>
        <i/>
        <sz val="11"/>
        <rFont val="Arial"/>
        <family val="2"/>
      </rPr>
      <t>j</t>
    </r>
    <r>
      <rPr>
        <sz val="11"/>
        <rFont val="Arial"/>
        <family val="2"/>
      </rPr>
      <t xml:space="preserve"> 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r>
    <phoneticPr fontId="2"/>
  </si>
  <si>
    <r>
      <t xml:space="preserve">Table 2: Project-specific parameters to be fixed </t>
    </r>
    <r>
      <rPr>
        <b/>
        <i/>
        <sz val="11"/>
        <color indexed="8"/>
        <rFont val="Arial"/>
        <family val="2"/>
      </rPr>
      <t>ex ante</t>
    </r>
    <phoneticPr fontId="2"/>
  </si>
  <si>
    <r>
      <t>η</t>
    </r>
    <r>
      <rPr>
        <vertAlign val="subscript"/>
        <sz val="11"/>
        <rFont val="Arial"/>
        <family val="2"/>
      </rPr>
      <t>RE</t>
    </r>
    <phoneticPr fontId="2"/>
  </si>
  <si>
    <t>Reference boiler efficiency</t>
    <phoneticPr fontId="2"/>
  </si>
  <si>
    <t>%</t>
    <phoneticPr fontId="2"/>
  </si>
  <si>
    <t>Value derived from the result of survey. The default value, 89 [%], should be revised if necessary.</t>
    <phoneticPr fontId="2"/>
  </si>
  <si>
    <r>
      <t>NCV</t>
    </r>
    <r>
      <rPr>
        <vertAlign val="subscript"/>
        <sz val="11"/>
        <rFont val="Arial"/>
        <family val="2"/>
      </rPr>
      <t>fuel,CGS</t>
    </r>
    <phoneticPr fontId="2"/>
  </si>
  <si>
    <t>Net calorific value of gas fuel consumed by the CGS</t>
    <phoneticPr fontId="2"/>
  </si>
  <si>
    <t>GJ/mass or
volume</t>
    <phoneticPr fontId="2"/>
  </si>
  <si>
    <t>In the order of preference:
a) values provided by fuel supplier;
b) measurement by the project participants;
c) regional or national default values; or
d) IPCC default values provided in table 1.2 of Ch.1 Vol.2 of 2006 IPCC Guidelines on National GHG Inventories. Upper value is applied.</t>
    <phoneticPr fontId="2"/>
  </si>
  <si>
    <r>
      <t>EF</t>
    </r>
    <r>
      <rPr>
        <vertAlign val="subscript"/>
        <sz val="11"/>
        <rFont val="Arial"/>
        <family val="2"/>
      </rPr>
      <t>fuel,RE</t>
    </r>
    <phoneticPr fontId="2"/>
  </si>
  <si>
    <r>
      <t>CO</t>
    </r>
    <r>
      <rPr>
        <vertAlign val="subscript"/>
        <sz val="11"/>
        <rFont val="Arial"/>
        <family val="2"/>
      </rPr>
      <t>2</t>
    </r>
    <r>
      <rPr>
        <sz val="11"/>
        <rFont val="Arial"/>
        <family val="2"/>
      </rPr>
      <t xml:space="preserve"> emission factor for fossil fuel consumed by the reference boiler
(CO</t>
    </r>
    <r>
      <rPr>
        <vertAlign val="subscript"/>
        <sz val="11"/>
        <rFont val="Arial"/>
        <family val="2"/>
      </rPr>
      <t>2</t>
    </r>
    <r>
      <rPr>
        <sz val="11"/>
        <rFont val="Arial"/>
        <family val="2"/>
      </rPr>
      <t xml:space="preserve"> emission factor of natural gas is applied in this methodology)</t>
    </r>
    <phoneticPr fontId="2"/>
  </si>
  <si>
    <r>
      <t>tCO</t>
    </r>
    <r>
      <rPr>
        <vertAlign val="subscript"/>
        <sz val="11"/>
        <rFont val="Arial"/>
        <family val="2"/>
      </rPr>
      <t>2</t>
    </r>
    <r>
      <rPr>
        <sz val="11"/>
        <rFont val="Arial"/>
        <family val="2"/>
      </rPr>
      <t>/GJ</t>
    </r>
    <phoneticPr fontId="2"/>
  </si>
  <si>
    <t>In the order of preference:
a) values provided by fuel supplier;
b) measurement by the project participants;
c) regional or national default values; or
d) IPCC default values provided in table 1.4 of Ch.1 Vol.2 of 2006 IPCC Guidelines on National GHG Inventories. Lower value is applied.</t>
    <phoneticPr fontId="2"/>
  </si>
  <si>
    <r>
      <t>EF</t>
    </r>
    <r>
      <rPr>
        <vertAlign val="subscript"/>
        <sz val="11"/>
        <rFont val="Arial"/>
        <family val="2"/>
      </rPr>
      <t>fuel,CGS</t>
    </r>
    <phoneticPr fontId="2"/>
  </si>
  <si>
    <r>
      <t>CO</t>
    </r>
    <r>
      <rPr>
        <vertAlign val="subscript"/>
        <sz val="11"/>
        <rFont val="Arial"/>
        <family val="2"/>
      </rPr>
      <t>2</t>
    </r>
    <r>
      <rPr>
        <sz val="11"/>
        <rFont val="Arial"/>
        <family val="2"/>
      </rPr>
      <t xml:space="preserve"> emission factor for gas fuel consumed by the CGS</t>
    </r>
    <phoneticPr fontId="2"/>
  </si>
  <si>
    <t>In the order of preference:
a) values provided by fuel supplier;
b) measurement by the project participants;
c) regional or national default values; or
d) IPCC default values provided in table 1.4 of Ch.1 Vol.2 of 2006 IPCC Guidelines on National GHG Inventories. Upper value is applied.</t>
    <phoneticPr fontId="2"/>
  </si>
  <si>
    <r>
      <t>EF</t>
    </r>
    <r>
      <rPr>
        <vertAlign val="subscript"/>
        <sz val="11"/>
        <rFont val="Arial"/>
        <family val="2"/>
      </rPr>
      <t>elec,i</t>
    </r>
    <phoneticPr fontId="2"/>
  </si>
  <si>
    <r>
      <rPr>
        <b/>
        <sz val="11"/>
        <rFont val="Arial"/>
        <family val="2"/>
      </rPr>
      <t>[For grid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phoneticPr fontId="2"/>
  </si>
  <si>
    <r>
      <t>tCO</t>
    </r>
    <r>
      <rPr>
        <vertAlign val="subscript"/>
        <sz val="11"/>
        <rFont val="Arial"/>
        <family val="2"/>
      </rPr>
      <t>2</t>
    </r>
    <r>
      <rPr>
        <sz val="11"/>
        <rFont val="Arial"/>
        <family val="2"/>
      </rPr>
      <t>/MWh</t>
    </r>
    <phoneticPr fontId="2"/>
  </si>
  <si>
    <t>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t>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</si>
  <si>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r>
      <rPr>
        <sz val="11"/>
        <rFont val="Arial"/>
        <family val="2"/>
      </rPr>
      <t xml:space="preserve">
</t>
    </r>
    <r>
      <rPr>
        <b/>
        <sz val="11"/>
        <rFont val="Arial"/>
        <family val="2"/>
      </rPr>
      <t>Option a</t>
    </r>
    <phoneticPr fontId="2"/>
  </si>
  <si>
    <r>
      <t>Power generation efficiency obtained from manufacturer's specification; and
CO</t>
    </r>
    <r>
      <rPr>
        <vertAlign val="subscript"/>
        <sz val="11"/>
        <rFont val="Arial"/>
        <family val="2"/>
      </rPr>
      <t>2</t>
    </r>
    <r>
      <rPr>
        <sz val="11"/>
        <rFont val="Arial"/>
        <family val="2"/>
      </rPr>
      <t xml:space="preserve"> emission factor for the fuel consumed by the captive power generation system connected to the recipient facility </t>
    </r>
    <r>
      <rPr>
        <i/>
        <sz val="11"/>
        <rFont val="Arial"/>
        <family val="2"/>
      </rPr>
      <t>i</t>
    </r>
    <r>
      <rPr>
        <sz val="11"/>
        <rFont val="Arial"/>
        <family val="2"/>
      </rPr>
      <t>.</t>
    </r>
    <phoneticPr fontId="2"/>
  </si>
  <si>
    <t>Calculated</t>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</si>
  <si>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r>
      <rPr>
        <sz val="11"/>
        <rFont val="Arial"/>
        <family val="2"/>
      </rPr>
      <t xml:space="preserve">
</t>
    </r>
    <r>
      <rPr>
        <b/>
        <sz val="11"/>
        <rFont val="Arial"/>
        <family val="2"/>
      </rPr>
      <t>Option b</t>
    </r>
    <phoneticPr fontId="2"/>
  </si>
  <si>
    <r>
      <t xml:space="preserve">The power generation efficiency calculated from monitored data of the amount of fuel input for power generation and the amount of electricity generated;
Net calorific value of the fuel consumed by the captive power generation system connected to the recipient facility </t>
    </r>
    <r>
      <rPr>
        <i/>
        <sz val="11"/>
        <rFont val="Arial"/>
        <family val="2"/>
      </rPr>
      <t>i</t>
    </r>
    <r>
      <rPr>
        <sz val="11"/>
        <rFont val="Arial"/>
        <family val="2"/>
      </rPr>
      <t>; and
CO</t>
    </r>
    <r>
      <rPr>
        <vertAlign val="subscript"/>
        <sz val="11"/>
        <rFont val="Arial"/>
        <family val="2"/>
      </rPr>
      <t>2</t>
    </r>
    <r>
      <rPr>
        <sz val="11"/>
        <rFont val="Arial"/>
        <family val="2"/>
      </rPr>
      <t xml:space="preserve"> emission factor for the fuel consumed by the captive power generation system connected to the recipient facility</t>
    </r>
    <r>
      <rPr>
        <i/>
        <sz val="11"/>
        <rFont val="Arial"/>
        <family val="2"/>
      </rPr>
      <t xml:space="preserve"> i.</t>
    </r>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</si>
  <si>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phoneticPr fontId="2"/>
  </si>
  <si>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phoneticPr fontId="2"/>
  </si>
  <si>
    <r>
      <t>η</t>
    </r>
    <r>
      <rPr>
        <vertAlign val="subscript"/>
        <sz val="11"/>
        <rFont val="Arial"/>
        <family val="2"/>
      </rPr>
      <t>cap,i</t>
    </r>
    <phoneticPr fontId="2"/>
  </si>
  <si>
    <r>
      <t xml:space="preserve">Power generation efficiency of the captive power generation system connected to the recipient facility </t>
    </r>
    <r>
      <rPr>
        <i/>
        <sz val="11"/>
        <rFont val="Arial"/>
        <family val="2"/>
      </rPr>
      <t>i</t>
    </r>
    <phoneticPr fontId="2"/>
  </si>
  <si>
    <r>
      <t xml:space="preserve">Specification of the captive power generation system connected to the recipient facility </t>
    </r>
    <r>
      <rPr>
        <i/>
        <sz val="11"/>
        <rFont val="Arial"/>
        <family val="2"/>
      </rPr>
      <t>i</t>
    </r>
    <r>
      <rPr>
        <sz val="11"/>
        <rFont val="Arial"/>
        <family val="2"/>
      </rPr>
      <t>, provided by the manufacturer.</t>
    </r>
    <phoneticPr fontId="2"/>
  </si>
  <si>
    <r>
      <t>NCV</t>
    </r>
    <r>
      <rPr>
        <vertAlign val="subscript"/>
        <sz val="11"/>
        <rFont val="Arial"/>
        <family val="2"/>
      </rPr>
      <t>fuel,cap,i</t>
    </r>
    <phoneticPr fontId="2"/>
  </si>
  <si>
    <r>
      <t xml:space="preserve">Net calorific value of the fuel consumed by the captive power generation system connected to the recipient facility </t>
    </r>
    <r>
      <rPr>
        <i/>
        <sz val="11"/>
        <rFont val="Arial"/>
        <family val="2"/>
      </rPr>
      <t>i</t>
    </r>
    <phoneticPr fontId="2"/>
  </si>
  <si>
    <t>In the order of preference:
a) values provided by fuel supplier;
b) measurement by the project participants;
c) regional or national default values; or
d) IPCC default values provided in table 1.2 of Ch.1 Vol.2 of 2006 IPCC Guidelines on National GHG Inventories. Lower value is applied.</t>
    <phoneticPr fontId="2"/>
  </si>
  <si>
    <r>
      <t>EF</t>
    </r>
    <r>
      <rPr>
        <vertAlign val="subscript"/>
        <sz val="11"/>
        <rFont val="Arial"/>
        <family val="2"/>
      </rPr>
      <t>fuel,cap,i</t>
    </r>
    <phoneticPr fontId="2"/>
  </si>
  <si>
    <r>
      <t>CO</t>
    </r>
    <r>
      <rPr>
        <vertAlign val="subscript"/>
        <sz val="11"/>
        <rFont val="Arabic Typesetting"/>
        <family val="4"/>
      </rPr>
      <t>2</t>
    </r>
    <r>
      <rPr>
        <sz val="11"/>
        <rFont val="Arial"/>
        <family val="2"/>
      </rPr>
      <t xml:space="preserve"> emission factor for the fuel consumed by the captive power generation system connected to the recipient facility </t>
    </r>
    <r>
      <rPr>
        <i/>
        <sz val="11"/>
        <rFont val="Arial"/>
        <family val="2"/>
      </rPr>
      <t>i</t>
    </r>
    <phoneticPr fontId="2"/>
  </si>
  <si>
    <r>
      <t>COP</t>
    </r>
    <r>
      <rPr>
        <vertAlign val="subscript"/>
        <sz val="11"/>
        <rFont val="Arial"/>
        <family val="2"/>
      </rPr>
      <t>RE,j</t>
    </r>
    <phoneticPr fontId="2"/>
  </si>
  <si>
    <r>
      <t xml:space="preserve">COP of reference chiller </t>
    </r>
    <r>
      <rPr>
        <i/>
        <sz val="11"/>
        <rFont val="Arial"/>
        <family val="2"/>
      </rPr>
      <t>j</t>
    </r>
    <phoneticPr fontId="2"/>
  </si>
  <si>
    <t>dimensionless</t>
    <phoneticPr fontId="2"/>
  </si>
  <si>
    <r>
      <t xml:space="preserve">Specifications of project chiller </t>
    </r>
    <r>
      <rPr>
        <i/>
        <sz val="11"/>
        <rFont val="Arial"/>
        <family val="2"/>
      </rPr>
      <t>j</t>
    </r>
    <r>
      <rPr>
        <sz val="11"/>
        <rFont val="Arial"/>
        <family val="2"/>
      </rPr>
      <t xml:space="preserve"> prepared for the quotation or factory acceptance test data by manufacturer.
The default COP values are derived from the result of survey on COP of chillers from manufacturers that have high market share. The survey should prove the use of clear methodology. The default COP values should be revised if necessary from survey result which is conducted by JC or project participants.</t>
    </r>
    <phoneticPr fontId="2"/>
  </si>
  <si>
    <r>
      <t>EF</t>
    </r>
    <r>
      <rPr>
        <vertAlign val="subscript"/>
        <sz val="11"/>
        <rFont val="Arial"/>
        <family val="2"/>
      </rPr>
      <t>elec,j</t>
    </r>
    <phoneticPr fontId="2"/>
  </si>
  <si>
    <r>
      <rPr>
        <b/>
        <sz val="11"/>
        <rFont val="Arial"/>
        <family val="2"/>
      </rPr>
      <t>[For grid electricity]</t>
    </r>
    <r>
      <rPr>
        <sz val="11"/>
        <rFont val="Arial"/>
        <family val="2"/>
      </rPr>
      <t xml:space="preserve">
CO</t>
    </r>
    <r>
      <rPr>
        <vertAlign val="subscript"/>
        <sz val="11"/>
        <rFont val="Arial"/>
        <family val="2"/>
      </rPr>
      <t>2</t>
    </r>
    <r>
      <rPr>
        <sz val="11"/>
        <rFont val="Arial"/>
        <family val="2"/>
      </rPr>
      <t xml:space="preserve"> emission factor for consumed electricity by the project absorption chiller </t>
    </r>
    <r>
      <rPr>
        <i/>
        <sz val="11"/>
        <rFont val="Arial"/>
        <family val="2"/>
      </rPr>
      <t>j</t>
    </r>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</si>
  <si>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by the project absorption chiller </t>
    </r>
    <r>
      <rPr>
        <i/>
        <sz val="11"/>
        <rFont val="Arial"/>
        <family val="2"/>
      </rPr>
      <t>j</t>
    </r>
    <r>
      <rPr>
        <sz val="11"/>
        <rFont val="Arial"/>
        <family val="2"/>
      </rPr>
      <t xml:space="preserve">
</t>
    </r>
    <r>
      <rPr>
        <b/>
        <sz val="11"/>
        <rFont val="Arial"/>
        <family val="2"/>
      </rPr>
      <t>Option a</t>
    </r>
    <phoneticPr fontId="2"/>
  </si>
  <si>
    <r>
      <t>Power generation efficiency obtained from manufacturer's specification; and
CO</t>
    </r>
    <r>
      <rPr>
        <vertAlign val="subscript"/>
        <sz val="11"/>
        <rFont val="Arial"/>
        <family val="2"/>
      </rPr>
      <t>2</t>
    </r>
    <r>
      <rPr>
        <sz val="11"/>
        <rFont val="Arial"/>
        <family val="2"/>
      </rPr>
      <t xml:space="preserve"> emission factor for the fuel consumed by the captive power generation system connected to the project absorption chiller </t>
    </r>
    <r>
      <rPr>
        <i/>
        <sz val="11"/>
        <rFont val="Arial"/>
        <family val="2"/>
      </rPr>
      <t>j</t>
    </r>
    <r>
      <rPr>
        <sz val="11"/>
        <rFont val="Arial"/>
        <family val="2"/>
      </rPr>
      <t>.</t>
    </r>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</si>
  <si>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by the project absorption chiller </t>
    </r>
    <r>
      <rPr>
        <i/>
        <sz val="11"/>
        <rFont val="Arial"/>
        <family val="2"/>
      </rPr>
      <t>j</t>
    </r>
    <r>
      <rPr>
        <sz val="11"/>
        <rFont val="Arial"/>
        <family val="2"/>
      </rPr>
      <t xml:space="preserve">
</t>
    </r>
    <r>
      <rPr>
        <b/>
        <sz val="11"/>
        <rFont val="Arial"/>
        <family val="2"/>
      </rPr>
      <t>Option b</t>
    </r>
    <phoneticPr fontId="2"/>
  </si>
  <si>
    <r>
      <t xml:space="preserve">The power generation efficiency calculated from monitored data of the amount of fuel input for power generation and the amount of electricity generated;
Net calorific value of the fuel consumed by the captive power generation system connected to the project absorption chiller </t>
    </r>
    <r>
      <rPr>
        <i/>
        <sz val="11"/>
        <rFont val="Arial"/>
        <family val="2"/>
      </rPr>
      <t>j</t>
    </r>
    <r>
      <rPr>
        <sz val="11"/>
        <rFont val="Arial"/>
        <family val="2"/>
      </rPr>
      <t>; and
CO</t>
    </r>
    <r>
      <rPr>
        <vertAlign val="subscript"/>
        <sz val="11"/>
        <rFont val="Arial"/>
        <family val="2"/>
      </rPr>
      <t>2</t>
    </r>
    <r>
      <rPr>
        <sz val="11"/>
        <rFont val="Arial"/>
        <family val="2"/>
      </rPr>
      <t xml:space="preserve"> emission factor for the fuel consumed by the captive power generation system connected to the project absorption chiller </t>
    </r>
    <r>
      <rPr>
        <i/>
        <sz val="11"/>
        <rFont val="Arial"/>
        <family val="2"/>
      </rPr>
      <t>j.</t>
    </r>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</si>
  <si>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by the project absorption chiller </t>
    </r>
    <r>
      <rPr>
        <i/>
        <sz val="11"/>
        <rFont val="Arial"/>
        <family val="2"/>
      </rPr>
      <t>j</t>
    </r>
    <phoneticPr fontId="2"/>
  </si>
  <si>
    <r>
      <t>η</t>
    </r>
    <r>
      <rPr>
        <vertAlign val="subscript"/>
        <sz val="11"/>
        <rFont val="Arial"/>
        <family val="2"/>
      </rPr>
      <t>cap,</t>
    </r>
    <r>
      <rPr>
        <vertAlign val="subscript"/>
        <sz val="11"/>
        <rFont val="游ゴシック"/>
        <family val="2"/>
        <charset val="128"/>
      </rPr>
      <t>j</t>
    </r>
    <phoneticPr fontId="2"/>
  </si>
  <si>
    <r>
      <t xml:space="preserve">Power generation efficiency of the captive power generation system connected to the project absorption chiller </t>
    </r>
    <r>
      <rPr>
        <i/>
        <sz val="11"/>
        <rFont val="Arial"/>
        <family val="2"/>
      </rPr>
      <t>j</t>
    </r>
    <phoneticPr fontId="2"/>
  </si>
  <si>
    <r>
      <t xml:space="preserve">Specification of the captive power generation system connected to the project absorption chiller </t>
    </r>
    <r>
      <rPr>
        <i/>
        <sz val="11"/>
        <rFont val="Arial"/>
        <family val="2"/>
      </rPr>
      <t>j</t>
    </r>
    <r>
      <rPr>
        <sz val="11"/>
        <rFont val="Arial"/>
        <family val="2"/>
      </rPr>
      <t>, provided by the manufacturer.</t>
    </r>
    <phoneticPr fontId="2"/>
  </si>
  <si>
    <r>
      <t>NCV</t>
    </r>
    <r>
      <rPr>
        <vertAlign val="subscript"/>
        <sz val="11"/>
        <rFont val="Arial"/>
        <family val="2"/>
      </rPr>
      <t>fuel,cap,j</t>
    </r>
    <phoneticPr fontId="2"/>
  </si>
  <si>
    <r>
      <t xml:space="preserve">Net calorific value of the fuel consumed by the captive power generation system connected to the project absorption chiller </t>
    </r>
    <r>
      <rPr>
        <i/>
        <sz val="11"/>
        <rFont val="Arial"/>
        <family val="2"/>
      </rPr>
      <t>j</t>
    </r>
    <phoneticPr fontId="2"/>
  </si>
  <si>
    <r>
      <t>EF</t>
    </r>
    <r>
      <rPr>
        <vertAlign val="subscript"/>
        <sz val="11"/>
        <rFont val="Arial"/>
        <family val="2"/>
      </rPr>
      <t>fuel,cap,j</t>
    </r>
    <phoneticPr fontId="2"/>
  </si>
  <si>
    <r>
      <t>CO</t>
    </r>
    <r>
      <rPr>
        <vertAlign val="subscript"/>
        <sz val="11"/>
        <rFont val="Arabic Typesetting"/>
        <family val="4"/>
      </rPr>
      <t>2</t>
    </r>
    <r>
      <rPr>
        <sz val="11"/>
        <rFont val="Arial"/>
        <family val="2"/>
      </rPr>
      <t xml:space="preserve"> emission factor for the fuel consumed by the captive power generation system connected to the project absorption chiller </t>
    </r>
    <r>
      <rPr>
        <i/>
        <sz val="11"/>
        <rFont val="Arial"/>
        <family val="2"/>
      </rPr>
      <t>j</t>
    </r>
    <phoneticPr fontId="2"/>
  </si>
  <si>
    <r>
      <t>NCV</t>
    </r>
    <r>
      <rPr>
        <vertAlign val="subscript"/>
        <sz val="11"/>
        <rFont val="Arial"/>
        <family val="2"/>
      </rPr>
      <t>fuel,CL,j</t>
    </r>
    <phoneticPr fontId="2"/>
  </si>
  <si>
    <r>
      <t xml:space="preserve">Net calorific value of gas fuel consumed by the project absorption chiller </t>
    </r>
    <r>
      <rPr>
        <i/>
        <sz val="11"/>
        <rFont val="Arial"/>
        <family val="2"/>
      </rPr>
      <t>j</t>
    </r>
    <phoneticPr fontId="2"/>
  </si>
  <si>
    <r>
      <t>EF</t>
    </r>
    <r>
      <rPr>
        <vertAlign val="subscript"/>
        <sz val="11"/>
        <rFont val="Arial"/>
        <family val="2"/>
      </rPr>
      <t>fuel,CL,j</t>
    </r>
    <phoneticPr fontId="2"/>
  </si>
  <si>
    <r>
      <t xml:space="preserve">CO2 emission factor for gas fuel consumed by the project absorption chiller </t>
    </r>
    <r>
      <rPr>
        <i/>
        <sz val="11"/>
        <rFont val="Arial"/>
        <family val="2"/>
      </rPr>
      <t>j</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</si>
  <si>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</si>
  <si>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</si>
  <si>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</si>
  <si>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</si>
  <si>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</si>
  <si>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</si>
  <si>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</si>
  <si>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</si>
  <si>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</si>
  <si>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Monitoring Plan Sheet (Input Separate Sheet) [Attachment to Project Design Document]</t>
    <phoneticPr fontId="2"/>
  </si>
  <si>
    <r>
      <t xml:space="preserve">Table 4: </t>
    </r>
    <r>
      <rPr>
        <b/>
        <i/>
        <sz val="11"/>
        <color indexed="8"/>
        <rFont val="Arial"/>
        <family val="2"/>
      </rPr>
      <t>Ex-ante</t>
    </r>
    <r>
      <rPr>
        <b/>
        <sz val="11"/>
        <color indexed="8"/>
        <rFont val="Arial"/>
        <family val="2"/>
      </rPr>
      <t xml:space="preserve"> estimation of reference emissions for electricity consumed by the recipient facility which is generated by the CGS</t>
    </r>
    <phoneticPr fontId="2"/>
  </si>
  <si>
    <t>parameters</t>
    <phoneticPr fontId="2"/>
  </si>
  <si>
    <t>Identification No.</t>
    <phoneticPr fontId="2"/>
  </si>
  <si>
    <r>
      <t xml:space="preserve">Parameters to be monitored </t>
    </r>
    <r>
      <rPr>
        <b/>
        <i/>
        <sz val="11"/>
        <color indexed="9"/>
        <rFont val="Arial"/>
        <family val="2"/>
      </rPr>
      <t>ex post</t>
    </r>
    <phoneticPr fontId="11"/>
  </si>
  <si>
    <r>
      <t xml:space="preserve">Parameters to be monitored </t>
    </r>
    <r>
      <rPr>
        <b/>
        <i/>
        <sz val="11"/>
        <color indexed="9"/>
        <rFont val="Arial"/>
        <family val="2"/>
      </rPr>
      <t>ex post</t>
    </r>
    <r>
      <rPr>
        <b/>
        <sz val="11"/>
        <color indexed="9"/>
        <rFont val="Arial"/>
        <family val="2"/>
      </rPr>
      <t xml:space="preserve">
(in case of EF</t>
    </r>
    <r>
      <rPr>
        <b/>
        <vertAlign val="subscript"/>
        <sz val="11"/>
        <color indexed="9"/>
        <rFont val="Arial"/>
        <family val="2"/>
      </rPr>
      <t>elec,i</t>
    </r>
    <r>
      <rPr>
        <b/>
        <sz val="11"/>
        <color indexed="9"/>
        <rFont val="Arial"/>
        <family val="2"/>
      </rPr>
      <t xml:space="preserve"> is calculated from measured data) </t>
    </r>
    <phoneticPr fontId="2"/>
  </si>
  <si>
    <r>
      <t xml:space="preserve">Project-specific parameters to be fixed </t>
    </r>
    <r>
      <rPr>
        <b/>
        <i/>
        <sz val="11"/>
        <color indexed="9"/>
        <rFont val="Arial"/>
        <family val="2"/>
      </rPr>
      <t>ex ante</t>
    </r>
    <phoneticPr fontId="11"/>
  </si>
  <si>
    <t>Ex-ante estimation of reference emissions</t>
    <phoneticPr fontId="11"/>
  </si>
  <si>
    <t>i</t>
    <phoneticPr fontId="2"/>
  </si>
  <si>
    <r>
      <t>RE</t>
    </r>
    <r>
      <rPr>
        <vertAlign val="subscript"/>
        <sz val="11"/>
        <rFont val="Arial"/>
        <family val="2"/>
      </rPr>
      <t>elec,i,p</t>
    </r>
    <phoneticPr fontId="11"/>
  </si>
  <si>
    <t>Identification number for the recipient facility to which electricity and heat generated by the CGS is supplied</t>
    <phoneticPr fontId="11"/>
  </si>
  <si>
    <r>
      <t>Amount of electricity consumed by the recipient facility</t>
    </r>
    <r>
      <rPr>
        <i/>
        <sz val="11"/>
        <rFont val="Arial"/>
        <family val="2"/>
      </rPr>
      <t xml:space="preserve"> i</t>
    </r>
    <r>
      <rPr>
        <sz val="11"/>
        <rFont val="Arial"/>
        <family val="2"/>
      </rPr>
      <t xml:space="preserve"> which is generated by the CGS during the period </t>
    </r>
    <r>
      <rPr>
        <i/>
        <sz val="11"/>
        <rFont val="Arial"/>
        <family val="2"/>
      </rPr>
      <t>p</t>
    </r>
    <phoneticPr fontId="11"/>
  </si>
  <si>
    <r>
      <t xml:space="preserve">Amount of fuel consumed by the captive power generation system connected to the recipient facility </t>
    </r>
    <r>
      <rPr>
        <i/>
        <sz val="11"/>
        <rFont val="Arial"/>
        <family val="2"/>
      </rPr>
      <t>i</t>
    </r>
    <r>
      <rPr>
        <sz val="11"/>
        <rFont val="Arial"/>
        <family val="2"/>
      </rPr>
      <t xml:space="preserve"> during the period </t>
    </r>
    <r>
      <rPr>
        <i/>
        <sz val="11"/>
        <rFont val="Arial"/>
        <family val="2"/>
      </rPr>
      <t>p</t>
    </r>
    <phoneticPr fontId="2"/>
  </si>
  <si>
    <r>
      <t xml:space="preserve">Amount of electricity generated by the captive power generation system connected to the recipient facility </t>
    </r>
    <r>
      <rPr>
        <i/>
        <sz val="11"/>
        <rFont val="Arial"/>
        <family val="2"/>
      </rPr>
      <t>i</t>
    </r>
    <r>
      <rPr>
        <sz val="11"/>
        <rFont val="Arial"/>
        <family val="2"/>
      </rPr>
      <t xml:space="preserve"> during the period </t>
    </r>
    <r>
      <rPr>
        <i/>
        <sz val="11"/>
        <rFont val="Arial"/>
        <family val="2"/>
      </rPr>
      <t>p</t>
    </r>
    <phoneticPr fontId="2"/>
  </si>
  <si>
    <r>
      <rPr>
        <b/>
        <sz val="11"/>
        <rFont val="Arial"/>
        <family val="2"/>
      </rPr>
      <t>[For grid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phoneticPr fontId="11"/>
  </si>
  <si>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 xml:space="preserve">i
</t>
    </r>
    <r>
      <rPr>
        <b/>
        <sz val="11"/>
        <rFont val="Arial"/>
        <family val="2"/>
      </rPr>
      <t>Option a</t>
    </r>
    <phoneticPr fontId="11"/>
  </si>
  <si>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 xml:space="preserve">i
</t>
    </r>
    <r>
      <rPr>
        <b/>
        <sz val="11"/>
        <rFont val="Arial"/>
        <family val="2"/>
      </rPr>
      <t>Option b</t>
    </r>
    <phoneticPr fontId="11"/>
  </si>
  <si>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phoneticPr fontId="11"/>
  </si>
  <si>
    <r>
      <t xml:space="preserve">Power generation efficiency of the captive power generation system connected to the recipient facility </t>
    </r>
    <r>
      <rPr>
        <i/>
        <sz val="11"/>
        <rFont val="Arial"/>
        <family val="2"/>
      </rPr>
      <t>i</t>
    </r>
    <phoneticPr fontId="11"/>
  </si>
  <si>
    <r>
      <t>CO</t>
    </r>
    <r>
      <rPr>
        <vertAlign val="subscript"/>
        <sz val="11"/>
        <rFont val="Arial"/>
        <family val="2"/>
      </rPr>
      <t>2</t>
    </r>
    <r>
      <rPr>
        <sz val="11"/>
        <rFont val="Arial"/>
        <family val="2"/>
      </rPr>
      <t xml:space="preserve"> emission factor for the fuel consumed by the captive power generation system connected to the recipient facility </t>
    </r>
    <r>
      <rPr>
        <i/>
        <sz val="11"/>
        <rFont val="Arial"/>
        <family val="2"/>
      </rPr>
      <t>i</t>
    </r>
    <phoneticPr fontId="11"/>
  </si>
  <si>
    <r>
      <t>Reference emissions for electricity consumed by the recipient facility</t>
    </r>
    <r>
      <rPr>
        <i/>
        <sz val="11"/>
        <rFont val="Arial"/>
        <family val="2"/>
      </rPr>
      <t xml:space="preserve"> i</t>
    </r>
    <r>
      <rPr>
        <sz val="11"/>
        <rFont val="Arial"/>
        <family val="2"/>
      </rPr>
      <t xml:space="preserve"> which is generated by the CGS during the period </t>
    </r>
    <r>
      <rPr>
        <i/>
        <sz val="11"/>
        <rFont val="Arial"/>
        <family val="2"/>
      </rPr>
      <t>p</t>
    </r>
    <phoneticPr fontId="11"/>
  </si>
  <si>
    <t>Units</t>
    <phoneticPr fontId="11"/>
  </si>
  <si>
    <t>-</t>
    <phoneticPr fontId="11"/>
  </si>
  <si>
    <t>MWh/p</t>
    <phoneticPr fontId="11"/>
  </si>
  <si>
    <t>GJ/mass or volume</t>
    <phoneticPr fontId="2"/>
  </si>
  <si>
    <r>
      <t>tCO</t>
    </r>
    <r>
      <rPr>
        <vertAlign val="subscript"/>
        <sz val="11"/>
        <rFont val="Arial"/>
        <family val="2"/>
      </rPr>
      <t>2</t>
    </r>
    <r>
      <rPr>
        <sz val="11"/>
        <rFont val="Arial"/>
        <family val="2"/>
      </rPr>
      <t>/p</t>
    </r>
    <phoneticPr fontId="11"/>
  </si>
  <si>
    <t>Estimated Values</t>
    <phoneticPr fontId="11"/>
  </si>
  <si>
    <t>Total</t>
    <phoneticPr fontId="11"/>
  </si>
  <si>
    <r>
      <t xml:space="preserve">Table 5: </t>
    </r>
    <r>
      <rPr>
        <b/>
        <i/>
        <sz val="11"/>
        <color indexed="8"/>
        <rFont val="Arial"/>
        <family val="2"/>
      </rPr>
      <t>Ex-ante</t>
    </r>
    <r>
      <rPr>
        <b/>
        <sz val="11"/>
        <color indexed="8"/>
        <rFont val="Arial"/>
        <family val="2"/>
      </rPr>
      <t xml:space="preserve"> estimation of reference emissions for heating energy consumed by the recipient facility which is generated by the CGS</t>
    </r>
    <phoneticPr fontId="2"/>
  </si>
  <si>
    <r>
      <t>RE</t>
    </r>
    <r>
      <rPr>
        <vertAlign val="subscript"/>
        <sz val="11"/>
        <rFont val="Arial"/>
        <family val="2"/>
      </rPr>
      <t>heat,i,p</t>
    </r>
    <phoneticPr fontId="11"/>
  </si>
  <si>
    <r>
      <t xml:space="preserve">Amount of heat consumed by the recipient facility </t>
    </r>
    <r>
      <rPr>
        <i/>
        <sz val="11"/>
        <rFont val="Arial"/>
        <family val="2"/>
      </rPr>
      <t>i</t>
    </r>
    <r>
      <rPr>
        <sz val="11"/>
        <rFont val="Arial"/>
        <family val="2"/>
      </rPr>
      <t xml:space="preserve"> which is generated by the CGS during the period </t>
    </r>
    <r>
      <rPr>
        <i/>
        <sz val="11"/>
        <rFont val="Arial"/>
        <family val="2"/>
      </rPr>
      <t>p</t>
    </r>
    <phoneticPr fontId="11"/>
  </si>
  <si>
    <t>Reference boiler efficiency</t>
    <phoneticPr fontId="11"/>
  </si>
  <si>
    <t>GJ/p</t>
    <phoneticPr fontId="11"/>
  </si>
  <si>
    <t>%</t>
    <phoneticPr fontId="11"/>
  </si>
  <si>
    <r>
      <t xml:space="preserve">Table 6: </t>
    </r>
    <r>
      <rPr>
        <b/>
        <i/>
        <sz val="11"/>
        <color indexed="8"/>
        <rFont val="Arial"/>
        <family val="2"/>
      </rPr>
      <t>Ex-ante</t>
    </r>
    <r>
      <rPr>
        <b/>
        <sz val="11"/>
        <color indexed="8"/>
        <rFont val="Arial"/>
        <family val="2"/>
      </rPr>
      <t xml:space="preserve"> estimation of reference emissions and project emissions by reference chiller</t>
    </r>
    <phoneticPr fontId="2"/>
  </si>
  <si>
    <r>
      <t xml:space="preserve">Parameters to be monitored </t>
    </r>
    <r>
      <rPr>
        <b/>
        <i/>
        <sz val="11"/>
        <color indexed="9"/>
        <rFont val="Arial"/>
        <family val="2"/>
      </rPr>
      <t>ex post</t>
    </r>
    <r>
      <rPr>
        <b/>
        <sz val="11"/>
        <color indexed="9"/>
        <rFont val="Arial"/>
        <family val="2"/>
      </rPr>
      <t xml:space="preserve">
(in case of EF</t>
    </r>
    <r>
      <rPr>
        <b/>
        <vertAlign val="subscript"/>
        <sz val="11"/>
        <color indexed="9"/>
        <rFont val="Arial"/>
        <family val="2"/>
      </rPr>
      <t>elec,j</t>
    </r>
    <r>
      <rPr>
        <b/>
        <sz val="11"/>
        <color indexed="9"/>
        <rFont val="Arial"/>
        <family val="2"/>
      </rPr>
      <t xml:space="preserve"> is calculated from measured data) </t>
    </r>
    <phoneticPr fontId="2"/>
  </si>
  <si>
    <t>Ex-ante estimation of project emissions</t>
    <phoneticPr fontId="11"/>
  </si>
  <si>
    <t>j</t>
    <phoneticPr fontId="2"/>
  </si>
  <si>
    <r>
      <t>COP</t>
    </r>
    <r>
      <rPr>
        <vertAlign val="subscript"/>
        <sz val="11"/>
        <rFont val="Arial"/>
        <family val="2"/>
      </rPr>
      <t>RE</t>
    </r>
    <r>
      <rPr>
        <vertAlign val="subscript"/>
        <sz val="11"/>
        <rFont val="游ゴシック"/>
        <family val="2"/>
        <charset val="128"/>
      </rPr>
      <t>,j</t>
    </r>
    <phoneticPr fontId="2"/>
  </si>
  <si>
    <r>
      <t>RE</t>
    </r>
    <r>
      <rPr>
        <vertAlign val="subscript"/>
        <sz val="11"/>
        <rFont val="Arial"/>
        <family val="2"/>
      </rPr>
      <t>chiller,j,p</t>
    </r>
    <phoneticPr fontId="11"/>
  </si>
  <si>
    <r>
      <t>PE</t>
    </r>
    <r>
      <rPr>
        <vertAlign val="subscript"/>
        <sz val="11"/>
        <rFont val="Arial"/>
        <family val="2"/>
      </rPr>
      <t>chiller,j,p</t>
    </r>
    <phoneticPr fontId="11"/>
  </si>
  <si>
    <t>Identification number of the project absorption chiller</t>
    <phoneticPr fontId="11"/>
  </si>
  <si>
    <r>
      <t xml:space="preserve">Cooling energy generated by the project absorption chiller </t>
    </r>
    <r>
      <rPr>
        <i/>
        <sz val="11"/>
        <rFont val="Arial"/>
        <family val="2"/>
      </rPr>
      <t>j</t>
    </r>
    <r>
      <rPr>
        <sz val="11"/>
        <rFont val="Arial"/>
        <family val="2"/>
      </rPr>
      <t xml:space="preserve"> during the period </t>
    </r>
    <r>
      <rPr>
        <i/>
        <sz val="11"/>
        <rFont val="Arial"/>
        <family val="2"/>
      </rPr>
      <t>p</t>
    </r>
    <phoneticPr fontId="11"/>
  </si>
  <si>
    <r>
      <t xml:space="preserve">COP of reference chiller </t>
    </r>
    <r>
      <rPr>
        <i/>
        <sz val="11"/>
        <rFont val="Arial"/>
        <family val="2"/>
      </rPr>
      <t>j</t>
    </r>
    <phoneticPr fontId="11"/>
  </si>
  <si>
    <r>
      <rPr>
        <b/>
        <sz val="11"/>
        <rFont val="Arial"/>
        <family val="2"/>
      </rPr>
      <t>[For grid electricity]</t>
    </r>
    <r>
      <rPr>
        <sz val="11"/>
        <rFont val="Arial"/>
        <family val="2"/>
      </rPr>
      <t xml:space="preserve">
CO</t>
    </r>
    <r>
      <rPr>
        <vertAlign val="subscript"/>
        <sz val="11"/>
        <rFont val="Arial"/>
        <family val="2"/>
      </rPr>
      <t>2</t>
    </r>
    <r>
      <rPr>
        <sz val="11"/>
        <rFont val="Arial"/>
        <family val="2"/>
      </rPr>
      <t xml:space="preserve"> emission factor for consumed electricity by the project absorption chiller </t>
    </r>
    <r>
      <rPr>
        <i/>
        <sz val="11"/>
        <rFont val="Arial"/>
        <family val="2"/>
      </rPr>
      <t>j</t>
    </r>
    <phoneticPr fontId="11"/>
  </si>
  <si>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by the project absorption chiller </t>
    </r>
    <r>
      <rPr>
        <i/>
        <sz val="11"/>
        <rFont val="Arial"/>
        <family val="2"/>
      </rPr>
      <t xml:space="preserve">j
</t>
    </r>
    <r>
      <rPr>
        <b/>
        <sz val="11"/>
        <rFont val="Arial"/>
        <family val="2"/>
      </rPr>
      <t>Option a</t>
    </r>
    <phoneticPr fontId="11"/>
  </si>
  <si>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by the project absorption chiller </t>
    </r>
    <r>
      <rPr>
        <i/>
        <sz val="11"/>
        <rFont val="Arial"/>
        <family val="2"/>
      </rPr>
      <t xml:space="preserve">j
</t>
    </r>
    <r>
      <rPr>
        <b/>
        <sz val="11"/>
        <rFont val="Arial"/>
        <family val="2"/>
      </rPr>
      <t>Option b</t>
    </r>
    <phoneticPr fontId="11"/>
  </si>
  <si>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by the project absorption chiller </t>
    </r>
    <r>
      <rPr>
        <i/>
        <sz val="11"/>
        <rFont val="Arial"/>
        <family val="2"/>
      </rPr>
      <t>j</t>
    </r>
    <phoneticPr fontId="11"/>
  </si>
  <si>
    <r>
      <t xml:space="preserve">Power generation efficiency of the captive power generation system connected to the project absorption chiller </t>
    </r>
    <r>
      <rPr>
        <i/>
        <sz val="11"/>
        <rFont val="Arial"/>
        <family val="2"/>
      </rPr>
      <t>j</t>
    </r>
    <phoneticPr fontId="11"/>
  </si>
  <si>
    <r>
      <t>CO</t>
    </r>
    <r>
      <rPr>
        <vertAlign val="subscript"/>
        <sz val="11"/>
        <rFont val="Arial"/>
        <family val="2"/>
      </rPr>
      <t>2</t>
    </r>
    <r>
      <rPr>
        <sz val="11"/>
        <rFont val="Arial"/>
        <family val="2"/>
      </rPr>
      <t xml:space="preserve"> emission factor for the fuel consumed by the captive power generation system connected to the project absorption chiller </t>
    </r>
    <r>
      <rPr>
        <i/>
        <sz val="11"/>
        <rFont val="Arial"/>
        <family val="2"/>
      </rPr>
      <t>j</t>
    </r>
    <phoneticPr fontId="11"/>
  </si>
  <si>
    <r>
      <t xml:space="preserve">Reference emissions by reference chiller </t>
    </r>
    <r>
      <rPr>
        <i/>
        <sz val="11"/>
        <rFont val="Arial"/>
        <family val="2"/>
      </rPr>
      <t>j</t>
    </r>
    <r>
      <rPr>
        <sz val="11"/>
        <rFont val="Arial"/>
        <family val="2"/>
      </rPr>
      <t xml:space="preserve"> during the period </t>
    </r>
    <r>
      <rPr>
        <i/>
        <sz val="11"/>
        <rFont val="Arial"/>
        <family val="2"/>
      </rPr>
      <t>p</t>
    </r>
    <phoneticPr fontId="11"/>
  </si>
  <si>
    <r>
      <t xml:space="preserve">Project emissions by reference chiller </t>
    </r>
    <r>
      <rPr>
        <i/>
        <sz val="11"/>
        <rFont val="Arial"/>
        <family val="2"/>
      </rPr>
      <t>j</t>
    </r>
    <r>
      <rPr>
        <sz val="11"/>
        <rFont val="Arial"/>
        <family val="2"/>
      </rPr>
      <t xml:space="preserve"> during the period </t>
    </r>
    <r>
      <rPr>
        <i/>
        <sz val="11"/>
        <rFont val="Arial"/>
        <family val="2"/>
      </rPr>
      <t>p</t>
    </r>
    <phoneticPr fontId="11"/>
  </si>
  <si>
    <t>dimensionless</t>
    <phoneticPr fontId="11"/>
  </si>
  <si>
    <t>Monitoring Plan Sheet (Calculation Process Sheet) [Attachment to Project Design Document]</t>
    <phoneticPr fontId="2"/>
  </si>
  <si>
    <t>1. Calculations for emission reductions</t>
    <phoneticPr fontId="2"/>
  </si>
  <si>
    <t>Fuel type</t>
    <phoneticPr fontId="2"/>
  </si>
  <si>
    <t>Value</t>
    <phoneticPr fontId="2"/>
  </si>
  <si>
    <t>Parameter</t>
  </si>
  <si>
    <r>
      <t xml:space="preserve">Emission reductions during the period </t>
    </r>
    <r>
      <rPr>
        <i/>
        <sz val="11"/>
        <color indexed="8"/>
        <rFont val="Arial"/>
        <family val="2"/>
      </rPr>
      <t>p</t>
    </r>
    <phoneticPr fontId="2"/>
  </si>
  <si>
    <t>N/A</t>
    <phoneticPr fontId="2"/>
  </si>
  <si>
    <r>
      <t>ER</t>
    </r>
    <r>
      <rPr>
        <vertAlign val="subscript"/>
        <sz val="11"/>
        <color indexed="8"/>
        <rFont val="Arial"/>
        <family val="2"/>
      </rPr>
      <t>p</t>
    </r>
    <phoneticPr fontId="2"/>
  </si>
  <si>
    <t>2. Selected default values, etc.</t>
    <phoneticPr fontId="2"/>
  </si>
  <si>
    <t>N/A</t>
  </si>
  <si>
    <r>
      <t>η</t>
    </r>
    <r>
      <rPr>
        <vertAlign val="subscript"/>
        <sz val="11"/>
        <color indexed="8"/>
        <rFont val="Arial"/>
        <family val="2"/>
      </rPr>
      <t>RE</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</si>
  <si>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</si>
  <si>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</si>
  <si>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t>Reference emissions for electricity consumed by the recipient facility(ies) which is generated by the CGS</t>
    <phoneticPr fontId="2"/>
  </si>
  <si>
    <r>
      <rPr>
        <sz val="11"/>
        <color indexed="8"/>
        <rFont val="Arial"/>
        <family val="2"/>
      </rPr>
      <t>RE</t>
    </r>
    <r>
      <rPr>
        <vertAlign val="subscript"/>
        <sz val="11"/>
        <color indexed="8"/>
        <rFont val="Arial"/>
        <family val="2"/>
      </rPr>
      <t>elec,i,p</t>
    </r>
    <phoneticPr fontId="2"/>
  </si>
  <si>
    <t>Reference emissions for heat consumed by the recipient facility(ies) which is generated by the CGS</t>
    <phoneticPr fontId="2"/>
  </si>
  <si>
    <r>
      <t>RE</t>
    </r>
    <r>
      <rPr>
        <vertAlign val="subscript"/>
        <sz val="11"/>
        <color indexed="8"/>
        <rFont val="Arial"/>
        <family val="2"/>
      </rPr>
      <t>heat,i,p</t>
    </r>
    <phoneticPr fontId="2"/>
  </si>
  <si>
    <t>Reference emissions by reference chiller</t>
    <phoneticPr fontId="2"/>
  </si>
  <si>
    <r>
      <t>RE</t>
    </r>
    <r>
      <rPr>
        <vertAlign val="subscript"/>
        <sz val="11"/>
        <color indexed="8"/>
        <rFont val="Arial"/>
        <family val="2"/>
      </rPr>
      <t>chiller,j,p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</si>
  <si>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</si>
  <si>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</si>
  <si>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 xml:space="preserve">Project emissions from the CGS during the period </t>
    </r>
    <r>
      <rPr>
        <i/>
        <sz val="11"/>
        <color rgb="FF000000"/>
        <rFont val="Arial"/>
        <family val="2"/>
      </rPr>
      <t>p</t>
    </r>
    <phoneticPr fontId="2"/>
  </si>
  <si>
    <t>Gas</t>
    <phoneticPr fontId="2"/>
  </si>
  <si>
    <r>
      <t>PE</t>
    </r>
    <r>
      <rPr>
        <vertAlign val="subscript"/>
        <sz val="11"/>
        <color rgb="FF000000"/>
        <rFont val="Arial"/>
        <family val="2"/>
      </rPr>
      <t>CGS,p</t>
    </r>
    <phoneticPr fontId="2"/>
  </si>
  <si>
    <r>
      <t xml:space="preserve">Gas fuel consumption by the CGS during the period </t>
    </r>
    <r>
      <rPr>
        <i/>
        <sz val="11"/>
        <color rgb="FF000000"/>
        <rFont val="Arial"/>
        <family val="2"/>
      </rPr>
      <t>p</t>
    </r>
    <phoneticPr fontId="2"/>
  </si>
  <si>
    <r>
      <t>FC</t>
    </r>
    <r>
      <rPr>
        <vertAlign val="subscript"/>
        <sz val="11"/>
        <color indexed="8"/>
        <rFont val="Arial"/>
        <family val="2"/>
      </rPr>
      <t>CGS,p</t>
    </r>
    <phoneticPr fontId="2"/>
  </si>
  <si>
    <r>
      <t>NCV</t>
    </r>
    <r>
      <rPr>
        <vertAlign val="subscript"/>
        <sz val="11"/>
        <color indexed="8"/>
        <rFont val="Arial"/>
        <family val="2"/>
      </rPr>
      <t>fuel,CGS</t>
    </r>
    <phoneticPr fontId="2"/>
  </si>
  <si>
    <r>
      <t>CO</t>
    </r>
    <r>
      <rPr>
        <vertAlign val="subscript"/>
        <sz val="11"/>
        <color indexed="8"/>
        <rFont val="Arial"/>
        <family val="2"/>
      </rPr>
      <t>2</t>
    </r>
    <r>
      <rPr>
        <sz val="11"/>
        <color indexed="8"/>
        <rFont val="Arial"/>
        <family val="2"/>
      </rPr>
      <t xml:space="preserve"> emission factor for gas fuel consumed by the CGS</t>
    </r>
    <phoneticPr fontId="2"/>
  </si>
  <si>
    <r>
      <t>tCO</t>
    </r>
    <r>
      <rPr>
        <vertAlign val="subscript"/>
        <sz val="11"/>
        <color indexed="8"/>
        <rFont val="Arial"/>
        <family val="2"/>
      </rPr>
      <t>2</t>
    </r>
    <r>
      <rPr>
        <sz val="11"/>
        <color indexed="8"/>
        <rFont val="Arial"/>
        <family val="2"/>
      </rPr>
      <t>/GJ</t>
    </r>
    <phoneticPr fontId="2"/>
  </si>
  <si>
    <r>
      <t>EF</t>
    </r>
    <r>
      <rPr>
        <vertAlign val="subscript"/>
        <sz val="11"/>
        <color indexed="8"/>
        <rFont val="Arial"/>
        <family val="2"/>
      </rPr>
      <t>fuel,PJ</t>
    </r>
    <phoneticPr fontId="2"/>
  </si>
  <si>
    <r>
      <t xml:space="preserve">Project emissions from project absorption chiller during the period </t>
    </r>
    <r>
      <rPr>
        <i/>
        <sz val="11"/>
        <color rgb="FF000000"/>
        <rFont val="Arial"/>
        <family val="2"/>
      </rPr>
      <t>p</t>
    </r>
    <phoneticPr fontId="2"/>
  </si>
  <si>
    <r>
      <t>PE</t>
    </r>
    <r>
      <rPr>
        <vertAlign val="subscript"/>
        <sz val="11"/>
        <color rgb="FF000000"/>
        <rFont val="Arial"/>
        <family val="2"/>
      </rPr>
      <t>chiller,p</t>
    </r>
    <phoneticPr fontId="2"/>
  </si>
  <si>
    <t>[List of Default Values]</t>
    <phoneticPr fontId="2"/>
  </si>
  <si>
    <r>
      <t>COP</t>
    </r>
    <r>
      <rPr>
        <vertAlign val="subscript"/>
        <sz val="11"/>
        <color rgb="FF000000"/>
        <rFont val="Arial"/>
        <family val="2"/>
      </rPr>
      <t>RE,j</t>
    </r>
    <phoneticPr fontId="2"/>
  </si>
  <si>
    <t>Cooling capacity per unit (350&lt;x&lt;=550USRt)</t>
    <phoneticPr fontId="2"/>
  </si>
  <si>
    <t>Cooling capacity per unit (550&lt;x&lt;=750USRt)</t>
    <phoneticPr fontId="2"/>
  </si>
  <si>
    <t>Cooling capacity per unit (750&lt;x&lt;=1300USRt)</t>
    <phoneticPr fontId="2"/>
  </si>
  <si>
    <r>
      <t>Cooling capacity per unit (300&lt;=</t>
    </r>
    <r>
      <rPr>
        <sz val="11"/>
        <color rgb="FF000000"/>
        <rFont val="Yu Gothic Medium"/>
        <family val="3"/>
        <charset val="128"/>
      </rPr>
      <t>x</t>
    </r>
    <r>
      <rPr>
        <sz val="11"/>
        <color rgb="FF000000"/>
        <rFont val="Arial"/>
        <family val="2"/>
      </rPr>
      <t>&lt;=</t>
    </r>
    <r>
      <rPr>
        <sz val="11"/>
        <color rgb="FF000000"/>
        <rFont val="Yu Gothic Medium"/>
        <family val="3"/>
        <charset val="128"/>
      </rPr>
      <t>3</t>
    </r>
    <r>
      <rPr>
        <sz val="11"/>
        <color rgb="FF000000"/>
        <rFont val="Arial"/>
        <family val="2"/>
      </rPr>
      <t>50USRt)</t>
    </r>
    <phoneticPr fontId="2"/>
  </si>
  <si>
    <t>3. Calculations for reference emissions</t>
    <phoneticPr fontId="2"/>
  </si>
  <si>
    <r>
      <rPr>
        <b/>
        <sz val="11"/>
        <color theme="0"/>
        <rFont val="Arial"/>
        <family val="2"/>
      </rPr>
      <t>4.</t>
    </r>
    <r>
      <rPr>
        <b/>
        <sz val="11"/>
        <color rgb="FFFFFFFF"/>
        <rFont val="Arial"/>
        <family val="2"/>
      </rPr>
      <t xml:space="preserve"> Calculations of the project emissions</t>
    </r>
    <phoneticPr fontId="2"/>
  </si>
  <si>
    <r>
      <t xml:space="preserve">Measuring instrument(s) is installed at the point(s) where the amount of cooling energy consumed by the recipient facility </t>
    </r>
    <r>
      <rPr>
        <i/>
        <sz val="11"/>
        <rFont val="Arial"/>
        <family val="2"/>
      </rPr>
      <t>i</t>
    </r>
    <r>
      <rPr>
        <sz val="11"/>
        <rFont val="Arial"/>
        <family val="2"/>
      </rPr>
      <t xml:space="preserve"> which is generated by the project absorption chiller 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r>
    <phoneticPr fontId="2"/>
  </si>
  <si>
    <r>
      <t>CO</t>
    </r>
    <r>
      <rPr>
        <vertAlign val="subscript"/>
        <sz val="11"/>
        <rFont val="Arial"/>
        <family val="2"/>
      </rPr>
      <t>2</t>
    </r>
    <r>
      <rPr>
        <sz val="11"/>
        <rFont val="Arial"/>
        <family val="2"/>
      </rPr>
      <t xml:space="preserve"> emission factor for gas fuel consumed by the project absorption chiller </t>
    </r>
    <r>
      <rPr>
        <i/>
        <sz val="11"/>
        <rFont val="Arial"/>
        <family val="2"/>
      </rPr>
      <t>j</t>
    </r>
    <phoneticPr fontId="2"/>
  </si>
  <si>
    <r>
      <t xml:space="preserve">Reference emissions for heating energy consumed by the recipient facility </t>
    </r>
    <r>
      <rPr>
        <i/>
        <sz val="11"/>
        <rFont val="Arial"/>
        <family val="2"/>
      </rPr>
      <t>i</t>
    </r>
    <r>
      <rPr>
        <sz val="11"/>
        <rFont val="Arial"/>
        <family val="2"/>
      </rPr>
      <t xml:space="preserve"> which is generated by the CGS during the period </t>
    </r>
    <r>
      <rPr>
        <i/>
        <sz val="11"/>
        <rFont val="Arial"/>
        <family val="2"/>
      </rPr>
      <t>p</t>
    </r>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</si>
</sst>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Red]\-#,##0.00\ "/>
    <numFmt numFmtId="177" formatCode="#,##0.0000_ ;[Red]\-#,##0.0000\ "/>
    <numFmt numFmtId="178" formatCode="#,##0.000_ ;[Red]\-#,##0.000\ "/>
    <numFmt numFmtId="179" formatCode="#,##0.0_ ;[Red]\-#,##0.0\ "/>
    <numFmt numFmtId="180" formatCode="0.0_ ;[Red]\-0.0\ "/>
  </numFmts>
  <fonts count="33">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sz val="6"/>
      <name val="ＭＳ Ｐゴシック"/>
      <family val="3"/>
      <charset val="128"/>
      <scheme val="minor"/>
    </font>
    <font>
      <b/>
      <i/>
      <sz val="11"/>
      <color indexed="8"/>
      <name val="Arial"/>
      <family val="2"/>
    </font>
    <font>
      <b/>
      <i/>
      <sz val="11"/>
      <color indexed="9"/>
      <name val="Arial"/>
      <family val="2"/>
    </font>
    <font>
      <sz val="11"/>
      <color theme="1"/>
      <name val="Arial"/>
      <family val="2"/>
    </font>
    <font>
      <vertAlign val="subscript"/>
      <sz val="11"/>
      <name val="Arial"/>
      <family val="2"/>
    </font>
    <font>
      <b/>
      <sz val="11"/>
      <color theme="0"/>
      <name val="Arial"/>
      <family val="2"/>
    </font>
    <font>
      <b/>
      <vertAlign val="subscript"/>
      <sz val="11"/>
      <color indexed="8"/>
      <name val="Arial"/>
      <family val="2"/>
    </font>
    <font>
      <b/>
      <vertAlign val="subscript"/>
      <sz val="11"/>
      <color indexed="9"/>
      <name val="Arial"/>
      <family val="2"/>
    </font>
    <font>
      <sz val="11"/>
      <color indexed="10"/>
      <name val="Arial"/>
      <family val="2"/>
    </font>
    <font>
      <i/>
      <sz val="11"/>
      <name val="Arial"/>
      <family val="2"/>
    </font>
    <font>
      <b/>
      <sz val="11"/>
      <name val="Arial"/>
      <family val="2"/>
    </font>
    <font>
      <vertAlign val="subscript"/>
      <sz val="11"/>
      <name val="Arabic Typesetting"/>
      <family val="4"/>
    </font>
    <font>
      <vertAlign val="superscript"/>
      <sz val="11"/>
      <name val="Arial"/>
      <family val="2"/>
    </font>
    <font>
      <b/>
      <vertAlign val="subscript"/>
      <sz val="11"/>
      <color rgb="FF000000"/>
      <name val="Arial"/>
      <family val="2"/>
    </font>
    <font>
      <vertAlign val="subscript"/>
      <sz val="11"/>
      <color rgb="FF000000"/>
      <name val="Arial"/>
      <family val="2"/>
    </font>
    <font>
      <sz val="11"/>
      <color rgb="FF000000"/>
      <name val="Arial"/>
      <family val="2"/>
    </font>
    <font>
      <sz val="11"/>
      <color rgb="FF000000"/>
      <name val="Yu Gothic Medium"/>
      <family val="3"/>
      <charset val="128"/>
    </font>
    <font>
      <vertAlign val="subscript"/>
      <sz val="11"/>
      <name val="游ゴシック"/>
      <family val="2"/>
      <charset val="128"/>
    </font>
    <font>
      <i/>
      <sz val="11"/>
      <color rgb="FF000000"/>
      <name val="Arial"/>
      <family val="2"/>
    </font>
    <font>
      <strike/>
      <sz val="11"/>
      <color rgb="FFFF0000"/>
      <name val="Arial"/>
      <family val="2"/>
    </font>
    <font>
      <b/>
      <strike/>
      <sz val="11"/>
      <color rgb="FFFF0000"/>
      <name val="Arial"/>
      <family val="2"/>
    </font>
    <font>
      <b/>
      <sz val="11"/>
      <color rgb="FFFFFFFF"/>
      <name val="Arial"/>
      <family val="2"/>
    </font>
  </fonts>
  <fills count="13">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rgb="FFC5D9F1"/>
        <bgColor indexed="64"/>
      </patternFill>
    </fill>
    <fill>
      <patternFill patternType="solid">
        <fgColor rgb="FF16365C"/>
        <bgColor indexed="64"/>
      </patternFill>
    </fill>
    <fill>
      <patternFill patternType="solid">
        <fgColor rgb="FFF2DCDB"/>
        <bgColor indexed="64"/>
      </patternFill>
    </fill>
    <fill>
      <patternFill patternType="solid">
        <fgColor rgb="FF8DB4E2"/>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23"/>
      </left>
      <right/>
      <top style="thin">
        <color indexed="23"/>
      </top>
      <bottom style="medium">
        <color rgb="FFFF0000"/>
      </bottom>
      <diagonal/>
    </border>
    <border>
      <left/>
      <right style="thin">
        <color indexed="23"/>
      </right>
      <top style="thin">
        <color indexed="23"/>
      </top>
      <bottom style="medium">
        <color rgb="FFFF0000"/>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thin">
        <color indexed="23"/>
      </bottom>
      <diagonal/>
    </border>
    <border>
      <left/>
      <right style="thin">
        <color theme="1" tint="0.34998626667073579"/>
      </right>
      <top/>
      <bottom style="thin">
        <color theme="1" tint="0.34998626667073579"/>
      </bottom>
      <diagonal/>
    </border>
    <border>
      <left/>
      <right style="thin">
        <color theme="1" tint="0.34998626667073579"/>
      </right>
      <top/>
      <bottom/>
      <diagonal/>
    </border>
    <border>
      <left style="thin">
        <color theme="1" tint="0.34998626667073579"/>
      </left>
      <right style="thin">
        <color auto="1"/>
      </right>
      <top/>
      <bottom style="thin">
        <color theme="1" tint="0.34998626667073579"/>
      </bottom>
      <diagonal/>
    </border>
    <border>
      <left style="thin">
        <color auto="1"/>
      </left>
      <right style="thin">
        <color auto="1"/>
      </right>
      <top/>
      <bottom style="thin">
        <color theme="1" tint="0.34998626667073579"/>
      </bottom>
      <diagonal/>
    </border>
    <border>
      <left style="thin">
        <color theme="1" tint="0.34998626667073579"/>
      </left>
      <right/>
      <top/>
      <bottom/>
      <diagonal/>
    </border>
    <border>
      <left style="thin">
        <color theme="1" tint="0.34998626667073579"/>
      </left>
      <right/>
      <top/>
      <bottom style="thin">
        <color theme="1" tint="0.34998626667073579"/>
      </bottom>
      <diagonal/>
    </border>
  </borders>
  <cellStyleXfs count="3">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cellStyleXfs>
  <cellXfs count="145">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8" fillId="4" borderId="0" xfId="0" applyFont="1" applyFill="1">
      <alignment vertical="center"/>
    </xf>
    <xf numFmtId="0" fontId="5" fillId="4" borderId="0" xfId="0" applyFont="1" applyFill="1">
      <alignment vertical="center"/>
    </xf>
    <xf numFmtId="0" fontId="5" fillId="4" borderId="0" xfId="0" applyFont="1" applyFill="1" applyAlignment="1">
      <alignment horizontal="right" vertical="center"/>
    </xf>
    <xf numFmtId="0" fontId="6" fillId="0" borderId="0" xfId="0" applyFont="1">
      <alignment vertical="center"/>
    </xf>
    <xf numFmtId="0" fontId="5" fillId="5" borderId="1" xfId="0" applyFont="1" applyFill="1" applyBorder="1" applyAlignment="1">
      <alignment horizontal="center" vertical="center" wrapText="1"/>
    </xf>
    <xf numFmtId="0" fontId="3" fillId="0" borderId="0" xfId="0" applyFont="1" applyAlignment="1">
      <alignment vertical="center" wrapText="1"/>
    </xf>
    <xf numFmtId="0" fontId="7" fillId="6" borderId="1" xfId="0" quotePrefix="1" applyFont="1" applyFill="1" applyBorder="1" applyAlignment="1">
      <alignment horizontal="center" vertical="center"/>
    </xf>
    <xf numFmtId="0" fontId="7" fillId="6" borderId="1" xfId="0" applyFont="1" applyFill="1" applyBorder="1" applyAlignment="1">
      <alignment horizontal="center" vertical="center"/>
    </xf>
    <xf numFmtId="0" fontId="7" fillId="6" borderId="1" xfId="0" applyFont="1" applyFill="1" applyBorder="1" applyAlignment="1">
      <alignment vertical="center" wrapText="1"/>
    </xf>
    <xf numFmtId="38" fontId="7" fillId="9" borderId="1" xfId="2" applyFont="1" applyFill="1" applyBorder="1" applyAlignment="1" applyProtection="1">
      <alignment horizontal="center" vertical="center"/>
    </xf>
    <xf numFmtId="0" fontId="7" fillId="6" borderId="1" xfId="0" applyFont="1" applyFill="1" applyBorder="1">
      <alignment vertical="center"/>
    </xf>
    <xf numFmtId="180" fontId="7" fillId="9" borderId="1" xfId="0" applyNumberFormat="1" applyFont="1" applyFill="1" applyBorder="1">
      <alignment vertical="center"/>
    </xf>
    <xf numFmtId="0" fontId="7" fillId="9" borderId="1" xfId="0" applyFont="1" applyFill="1" applyBorder="1" applyAlignment="1">
      <alignment horizontal="center" vertical="center"/>
    </xf>
    <xf numFmtId="0" fontId="5" fillId="5" borderId="1" xfId="0" applyFont="1" applyFill="1" applyBorder="1" applyAlignment="1">
      <alignment horizontal="center" vertical="center"/>
    </xf>
    <xf numFmtId="0" fontId="3" fillId="6" borderId="2" xfId="0" applyFont="1" applyFill="1" applyBorder="1">
      <alignment vertical="center"/>
    </xf>
    <xf numFmtId="38" fontId="3" fillId="0" borderId="0" xfId="2" applyFont="1" applyProtection="1">
      <alignment vertical="center"/>
    </xf>
    <xf numFmtId="0" fontId="3" fillId="0" borderId="3" xfId="0" applyFont="1" applyBorder="1">
      <alignment vertical="center"/>
    </xf>
    <xf numFmtId="0" fontId="3" fillId="0" borderId="0" xfId="0" applyFont="1" applyAlignment="1">
      <alignment horizontal="left" vertical="center" wrapText="1"/>
    </xf>
    <xf numFmtId="0" fontId="7" fillId="0" borderId="1" xfId="0" applyFont="1" applyBorder="1" applyAlignment="1" applyProtection="1">
      <alignment horizontal="center" vertical="center" wrapText="1"/>
      <protection locked="0"/>
    </xf>
    <xf numFmtId="0" fontId="7" fillId="2" borderId="1" xfId="0" quotePrefix="1" applyFont="1" applyFill="1" applyBorder="1" applyAlignment="1" applyProtection="1">
      <alignment vertical="center" wrapText="1"/>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vertical="center" wrapText="1"/>
      <protection locked="0"/>
    </xf>
    <xf numFmtId="177" fontId="7" fillId="0" borderId="1" xfId="0" applyNumberFormat="1" applyFont="1" applyBorder="1" applyProtection="1">
      <alignment vertical="center"/>
      <protection locked="0"/>
    </xf>
    <xf numFmtId="0" fontId="14" fillId="0" borderId="0" xfId="0" applyFont="1">
      <alignment vertical="center"/>
    </xf>
    <xf numFmtId="0" fontId="14" fillId="0" borderId="0" xfId="0" applyFont="1" applyAlignment="1">
      <alignment horizontal="right" vertical="center"/>
    </xf>
    <xf numFmtId="0" fontId="16" fillId="10" borderId="1" xfId="0" quotePrefix="1" applyFont="1" applyFill="1" applyBorder="1" applyAlignment="1">
      <alignment horizontal="center" vertical="center" wrapText="1"/>
    </xf>
    <xf numFmtId="0" fontId="7" fillId="9" borderId="1" xfId="0" applyFont="1" applyFill="1" applyBorder="1" applyAlignment="1">
      <alignment horizontal="left" vertical="center" wrapText="1"/>
    </xf>
    <xf numFmtId="38" fontId="7" fillId="9" borderId="1" xfId="2" applyFont="1" applyFill="1" applyBorder="1" applyAlignment="1" applyProtection="1">
      <alignment horizontal="left" vertical="center" wrapText="1"/>
    </xf>
    <xf numFmtId="0" fontId="16" fillId="10" borderId="1" xfId="0" applyFont="1" applyFill="1" applyBorder="1" applyAlignment="1">
      <alignment horizontal="center" vertical="center"/>
    </xf>
    <xf numFmtId="0" fontId="7" fillId="6" borderId="1" xfId="0" applyFont="1" applyFill="1" applyBorder="1" applyAlignment="1">
      <alignment horizontal="center" vertical="center" wrapText="1"/>
    </xf>
    <xf numFmtId="178" fontId="7" fillId="9" borderId="1" xfId="0" applyNumberFormat="1" applyFont="1" applyFill="1" applyBorder="1" applyAlignment="1">
      <alignment horizontal="right" vertical="center"/>
    </xf>
    <xf numFmtId="0" fontId="14" fillId="9" borderId="1" xfId="0" applyFont="1" applyFill="1" applyBorder="1" applyAlignment="1">
      <alignment horizontal="center" vertical="center"/>
    </xf>
    <xf numFmtId="0" fontId="14" fillId="9" borderId="11" xfId="0" applyFont="1" applyFill="1" applyBorder="1" applyAlignment="1">
      <alignment horizontal="center" vertical="center"/>
    </xf>
    <xf numFmtId="179" fontId="7" fillId="0" borderId="1" xfId="0" applyNumberFormat="1" applyFont="1" applyBorder="1" applyAlignment="1" applyProtection="1">
      <alignment horizontal="right" vertical="center"/>
      <protection locked="0"/>
    </xf>
    <xf numFmtId="178" fontId="7" fillId="0" borderId="1" xfId="0" applyNumberFormat="1" applyFont="1" applyBorder="1" applyAlignment="1" applyProtection="1">
      <alignment horizontal="right" vertical="center"/>
      <protection locked="0"/>
    </xf>
    <xf numFmtId="177" fontId="7" fillId="0" borderId="1" xfId="0" applyNumberFormat="1" applyFont="1" applyBorder="1" applyAlignment="1" applyProtection="1">
      <alignment horizontal="right" vertical="center"/>
      <protection locked="0"/>
    </xf>
    <xf numFmtId="176" fontId="7" fillId="0" borderId="1" xfId="0" applyNumberFormat="1" applyFont="1" applyBorder="1" applyAlignment="1" applyProtection="1">
      <alignment horizontal="right" vertical="center"/>
      <protection locked="0"/>
    </xf>
    <xf numFmtId="0" fontId="3" fillId="0" borderId="0" xfId="0" applyFont="1" applyAlignment="1">
      <alignment horizontal="center" vertical="center"/>
    </xf>
    <xf numFmtId="0" fontId="5" fillId="5" borderId="7" xfId="0" applyFont="1" applyFill="1" applyBorder="1">
      <alignment vertical="center"/>
    </xf>
    <xf numFmtId="0" fontId="3" fillId="5" borderId="3" xfId="0" applyFont="1" applyFill="1" applyBorder="1">
      <alignment vertical="center"/>
    </xf>
    <xf numFmtId="0" fontId="5" fillId="5" borderId="3" xfId="0" applyFont="1" applyFill="1" applyBorder="1">
      <alignment vertical="center"/>
    </xf>
    <xf numFmtId="0" fontId="5" fillId="5" borderId="3"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3" xfId="0" applyFont="1" applyFill="1" applyBorder="1" applyAlignment="1">
      <alignment horizontal="center" vertical="center" shrinkToFit="1"/>
    </xf>
    <xf numFmtId="0" fontId="3" fillId="5" borderId="8" xfId="0" applyFont="1" applyFill="1" applyBorder="1">
      <alignment vertical="center"/>
    </xf>
    <xf numFmtId="0" fontId="3" fillId="7" borderId="3" xfId="0" applyFont="1" applyFill="1" applyBorder="1">
      <alignment vertical="center"/>
    </xf>
    <xf numFmtId="0" fontId="3" fillId="0" borderId="6" xfId="0" applyFont="1" applyBorder="1" applyAlignment="1">
      <alignment horizontal="left" vertical="center"/>
    </xf>
    <xf numFmtId="0" fontId="3" fillId="0" borderId="3" xfId="0" applyFont="1" applyBorder="1" applyAlignment="1">
      <alignment horizontal="center" vertical="center"/>
    </xf>
    <xf numFmtId="0" fontId="3" fillId="5" borderId="9" xfId="0" applyFont="1" applyFill="1" applyBorder="1">
      <alignment vertical="center"/>
    </xf>
    <xf numFmtId="0" fontId="3" fillId="7" borderId="4" xfId="0" applyFont="1" applyFill="1" applyBorder="1">
      <alignment vertical="center"/>
    </xf>
    <xf numFmtId="0" fontId="3" fillId="7" borderId="5" xfId="0" applyFont="1" applyFill="1" applyBorder="1">
      <alignment vertical="center"/>
    </xf>
    <xf numFmtId="0" fontId="3" fillId="7" borderId="6" xfId="0" applyFont="1" applyFill="1" applyBorder="1">
      <alignment vertical="center"/>
    </xf>
    <xf numFmtId="0" fontId="3" fillId="7" borderId="7" xfId="0" applyFont="1" applyFill="1" applyBorder="1">
      <alignment vertical="center"/>
    </xf>
    <xf numFmtId="0" fontId="3" fillId="7" borderId="9" xfId="0" applyFont="1" applyFill="1" applyBorder="1">
      <alignment vertical="center"/>
    </xf>
    <xf numFmtId="0" fontId="3" fillId="0" borderId="7" xfId="0" applyFont="1" applyBorder="1" applyAlignment="1">
      <alignment horizontal="center" vertical="center"/>
    </xf>
    <xf numFmtId="0" fontId="3" fillId="2" borderId="7" xfId="0" applyFont="1" applyFill="1" applyBorder="1" applyAlignment="1">
      <alignment horizontal="center" vertical="center"/>
    </xf>
    <xf numFmtId="0" fontId="3" fillId="0" borderId="4" xfId="0" applyFont="1" applyBorder="1" applyAlignment="1">
      <alignment horizontal="center" vertical="center"/>
    </xf>
    <xf numFmtId="0" fontId="7" fillId="0" borderId="0" xfId="0" applyFont="1" applyAlignment="1">
      <alignment horizontal="left" vertical="center"/>
    </xf>
    <xf numFmtId="0" fontId="7" fillId="0" borderId="0" xfId="0" applyFont="1">
      <alignment vertical="center"/>
    </xf>
    <xf numFmtId="0" fontId="3" fillId="11" borderId="3" xfId="0" applyFont="1" applyFill="1" applyBorder="1">
      <alignment vertical="center"/>
    </xf>
    <xf numFmtId="179" fontId="7" fillId="8" borderId="3" xfId="0" applyNumberFormat="1" applyFont="1" applyFill="1" applyBorder="1" applyAlignment="1">
      <alignment horizontal="right" vertical="center"/>
    </xf>
    <xf numFmtId="0" fontId="3" fillId="8" borderId="3" xfId="0" applyFont="1" applyFill="1" applyBorder="1" applyAlignment="1">
      <alignment horizontal="left" vertical="center"/>
    </xf>
    <xf numFmtId="0" fontId="3" fillId="2" borderId="0" xfId="0" applyFont="1" applyFill="1">
      <alignment vertical="center"/>
    </xf>
    <xf numFmtId="0" fontId="7" fillId="0" borderId="3" xfId="0" applyFont="1" applyBorder="1" applyAlignment="1">
      <alignment horizontal="center" vertical="center"/>
    </xf>
    <xf numFmtId="0" fontId="7" fillId="6" borderId="11" xfId="0" applyFont="1" applyFill="1" applyBorder="1" applyAlignment="1">
      <alignment horizontal="center" vertical="center"/>
    </xf>
    <xf numFmtId="0" fontId="7" fillId="9" borderId="11" xfId="0" applyFont="1" applyFill="1" applyBorder="1" applyAlignment="1">
      <alignment horizontal="center" vertical="center"/>
    </xf>
    <xf numFmtId="0" fontId="7" fillId="0" borderId="1" xfId="0" applyFont="1" applyBorder="1" applyAlignment="1" applyProtection="1">
      <alignment vertical="center" wrapText="1"/>
      <protection locked="0"/>
    </xf>
    <xf numFmtId="38" fontId="7" fillId="0" borderId="1" xfId="2" applyFont="1" applyFill="1" applyBorder="1" applyAlignment="1" applyProtection="1">
      <alignment horizontal="center" vertical="center"/>
    </xf>
    <xf numFmtId="49" fontId="26" fillId="11" borderId="3" xfId="0" quotePrefix="1" applyNumberFormat="1" applyFont="1" applyFill="1" applyBorder="1">
      <alignment vertical="center"/>
    </xf>
    <xf numFmtId="0" fontId="7" fillId="6" borderId="11" xfId="0" applyFont="1" applyFill="1" applyBorder="1">
      <alignment vertical="center"/>
    </xf>
    <xf numFmtId="0" fontId="7" fillId="6" borderId="11" xfId="0" applyFont="1" applyFill="1" applyBorder="1" applyAlignment="1">
      <alignment vertical="center" wrapText="1"/>
    </xf>
    <xf numFmtId="179" fontId="7" fillId="0" borderId="11" xfId="0" applyNumberFormat="1" applyFont="1" applyBorder="1" applyProtection="1">
      <alignment vertical="center"/>
      <protection locked="0"/>
    </xf>
    <xf numFmtId="179" fontId="7" fillId="9" borderId="11" xfId="0" applyNumberFormat="1" applyFont="1" applyFill="1" applyBorder="1">
      <alignment vertical="center"/>
    </xf>
    <xf numFmtId="0" fontId="5" fillId="5" borderId="11" xfId="0" applyFont="1" applyFill="1" applyBorder="1" applyAlignment="1">
      <alignment horizontal="center" vertical="center" wrapText="1"/>
    </xf>
    <xf numFmtId="0" fontId="5" fillId="5" borderId="2" xfId="0" applyFont="1" applyFill="1" applyBorder="1" applyAlignment="1">
      <alignment horizontal="center" vertical="center" wrapText="1"/>
    </xf>
    <xf numFmtId="176" fontId="7" fillId="9" borderId="1" xfId="0" applyNumberFormat="1" applyFont="1" applyFill="1" applyBorder="1" applyAlignment="1">
      <alignment horizontal="right" vertical="center"/>
    </xf>
    <xf numFmtId="176" fontId="14" fillId="9" borderId="1" xfId="0" applyNumberFormat="1" applyFont="1" applyFill="1" applyBorder="1" applyAlignment="1">
      <alignment horizontal="right" vertical="center"/>
    </xf>
    <xf numFmtId="176" fontId="3" fillId="0" borderId="15" xfId="0" applyNumberFormat="1" applyFont="1" applyBorder="1" applyAlignment="1">
      <alignment horizontal="right" vertical="center"/>
    </xf>
    <xf numFmtId="176" fontId="3" fillId="0" borderId="9" xfId="0" applyNumberFormat="1" applyFont="1" applyBorder="1" applyAlignment="1">
      <alignment horizontal="right" vertical="center"/>
    </xf>
    <xf numFmtId="176" fontId="3" fillId="0" borderId="7" xfId="1" applyNumberFormat="1" applyFont="1" applyFill="1" applyBorder="1" applyAlignment="1" applyProtection="1">
      <alignment horizontal="right" vertical="center"/>
    </xf>
    <xf numFmtId="0" fontId="3" fillId="0" borderId="3" xfId="0" applyFont="1" applyBorder="1" applyAlignment="1">
      <alignment horizontal="left" vertical="center"/>
    </xf>
    <xf numFmtId="176" fontId="3" fillId="0" borderId="3" xfId="0" applyNumberFormat="1" applyFont="1" applyBorder="1" applyAlignment="1">
      <alignment horizontal="right" vertical="center"/>
    </xf>
    <xf numFmtId="0" fontId="3" fillId="7" borderId="10" xfId="0" applyFont="1" applyFill="1" applyBorder="1">
      <alignment vertical="center"/>
    </xf>
    <xf numFmtId="0" fontId="26" fillId="12" borderId="9" xfId="0" applyFont="1" applyFill="1" applyBorder="1" applyAlignment="1">
      <alignment vertical="center" wrapText="1"/>
    </xf>
    <xf numFmtId="0" fontId="3" fillId="5" borderId="25" xfId="0" applyFont="1" applyFill="1" applyBorder="1">
      <alignment vertical="center"/>
    </xf>
    <xf numFmtId="0" fontId="3" fillId="7" borderId="26" xfId="0" applyFont="1" applyFill="1" applyBorder="1">
      <alignment vertical="center"/>
    </xf>
    <xf numFmtId="0" fontId="3" fillId="0" borderId="3" xfId="0" applyFont="1" applyBorder="1" applyAlignment="1">
      <alignment horizontal="left" vertical="center" wrapText="1"/>
    </xf>
    <xf numFmtId="177" fontId="3" fillId="0" borderId="3" xfId="0" applyNumberFormat="1" applyFont="1" applyBorder="1" applyAlignment="1">
      <alignment horizontal="right" vertical="center"/>
    </xf>
    <xf numFmtId="177" fontId="7" fillId="0" borderId="3" xfId="0" applyNumberFormat="1" applyFont="1" applyBorder="1" applyAlignment="1">
      <alignment horizontal="right" vertical="center"/>
    </xf>
    <xf numFmtId="49" fontId="3" fillId="11" borderId="3" xfId="0" quotePrefix="1" applyNumberFormat="1" applyFont="1" applyFill="1" applyBorder="1">
      <alignment vertical="center"/>
    </xf>
    <xf numFmtId="0" fontId="26" fillId="11" borderId="3" xfId="0" quotePrefix="1" applyFont="1" applyFill="1" applyBorder="1">
      <alignment vertical="center"/>
    </xf>
    <xf numFmtId="176" fontId="7" fillId="8" borderId="3" xfId="0" applyNumberFormat="1" applyFont="1" applyFill="1" applyBorder="1" applyAlignment="1">
      <alignment horizontal="right" vertical="center"/>
    </xf>
    <xf numFmtId="0" fontId="30" fillId="5" borderId="3" xfId="0" applyFont="1" applyFill="1" applyBorder="1">
      <alignment vertical="center"/>
    </xf>
    <xf numFmtId="0" fontId="31" fillId="5" borderId="3" xfId="0" applyFont="1" applyFill="1" applyBorder="1">
      <alignment vertical="center"/>
    </xf>
    <xf numFmtId="0" fontId="31" fillId="5" borderId="8" xfId="0" applyFont="1" applyFill="1" applyBorder="1">
      <alignment vertical="center"/>
    </xf>
    <xf numFmtId="0" fontId="31" fillId="5" borderId="3" xfId="0" applyFont="1" applyFill="1" applyBorder="1" applyAlignment="1">
      <alignment horizontal="center" vertical="center"/>
    </xf>
    <xf numFmtId="0" fontId="31" fillId="0" borderId="0" xfId="0" applyFont="1">
      <alignment vertical="center"/>
    </xf>
    <xf numFmtId="0" fontId="30" fillId="0" borderId="0" xfId="0" applyFont="1">
      <alignment vertical="center"/>
    </xf>
    <xf numFmtId="0" fontId="30" fillId="5" borderId="9" xfId="0" applyFont="1" applyFill="1" applyBorder="1">
      <alignment vertical="center"/>
    </xf>
    <xf numFmtId="0" fontId="30" fillId="7" borderId="4" xfId="0" applyFont="1" applyFill="1" applyBorder="1">
      <alignment vertical="center"/>
    </xf>
    <xf numFmtId="0" fontId="30" fillId="7" borderId="5" xfId="0" applyFont="1" applyFill="1" applyBorder="1">
      <alignment vertical="center"/>
    </xf>
    <xf numFmtId="0" fontId="30" fillId="7" borderId="6" xfId="0" applyFont="1" applyFill="1" applyBorder="1">
      <alignment vertical="center"/>
    </xf>
    <xf numFmtId="0" fontId="30" fillId="0" borderId="3" xfId="0" applyFont="1" applyBorder="1" applyAlignment="1">
      <alignment horizontal="center" vertical="center"/>
    </xf>
    <xf numFmtId="0" fontId="16" fillId="5" borderId="7" xfId="0" applyFont="1" applyFill="1" applyBorder="1">
      <alignment vertical="center"/>
    </xf>
    <xf numFmtId="0" fontId="32" fillId="5" borderId="7" xfId="0" applyFont="1" applyFill="1" applyBorder="1">
      <alignment vertical="center"/>
    </xf>
    <xf numFmtId="0" fontId="7" fillId="6" borderId="11" xfId="0" applyFont="1" applyFill="1" applyBorder="1" applyAlignment="1">
      <alignment horizontal="left" vertical="center" wrapText="1"/>
    </xf>
    <xf numFmtId="0" fontId="7" fillId="6" borderId="2" xfId="0" applyFont="1" applyFill="1" applyBorder="1" applyAlignment="1">
      <alignment horizontal="left" vertical="center" wrapText="1"/>
    </xf>
    <xf numFmtId="0" fontId="7" fillId="0" borderId="11" xfId="0" applyFont="1" applyBorder="1" applyAlignment="1" applyProtection="1">
      <alignment horizontal="left" vertical="center" wrapText="1"/>
      <protection locked="0"/>
    </xf>
    <xf numFmtId="0" fontId="7" fillId="0" borderId="12"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7" fillId="6" borderId="1" xfId="0" applyFont="1" applyFill="1" applyBorder="1" applyAlignment="1">
      <alignment horizontal="left" vertical="center" wrapText="1"/>
    </xf>
    <xf numFmtId="0" fontId="7" fillId="0" borderId="1" xfId="0" applyFont="1" applyBorder="1" applyAlignment="1" applyProtection="1">
      <alignment horizontal="left" vertical="center" wrapText="1"/>
      <protection locked="0"/>
    </xf>
    <xf numFmtId="0" fontId="3" fillId="0" borderId="3" xfId="0" applyFont="1" applyBorder="1" applyAlignment="1">
      <alignment vertical="center" wrapText="1"/>
    </xf>
    <xf numFmtId="0" fontId="5" fillId="5" borderId="1" xfId="0" applyFont="1" applyFill="1" applyBorder="1" applyAlignment="1">
      <alignment horizontal="center" vertical="center" wrapText="1"/>
    </xf>
    <xf numFmtId="0" fontId="5" fillId="5" borderId="18" xfId="0" applyFont="1" applyFill="1" applyBorder="1" applyAlignment="1">
      <alignment horizontal="center" vertical="center"/>
    </xf>
    <xf numFmtId="0" fontId="5" fillId="5" borderId="19" xfId="0" applyFont="1" applyFill="1" applyBorder="1" applyAlignment="1">
      <alignment horizontal="center" vertical="center"/>
    </xf>
    <xf numFmtId="38" fontId="19" fillId="2" borderId="16" xfId="2" applyFont="1" applyFill="1" applyBorder="1" applyAlignment="1" applyProtection="1">
      <alignment horizontal="right" vertical="center"/>
    </xf>
    <xf numFmtId="38" fontId="19" fillId="2" borderId="17" xfId="2" applyFont="1" applyFill="1" applyBorder="1" applyAlignment="1" applyProtection="1">
      <alignment horizontal="right" vertical="center"/>
    </xf>
    <xf numFmtId="0" fontId="5" fillId="5" borderId="1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16" fillId="10" borderId="1"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16" fillId="10" borderId="20" xfId="0" applyFont="1" applyFill="1" applyBorder="1" applyAlignment="1">
      <alignment horizontal="center" vertical="center" wrapText="1"/>
    </xf>
    <xf numFmtId="0" fontId="16" fillId="10" borderId="21" xfId="0" applyFont="1" applyFill="1" applyBorder="1" applyAlignment="1">
      <alignment horizontal="center" vertical="center" wrapText="1"/>
    </xf>
    <xf numFmtId="0" fontId="16" fillId="10" borderId="22" xfId="0" applyFont="1" applyFill="1" applyBorder="1" applyAlignment="1">
      <alignment horizontal="center" vertical="center" wrapText="1"/>
    </xf>
    <xf numFmtId="0" fontId="3" fillId="11" borderId="10" xfId="0" applyFont="1" applyFill="1" applyBorder="1" applyAlignment="1">
      <alignment horizontal="center" vertical="center"/>
    </xf>
    <xf numFmtId="0" fontId="3" fillId="11" borderId="14" xfId="0" applyFont="1" applyFill="1" applyBorder="1" applyAlignment="1">
      <alignment horizontal="center" vertical="center"/>
    </xf>
    <xf numFmtId="0" fontId="3" fillId="11" borderId="27" xfId="0" applyFont="1" applyFill="1" applyBorder="1" applyAlignment="1">
      <alignment horizontal="center" vertical="center"/>
    </xf>
    <xf numFmtId="0" fontId="3" fillId="11" borderId="24" xfId="0" applyFont="1" applyFill="1" applyBorder="1" applyAlignment="1">
      <alignment horizontal="center" vertical="center"/>
    </xf>
    <xf numFmtId="0" fontId="3" fillId="11" borderId="28" xfId="0" applyFont="1" applyFill="1" applyBorder="1" applyAlignment="1">
      <alignment horizontal="center" vertical="center"/>
    </xf>
    <xf numFmtId="0" fontId="3" fillId="11" borderId="23" xfId="0" applyFont="1" applyFill="1" applyBorder="1" applyAlignment="1">
      <alignment horizontal="center" vertical="center"/>
    </xf>
    <xf numFmtId="0" fontId="8" fillId="4" borderId="0" xfId="0" applyFont="1" applyFill="1" applyAlignment="1">
      <alignment vertical="center"/>
    </xf>
    <xf numFmtId="0" fontId="3" fillId="11" borderId="3" xfId="0" applyFont="1" applyFill="1" applyBorder="1" applyAlignment="1">
      <alignment horizontal="center" vertical="center"/>
    </xf>
    <xf numFmtId="0" fontId="3" fillId="6" borderId="4" xfId="0" applyFont="1" applyFill="1" applyBorder="1" applyAlignment="1">
      <alignment horizontal="left" vertical="center" wrapText="1"/>
    </xf>
    <xf numFmtId="0" fontId="3" fillId="6" borderId="5" xfId="0" applyFont="1" applyFill="1" applyBorder="1" applyAlignment="1">
      <alignment horizontal="left" vertical="center" wrapText="1"/>
    </xf>
    <xf numFmtId="0" fontId="3" fillId="6" borderId="6" xfId="0" applyFont="1" applyFill="1" applyBorder="1" applyAlignment="1">
      <alignment horizontal="left" vertical="center" wrapText="1"/>
    </xf>
    <xf numFmtId="0" fontId="3" fillId="6" borderId="10" xfId="0" applyFont="1" applyFill="1" applyBorder="1" applyAlignment="1">
      <alignment horizontal="left" vertical="center" wrapText="1"/>
    </xf>
    <xf numFmtId="0" fontId="3" fillId="6" borderId="13" xfId="0" applyFont="1" applyFill="1" applyBorder="1" applyAlignment="1">
      <alignment horizontal="left" vertical="center" wrapText="1"/>
    </xf>
    <xf numFmtId="0" fontId="3" fillId="6" borderId="14" xfId="0" applyFont="1" applyFill="1" applyBorder="1" applyAlignment="1">
      <alignment horizontal="left" vertical="center" wrapText="1"/>
    </xf>
    <xf numFmtId="0" fontId="3" fillId="6" borderId="4" xfId="0" applyFont="1" applyFill="1" applyBorder="1" applyAlignment="1">
      <alignment vertical="center" wrapText="1"/>
    </xf>
    <xf numFmtId="0" fontId="3" fillId="6" borderId="6" xfId="0" applyFont="1" applyFill="1" applyBorder="1" applyAlignment="1">
      <alignment vertical="center" wrapText="1"/>
    </xf>
  </cellXfs>
  <cellStyles count="3">
    <cellStyle name="40% - アクセント 6" xfId="1" builtinId="51"/>
    <cellStyle name="桁区切り" xfId="2" builtinId="6"/>
    <cellStyle name="標準" xfId="0" builtinId="0"/>
  </cellStyles>
  <dxfs count="0"/>
  <tableStyles count="0" defaultTableStyle="TableStyleMedium9" defaultPivotStyle="PivotStyleLight16"/>
  <colors>
    <mruColors>
      <color rgb="FFC5D9F1"/>
      <color rgb="FFF2DCDB"/>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53"/>
  <sheetViews>
    <sheetView showGridLines="0" tabSelected="1" view="pageBreakPreview" zoomScale="87" zoomScaleNormal="55" zoomScaleSheetLayoutView="87" workbookViewId="0"/>
  </sheetViews>
  <sheetFormatPr defaultColWidth="9" defaultRowHeight="14.25"/>
  <cols>
    <col min="1" max="1" width="3.625" style="1" customWidth="1"/>
    <col min="2" max="3" width="12.625" style="1" customWidth="1"/>
    <col min="4" max="4" width="30.625" style="1" customWidth="1"/>
    <col min="5" max="5" width="15.375" style="1" customWidth="1"/>
    <col min="6" max="7" width="12.625" style="1" customWidth="1"/>
    <col min="8" max="8" width="15.625" style="1" customWidth="1"/>
    <col min="9" max="9" width="82.875" style="1" customWidth="1"/>
    <col min="10" max="10" width="12.625" style="1" customWidth="1"/>
    <col min="11" max="11" width="22.625" style="1" customWidth="1"/>
    <col min="12" max="16384" width="9" style="1"/>
  </cols>
  <sheetData>
    <row r="1" spans="1:11">
      <c r="K1" s="2" t="s">
        <v>0</v>
      </c>
    </row>
    <row r="2" spans="1:11" ht="27.95" customHeight="1">
      <c r="A2" s="3" t="s">
        <v>1</v>
      </c>
      <c r="B2" s="4"/>
      <c r="C2" s="4"/>
      <c r="D2" s="4"/>
      <c r="E2" s="4"/>
      <c r="F2" s="4"/>
      <c r="G2" s="4"/>
      <c r="H2" s="4"/>
      <c r="I2" s="4"/>
      <c r="J2" s="4"/>
      <c r="K2" s="5"/>
    </row>
    <row r="4" spans="1:11" ht="18.95" customHeight="1">
      <c r="A4" s="6" t="s">
        <v>2</v>
      </c>
      <c r="B4" s="6"/>
    </row>
    <row r="5" spans="1:11" ht="18.95" customHeight="1">
      <c r="A5" s="6"/>
      <c r="B5" s="7" t="s">
        <v>3</v>
      </c>
      <c r="C5" s="7" t="s">
        <v>4</v>
      </c>
      <c r="D5" s="7" t="s">
        <v>5</v>
      </c>
      <c r="E5" s="7" t="s">
        <v>6</v>
      </c>
      <c r="F5" s="7" t="s">
        <v>7</v>
      </c>
      <c r="G5" s="7" t="s">
        <v>8</v>
      </c>
      <c r="H5" s="7" t="s">
        <v>9</v>
      </c>
      <c r="I5" s="7" t="s">
        <v>10</v>
      </c>
      <c r="J5" s="7" t="s">
        <v>11</v>
      </c>
      <c r="K5" s="7" t="s">
        <v>12</v>
      </c>
    </row>
    <row r="6" spans="1:11" s="8" customFormat="1" ht="39" customHeight="1">
      <c r="B6" s="7" t="s">
        <v>13</v>
      </c>
      <c r="C6" s="7" t="s">
        <v>14</v>
      </c>
      <c r="D6" s="7" t="s">
        <v>15</v>
      </c>
      <c r="E6" s="7" t="s">
        <v>16</v>
      </c>
      <c r="F6" s="7" t="s">
        <v>17</v>
      </c>
      <c r="G6" s="7" t="s">
        <v>18</v>
      </c>
      <c r="H6" s="7" t="s">
        <v>19</v>
      </c>
      <c r="I6" s="7" t="s">
        <v>20</v>
      </c>
      <c r="J6" s="7" t="s">
        <v>21</v>
      </c>
      <c r="K6" s="7" t="s">
        <v>22</v>
      </c>
    </row>
    <row r="7" spans="1:11" ht="130.15" customHeight="1">
      <c r="B7" s="9" t="s">
        <v>23</v>
      </c>
      <c r="C7" s="10" t="s">
        <v>24</v>
      </c>
      <c r="D7" s="11" t="s">
        <v>25</v>
      </c>
      <c r="E7" s="12" t="s">
        <v>26</v>
      </c>
      <c r="F7" s="13" t="s">
        <v>27</v>
      </c>
      <c r="G7" s="21" t="s">
        <v>28</v>
      </c>
      <c r="H7" s="21" t="s">
        <v>29</v>
      </c>
      <c r="I7" s="22" t="s">
        <v>30</v>
      </c>
      <c r="J7" s="23" t="s">
        <v>31</v>
      </c>
      <c r="K7" s="24" t="s">
        <v>32</v>
      </c>
    </row>
    <row r="8" spans="1:11" ht="130.15" customHeight="1">
      <c r="B8" s="9" t="s">
        <v>33</v>
      </c>
      <c r="C8" s="10" t="s">
        <v>34</v>
      </c>
      <c r="D8" s="11" t="s">
        <v>35</v>
      </c>
      <c r="E8" s="12" t="s">
        <v>26</v>
      </c>
      <c r="F8" s="13" t="s">
        <v>36</v>
      </c>
      <c r="G8" s="21" t="s">
        <v>28</v>
      </c>
      <c r="H8" s="21" t="s">
        <v>29</v>
      </c>
      <c r="I8" s="22" t="s">
        <v>37</v>
      </c>
      <c r="J8" s="23" t="s">
        <v>31</v>
      </c>
      <c r="K8" s="24" t="s">
        <v>32</v>
      </c>
    </row>
    <row r="9" spans="1:11" ht="130.15" customHeight="1">
      <c r="B9" s="9" t="s">
        <v>38</v>
      </c>
      <c r="C9" s="10" t="s">
        <v>39</v>
      </c>
      <c r="D9" s="11" t="s">
        <v>40</v>
      </c>
      <c r="E9" s="12" t="s">
        <v>26</v>
      </c>
      <c r="F9" s="13" t="s">
        <v>27</v>
      </c>
      <c r="G9" s="21" t="s">
        <v>28</v>
      </c>
      <c r="H9" s="21" t="s">
        <v>29</v>
      </c>
      <c r="I9" s="22" t="s">
        <v>232</v>
      </c>
      <c r="J9" s="23" t="s">
        <v>31</v>
      </c>
      <c r="K9" s="24" t="s">
        <v>32</v>
      </c>
    </row>
    <row r="10" spans="1:11" ht="130.15" customHeight="1">
      <c r="B10" s="9" t="s">
        <v>41</v>
      </c>
      <c r="C10" s="10" t="s">
        <v>42</v>
      </c>
      <c r="D10" s="11" t="s">
        <v>43</v>
      </c>
      <c r="E10" s="70"/>
      <c r="F10" s="11" t="s">
        <v>44</v>
      </c>
      <c r="G10" s="21" t="s">
        <v>45</v>
      </c>
      <c r="H10" s="21" t="s">
        <v>46</v>
      </c>
      <c r="I10" s="69" t="s">
        <v>47</v>
      </c>
      <c r="J10" s="23" t="s">
        <v>48</v>
      </c>
      <c r="K10" s="24"/>
    </row>
    <row r="11" spans="1:11" ht="100.15" customHeight="1">
      <c r="B11" s="9" t="s">
        <v>49</v>
      </c>
      <c r="C11" s="10" t="s">
        <v>50</v>
      </c>
      <c r="D11" s="11" t="s">
        <v>51</v>
      </c>
      <c r="E11" s="12" t="s">
        <v>26</v>
      </c>
      <c r="F11" s="13" t="s">
        <v>27</v>
      </c>
      <c r="G11" s="21" t="s">
        <v>28</v>
      </c>
      <c r="H11" s="21" t="s">
        <v>29</v>
      </c>
      <c r="I11" s="22" t="s">
        <v>52</v>
      </c>
      <c r="J11" s="23" t="s">
        <v>31</v>
      </c>
      <c r="K11" s="24" t="s">
        <v>32</v>
      </c>
    </row>
    <row r="12" spans="1:11" ht="100.15" customHeight="1">
      <c r="B12" s="9" t="s">
        <v>53</v>
      </c>
      <c r="C12" s="10" t="s">
        <v>54</v>
      </c>
      <c r="D12" s="11" t="s">
        <v>55</v>
      </c>
      <c r="E12" s="12" t="s">
        <v>26</v>
      </c>
      <c r="F12" s="11" t="s">
        <v>56</v>
      </c>
      <c r="G12" s="21" t="s">
        <v>28</v>
      </c>
      <c r="H12" s="21" t="s">
        <v>29</v>
      </c>
      <c r="I12" s="22" t="s">
        <v>52</v>
      </c>
      <c r="J12" s="23" t="s">
        <v>48</v>
      </c>
      <c r="K12" s="24" t="s">
        <v>32</v>
      </c>
    </row>
    <row r="13" spans="1:11" ht="18.95" customHeight="1">
      <c r="A13" s="6" t="s">
        <v>57</v>
      </c>
      <c r="B13" s="6"/>
    </row>
    <row r="14" spans="1:11" ht="18.95" customHeight="1">
      <c r="A14" s="6"/>
      <c r="B14" s="7" t="s">
        <v>3</v>
      </c>
      <c r="C14" s="7" t="s">
        <v>4</v>
      </c>
      <c r="D14" s="7" t="s">
        <v>5</v>
      </c>
      <c r="E14" s="7" t="s">
        <v>6</v>
      </c>
      <c r="F14" s="7" t="s">
        <v>7</v>
      </c>
      <c r="G14" s="7" t="s">
        <v>8</v>
      </c>
      <c r="H14" s="7" t="s">
        <v>9</v>
      </c>
      <c r="I14" s="7" t="s">
        <v>10</v>
      </c>
      <c r="J14" s="7" t="s">
        <v>11</v>
      </c>
      <c r="K14" s="7" t="s">
        <v>12</v>
      </c>
    </row>
    <row r="15" spans="1:11" s="8" customFormat="1" ht="39" customHeight="1">
      <c r="B15" s="7" t="s">
        <v>13</v>
      </c>
      <c r="C15" s="7" t="s">
        <v>14</v>
      </c>
      <c r="D15" s="7" t="s">
        <v>15</v>
      </c>
      <c r="E15" s="7" t="s">
        <v>16</v>
      </c>
      <c r="F15" s="7" t="s">
        <v>17</v>
      </c>
      <c r="G15" s="7" t="s">
        <v>18</v>
      </c>
      <c r="H15" s="7" t="s">
        <v>19</v>
      </c>
      <c r="I15" s="7" t="s">
        <v>20</v>
      </c>
      <c r="J15" s="7" t="s">
        <v>21</v>
      </c>
      <c r="K15" s="7" t="s">
        <v>22</v>
      </c>
    </row>
    <row r="16" spans="1:11" ht="130.15" customHeight="1">
      <c r="B16" s="9" t="s">
        <v>58</v>
      </c>
      <c r="C16" s="10" t="s">
        <v>59</v>
      </c>
      <c r="D16" s="11" t="s">
        <v>60</v>
      </c>
      <c r="E16" s="12" t="s">
        <v>26</v>
      </c>
      <c r="F16" s="11" t="s">
        <v>61</v>
      </c>
      <c r="G16" s="21" t="s">
        <v>45</v>
      </c>
      <c r="H16" s="21" t="s">
        <v>46</v>
      </c>
      <c r="I16" s="69" t="s">
        <v>47</v>
      </c>
      <c r="J16" s="23" t="s">
        <v>48</v>
      </c>
      <c r="K16" s="24" t="s">
        <v>32</v>
      </c>
    </row>
    <row r="17" spans="1:11" ht="159.94999999999999" customHeight="1">
      <c r="B17" s="9" t="s">
        <v>62</v>
      </c>
      <c r="C17" s="10" t="s">
        <v>63</v>
      </c>
      <c r="D17" s="11" t="s">
        <v>64</v>
      </c>
      <c r="E17" s="12" t="s">
        <v>26</v>
      </c>
      <c r="F17" s="13" t="s">
        <v>27</v>
      </c>
      <c r="G17" s="21" t="s">
        <v>28</v>
      </c>
      <c r="H17" s="21" t="s">
        <v>29</v>
      </c>
      <c r="I17" s="22" t="s">
        <v>65</v>
      </c>
      <c r="J17" s="23" t="s">
        <v>31</v>
      </c>
      <c r="K17" s="24" t="s">
        <v>32</v>
      </c>
    </row>
    <row r="18" spans="1:11" ht="130.15" customHeight="1">
      <c r="B18" s="9" t="s">
        <v>66</v>
      </c>
      <c r="C18" s="10" t="s">
        <v>67</v>
      </c>
      <c r="D18" s="11" t="s">
        <v>68</v>
      </c>
      <c r="E18" s="12" t="s">
        <v>26</v>
      </c>
      <c r="F18" s="11" t="s">
        <v>61</v>
      </c>
      <c r="G18" s="21" t="s">
        <v>45</v>
      </c>
      <c r="H18" s="21" t="s">
        <v>46</v>
      </c>
      <c r="I18" s="69" t="s">
        <v>47</v>
      </c>
      <c r="J18" s="23" t="s">
        <v>48</v>
      </c>
      <c r="K18" s="24" t="s">
        <v>32</v>
      </c>
    </row>
    <row r="19" spans="1:11" ht="159.94999999999999" customHeight="1">
      <c r="B19" s="9" t="s">
        <v>69</v>
      </c>
      <c r="C19" s="10" t="s">
        <v>70</v>
      </c>
      <c r="D19" s="11" t="s">
        <v>71</v>
      </c>
      <c r="E19" s="12" t="s">
        <v>26</v>
      </c>
      <c r="F19" s="13" t="s">
        <v>27</v>
      </c>
      <c r="G19" s="21" t="s">
        <v>28</v>
      </c>
      <c r="H19" s="21" t="s">
        <v>29</v>
      </c>
      <c r="I19" s="22" t="s">
        <v>72</v>
      </c>
      <c r="J19" s="23" t="s">
        <v>31</v>
      </c>
      <c r="K19" s="24" t="s">
        <v>32</v>
      </c>
    </row>
    <row r="20" spans="1:11" ht="8.25" customHeight="1"/>
    <row r="21" spans="1:11" ht="20.100000000000001" customHeight="1">
      <c r="A21" s="6" t="s">
        <v>73</v>
      </c>
    </row>
    <row r="22" spans="1:11" ht="20.100000000000001" customHeight="1">
      <c r="B22" s="7" t="s">
        <v>3</v>
      </c>
      <c r="C22" s="116" t="s">
        <v>4</v>
      </c>
      <c r="D22" s="116"/>
      <c r="E22" s="7" t="s">
        <v>5</v>
      </c>
      <c r="F22" s="7" t="s">
        <v>6</v>
      </c>
      <c r="G22" s="116" t="s">
        <v>7</v>
      </c>
      <c r="H22" s="116"/>
      <c r="I22" s="116"/>
      <c r="J22" s="116" t="s">
        <v>8</v>
      </c>
      <c r="K22" s="116"/>
    </row>
    <row r="23" spans="1:11" ht="39" customHeight="1">
      <c r="B23" s="7" t="s">
        <v>14</v>
      </c>
      <c r="C23" s="116" t="s">
        <v>15</v>
      </c>
      <c r="D23" s="116"/>
      <c r="E23" s="7" t="s">
        <v>16</v>
      </c>
      <c r="F23" s="7" t="s">
        <v>17</v>
      </c>
      <c r="G23" s="116" t="s">
        <v>19</v>
      </c>
      <c r="H23" s="116"/>
      <c r="I23" s="116"/>
      <c r="J23" s="116" t="s">
        <v>22</v>
      </c>
      <c r="K23" s="116"/>
    </row>
    <row r="24" spans="1:11" ht="99.95" customHeight="1">
      <c r="B24" s="10" t="s">
        <v>74</v>
      </c>
      <c r="C24" s="113" t="s">
        <v>75</v>
      </c>
      <c r="D24" s="113"/>
      <c r="E24" s="14">
        <f>'MPS(calc_process)'!F22</f>
        <v>89</v>
      </c>
      <c r="F24" s="13" t="s">
        <v>76</v>
      </c>
      <c r="G24" s="114" t="s">
        <v>77</v>
      </c>
      <c r="H24" s="114"/>
      <c r="I24" s="114"/>
      <c r="J24" s="114"/>
      <c r="K24" s="114"/>
    </row>
    <row r="25" spans="1:11" ht="99.95" customHeight="1">
      <c r="B25" s="10" t="s">
        <v>78</v>
      </c>
      <c r="C25" s="113" t="s">
        <v>79</v>
      </c>
      <c r="D25" s="113"/>
      <c r="E25" s="25"/>
      <c r="F25" s="11" t="s">
        <v>80</v>
      </c>
      <c r="G25" s="110" t="s">
        <v>81</v>
      </c>
      <c r="H25" s="111"/>
      <c r="I25" s="112"/>
      <c r="J25" s="110"/>
      <c r="K25" s="112"/>
    </row>
    <row r="26" spans="1:11" ht="99.95" customHeight="1">
      <c r="B26" s="10" t="s">
        <v>82</v>
      </c>
      <c r="C26" s="108" t="s">
        <v>83</v>
      </c>
      <c r="D26" s="109"/>
      <c r="E26" s="25"/>
      <c r="F26" s="11" t="s">
        <v>84</v>
      </c>
      <c r="G26" s="110" t="s">
        <v>85</v>
      </c>
      <c r="H26" s="111"/>
      <c r="I26" s="112"/>
      <c r="J26" s="110"/>
      <c r="K26" s="112"/>
    </row>
    <row r="27" spans="1:11" ht="99.95" customHeight="1">
      <c r="B27" s="10" t="s">
        <v>86</v>
      </c>
      <c r="C27" s="108" t="s">
        <v>87</v>
      </c>
      <c r="D27" s="109"/>
      <c r="E27" s="25"/>
      <c r="F27" s="11" t="s">
        <v>84</v>
      </c>
      <c r="G27" s="110" t="s">
        <v>88</v>
      </c>
      <c r="H27" s="111"/>
      <c r="I27" s="112"/>
      <c r="J27" s="110"/>
      <c r="K27" s="112"/>
    </row>
    <row r="28" spans="1:11" ht="120" customHeight="1">
      <c r="B28" s="10" t="s">
        <v>89</v>
      </c>
      <c r="C28" s="113" t="s">
        <v>90</v>
      </c>
      <c r="D28" s="113"/>
      <c r="E28" s="15" t="s">
        <v>26</v>
      </c>
      <c r="F28" s="11" t="s">
        <v>91</v>
      </c>
      <c r="G28" s="110" t="s">
        <v>92</v>
      </c>
      <c r="H28" s="111"/>
      <c r="I28" s="112"/>
      <c r="J28" s="110" t="s">
        <v>32</v>
      </c>
      <c r="K28" s="112"/>
    </row>
    <row r="29" spans="1:11" ht="120" customHeight="1">
      <c r="B29" s="10" t="s">
        <v>89</v>
      </c>
      <c r="C29" s="113" t="s">
        <v>93</v>
      </c>
      <c r="D29" s="113"/>
      <c r="E29" s="15" t="s">
        <v>26</v>
      </c>
      <c r="F29" s="11" t="s">
        <v>91</v>
      </c>
      <c r="G29" s="114" t="s">
        <v>94</v>
      </c>
      <c r="H29" s="114"/>
      <c r="I29" s="114"/>
      <c r="J29" s="114" t="s">
        <v>95</v>
      </c>
      <c r="K29" s="114"/>
    </row>
    <row r="30" spans="1:11" ht="120" customHeight="1">
      <c r="B30" s="10" t="s">
        <v>89</v>
      </c>
      <c r="C30" s="113" t="s">
        <v>96</v>
      </c>
      <c r="D30" s="113"/>
      <c r="E30" s="15" t="s">
        <v>26</v>
      </c>
      <c r="F30" s="11" t="s">
        <v>91</v>
      </c>
      <c r="G30" s="114" t="s">
        <v>97</v>
      </c>
      <c r="H30" s="114"/>
      <c r="I30" s="114"/>
      <c r="J30" s="114" t="s">
        <v>95</v>
      </c>
      <c r="K30" s="114"/>
    </row>
    <row r="31" spans="1:11" ht="120" customHeight="1">
      <c r="B31" s="10" t="s">
        <v>89</v>
      </c>
      <c r="C31" s="113" t="s">
        <v>98</v>
      </c>
      <c r="D31" s="113"/>
      <c r="E31" s="15" t="s">
        <v>26</v>
      </c>
      <c r="F31" s="11" t="s">
        <v>91</v>
      </c>
      <c r="G31" s="110" t="s">
        <v>99</v>
      </c>
      <c r="H31" s="111"/>
      <c r="I31" s="112"/>
      <c r="J31" s="110" t="s">
        <v>32</v>
      </c>
      <c r="K31" s="112"/>
    </row>
    <row r="32" spans="1:11" ht="99.95" customHeight="1">
      <c r="B32" s="10" t="s">
        <v>100</v>
      </c>
      <c r="C32" s="108" t="s">
        <v>101</v>
      </c>
      <c r="D32" s="109"/>
      <c r="E32" s="15" t="s">
        <v>26</v>
      </c>
      <c r="F32" s="11" t="s">
        <v>76</v>
      </c>
      <c r="G32" s="110" t="s">
        <v>102</v>
      </c>
      <c r="H32" s="111"/>
      <c r="I32" s="112"/>
      <c r="J32" s="110" t="s">
        <v>32</v>
      </c>
      <c r="K32" s="112"/>
    </row>
    <row r="33" spans="1:11" ht="99.95" customHeight="1">
      <c r="B33" s="10" t="s">
        <v>103</v>
      </c>
      <c r="C33" s="108" t="s">
        <v>104</v>
      </c>
      <c r="D33" s="109"/>
      <c r="E33" s="15" t="s">
        <v>26</v>
      </c>
      <c r="F33" s="11" t="s">
        <v>80</v>
      </c>
      <c r="G33" s="110" t="s">
        <v>105</v>
      </c>
      <c r="H33" s="111"/>
      <c r="I33" s="112"/>
      <c r="J33" s="110" t="s">
        <v>32</v>
      </c>
      <c r="K33" s="112"/>
    </row>
    <row r="34" spans="1:11" ht="99.95" customHeight="1">
      <c r="B34" s="10" t="s">
        <v>106</v>
      </c>
      <c r="C34" s="108" t="s">
        <v>107</v>
      </c>
      <c r="D34" s="109"/>
      <c r="E34" s="15" t="s">
        <v>26</v>
      </c>
      <c r="F34" s="11" t="s">
        <v>84</v>
      </c>
      <c r="G34" s="110" t="s">
        <v>85</v>
      </c>
      <c r="H34" s="111"/>
      <c r="I34" s="112"/>
      <c r="J34" s="110" t="s">
        <v>32</v>
      </c>
      <c r="K34" s="112"/>
    </row>
    <row r="35" spans="1:11" ht="99.95" customHeight="1">
      <c r="B35" s="10" t="s">
        <v>108</v>
      </c>
      <c r="C35" s="108" t="s">
        <v>109</v>
      </c>
      <c r="D35" s="109"/>
      <c r="E35" s="15" t="s">
        <v>26</v>
      </c>
      <c r="F35" s="11" t="s">
        <v>110</v>
      </c>
      <c r="G35" s="110" t="s">
        <v>111</v>
      </c>
      <c r="H35" s="111"/>
      <c r="I35" s="112"/>
      <c r="J35" s="110" t="s">
        <v>32</v>
      </c>
      <c r="K35" s="112"/>
    </row>
    <row r="36" spans="1:11" ht="120" customHeight="1">
      <c r="B36" s="10" t="s">
        <v>112</v>
      </c>
      <c r="C36" s="113" t="s">
        <v>113</v>
      </c>
      <c r="D36" s="113"/>
      <c r="E36" s="15" t="s">
        <v>26</v>
      </c>
      <c r="F36" s="11" t="s">
        <v>91</v>
      </c>
      <c r="G36" s="110" t="s">
        <v>92</v>
      </c>
      <c r="H36" s="111"/>
      <c r="I36" s="112"/>
      <c r="J36" s="110" t="s">
        <v>32</v>
      </c>
      <c r="K36" s="112"/>
    </row>
    <row r="37" spans="1:11" ht="120" customHeight="1">
      <c r="B37" s="10" t="s">
        <v>112</v>
      </c>
      <c r="C37" s="113" t="s">
        <v>114</v>
      </c>
      <c r="D37" s="113"/>
      <c r="E37" s="15" t="s">
        <v>26</v>
      </c>
      <c r="F37" s="11" t="s">
        <v>91</v>
      </c>
      <c r="G37" s="114" t="s">
        <v>115</v>
      </c>
      <c r="H37" s="114"/>
      <c r="I37" s="114"/>
      <c r="J37" s="114" t="s">
        <v>95</v>
      </c>
      <c r="K37" s="114"/>
    </row>
    <row r="38" spans="1:11" ht="120" customHeight="1">
      <c r="B38" s="10" t="s">
        <v>112</v>
      </c>
      <c r="C38" s="113" t="s">
        <v>116</v>
      </c>
      <c r="D38" s="113"/>
      <c r="E38" s="15" t="s">
        <v>26</v>
      </c>
      <c r="F38" s="11" t="s">
        <v>91</v>
      </c>
      <c r="G38" s="114" t="s">
        <v>117</v>
      </c>
      <c r="H38" s="114"/>
      <c r="I38" s="114"/>
      <c r="J38" s="114" t="s">
        <v>95</v>
      </c>
      <c r="K38" s="114"/>
    </row>
    <row r="39" spans="1:11" ht="120" customHeight="1">
      <c r="B39" s="10" t="s">
        <v>112</v>
      </c>
      <c r="C39" s="113" t="s">
        <v>118</v>
      </c>
      <c r="D39" s="113"/>
      <c r="E39" s="15" t="s">
        <v>26</v>
      </c>
      <c r="F39" s="11" t="s">
        <v>91</v>
      </c>
      <c r="G39" s="110" t="s">
        <v>99</v>
      </c>
      <c r="H39" s="111"/>
      <c r="I39" s="112"/>
      <c r="J39" s="110" t="s">
        <v>32</v>
      </c>
      <c r="K39" s="112"/>
    </row>
    <row r="40" spans="1:11" ht="99.95" customHeight="1">
      <c r="B40" s="10" t="s">
        <v>119</v>
      </c>
      <c r="C40" s="108" t="s">
        <v>120</v>
      </c>
      <c r="D40" s="109"/>
      <c r="E40" s="15" t="s">
        <v>26</v>
      </c>
      <c r="F40" s="11" t="s">
        <v>76</v>
      </c>
      <c r="G40" s="110" t="s">
        <v>121</v>
      </c>
      <c r="H40" s="111"/>
      <c r="I40" s="112"/>
      <c r="J40" s="110" t="s">
        <v>32</v>
      </c>
      <c r="K40" s="112"/>
    </row>
    <row r="41" spans="1:11" ht="99.95" customHeight="1">
      <c r="B41" s="10" t="s">
        <v>122</v>
      </c>
      <c r="C41" s="108" t="s">
        <v>123</v>
      </c>
      <c r="D41" s="109"/>
      <c r="E41" s="15" t="s">
        <v>26</v>
      </c>
      <c r="F41" s="11" t="s">
        <v>80</v>
      </c>
      <c r="G41" s="110" t="s">
        <v>105</v>
      </c>
      <c r="H41" s="111"/>
      <c r="I41" s="112"/>
      <c r="J41" s="110" t="s">
        <v>32</v>
      </c>
      <c r="K41" s="112"/>
    </row>
    <row r="42" spans="1:11" ht="99.95" customHeight="1">
      <c r="B42" s="10" t="s">
        <v>124</v>
      </c>
      <c r="C42" s="108" t="s">
        <v>125</v>
      </c>
      <c r="D42" s="109"/>
      <c r="E42" s="15" t="s">
        <v>26</v>
      </c>
      <c r="F42" s="11" t="s">
        <v>84</v>
      </c>
      <c r="G42" s="110" t="s">
        <v>85</v>
      </c>
      <c r="H42" s="111"/>
      <c r="I42" s="112"/>
      <c r="J42" s="110" t="s">
        <v>32</v>
      </c>
      <c r="K42" s="112"/>
    </row>
    <row r="43" spans="1:11" ht="99.95" customHeight="1">
      <c r="B43" s="10" t="s">
        <v>126</v>
      </c>
      <c r="C43" s="113" t="s">
        <v>127</v>
      </c>
      <c r="D43" s="113"/>
      <c r="E43" s="15" t="s">
        <v>26</v>
      </c>
      <c r="F43" s="11" t="s">
        <v>80</v>
      </c>
      <c r="G43" s="110" t="s">
        <v>81</v>
      </c>
      <c r="H43" s="111"/>
      <c r="I43" s="112"/>
      <c r="J43" s="110" t="s">
        <v>32</v>
      </c>
      <c r="K43" s="112"/>
    </row>
    <row r="44" spans="1:11" ht="99.95" customHeight="1">
      <c r="B44" s="10" t="s">
        <v>128</v>
      </c>
      <c r="C44" s="108" t="s">
        <v>233</v>
      </c>
      <c r="D44" s="109"/>
      <c r="E44" s="15" t="s">
        <v>26</v>
      </c>
      <c r="F44" s="11" t="s">
        <v>84</v>
      </c>
      <c r="G44" s="110" t="s">
        <v>85</v>
      </c>
      <c r="H44" s="111"/>
      <c r="I44" s="112"/>
      <c r="J44" s="110" t="s">
        <v>32</v>
      </c>
      <c r="K44" s="112"/>
    </row>
    <row r="45" spans="1:11" ht="6.75" customHeight="1"/>
    <row r="46" spans="1:11" ht="18.95" customHeight="1">
      <c r="A46" s="6" t="s">
        <v>130</v>
      </c>
      <c r="B46" s="6"/>
    </row>
    <row r="47" spans="1:11" ht="17.25" thickBot="1">
      <c r="B47" s="117" t="s">
        <v>131</v>
      </c>
      <c r="C47" s="118"/>
      <c r="D47" s="16" t="s">
        <v>17</v>
      </c>
    </row>
    <row r="48" spans="1:11" ht="19.5" thickBot="1">
      <c r="B48" s="119">
        <f>ROUNDDOWN('MPS(calc_process)'!G5, 0)</f>
        <v>0</v>
      </c>
      <c r="C48" s="120"/>
      <c r="D48" s="17" t="s">
        <v>132</v>
      </c>
    </row>
    <row r="49" spans="1:10" ht="20.100000000000001" customHeight="1">
      <c r="F49" s="18"/>
      <c r="G49" s="18"/>
    </row>
    <row r="50" spans="1:10" ht="18.95" customHeight="1">
      <c r="A50" s="6" t="s">
        <v>133</v>
      </c>
    </row>
    <row r="51" spans="1:10" ht="18" customHeight="1">
      <c r="B51" s="19" t="s">
        <v>134</v>
      </c>
      <c r="C51" s="115" t="s">
        <v>135</v>
      </c>
      <c r="D51" s="115"/>
      <c r="E51" s="115"/>
      <c r="F51" s="115"/>
      <c r="G51" s="115"/>
      <c r="H51" s="115"/>
      <c r="I51" s="115"/>
      <c r="J51" s="20"/>
    </row>
    <row r="52" spans="1:10" ht="18" customHeight="1">
      <c r="B52" s="19" t="s">
        <v>136</v>
      </c>
      <c r="C52" s="115" t="s">
        <v>137</v>
      </c>
      <c r="D52" s="115"/>
      <c r="E52" s="115"/>
      <c r="F52" s="115"/>
      <c r="G52" s="115"/>
      <c r="H52" s="115"/>
      <c r="I52" s="115"/>
      <c r="J52" s="20"/>
    </row>
    <row r="53" spans="1:10" ht="18" customHeight="1">
      <c r="B53" s="19" t="s">
        <v>28</v>
      </c>
      <c r="C53" s="115" t="s">
        <v>138</v>
      </c>
      <c r="D53" s="115"/>
      <c r="E53" s="115"/>
      <c r="F53" s="115"/>
      <c r="G53" s="115"/>
      <c r="H53" s="115"/>
      <c r="I53" s="115"/>
      <c r="J53" s="20"/>
    </row>
  </sheetData>
  <sheetProtection formatCells="0" formatRows="0"/>
  <mergeCells count="74">
    <mergeCell ref="C43:D43"/>
    <mergeCell ref="G43:I43"/>
    <mergeCell ref="J43:K43"/>
    <mergeCell ref="C44:D44"/>
    <mergeCell ref="G44:I44"/>
    <mergeCell ref="J44:K44"/>
    <mergeCell ref="C30:D30"/>
    <mergeCell ref="G30:I30"/>
    <mergeCell ref="J30:K30"/>
    <mergeCell ref="C33:D33"/>
    <mergeCell ref="G33:I33"/>
    <mergeCell ref="J33:K33"/>
    <mergeCell ref="J25:K25"/>
    <mergeCell ref="C28:D28"/>
    <mergeCell ref="C32:D32"/>
    <mergeCell ref="C34:D34"/>
    <mergeCell ref="J29:K29"/>
    <mergeCell ref="G27:I27"/>
    <mergeCell ref="G28:I28"/>
    <mergeCell ref="G31:I31"/>
    <mergeCell ref="C31:D31"/>
    <mergeCell ref="J26:K26"/>
    <mergeCell ref="J27:K27"/>
    <mergeCell ref="J28:K28"/>
    <mergeCell ref="J31:K31"/>
    <mergeCell ref="J32:K32"/>
    <mergeCell ref="J34:K34"/>
    <mergeCell ref="G26:I26"/>
    <mergeCell ref="J22:K22"/>
    <mergeCell ref="J23:K23"/>
    <mergeCell ref="J24:K24"/>
    <mergeCell ref="G22:I22"/>
    <mergeCell ref="G23:I23"/>
    <mergeCell ref="G24:I24"/>
    <mergeCell ref="C52:I52"/>
    <mergeCell ref="C53:I53"/>
    <mergeCell ref="C22:D22"/>
    <mergeCell ref="C23:D23"/>
    <mergeCell ref="B47:C47"/>
    <mergeCell ref="B48:C48"/>
    <mergeCell ref="C24:D24"/>
    <mergeCell ref="C51:I51"/>
    <mergeCell ref="C25:D25"/>
    <mergeCell ref="C29:D29"/>
    <mergeCell ref="G29:I29"/>
    <mergeCell ref="G25:I25"/>
    <mergeCell ref="G32:I32"/>
    <mergeCell ref="G34:I34"/>
    <mergeCell ref="C26:D26"/>
    <mergeCell ref="C27:D27"/>
    <mergeCell ref="G39:I39"/>
    <mergeCell ref="J39:K39"/>
    <mergeCell ref="C36:D36"/>
    <mergeCell ref="G36:I36"/>
    <mergeCell ref="J36:K36"/>
    <mergeCell ref="C37:D37"/>
    <mergeCell ref="G37:I37"/>
    <mergeCell ref="J37:K37"/>
    <mergeCell ref="C42:D42"/>
    <mergeCell ref="G42:I42"/>
    <mergeCell ref="J42:K42"/>
    <mergeCell ref="C35:D35"/>
    <mergeCell ref="G35:I35"/>
    <mergeCell ref="J35:K35"/>
    <mergeCell ref="C40:D40"/>
    <mergeCell ref="G40:I40"/>
    <mergeCell ref="J40:K40"/>
    <mergeCell ref="C41:D41"/>
    <mergeCell ref="G41:I41"/>
    <mergeCell ref="J41:K41"/>
    <mergeCell ref="C38:D38"/>
    <mergeCell ref="G38:I38"/>
    <mergeCell ref="J38:K38"/>
    <mergeCell ref="C39:D39"/>
  </mergeCells>
  <phoneticPr fontId="2"/>
  <pageMargins left="0.70866141732283472" right="0.70866141732283472" top="0.74803149606299213" bottom="0.74803149606299213" header="0.31496062992125984" footer="0.31496062992125984"/>
  <pageSetup paperSize="8" scale="84" fitToHeight="0" orientation="landscape" r:id="rId1"/>
  <rowBreaks count="1" manualBreakCount="1">
    <brk id="20" max="10" man="1"/>
  </rowBreaks>
  <ignoredErrors>
    <ignoredError sqref="B7:B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T63"/>
  <sheetViews>
    <sheetView showGridLines="0" view="pageBreakPreview" zoomScale="85" zoomScaleNormal="100" zoomScaleSheetLayoutView="85" workbookViewId="0"/>
  </sheetViews>
  <sheetFormatPr defaultColWidth="9" defaultRowHeight="14.25"/>
  <cols>
    <col min="1" max="1" width="1.625" style="26" customWidth="1"/>
    <col min="2" max="2" width="13.75" style="26" customWidth="1"/>
    <col min="3" max="20" width="22.75" style="26" customWidth="1"/>
    <col min="21" max="16384" width="9" style="26"/>
  </cols>
  <sheetData>
    <row r="1" spans="1:14">
      <c r="N1" s="27" t="str">
        <f>'MPS(input)'!K1</f>
        <v>JCM_TH_F_PMS_ver01.0</v>
      </c>
    </row>
    <row r="2" spans="1:14" ht="27" customHeight="1">
      <c r="A2" s="3" t="s">
        <v>139</v>
      </c>
      <c r="B2" s="4"/>
      <c r="C2" s="4"/>
      <c r="D2" s="4"/>
      <c r="E2" s="4"/>
      <c r="F2" s="4"/>
      <c r="G2" s="4"/>
      <c r="H2" s="4"/>
      <c r="I2" s="4"/>
      <c r="J2" s="4"/>
      <c r="K2" s="4"/>
      <c r="L2" s="4"/>
      <c r="M2" s="4"/>
      <c r="N2" s="5"/>
    </row>
    <row r="3" spans="1:14">
      <c r="A3" s="1"/>
      <c r="B3" s="1"/>
      <c r="C3" s="1"/>
      <c r="D3" s="1"/>
      <c r="E3" s="1"/>
      <c r="F3" s="1"/>
      <c r="G3" s="1"/>
      <c r="H3" s="1"/>
      <c r="I3" s="1"/>
      <c r="J3" s="1"/>
      <c r="K3" s="1"/>
      <c r="L3" s="1"/>
      <c r="M3" s="1"/>
      <c r="N3" s="1"/>
    </row>
    <row r="4" spans="1:14" ht="15">
      <c r="A4" s="6" t="s">
        <v>140</v>
      </c>
      <c r="B4" s="6"/>
      <c r="C4" s="1"/>
      <c r="D4" s="1"/>
      <c r="E4" s="1"/>
      <c r="F4" s="1"/>
      <c r="G4" s="1"/>
      <c r="H4" s="1"/>
      <c r="I4" s="1"/>
      <c r="J4" s="1"/>
      <c r="K4" s="1"/>
      <c r="L4" s="1"/>
      <c r="M4" s="1"/>
      <c r="N4" s="1"/>
    </row>
    <row r="5" spans="1:14" ht="43.5" customHeight="1">
      <c r="A5" s="6"/>
      <c r="B5" s="123" t="s">
        <v>141</v>
      </c>
      <c r="C5" s="7" t="s">
        <v>142</v>
      </c>
      <c r="D5" s="77" t="s">
        <v>143</v>
      </c>
      <c r="E5" s="121" t="s">
        <v>144</v>
      </c>
      <c r="F5" s="122"/>
      <c r="G5" s="121" t="s">
        <v>145</v>
      </c>
      <c r="H5" s="125"/>
      <c r="I5" s="125"/>
      <c r="J5" s="125"/>
      <c r="K5" s="125"/>
      <c r="L5" s="125"/>
      <c r="M5" s="122"/>
      <c r="N5" s="7" t="s">
        <v>146</v>
      </c>
    </row>
    <row r="6" spans="1:14" ht="20.100000000000001" customHeight="1">
      <c r="A6" s="8"/>
      <c r="B6" s="123"/>
      <c r="C6" s="15" t="s">
        <v>147</v>
      </c>
      <c r="D6" s="10" t="s">
        <v>24</v>
      </c>
      <c r="E6" s="10" t="s">
        <v>59</v>
      </c>
      <c r="F6" s="10" t="s">
        <v>63</v>
      </c>
      <c r="G6" s="10" t="s">
        <v>89</v>
      </c>
      <c r="H6" s="10" t="s">
        <v>89</v>
      </c>
      <c r="I6" s="10" t="s">
        <v>89</v>
      </c>
      <c r="J6" s="10" t="s">
        <v>89</v>
      </c>
      <c r="K6" s="10" t="s">
        <v>100</v>
      </c>
      <c r="L6" s="10" t="s">
        <v>103</v>
      </c>
      <c r="M6" s="10" t="s">
        <v>106</v>
      </c>
      <c r="N6" s="15" t="s">
        <v>148</v>
      </c>
    </row>
    <row r="7" spans="1:14" ht="120" customHeight="1">
      <c r="A7" s="1"/>
      <c r="B7" s="28" t="s">
        <v>15</v>
      </c>
      <c r="C7" s="29" t="s">
        <v>149</v>
      </c>
      <c r="D7" s="29" t="s">
        <v>150</v>
      </c>
      <c r="E7" s="11" t="s">
        <v>151</v>
      </c>
      <c r="F7" s="11" t="s">
        <v>152</v>
      </c>
      <c r="G7" s="30" t="s">
        <v>153</v>
      </c>
      <c r="H7" s="30" t="s">
        <v>154</v>
      </c>
      <c r="I7" s="30" t="s">
        <v>155</v>
      </c>
      <c r="J7" s="30" t="s">
        <v>156</v>
      </c>
      <c r="K7" s="29" t="s">
        <v>157</v>
      </c>
      <c r="L7" s="29" t="s">
        <v>104</v>
      </c>
      <c r="M7" s="29" t="s">
        <v>158</v>
      </c>
      <c r="N7" s="29" t="s">
        <v>159</v>
      </c>
    </row>
    <row r="8" spans="1:14" ht="30" customHeight="1">
      <c r="B8" s="31" t="s">
        <v>160</v>
      </c>
      <c r="C8" s="15" t="s">
        <v>161</v>
      </c>
      <c r="D8" s="15" t="s">
        <v>162</v>
      </c>
      <c r="E8" s="32" t="s">
        <v>44</v>
      </c>
      <c r="F8" s="10" t="s">
        <v>27</v>
      </c>
      <c r="G8" s="10" t="s">
        <v>91</v>
      </c>
      <c r="H8" s="10" t="s">
        <v>91</v>
      </c>
      <c r="I8" s="10" t="s">
        <v>91</v>
      </c>
      <c r="J8" s="10" t="s">
        <v>91</v>
      </c>
      <c r="K8" s="32" t="s">
        <v>76</v>
      </c>
      <c r="L8" s="32" t="s">
        <v>163</v>
      </c>
      <c r="M8" s="32" t="s">
        <v>84</v>
      </c>
      <c r="N8" s="15" t="s">
        <v>164</v>
      </c>
    </row>
    <row r="9" spans="1:14" ht="20.100000000000001" customHeight="1">
      <c r="B9" s="124" t="s">
        <v>165</v>
      </c>
      <c r="C9" s="15">
        <v>1</v>
      </c>
      <c r="D9" s="36"/>
      <c r="E9" s="36"/>
      <c r="F9" s="36"/>
      <c r="G9" s="37"/>
      <c r="H9" s="33">
        <f>IF(ISERROR(3.6*(100/K9)*M9),0,3.6*(100/K9)*M9)</f>
        <v>0</v>
      </c>
      <c r="I9" s="33">
        <f>IF(ISERROR(E9*L9*M9/F9),0,E9*L9*M9/F9)</f>
        <v>0</v>
      </c>
      <c r="J9" s="37"/>
      <c r="K9" s="36"/>
      <c r="L9" s="38"/>
      <c r="M9" s="38"/>
      <c r="N9" s="78">
        <f>IF(ISERROR(D9*SMALL(G9:J9,COUNTIF(G9:J9,0)+1)),0,D9*SMALL(G9:J9,COUNTIF(G9:J9,0)+1))</f>
        <v>0</v>
      </c>
    </row>
    <row r="10" spans="1:14" ht="20.100000000000001" customHeight="1">
      <c r="B10" s="124"/>
      <c r="C10" s="15">
        <v>2</v>
      </c>
      <c r="D10" s="36"/>
      <c r="E10" s="36"/>
      <c r="F10" s="36"/>
      <c r="G10" s="37"/>
      <c r="H10" s="33">
        <f t="shared" ref="H10:H18" si="0">IF(ISERROR(3.6*(100/K10)*M10),0,3.6*(100/K10)*M10)</f>
        <v>0</v>
      </c>
      <c r="I10" s="33">
        <f t="shared" ref="I10:I18" si="1">IF(ISERROR(E10*L10*M10/F10),0,E10*L10*M10/F10)</f>
        <v>0</v>
      </c>
      <c r="J10" s="37"/>
      <c r="K10" s="36"/>
      <c r="L10" s="39"/>
      <c r="M10" s="38"/>
      <c r="N10" s="78">
        <f>IF(ISERROR(D10*SMALL(G10:J10,COUNTIF(G10:J10,0)+1)),0,D10*SMALL(G10:J10,COUNTIF(G10:J10,0)+1))</f>
        <v>0</v>
      </c>
    </row>
    <row r="11" spans="1:14" ht="20.100000000000001" customHeight="1">
      <c r="B11" s="124"/>
      <c r="C11" s="15">
        <v>3</v>
      </c>
      <c r="D11" s="36"/>
      <c r="E11" s="36"/>
      <c r="F11" s="36"/>
      <c r="G11" s="37"/>
      <c r="H11" s="33">
        <f t="shared" si="0"/>
        <v>0</v>
      </c>
      <c r="I11" s="33">
        <f t="shared" si="1"/>
        <v>0</v>
      </c>
      <c r="J11" s="37"/>
      <c r="K11" s="36"/>
      <c r="L11" s="39"/>
      <c r="M11" s="38"/>
      <c r="N11" s="78">
        <f t="shared" ref="N11:N18" si="2">IF(ISERROR(D11*SMALL(G11:J11,COUNTIF(G11:J11,0)+1)),0,D11*SMALL(G11:J11,COUNTIF(G11:J11,0)+1))</f>
        <v>0</v>
      </c>
    </row>
    <row r="12" spans="1:14" ht="20.100000000000001" customHeight="1">
      <c r="B12" s="124"/>
      <c r="C12" s="15">
        <v>4</v>
      </c>
      <c r="D12" s="36"/>
      <c r="E12" s="36"/>
      <c r="F12" s="36"/>
      <c r="G12" s="37"/>
      <c r="H12" s="33">
        <f t="shared" si="0"/>
        <v>0</v>
      </c>
      <c r="I12" s="33">
        <f t="shared" si="1"/>
        <v>0</v>
      </c>
      <c r="J12" s="37"/>
      <c r="K12" s="36"/>
      <c r="L12" s="39"/>
      <c r="M12" s="38"/>
      <c r="N12" s="78">
        <f t="shared" si="2"/>
        <v>0</v>
      </c>
    </row>
    <row r="13" spans="1:14" ht="20.100000000000001" customHeight="1">
      <c r="B13" s="124"/>
      <c r="C13" s="15">
        <v>5</v>
      </c>
      <c r="D13" s="36"/>
      <c r="E13" s="36"/>
      <c r="F13" s="36"/>
      <c r="G13" s="37"/>
      <c r="H13" s="33">
        <f t="shared" si="0"/>
        <v>0</v>
      </c>
      <c r="I13" s="33">
        <f t="shared" si="1"/>
        <v>0</v>
      </c>
      <c r="J13" s="37"/>
      <c r="K13" s="36"/>
      <c r="L13" s="39"/>
      <c r="M13" s="38"/>
      <c r="N13" s="78">
        <f t="shared" si="2"/>
        <v>0</v>
      </c>
    </row>
    <row r="14" spans="1:14" ht="20.100000000000001" customHeight="1">
      <c r="B14" s="124"/>
      <c r="C14" s="15">
        <v>6</v>
      </c>
      <c r="D14" s="36"/>
      <c r="E14" s="36"/>
      <c r="F14" s="36"/>
      <c r="G14" s="37"/>
      <c r="H14" s="33">
        <f t="shared" si="0"/>
        <v>0</v>
      </c>
      <c r="I14" s="33">
        <f t="shared" si="1"/>
        <v>0</v>
      </c>
      <c r="J14" s="37"/>
      <c r="K14" s="36"/>
      <c r="L14" s="39"/>
      <c r="M14" s="38"/>
      <c r="N14" s="78">
        <f t="shared" si="2"/>
        <v>0</v>
      </c>
    </row>
    <row r="15" spans="1:14" ht="20.100000000000001" customHeight="1">
      <c r="B15" s="124"/>
      <c r="C15" s="15">
        <v>7</v>
      </c>
      <c r="D15" s="36"/>
      <c r="E15" s="36"/>
      <c r="F15" s="36"/>
      <c r="G15" s="37"/>
      <c r="H15" s="33">
        <f t="shared" si="0"/>
        <v>0</v>
      </c>
      <c r="I15" s="33">
        <f t="shared" si="1"/>
        <v>0</v>
      </c>
      <c r="J15" s="37"/>
      <c r="K15" s="36"/>
      <c r="L15" s="39"/>
      <c r="M15" s="38"/>
      <c r="N15" s="78">
        <f t="shared" si="2"/>
        <v>0</v>
      </c>
    </row>
    <row r="16" spans="1:14" ht="20.100000000000001" customHeight="1">
      <c r="B16" s="124"/>
      <c r="C16" s="15">
        <v>8</v>
      </c>
      <c r="D16" s="36"/>
      <c r="E16" s="36"/>
      <c r="F16" s="36"/>
      <c r="G16" s="37"/>
      <c r="H16" s="33">
        <f t="shared" si="0"/>
        <v>0</v>
      </c>
      <c r="I16" s="33">
        <f t="shared" si="1"/>
        <v>0</v>
      </c>
      <c r="J16" s="37"/>
      <c r="K16" s="36"/>
      <c r="L16" s="39"/>
      <c r="M16" s="38"/>
      <c r="N16" s="78">
        <f t="shared" si="2"/>
        <v>0</v>
      </c>
    </row>
    <row r="17" spans="1:16" ht="20.100000000000001" customHeight="1">
      <c r="B17" s="124"/>
      <c r="C17" s="15">
        <v>9</v>
      </c>
      <c r="D17" s="36"/>
      <c r="E17" s="36"/>
      <c r="F17" s="36"/>
      <c r="G17" s="37"/>
      <c r="H17" s="33">
        <f t="shared" si="0"/>
        <v>0</v>
      </c>
      <c r="I17" s="33">
        <f t="shared" si="1"/>
        <v>0</v>
      </c>
      <c r="J17" s="37"/>
      <c r="K17" s="36"/>
      <c r="L17" s="39"/>
      <c r="M17" s="38"/>
      <c r="N17" s="78">
        <f t="shared" si="2"/>
        <v>0</v>
      </c>
    </row>
    <row r="18" spans="1:16" ht="20.100000000000001" customHeight="1">
      <c r="B18" s="124"/>
      <c r="C18" s="15">
        <v>10</v>
      </c>
      <c r="D18" s="36"/>
      <c r="E18" s="36"/>
      <c r="F18" s="36"/>
      <c r="G18" s="37"/>
      <c r="H18" s="33">
        <f t="shared" si="0"/>
        <v>0</v>
      </c>
      <c r="I18" s="33">
        <f t="shared" si="1"/>
        <v>0</v>
      </c>
      <c r="J18" s="37"/>
      <c r="K18" s="36"/>
      <c r="L18" s="39"/>
      <c r="M18" s="38"/>
      <c r="N18" s="78">
        <f t="shared" si="2"/>
        <v>0</v>
      </c>
    </row>
    <row r="19" spans="1:16" ht="20.100000000000001" customHeight="1">
      <c r="B19" s="31" t="s">
        <v>166</v>
      </c>
      <c r="C19" s="34" t="s">
        <v>161</v>
      </c>
      <c r="D19" s="35" t="s">
        <v>161</v>
      </c>
      <c r="E19" s="35"/>
      <c r="F19" s="35"/>
      <c r="G19" s="34" t="s">
        <v>161</v>
      </c>
      <c r="H19" s="34" t="s">
        <v>161</v>
      </c>
      <c r="I19" s="34" t="s">
        <v>161</v>
      </c>
      <c r="J19" s="34" t="s">
        <v>161</v>
      </c>
      <c r="K19" s="34" t="s">
        <v>161</v>
      </c>
      <c r="L19" s="34"/>
      <c r="M19" s="34" t="s">
        <v>161</v>
      </c>
      <c r="N19" s="79">
        <f>SUM(N9:N18)</f>
        <v>0</v>
      </c>
    </row>
    <row r="21" spans="1:16" ht="15">
      <c r="A21" s="6" t="s">
        <v>167</v>
      </c>
      <c r="B21" s="6"/>
      <c r="C21" s="1"/>
      <c r="D21" s="1"/>
      <c r="E21" s="1"/>
      <c r="F21" s="1"/>
      <c r="G21" s="1"/>
      <c r="H21" s="1"/>
      <c r="I21" s="6"/>
      <c r="J21" s="1"/>
      <c r="K21" s="1"/>
      <c r="L21" s="1"/>
      <c r="M21" s="1"/>
      <c r="N21" s="1"/>
      <c r="O21" s="1"/>
      <c r="P21" s="1"/>
    </row>
    <row r="22" spans="1:16" ht="43.5" customHeight="1">
      <c r="A22" s="6"/>
      <c r="B22" s="116" t="s">
        <v>141</v>
      </c>
      <c r="C22" s="7" t="s">
        <v>142</v>
      </c>
      <c r="D22" s="76" t="s">
        <v>143</v>
      </c>
      <c r="E22" s="121" t="s">
        <v>145</v>
      </c>
      <c r="F22" s="122"/>
      <c r="G22" s="7" t="s">
        <v>146</v>
      </c>
    </row>
    <row r="23" spans="1:16" ht="20.100000000000001" customHeight="1">
      <c r="A23" s="8"/>
      <c r="B23" s="116"/>
      <c r="C23" s="15" t="s">
        <v>147</v>
      </c>
      <c r="D23" s="67" t="s">
        <v>34</v>
      </c>
      <c r="E23" s="67" t="s">
        <v>74</v>
      </c>
      <c r="F23" s="67" t="s">
        <v>82</v>
      </c>
      <c r="G23" s="15" t="s">
        <v>168</v>
      </c>
    </row>
    <row r="24" spans="1:16" ht="120" customHeight="1">
      <c r="A24" s="1"/>
      <c r="B24" s="28" t="s">
        <v>15</v>
      </c>
      <c r="C24" s="29" t="s">
        <v>149</v>
      </c>
      <c r="D24" s="73" t="s">
        <v>169</v>
      </c>
      <c r="E24" s="73" t="s">
        <v>170</v>
      </c>
      <c r="F24" s="73" t="s">
        <v>83</v>
      </c>
      <c r="G24" s="29" t="s">
        <v>234</v>
      </c>
    </row>
    <row r="25" spans="1:16" ht="30" customHeight="1">
      <c r="B25" s="31" t="s">
        <v>160</v>
      </c>
      <c r="C25" s="15" t="s">
        <v>161</v>
      </c>
      <c r="D25" s="68" t="s">
        <v>171</v>
      </c>
      <c r="E25" s="68" t="s">
        <v>172</v>
      </c>
      <c r="F25" s="67" t="s">
        <v>84</v>
      </c>
      <c r="G25" s="15" t="s">
        <v>164</v>
      </c>
    </row>
    <row r="26" spans="1:16" ht="20.100000000000001" customHeight="1">
      <c r="B26" s="124" t="s">
        <v>165</v>
      </c>
      <c r="C26" s="15">
        <v>1</v>
      </c>
      <c r="D26" s="74"/>
      <c r="E26" s="75">
        <f>'MPS(calc_process)'!$F$22</f>
        <v>89</v>
      </c>
      <c r="F26" s="72">
        <f>'MPS(input)'!$E$26</f>
        <v>0</v>
      </c>
      <c r="G26" s="78">
        <f>IF(ISERROR(D26*(100/E26)*F26),0,D26*(100/E26)*F26)</f>
        <v>0</v>
      </c>
    </row>
    <row r="27" spans="1:16" ht="20.100000000000001" customHeight="1">
      <c r="B27" s="124"/>
      <c r="C27" s="15">
        <v>2</v>
      </c>
      <c r="D27" s="74"/>
      <c r="E27" s="75">
        <f>'MPS(calc_process)'!$F$22</f>
        <v>89</v>
      </c>
      <c r="F27" s="72">
        <f>'MPS(input)'!$E$26</f>
        <v>0</v>
      </c>
      <c r="G27" s="78">
        <f t="shared" ref="G27:G35" si="3">IF(ISERROR(D27*(100/E27)*F27),0,D27*(100/E27)*F27)</f>
        <v>0</v>
      </c>
    </row>
    <row r="28" spans="1:16" ht="20.100000000000001" customHeight="1">
      <c r="B28" s="124"/>
      <c r="C28" s="15">
        <v>3</v>
      </c>
      <c r="D28" s="74"/>
      <c r="E28" s="75">
        <f>'MPS(calc_process)'!$F$22</f>
        <v>89</v>
      </c>
      <c r="F28" s="72">
        <f>'MPS(input)'!$E$26</f>
        <v>0</v>
      </c>
      <c r="G28" s="78">
        <f t="shared" si="3"/>
        <v>0</v>
      </c>
    </row>
    <row r="29" spans="1:16" ht="20.100000000000001" customHeight="1">
      <c r="B29" s="124"/>
      <c r="C29" s="15">
        <v>4</v>
      </c>
      <c r="D29" s="74"/>
      <c r="E29" s="75">
        <f>'MPS(calc_process)'!$F$22</f>
        <v>89</v>
      </c>
      <c r="F29" s="72">
        <f>'MPS(input)'!$E$26</f>
        <v>0</v>
      </c>
      <c r="G29" s="78">
        <f t="shared" si="3"/>
        <v>0</v>
      </c>
    </row>
    <row r="30" spans="1:16" ht="20.100000000000001" customHeight="1">
      <c r="B30" s="124"/>
      <c r="C30" s="15">
        <v>5</v>
      </c>
      <c r="D30" s="74"/>
      <c r="E30" s="75">
        <f>'MPS(calc_process)'!$F$22</f>
        <v>89</v>
      </c>
      <c r="F30" s="72">
        <f>'MPS(input)'!$E$26</f>
        <v>0</v>
      </c>
      <c r="G30" s="78">
        <f t="shared" si="3"/>
        <v>0</v>
      </c>
    </row>
    <row r="31" spans="1:16" ht="20.100000000000001" customHeight="1">
      <c r="B31" s="124"/>
      <c r="C31" s="15">
        <v>6</v>
      </c>
      <c r="D31" s="74"/>
      <c r="E31" s="75">
        <f>'MPS(calc_process)'!$F$22</f>
        <v>89</v>
      </c>
      <c r="F31" s="72">
        <f>'MPS(input)'!$E$26</f>
        <v>0</v>
      </c>
      <c r="G31" s="78">
        <f t="shared" si="3"/>
        <v>0</v>
      </c>
    </row>
    <row r="32" spans="1:16" ht="20.100000000000001" customHeight="1">
      <c r="B32" s="124"/>
      <c r="C32" s="15">
        <v>7</v>
      </c>
      <c r="D32" s="74"/>
      <c r="E32" s="75">
        <f>'MPS(calc_process)'!$F$22</f>
        <v>89</v>
      </c>
      <c r="F32" s="72">
        <f>'MPS(input)'!$E$26</f>
        <v>0</v>
      </c>
      <c r="G32" s="78">
        <f t="shared" si="3"/>
        <v>0</v>
      </c>
    </row>
    <row r="33" spans="1:20" ht="20.100000000000001" customHeight="1">
      <c r="B33" s="124"/>
      <c r="C33" s="15">
        <v>8</v>
      </c>
      <c r="D33" s="74"/>
      <c r="E33" s="75">
        <f>'MPS(calc_process)'!$F$22</f>
        <v>89</v>
      </c>
      <c r="F33" s="72">
        <f>'MPS(input)'!$E$26</f>
        <v>0</v>
      </c>
      <c r="G33" s="78">
        <f t="shared" si="3"/>
        <v>0</v>
      </c>
    </row>
    <row r="34" spans="1:20" ht="20.100000000000001" customHeight="1">
      <c r="B34" s="124"/>
      <c r="C34" s="15">
        <v>9</v>
      </c>
      <c r="D34" s="74"/>
      <c r="E34" s="75">
        <f>'MPS(calc_process)'!$F$22</f>
        <v>89</v>
      </c>
      <c r="F34" s="72">
        <f>'MPS(input)'!$E$26</f>
        <v>0</v>
      </c>
      <c r="G34" s="78">
        <f t="shared" si="3"/>
        <v>0</v>
      </c>
    </row>
    <row r="35" spans="1:20" ht="20.100000000000001" customHeight="1">
      <c r="B35" s="124"/>
      <c r="C35" s="15">
        <v>10</v>
      </c>
      <c r="D35" s="74"/>
      <c r="E35" s="75">
        <f>'MPS(calc_process)'!$F$22</f>
        <v>89</v>
      </c>
      <c r="F35" s="72">
        <f>'MPS(input)'!$E$26</f>
        <v>0</v>
      </c>
      <c r="G35" s="78">
        <f t="shared" si="3"/>
        <v>0</v>
      </c>
    </row>
    <row r="36" spans="1:20" ht="20.100000000000001" customHeight="1">
      <c r="B36" s="31" t="s">
        <v>166</v>
      </c>
      <c r="C36" s="34" t="s">
        <v>161</v>
      </c>
      <c r="D36" s="35" t="s">
        <v>161</v>
      </c>
      <c r="E36" s="35" t="s">
        <v>161</v>
      </c>
      <c r="F36" s="67" t="s">
        <v>26</v>
      </c>
      <c r="G36" s="79">
        <f>SUM(G26:G35)</f>
        <v>0</v>
      </c>
    </row>
    <row r="38" spans="1:20" ht="15">
      <c r="A38" s="6" t="s">
        <v>173</v>
      </c>
      <c r="B38" s="6"/>
      <c r="C38" s="1"/>
      <c r="D38" s="1"/>
      <c r="E38" s="1"/>
      <c r="F38" s="1"/>
      <c r="G38" s="1"/>
      <c r="H38" s="1"/>
      <c r="I38" s="6"/>
      <c r="J38" s="1"/>
      <c r="K38" s="1"/>
      <c r="L38" s="1"/>
      <c r="M38" s="1"/>
      <c r="N38" s="1"/>
      <c r="O38" s="1"/>
      <c r="P38" s="1"/>
    </row>
    <row r="39" spans="1:20" ht="43.5" customHeight="1">
      <c r="A39" s="6"/>
      <c r="B39" s="116" t="s">
        <v>141</v>
      </c>
      <c r="C39" s="7" t="s">
        <v>142</v>
      </c>
      <c r="D39" s="121" t="s">
        <v>143</v>
      </c>
      <c r="E39" s="125"/>
      <c r="F39" s="122"/>
      <c r="G39" s="121" t="s">
        <v>174</v>
      </c>
      <c r="H39" s="122"/>
      <c r="I39" s="121" t="s">
        <v>145</v>
      </c>
      <c r="J39" s="125"/>
      <c r="K39" s="125"/>
      <c r="L39" s="125"/>
      <c r="M39" s="125"/>
      <c r="N39" s="125"/>
      <c r="O39" s="125"/>
      <c r="P39" s="125"/>
      <c r="Q39" s="125"/>
      <c r="R39" s="122"/>
      <c r="S39" s="7" t="s">
        <v>146</v>
      </c>
      <c r="T39" s="7" t="s">
        <v>175</v>
      </c>
    </row>
    <row r="40" spans="1:20" ht="20.100000000000001" customHeight="1">
      <c r="A40" s="8"/>
      <c r="B40" s="116"/>
      <c r="C40" s="15" t="s">
        <v>176</v>
      </c>
      <c r="D40" s="67" t="s">
        <v>39</v>
      </c>
      <c r="E40" s="10" t="s">
        <v>50</v>
      </c>
      <c r="F40" s="10" t="s">
        <v>54</v>
      </c>
      <c r="G40" s="10" t="s">
        <v>67</v>
      </c>
      <c r="H40" s="10" t="s">
        <v>70</v>
      </c>
      <c r="I40" s="67" t="s">
        <v>177</v>
      </c>
      <c r="J40" s="10" t="s">
        <v>112</v>
      </c>
      <c r="K40" s="10" t="s">
        <v>112</v>
      </c>
      <c r="L40" s="10" t="s">
        <v>112</v>
      </c>
      <c r="M40" s="10" t="s">
        <v>112</v>
      </c>
      <c r="N40" s="10" t="s">
        <v>119</v>
      </c>
      <c r="O40" s="10" t="s">
        <v>122</v>
      </c>
      <c r="P40" s="10" t="s">
        <v>124</v>
      </c>
      <c r="Q40" s="10" t="s">
        <v>126</v>
      </c>
      <c r="R40" s="10" t="s">
        <v>128</v>
      </c>
      <c r="S40" s="15" t="s">
        <v>178</v>
      </c>
      <c r="T40" s="15" t="s">
        <v>179</v>
      </c>
    </row>
    <row r="41" spans="1:20" ht="120" customHeight="1">
      <c r="A41" s="1"/>
      <c r="B41" s="28" t="s">
        <v>15</v>
      </c>
      <c r="C41" s="29" t="s">
        <v>180</v>
      </c>
      <c r="D41" s="73" t="s">
        <v>181</v>
      </c>
      <c r="E41" s="11" t="s">
        <v>51</v>
      </c>
      <c r="F41" s="11" t="s">
        <v>55</v>
      </c>
      <c r="G41" s="11" t="s">
        <v>68</v>
      </c>
      <c r="H41" s="11" t="s">
        <v>71</v>
      </c>
      <c r="I41" s="73" t="s">
        <v>182</v>
      </c>
      <c r="J41" s="30" t="s">
        <v>183</v>
      </c>
      <c r="K41" s="30" t="s">
        <v>184</v>
      </c>
      <c r="L41" s="30" t="s">
        <v>185</v>
      </c>
      <c r="M41" s="30" t="s">
        <v>186</v>
      </c>
      <c r="N41" s="29" t="s">
        <v>187</v>
      </c>
      <c r="O41" s="29" t="s">
        <v>123</v>
      </c>
      <c r="P41" s="29" t="s">
        <v>188</v>
      </c>
      <c r="Q41" s="29" t="s">
        <v>127</v>
      </c>
      <c r="R41" s="29" t="s">
        <v>129</v>
      </c>
      <c r="S41" s="29" t="s">
        <v>189</v>
      </c>
      <c r="T41" s="29" t="s">
        <v>190</v>
      </c>
    </row>
    <row r="42" spans="1:20" ht="30" customHeight="1">
      <c r="B42" s="31" t="s">
        <v>160</v>
      </c>
      <c r="C42" s="15" t="s">
        <v>161</v>
      </c>
      <c r="D42" s="68" t="s">
        <v>162</v>
      </c>
      <c r="E42" s="10" t="s">
        <v>27</v>
      </c>
      <c r="F42" s="32" t="s">
        <v>56</v>
      </c>
      <c r="G42" s="32" t="s">
        <v>44</v>
      </c>
      <c r="H42" s="10" t="s">
        <v>27</v>
      </c>
      <c r="I42" s="68" t="s">
        <v>191</v>
      </c>
      <c r="J42" s="10" t="s">
        <v>91</v>
      </c>
      <c r="K42" s="10" t="s">
        <v>91</v>
      </c>
      <c r="L42" s="10" t="s">
        <v>91</v>
      </c>
      <c r="M42" s="10" t="s">
        <v>91</v>
      </c>
      <c r="N42" s="32" t="s">
        <v>76</v>
      </c>
      <c r="O42" s="32" t="s">
        <v>163</v>
      </c>
      <c r="P42" s="32" t="s">
        <v>84</v>
      </c>
      <c r="Q42" s="32" t="s">
        <v>163</v>
      </c>
      <c r="R42" s="32" t="s">
        <v>84</v>
      </c>
      <c r="S42" s="15" t="s">
        <v>164</v>
      </c>
      <c r="T42" s="15" t="s">
        <v>164</v>
      </c>
    </row>
    <row r="43" spans="1:20" ht="20.100000000000001" customHeight="1">
      <c r="B43" s="126" t="s">
        <v>165</v>
      </c>
      <c r="C43" s="15">
        <v>1</v>
      </c>
      <c r="D43" s="74"/>
      <c r="E43" s="74"/>
      <c r="F43" s="74"/>
      <c r="G43" s="36"/>
      <c r="H43" s="36"/>
      <c r="I43" s="36"/>
      <c r="J43" s="37"/>
      <c r="K43" s="33">
        <f>IF(ISERROR(3.6*(100/N43)*P43),0,3.6*(100/N43)*P43)</f>
        <v>0</v>
      </c>
      <c r="L43" s="33">
        <f>IF(ISERROR(G43*O43*P43/H43),0,G43*O43*P43/H43)</f>
        <v>0</v>
      </c>
      <c r="M43" s="37"/>
      <c r="N43" s="36"/>
      <c r="O43" s="38"/>
      <c r="P43" s="38"/>
      <c r="Q43" s="38"/>
      <c r="R43" s="38"/>
      <c r="S43" s="78">
        <f t="shared" ref="S43:S62" si="4">IF(ISERROR(D43/I43*SMALL(J43:M43,COUNTIF(J43:M43,0)+1)),0,D43/I43*SMALL(J43:M43,COUNTIF(J43:M43,0)+1))</f>
        <v>0</v>
      </c>
      <c r="T43" s="78">
        <f>IF(ISERROR(E43*SMALL(K43:N43,COUNTIF(K43:N43,0)+1)),0,E43*SMALL(K43:N43,COUNTIF(K43:N43,0)+1)+ISERROR(F43*Q43/1000*R43))</f>
        <v>0</v>
      </c>
    </row>
    <row r="44" spans="1:20" ht="20.100000000000001" customHeight="1">
      <c r="B44" s="127"/>
      <c r="C44" s="15">
        <v>2</v>
      </c>
      <c r="D44" s="74"/>
      <c r="E44" s="74"/>
      <c r="F44" s="74"/>
      <c r="G44" s="36"/>
      <c r="H44" s="36"/>
      <c r="I44" s="36"/>
      <c r="J44" s="37"/>
      <c r="K44" s="33">
        <f t="shared" ref="K44:K52" si="5">IF(ISERROR(3.6*(100/N44)*P44),0,3.6*(100/N44)*P44)</f>
        <v>0</v>
      </c>
      <c r="L44" s="33">
        <f t="shared" ref="L44:L62" si="6">IF(ISERROR(G44*O44*P44/H44),0,G44*O44*P44/H44)</f>
        <v>0</v>
      </c>
      <c r="M44" s="37"/>
      <c r="N44" s="36"/>
      <c r="O44" s="39"/>
      <c r="P44" s="38"/>
      <c r="Q44" s="38"/>
      <c r="R44" s="38"/>
      <c r="S44" s="78">
        <f t="shared" si="4"/>
        <v>0</v>
      </c>
      <c r="T44" s="78">
        <f t="shared" ref="T44:T62" si="7">IF(ISERROR(E44*SMALL(K44:N44,COUNTIF(K44:N44,0)+1)),0,E44*SMALL(K44:N44,COUNTIF(K44:N44,0)+1)+ISERROR(F44*Q44/1000*R44))</f>
        <v>0</v>
      </c>
    </row>
    <row r="45" spans="1:20" ht="20.100000000000001" customHeight="1">
      <c r="B45" s="127"/>
      <c r="C45" s="15">
        <v>3</v>
      </c>
      <c r="D45" s="74"/>
      <c r="E45" s="74"/>
      <c r="F45" s="74"/>
      <c r="G45" s="36"/>
      <c r="H45" s="36"/>
      <c r="I45" s="36"/>
      <c r="J45" s="37"/>
      <c r="K45" s="33">
        <f t="shared" si="5"/>
        <v>0</v>
      </c>
      <c r="L45" s="33">
        <f t="shared" si="6"/>
        <v>0</v>
      </c>
      <c r="M45" s="37"/>
      <c r="N45" s="36"/>
      <c r="O45" s="39"/>
      <c r="P45" s="38"/>
      <c r="Q45" s="38"/>
      <c r="R45" s="38"/>
      <c r="S45" s="78">
        <f t="shared" si="4"/>
        <v>0</v>
      </c>
      <c r="T45" s="78">
        <f t="shared" si="7"/>
        <v>0</v>
      </c>
    </row>
    <row r="46" spans="1:20" ht="20.100000000000001" customHeight="1">
      <c r="B46" s="127"/>
      <c r="C46" s="15">
        <v>4</v>
      </c>
      <c r="D46" s="74"/>
      <c r="E46" s="74"/>
      <c r="F46" s="74"/>
      <c r="G46" s="36"/>
      <c r="H46" s="36"/>
      <c r="I46" s="36"/>
      <c r="J46" s="37"/>
      <c r="K46" s="33">
        <f t="shared" si="5"/>
        <v>0</v>
      </c>
      <c r="L46" s="33">
        <f t="shared" si="6"/>
        <v>0</v>
      </c>
      <c r="M46" s="37"/>
      <c r="N46" s="36"/>
      <c r="O46" s="39"/>
      <c r="P46" s="38"/>
      <c r="Q46" s="38"/>
      <c r="R46" s="38"/>
      <c r="S46" s="78">
        <f t="shared" si="4"/>
        <v>0</v>
      </c>
      <c r="T46" s="78">
        <f t="shared" si="7"/>
        <v>0</v>
      </c>
    </row>
    <row r="47" spans="1:20" ht="20.100000000000001" customHeight="1">
      <c r="B47" s="127"/>
      <c r="C47" s="15">
        <v>5</v>
      </c>
      <c r="D47" s="74"/>
      <c r="E47" s="74"/>
      <c r="F47" s="74"/>
      <c r="G47" s="36"/>
      <c r="H47" s="36"/>
      <c r="I47" s="36"/>
      <c r="J47" s="37"/>
      <c r="K47" s="33">
        <f t="shared" si="5"/>
        <v>0</v>
      </c>
      <c r="L47" s="33">
        <f t="shared" si="6"/>
        <v>0</v>
      </c>
      <c r="M47" s="37"/>
      <c r="N47" s="36"/>
      <c r="O47" s="39"/>
      <c r="P47" s="38"/>
      <c r="Q47" s="38"/>
      <c r="R47" s="38"/>
      <c r="S47" s="78">
        <f t="shared" si="4"/>
        <v>0</v>
      </c>
      <c r="T47" s="78">
        <f t="shared" si="7"/>
        <v>0</v>
      </c>
    </row>
    <row r="48" spans="1:20" ht="20.100000000000001" customHeight="1">
      <c r="B48" s="127"/>
      <c r="C48" s="15">
        <v>6</v>
      </c>
      <c r="D48" s="74"/>
      <c r="E48" s="74"/>
      <c r="F48" s="74"/>
      <c r="G48" s="36"/>
      <c r="H48" s="36"/>
      <c r="I48" s="36"/>
      <c r="J48" s="37"/>
      <c r="K48" s="33">
        <f t="shared" si="5"/>
        <v>0</v>
      </c>
      <c r="L48" s="33">
        <f t="shared" si="6"/>
        <v>0</v>
      </c>
      <c r="M48" s="37"/>
      <c r="N48" s="36"/>
      <c r="O48" s="39"/>
      <c r="P48" s="38"/>
      <c r="Q48" s="38"/>
      <c r="R48" s="38"/>
      <c r="S48" s="78">
        <f t="shared" si="4"/>
        <v>0</v>
      </c>
      <c r="T48" s="78">
        <f t="shared" si="7"/>
        <v>0</v>
      </c>
    </row>
    <row r="49" spans="2:20" ht="20.100000000000001" customHeight="1">
      <c r="B49" s="127"/>
      <c r="C49" s="15">
        <v>7</v>
      </c>
      <c r="D49" s="74"/>
      <c r="E49" s="74"/>
      <c r="F49" s="74"/>
      <c r="G49" s="36"/>
      <c r="H49" s="36"/>
      <c r="I49" s="36"/>
      <c r="J49" s="37"/>
      <c r="K49" s="33">
        <f t="shared" si="5"/>
        <v>0</v>
      </c>
      <c r="L49" s="33">
        <f t="shared" si="6"/>
        <v>0</v>
      </c>
      <c r="M49" s="37"/>
      <c r="N49" s="36"/>
      <c r="O49" s="39"/>
      <c r="P49" s="38"/>
      <c r="Q49" s="38"/>
      <c r="R49" s="38"/>
      <c r="S49" s="78">
        <f t="shared" si="4"/>
        <v>0</v>
      </c>
      <c r="T49" s="78">
        <f t="shared" si="7"/>
        <v>0</v>
      </c>
    </row>
    <row r="50" spans="2:20" ht="20.100000000000001" customHeight="1">
      <c r="B50" s="127"/>
      <c r="C50" s="15">
        <v>8</v>
      </c>
      <c r="D50" s="74"/>
      <c r="E50" s="74"/>
      <c r="F50" s="74"/>
      <c r="G50" s="36"/>
      <c r="H50" s="36"/>
      <c r="I50" s="36"/>
      <c r="J50" s="37"/>
      <c r="K50" s="33">
        <f t="shared" si="5"/>
        <v>0</v>
      </c>
      <c r="L50" s="33">
        <f t="shared" si="6"/>
        <v>0</v>
      </c>
      <c r="M50" s="37"/>
      <c r="N50" s="36"/>
      <c r="O50" s="39"/>
      <c r="P50" s="38"/>
      <c r="Q50" s="38"/>
      <c r="R50" s="38"/>
      <c r="S50" s="78">
        <f t="shared" si="4"/>
        <v>0</v>
      </c>
      <c r="T50" s="78">
        <f t="shared" si="7"/>
        <v>0</v>
      </c>
    </row>
    <row r="51" spans="2:20" ht="20.100000000000001" customHeight="1">
      <c r="B51" s="127"/>
      <c r="C51" s="15">
        <v>9</v>
      </c>
      <c r="D51" s="74"/>
      <c r="E51" s="74"/>
      <c r="F51" s="74"/>
      <c r="G51" s="36"/>
      <c r="H51" s="36"/>
      <c r="I51" s="36"/>
      <c r="J51" s="37"/>
      <c r="K51" s="33">
        <f t="shared" si="5"/>
        <v>0</v>
      </c>
      <c r="L51" s="33">
        <f t="shared" si="6"/>
        <v>0</v>
      </c>
      <c r="M51" s="37"/>
      <c r="N51" s="36"/>
      <c r="O51" s="39"/>
      <c r="P51" s="38"/>
      <c r="Q51" s="38"/>
      <c r="R51" s="38"/>
      <c r="S51" s="78">
        <f t="shared" si="4"/>
        <v>0</v>
      </c>
      <c r="T51" s="78">
        <f t="shared" si="7"/>
        <v>0</v>
      </c>
    </row>
    <row r="52" spans="2:20" ht="20.100000000000001" customHeight="1">
      <c r="B52" s="127"/>
      <c r="C52" s="15">
        <v>10</v>
      </c>
      <c r="D52" s="74"/>
      <c r="E52" s="74"/>
      <c r="F52" s="74"/>
      <c r="G52" s="36"/>
      <c r="H52" s="36"/>
      <c r="I52" s="36"/>
      <c r="J52" s="37"/>
      <c r="K52" s="33">
        <f t="shared" si="5"/>
        <v>0</v>
      </c>
      <c r="L52" s="33">
        <f t="shared" si="6"/>
        <v>0</v>
      </c>
      <c r="M52" s="37"/>
      <c r="N52" s="36"/>
      <c r="O52" s="39"/>
      <c r="P52" s="38"/>
      <c r="Q52" s="38"/>
      <c r="R52" s="38"/>
      <c r="S52" s="78">
        <f t="shared" si="4"/>
        <v>0</v>
      </c>
      <c r="T52" s="78">
        <f t="shared" si="7"/>
        <v>0</v>
      </c>
    </row>
    <row r="53" spans="2:20" ht="20.100000000000001" customHeight="1">
      <c r="B53" s="127"/>
      <c r="C53" s="15">
        <v>11</v>
      </c>
      <c r="D53" s="74"/>
      <c r="E53" s="74"/>
      <c r="F53" s="74"/>
      <c r="G53" s="74"/>
      <c r="H53" s="74"/>
      <c r="I53" s="74"/>
      <c r="J53" s="37"/>
      <c r="K53" s="33">
        <f t="shared" ref="K53:K62" si="8">IF(ISERROR(3.6*(100/N53)*P53),0,3.6*(100/N53)*P53)</f>
        <v>0</v>
      </c>
      <c r="L53" s="33">
        <f t="shared" si="6"/>
        <v>0</v>
      </c>
      <c r="M53" s="37"/>
      <c r="N53" s="36"/>
      <c r="O53" s="39"/>
      <c r="P53" s="38"/>
      <c r="Q53" s="38"/>
      <c r="R53" s="38"/>
      <c r="S53" s="78">
        <f t="shared" si="4"/>
        <v>0</v>
      </c>
      <c r="T53" s="78">
        <f t="shared" si="7"/>
        <v>0</v>
      </c>
    </row>
    <row r="54" spans="2:20" ht="20.100000000000001" customHeight="1">
      <c r="B54" s="127"/>
      <c r="C54" s="15">
        <v>12</v>
      </c>
      <c r="D54" s="74"/>
      <c r="E54" s="74"/>
      <c r="F54" s="74"/>
      <c r="G54" s="74"/>
      <c r="H54" s="74"/>
      <c r="I54" s="74"/>
      <c r="J54" s="37"/>
      <c r="K54" s="33">
        <f t="shared" si="8"/>
        <v>0</v>
      </c>
      <c r="L54" s="33">
        <f t="shared" si="6"/>
        <v>0</v>
      </c>
      <c r="M54" s="37"/>
      <c r="N54" s="36"/>
      <c r="O54" s="39"/>
      <c r="P54" s="38"/>
      <c r="Q54" s="38"/>
      <c r="R54" s="38"/>
      <c r="S54" s="78">
        <f t="shared" si="4"/>
        <v>0</v>
      </c>
      <c r="T54" s="78">
        <f t="shared" si="7"/>
        <v>0</v>
      </c>
    </row>
    <row r="55" spans="2:20" ht="20.100000000000001" customHeight="1">
      <c r="B55" s="127"/>
      <c r="C55" s="15">
        <v>13</v>
      </c>
      <c r="D55" s="74"/>
      <c r="E55" s="74"/>
      <c r="F55" s="74"/>
      <c r="G55" s="74"/>
      <c r="H55" s="74"/>
      <c r="I55" s="74"/>
      <c r="J55" s="37"/>
      <c r="K55" s="33">
        <f t="shared" si="8"/>
        <v>0</v>
      </c>
      <c r="L55" s="33">
        <f t="shared" si="6"/>
        <v>0</v>
      </c>
      <c r="M55" s="37"/>
      <c r="N55" s="36"/>
      <c r="O55" s="39"/>
      <c r="P55" s="38"/>
      <c r="Q55" s="38"/>
      <c r="R55" s="38"/>
      <c r="S55" s="78">
        <f t="shared" si="4"/>
        <v>0</v>
      </c>
      <c r="T55" s="78">
        <f t="shared" si="7"/>
        <v>0</v>
      </c>
    </row>
    <row r="56" spans="2:20" ht="20.100000000000001" customHeight="1">
      <c r="B56" s="127"/>
      <c r="C56" s="15">
        <v>14</v>
      </c>
      <c r="D56" s="74"/>
      <c r="E56" s="74"/>
      <c r="F56" s="74"/>
      <c r="G56" s="74"/>
      <c r="H56" s="74"/>
      <c r="I56" s="74"/>
      <c r="J56" s="37"/>
      <c r="K56" s="33">
        <f t="shared" si="8"/>
        <v>0</v>
      </c>
      <c r="L56" s="33">
        <f t="shared" si="6"/>
        <v>0</v>
      </c>
      <c r="M56" s="37"/>
      <c r="N56" s="36"/>
      <c r="O56" s="39"/>
      <c r="P56" s="38"/>
      <c r="Q56" s="38"/>
      <c r="R56" s="38"/>
      <c r="S56" s="78">
        <f t="shared" si="4"/>
        <v>0</v>
      </c>
      <c r="T56" s="78">
        <f t="shared" si="7"/>
        <v>0</v>
      </c>
    </row>
    <row r="57" spans="2:20" ht="20.100000000000001" customHeight="1">
      <c r="B57" s="127"/>
      <c r="C57" s="15">
        <v>15</v>
      </c>
      <c r="D57" s="74"/>
      <c r="E57" s="74"/>
      <c r="F57" s="74"/>
      <c r="G57" s="74"/>
      <c r="H57" s="74"/>
      <c r="I57" s="74"/>
      <c r="J57" s="37"/>
      <c r="K57" s="33">
        <f t="shared" si="8"/>
        <v>0</v>
      </c>
      <c r="L57" s="33">
        <f t="shared" si="6"/>
        <v>0</v>
      </c>
      <c r="M57" s="37"/>
      <c r="N57" s="36"/>
      <c r="O57" s="39"/>
      <c r="P57" s="38"/>
      <c r="Q57" s="38"/>
      <c r="R57" s="38"/>
      <c r="S57" s="78">
        <f t="shared" si="4"/>
        <v>0</v>
      </c>
      <c r="T57" s="78">
        <f t="shared" si="7"/>
        <v>0</v>
      </c>
    </row>
    <row r="58" spans="2:20" ht="20.100000000000001" customHeight="1">
      <c r="B58" s="127"/>
      <c r="C58" s="15">
        <v>16</v>
      </c>
      <c r="D58" s="74"/>
      <c r="E58" s="74"/>
      <c r="F58" s="74"/>
      <c r="G58" s="74"/>
      <c r="H58" s="74"/>
      <c r="I58" s="74"/>
      <c r="J58" s="37"/>
      <c r="K58" s="33">
        <f t="shared" si="8"/>
        <v>0</v>
      </c>
      <c r="L58" s="33">
        <f t="shared" si="6"/>
        <v>0</v>
      </c>
      <c r="M58" s="37"/>
      <c r="N58" s="36"/>
      <c r="O58" s="39"/>
      <c r="P58" s="38"/>
      <c r="Q58" s="38"/>
      <c r="R58" s="38"/>
      <c r="S58" s="78">
        <f t="shared" si="4"/>
        <v>0</v>
      </c>
      <c r="T58" s="78">
        <f t="shared" si="7"/>
        <v>0</v>
      </c>
    </row>
    <row r="59" spans="2:20" ht="20.100000000000001" customHeight="1">
      <c r="B59" s="127"/>
      <c r="C59" s="15">
        <v>17</v>
      </c>
      <c r="D59" s="74"/>
      <c r="E59" s="74"/>
      <c r="F59" s="74"/>
      <c r="G59" s="74"/>
      <c r="H59" s="74"/>
      <c r="I59" s="74"/>
      <c r="J59" s="37"/>
      <c r="K59" s="33">
        <f t="shared" si="8"/>
        <v>0</v>
      </c>
      <c r="L59" s="33">
        <f t="shared" si="6"/>
        <v>0</v>
      </c>
      <c r="M59" s="37"/>
      <c r="N59" s="36"/>
      <c r="O59" s="39"/>
      <c r="P59" s="38"/>
      <c r="Q59" s="38"/>
      <c r="R59" s="38"/>
      <c r="S59" s="78">
        <f t="shared" si="4"/>
        <v>0</v>
      </c>
      <c r="T59" s="78">
        <f t="shared" si="7"/>
        <v>0</v>
      </c>
    </row>
    <row r="60" spans="2:20" ht="20.100000000000001" customHeight="1">
      <c r="B60" s="127"/>
      <c r="C60" s="15">
        <v>18</v>
      </c>
      <c r="D60" s="74"/>
      <c r="E60" s="74"/>
      <c r="F60" s="74"/>
      <c r="G60" s="74"/>
      <c r="H60" s="74"/>
      <c r="I60" s="74"/>
      <c r="J60" s="37"/>
      <c r="K60" s="33">
        <f t="shared" si="8"/>
        <v>0</v>
      </c>
      <c r="L60" s="33">
        <f t="shared" si="6"/>
        <v>0</v>
      </c>
      <c r="M60" s="37"/>
      <c r="N60" s="36"/>
      <c r="O60" s="39"/>
      <c r="P60" s="38"/>
      <c r="Q60" s="38"/>
      <c r="R60" s="38"/>
      <c r="S60" s="78">
        <f t="shared" si="4"/>
        <v>0</v>
      </c>
      <c r="T60" s="78">
        <f t="shared" si="7"/>
        <v>0</v>
      </c>
    </row>
    <row r="61" spans="2:20" ht="20.100000000000001" customHeight="1">
      <c r="B61" s="127"/>
      <c r="C61" s="15">
        <v>19</v>
      </c>
      <c r="D61" s="74"/>
      <c r="E61" s="74"/>
      <c r="F61" s="74"/>
      <c r="G61" s="74"/>
      <c r="H61" s="74"/>
      <c r="I61" s="74"/>
      <c r="J61" s="37"/>
      <c r="K61" s="33">
        <f t="shared" si="8"/>
        <v>0</v>
      </c>
      <c r="L61" s="33">
        <f t="shared" si="6"/>
        <v>0</v>
      </c>
      <c r="M61" s="37"/>
      <c r="N61" s="36"/>
      <c r="O61" s="39"/>
      <c r="P61" s="38"/>
      <c r="Q61" s="38"/>
      <c r="R61" s="38"/>
      <c r="S61" s="78">
        <f t="shared" si="4"/>
        <v>0</v>
      </c>
      <c r="T61" s="78">
        <f t="shared" si="7"/>
        <v>0</v>
      </c>
    </row>
    <row r="62" spans="2:20" ht="20.100000000000001" customHeight="1">
      <c r="B62" s="128"/>
      <c r="C62" s="15">
        <v>20</v>
      </c>
      <c r="D62" s="74"/>
      <c r="E62" s="74"/>
      <c r="F62" s="74"/>
      <c r="G62" s="74"/>
      <c r="H62" s="74"/>
      <c r="I62" s="74"/>
      <c r="J62" s="37"/>
      <c r="K62" s="33">
        <f t="shared" si="8"/>
        <v>0</v>
      </c>
      <c r="L62" s="33">
        <f t="shared" si="6"/>
        <v>0</v>
      </c>
      <c r="M62" s="37"/>
      <c r="N62" s="36"/>
      <c r="O62" s="39"/>
      <c r="P62" s="38"/>
      <c r="Q62" s="38"/>
      <c r="R62" s="38"/>
      <c r="S62" s="78">
        <f t="shared" si="4"/>
        <v>0</v>
      </c>
      <c r="T62" s="78">
        <f t="shared" si="7"/>
        <v>0</v>
      </c>
    </row>
    <row r="63" spans="2:20" ht="20.100000000000001" customHeight="1">
      <c r="B63" s="31" t="s">
        <v>166</v>
      </c>
      <c r="C63" s="34" t="s">
        <v>161</v>
      </c>
      <c r="D63" s="35" t="s">
        <v>161</v>
      </c>
      <c r="E63" s="35"/>
      <c r="F63" s="35"/>
      <c r="G63" s="35" t="s">
        <v>161</v>
      </c>
      <c r="H63" s="35" t="s">
        <v>161</v>
      </c>
      <c r="I63" s="35" t="s">
        <v>161</v>
      </c>
      <c r="J63" s="67" t="s">
        <v>26</v>
      </c>
      <c r="K63" s="67" t="s">
        <v>26</v>
      </c>
      <c r="L63" s="67" t="s">
        <v>26</v>
      </c>
      <c r="M63" s="67" t="s">
        <v>26</v>
      </c>
      <c r="N63" s="67" t="s">
        <v>26</v>
      </c>
      <c r="O63" s="67" t="s">
        <v>26</v>
      </c>
      <c r="P63" s="67" t="s">
        <v>26</v>
      </c>
      <c r="Q63" s="67"/>
      <c r="R63" s="67"/>
      <c r="S63" s="79">
        <f>SUM(S43:S52)</f>
        <v>0</v>
      </c>
      <c r="T63" s="79">
        <f>SUM(T43:T52)</f>
        <v>0</v>
      </c>
    </row>
  </sheetData>
  <sheetProtection formatCells="0" formatRows="0"/>
  <mergeCells count="12">
    <mergeCell ref="D39:F39"/>
    <mergeCell ref="I39:R39"/>
    <mergeCell ref="G39:H39"/>
    <mergeCell ref="B39:B40"/>
    <mergeCell ref="B43:B62"/>
    <mergeCell ref="E22:F22"/>
    <mergeCell ref="B5:B6"/>
    <mergeCell ref="B22:B23"/>
    <mergeCell ref="B26:B35"/>
    <mergeCell ref="G5:M5"/>
    <mergeCell ref="B9:B18"/>
    <mergeCell ref="E5:F5"/>
  </mergeCells>
  <phoneticPr fontId="2"/>
  <pageMargins left="0.70866141732283472" right="0.70866141732283472" top="0.74803149606299213" bottom="0.74803149606299213" header="0.31496062992125984" footer="0.31496062992125984"/>
  <pageSetup paperSize="8" scale="4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29"/>
  <sheetViews>
    <sheetView showGridLines="0" view="pageBreakPreview" zoomScaleNormal="100" zoomScaleSheetLayoutView="100" workbookViewId="0"/>
  </sheetViews>
  <sheetFormatPr defaultColWidth="9" defaultRowHeight="14.25"/>
  <cols>
    <col min="1" max="2" width="3.625" style="1" customWidth="1"/>
    <col min="3" max="4" width="4.75" style="1" customWidth="1"/>
    <col min="5" max="5" width="57.5" style="1" customWidth="1"/>
    <col min="6" max="6" width="15.625" style="1" customWidth="1"/>
    <col min="7" max="7" width="20.625" style="1" customWidth="1"/>
    <col min="8" max="8" width="15.625" style="1" customWidth="1"/>
    <col min="9" max="9" width="15.625" style="40" customWidth="1"/>
    <col min="10" max="16384" width="9" style="1"/>
  </cols>
  <sheetData>
    <row r="1" spans="1:11">
      <c r="I1" s="2" t="str">
        <f>'MPS(input)'!K1</f>
        <v>JCM_TH_F_PMS_ver01.0</v>
      </c>
    </row>
    <row r="2" spans="1:11" ht="27.95" customHeight="1">
      <c r="A2" s="135" t="s">
        <v>192</v>
      </c>
      <c r="B2" s="135"/>
      <c r="C2" s="135"/>
      <c r="D2" s="135"/>
      <c r="E2" s="135"/>
      <c r="F2" s="135"/>
      <c r="G2" s="135"/>
      <c r="H2" s="135"/>
      <c r="I2" s="135"/>
    </row>
    <row r="3" spans="1:11" ht="11.25" customHeight="1"/>
    <row r="4" spans="1:11" ht="18.95" customHeight="1" thickBot="1">
      <c r="A4" s="41" t="s">
        <v>193</v>
      </c>
      <c r="B4" s="42"/>
      <c r="C4" s="42"/>
      <c r="D4" s="42"/>
      <c r="E4" s="43"/>
      <c r="F4" s="44" t="s">
        <v>194</v>
      </c>
      <c r="G4" s="45" t="s">
        <v>195</v>
      </c>
      <c r="H4" s="44" t="s">
        <v>17</v>
      </c>
      <c r="I4" s="46" t="s">
        <v>196</v>
      </c>
    </row>
    <row r="5" spans="1:11" ht="18.95" customHeight="1" thickBot="1">
      <c r="A5" s="47"/>
      <c r="B5" s="48" t="s">
        <v>197</v>
      </c>
      <c r="C5" s="48"/>
      <c r="D5" s="48"/>
      <c r="E5" s="48"/>
      <c r="F5" s="59" t="s">
        <v>198</v>
      </c>
      <c r="G5" s="80">
        <f>G9-G14</f>
        <v>0</v>
      </c>
      <c r="H5" s="49" t="s">
        <v>132</v>
      </c>
      <c r="I5" s="50" t="s">
        <v>199</v>
      </c>
    </row>
    <row r="6" spans="1:11" s="100" customFormat="1" ht="18.95" customHeight="1">
      <c r="A6" s="106" t="s">
        <v>200</v>
      </c>
      <c r="B6" s="95"/>
      <c r="C6" s="95"/>
      <c r="D6" s="95"/>
      <c r="E6" s="96"/>
      <c r="F6" s="96"/>
      <c r="G6" s="97"/>
      <c r="H6" s="96"/>
      <c r="I6" s="98"/>
      <c r="J6" s="99"/>
      <c r="K6" s="99"/>
    </row>
    <row r="7" spans="1:11" s="100" customFormat="1" ht="18.95" customHeight="1">
      <c r="A7" s="101"/>
      <c r="B7" s="102"/>
      <c r="C7" s="103"/>
      <c r="D7" s="103"/>
      <c r="E7" s="104"/>
      <c r="F7" s="105"/>
      <c r="G7" s="105"/>
      <c r="H7" s="105"/>
      <c r="I7" s="105"/>
    </row>
    <row r="8" spans="1:11" ht="18.95" customHeight="1" thickBot="1">
      <c r="A8" s="106" t="s">
        <v>230</v>
      </c>
      <c r="B8" s="43"/>
      <c r="C8" s="42"/>
      <c r="D8" s="44"/>
      <c r="E8" s="44"/>
      <c r="F8" s="44"/>
      <c r="G8" s="41"/>
      <c r="H8" s="43"/>
      <c r="I8" s="44"/>
    </row>
    <row r="9" spans="1:11" ht="18.95" customHeight="1" thickBot="1">
      <c r="A9" s="51"/>
      <c r="B9" s="55" t="s">
        <v>203</v>
      </c>
      <c r="C9" s="48"/>
      <c r="D9" s="48"/>
      <c r="E9" s="48"/>
      <c r="F9" s="59" t="s">
        <v>201</v>
      </c>
      <c r="G9" s="80">
        <f>SUM(G10:G12)</f>
        <v>0</v>
      </c>
      <c r="H9" s="49" t="s">
        <v>132</v>
      </c>
      <c r="I9" s="50" t="s">
        <v>204</v>
      </c>
    </row>
    <row r="10" spans="1:11" ht="39.950000000000003" customHeight="1">
      <c r="A10" s="51"/>
      <c r="B10" s="56"/>
      <c r="C10" s="137" t="s">
        <v>205</v>
      </c>
      <c r="D10" s="138"/>
      <c r="E10" s="139"/>
      <c r="F10" s="57" t="s">
        <v>201</v>
      </c>
      <c r="G10" s="81">
        <f>'MPS(input_separate)'!N19</f>
        <v>0</v>
      </c>
      <c r="H10" s="49" t="s">
        <v>132</v>
      </c>
      <c r="I10" s="57" t="s">
        <v>206</v>
      </c>
    </row>
    <row r="11" spans="1:11" ht="39.950000000000003" customHeight="1">
      <c r="A11" s="51"/>
      <c r="B11" s="56"/>
      <c r="C11" s="140" t="s">
        <v>207</v>
      </c>
      <c r="D11" s="141"/>
      <c r="E11" s="142"/>
      <c r="F11" s="57" t="s">
        <v>201</v>
      </c>
      <c r="G11" s="82">
        <f>'MPS(input_separate)'!G36</f>
        <v>0</v>
      </c>
      <c r="H11" s="49" t="s">
        <v>132</v>
      </c>
      <c r="I11" s="58" t="s">
        <v>208</v>
      </c>
    </row>
    <row r="12" spans="1:11" ht="39.950000000000003" customHeight="1">
      <c r="A12" s="51"/>
      <c r="B12" s="56"/>
      <c r="C12" s="140" t="s">
        <v>209</v>
      </c>
      <c r="D12" s="141"/>
      <c r="E12" s="142"/>
      <c r="F12" s="57" t="s">
        <v>201</v>
      </c>
      <c r="G12" s="82">
        <f>'MPS(input_separate)'!S63</f>
        <v>0</v>
      </c>
      <c r="H12" s="49" t="s">
        <v>132</v>
      </c>
      <c r="I12" s="58" t="s">
        <v>210</v>
      </c>
    </row>
    <row r="13" spans="1:11" ht="18.95" customHeight="1" thickBot="1">
      <c r="A13" s="107" t="s">
        <v>231</v>
      </c>
      <c r="B13" s="42"/>
      <c r="C13" s="42"/>
      <c r="D13" s="42"/>
      <c r="E13" s="43"/>
      <c r="F13" s="45"/>
      <c r="G13" s="41"/>
      <c r="H13" s="41"/>
      <c r="I13" s="45"/>
    </row>
    <row r="14" spans="1:11" ht="18.95" customHeight="1" thickBot="1">
      <c r="A14" s="51"/>
      <c r="B14" s="55" t="s">
        <v>211</v>
      </c>
      <c r="C14" s="48"/>
      <c r="D14" s="48"/>
      <c r="E14" s="48"/>
      <c r="F14" s="50" t="s">
        <v>201</v>
      </c>
      <c r="G14" s="80">
        <f>G15+G19</f>
        <v>0</v>
      </c>
      <c r="H14" s="83" t="s">
        <v>132</v>
      </c>
      <c r="I14" s="50" t="s">
        <v>212</v>
      </c>
    </row>
    <row r="15" spans="1:11" ht="18.95" customHeight="1">
      <c r="A15" s="51"/>
      <c r="B15" s="56"/>
      <c r="C15" s="85" t="s">
        <v>213</v>
      </c>
      <c r="D15" s="53"/>
      <c r="E15" s="54"/>
      <c r="F15" s="50" t="s">
        <v>214</v>
      </c>
      <c r="G15" s="84">
        <f>G16*G17*G18</f>
        <v>0</v>
      </c>
      <c r="H15" s="83" t="s">
        <v>132</v>
      </c>
      <c r="I15" s="50" t="s">
        <v>215</v>
      </c>
    </row>
    <row r="16" spans="1:11" ht="39.950000000000003" customHeight="1">
      <c r="A16" s="51"/>
      <c r="B16" s="56"/>
      <c r="C16" s="86"/>
      <c r="D16" s="143" t="s">
        <v>216</v>
      </c>
      <c r="E16" s="144"/>
      <c r="F16" s="50" t="s">
        <v>214</v>
      </c>
      <c r="G16" s="84">
        <f>'MPS(input)'!E10</f>
        <v>0</v>
      </c>
      <c r="H16" s="89" t="s">
        <v>61</v>
      </c>
      <c r="I16" s="50" t="s">
        <v>217</v>
      </c>
    </row>
    <row r="17" spans="1:9" ht="39.950000000000003" customHeight="1">
      <c r="A17" s="51"/>
      <c r="B17" s="56"/>
      <c r="C17" s="86"/>
      <c r="D17" s="137" t="s">
        <v>79</v>
      </c>
      <c r="E17" s="139"/>
      <c r="F17" s="50" t="s">
        <v>214</v>
      </c>
      <c r="G17" s="90">
        <f>'MPS(input)'!E25</f>
        <v>0</v>
      </c>
      <c r="H17" s="89" t="s">
        <v>80</v>
      </c>
      <c r="I17" s="50" t="s">
        <v>218</v>
      </c>
    </row>
    <row r="18" spans="1:9" ht="39.950000000000003" customHeight="1">
      <c r="A18" s="51"/>
      <c r="B18" s="56"/>
      <c r="C18" s="86"/>
      <c r="D18" s="140" t="s">
        <v>219</v>
      </c>
      <c r="E18" s="142"/>
      <c r="F18" s="66" t="s">
        <v>214</v>
      </c>
      <c r="G18" s="91">
        <f>'MPS(input)'!E27</f>
        <v>0</v>
      </c>
      <c r="H18" s="83" t="s">
        <v>220</v>
      </c>
      <c r="I18" s="50" t="s">
        <v>221</v>
      </c>
    </row>
    <row r="19" spans="1:9" ht="18.600000000000001" customHeight="1">
      <c r="A19" s="87"/>
      <c r="B19" s="88"/>
      <c r="C19" s="52" t="s">
        <v>222</v>
      </c>
      <c r="D19" s="53"/>
      <c r="E19" s="54"/>
      <c r="F19" s="66" t="s">
        <v>198</v>
      </c>
      <c r="G19" s="84">
        <f>'MPS(input_separate)'!T63</f>
        <v>0</v>
      </c>
      <c r="H19" s="83" t="s">
        <v>132</v>
      </c>
      <c r="I19" s="50" t="s">
        <v>223</v>
      </c>
    </row>
    <row r="20" spans="1:9">
      <c r="F20" s="60"/>
      <c r="G20" s="61"/>
      <c r="H20" s="61"/>
    </row>
    <row r="21" spans="1:9" ht="21.75" customHeight="1">
      <c r="C21" s="1" t="s">
        <v>224</v>
      </c>
    </row>
    <row r="22" spans="1:9" ht="21.75" customHeight="1">
      <c r="C22" s="136" t="s">
        <v>202</v>
      </c>
      <c r="D22" s="136"/>
      <c r="E22" s="62" t="s">
        <v>75</v>
      </c>
      <c r="F22" s="63">
        <v>89</v>
      </c>
      <c r="G22" s="64" t="s">
        <v>76</v>
      </c>
      <c r="H22" s="40"/>
    </row>
    <row r="23" spans="1:9">
      <c r="E23" s="65"/>
      <c r="F23" s="65"/>
    </row>
    <row r="24" spans="1:9" ht="21.75" customHeight="1">
      <c r="C24" s="129" t="s">
        <v>225</v>
      </c>
      <c r="D24" s="130"/>
      <c r="E24" s="71" t="s">
        <v>229</v>
      </c>
      <c r="F24" s="94">
        <v>5.46</v>
      </c>
      <c r="G24" s="64" t="s">
        <v>26</v>
      </c>
      <c r="H24" s="40"/>
    </row>
    <row r="25" spans="1:9" ht="21.75" customHeight="1">
      <c r="C25" s="131"/>
      <c r="D25" s="132"/>
      <c r="E25" s="93" t="s">
        <v>226</v>
      </c>
      <c r="F25" s="94">
        <v>5.69</v>
      </c>
      <c r="G25" s="64" t="s">
        <v>26</v>
      </c>
      <c r="H25" s="40"/>
    </row>
    <row r="26" spans="1:9" ht="21.75" customHeight="1">
      <c r="C26" s="131"/>
      <c r="D26" s="132"/>
      <c r="E26" s="92" t="s">
        <v>227</v>
      </c>
      <c r="F26" s="94">
        <v>5.9</v>
      </c>
      <c r="G26" s="64" t="s">
        <v>26</v>
      </c>
      <c r="H26" s="40"/>
    </row>
    <row r="27" spans="1:9" ht="21.75" customHeight="1">
      <c r="C27" s="133"/>
      <c r="D27" s="134"/>
      <c r="E27" s="92" t="s">
        <v>228</v>
      </c>
      <c r="F27" s="94">
        <v>6.03</v>
      </c>
      <c r="G27" s="64" t="s">
        <v>26</v>
      </c>
      <c r="H27" s="40"/>
    </row>
    <row r="28" spans="1:9">
      <c r="E28" s="65"/>
      <c r="F28" s="65"/>
    </row>
    <row r="29" spans="1:9" s="40" customFormat="1">
      <c r="E29" s="1"/>
      <c r="F29" s="1"/>
      <c r="G29" s="1"/>
      <c r="H29" s="1"/>
    </row>
  </sheetData>
  <mergeCells count="9">
    <mergeCell ref="C24:D27"/>
    <mergeCell ref="A2:I2"/>
    <mergeCell ref="C22:D22"/>
    <mergeCell ref="C10:E10"/>
    <mergeCell ref="C11:E11"/>
    <mergeCell ref="C12:E12"/>
    <mergeCell ref="D16:E16"/>
    <mergeCell ref="D17:E17"/>
    <mergeCell ref="D18:E18"/>
  </mergeCells>
  <phoneticPr fontId="2"/>
  <pageMargins left="0.70866141732283472" right="0.70866141732283472" top="0.74803149606299213" bottom="0.74803149606299213" header="0.31496062992125984" footer="0.31496062992125984"/>
  <pageSetup paperSize="9" scale="8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2" ma:contentTypeDescription="新しいドキュメントを作成します。" ma:contentTypeScope="" ma:versionID="8f44efd00ba470d0079bc5ed28d80829">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d3fae03036d96dfe874f60304747f31"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C5E15B-A128-4D0B-9FC9-CD1598116650}">
  <ds:schemaRefs>
    <ds:schemaRef ds:uri="http://schemas.microsoft.com/sharepoint/v3/contenttype/forms"/>
  </ds:schemaRefs>
</ds:datastoreItem>
</file>

<file path=customXml/itemProps2.xml><?xml version="1.0" encoding="utf-8"?>
<ds:datastoreItem xmlns:ds="http://schemas.openxmlformats.org/officeDocument/2006/customXml" ds:itemID="{FFF8177F-F4DF-4756-82FE-6CE804A7B84E}">
  <ds:schemaRefs>
    <ds:schemaRef ds:uri="aa648ee9-af07-4ee7-a823-cd9c24dceb19"/>
    <ds:schemaRef ds:uri="http://purl.org/dc/terms/"/>
    <ds:schemaRef ds:uri="http://purl.org/dc/dcmitype/"/>
    <ds:schemaRef ds:uri="http://purl.org/dc/elements/1.1/"/>
    <ds:schemaRef ds:uri="http://schemas.microsoft.com/office/2006/documentManagement/types"/>
    <ds:schemaRef ds:uri="http://schemas.openxmlformats.org/package/2006/metadata/core-properties"/>
    <ds:schemaRef ds:uri="16f3ea39-9308-4011-b282-348b837af518"/>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36181D3C-CC5E-4E05-AD29-45CFEE01F9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MPS(input)</vt:lpstr>
      <vt:lpstr>MPS(input_separate)</vt:lpstr>
      <vt:lpstr>MPS(calc_process)</vt:lpstr>
      <vt:lpstr>'MPS(calc_process)'!Print_Area</vt:lpstr>
      <vt:lpstr>'MPS(input)'!Print_Area</vt:lpstr>
      <vt:lpstr>'MPS(input_separate)'!Print_Area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2012-01-13T02:28:29Z</dcterms:created>
  <dcterms:modified xsi:type="dcterms:W3CDTF">2022-06-15T04:49:06Z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ies>
</file>