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E90400B9-E43C-4298-BA99-A19030CC5859}" xr6:coauthVersionLast="47" xr6:coauthVersionMax="47" xr10:uidLastSave="{00000000-0000-0000-0000-000000000000}"/>
  <bookViews>
    <workbookView xWindow="-120" yWindow="-120" windowWidth="29040" windowHeight="1599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'PMS(calc_process)'!$A$1:$I$32</definedName>
    <definedName name="_xlnm.Print_Area" localSheetId="0">'PMS(input)'!$A$1:$K$40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32" l="1"/>
  <c r="E26" i="30" l="1"/>
  <c r="G10" i="31" l="1"/>
  <c r="G9" i="31"/>
  <c r="E20" i="30" l="1"/>
  <c r="E21" i="32" l="1"/>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G22" i="31" l="1"/>
  <c r="G21" i="31"/>
  <c r="E27" i="30" l="1"/>
  <c r="G20" i="31" s="1"/>
  <c r="G19" i="31" l="1"/>
  <c r="G17" i="31" l="1"/>
  <c r="G15" i="31"/>
  <c r="G14" i="31"/>
  <c r="G13" i="31"/>
  <c r="G8" i="31"/>
  <c r="G16" i="31" l="1"/>
  <c r="G12" i="31" s="1"/>
  <c r="G6" i="31" s="1"/>
  <c r="I1" i="31" l="1"/>
  <c r="B35" i="30"/>
</calcChain>
</file>

<file path=xl/sharedStrings.xml><?xml version="1.0" encoding="utf-8"?>
<sst xmlns="http://schemas.openxmlformats.org/spreadsheetml/2006/main" count="285" uniqueCount="185">
  <si>
    <t>JCM_TH_F_PMS_ver01.0</t>
    <phoneticPr fontId="2"/>
  </si>
  <si>
    <t xml:space="preserve">JCM Proposed Methodology Spreadsheet Form (Input Sheet) [Attachment to Proposed Methodology Form]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</si>
  <si>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</si>
  <si>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</si>
  <si>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</si>
  <si>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</si>
  <si>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</si>
  <si>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</si>
  <si>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</si>
  <si>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</si>
  <si>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</si>
  <si>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</si>
  <si>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</si>
  <si>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</si>
  <si>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</si>
  <si>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</si>
  <si>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</si>
  <si>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</si>
  <si>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</si>
  <si>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</si>
  <si>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</si>
  <si>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</si>
  <si>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</si>
  <si>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</si>
  <si>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SP</t>
    </r>
    <r>
      <rPr>
        <vertAlign val="subscript"/>
        <sz val="11"/>
        <rFont val="Arial"/>
        <family val="2"/>
      </rPr>
      <t>PJ,p</t>
    </r>
    <phoneticPr fontId="2"/>
  </si>
  <si>
    <r>
      <t xml:space="preserve">The amount of steam produced by the project biomass boiler(s) during the period </t>
    </r>
    <r>
      <rPr>
        <i/>
        <sz val="11"/>
        <rFont val="Arial"/>
        <family val="2"/>
      </rPr>
      <t xml:space="preserve">p </t>
    </r>
    <phoneticPr fontId="2"/>
  </si>
  <si>
    <t>t/p</t>
    <phoneticPr fontId="2"/>
  </si>
  <si>
    <t>Option C</t>
    <phoneticPr fontId="2"/>
  </si>
  <si>
    <t>Monitored data</t>
    <phoneticPr fontId="2"/>
  </si>
  <si>
    <t>Data is measured by measuring equipment.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</si>
  <si>
    <t>Continuously</t>
    <phoneticPr fontId="2"/>
  </si>
  <si>
    <t>(2)</t>
    <phoneticPr fontId="2"/>
  </si>
  <si>
    <r>
      <t>EC</t>
    </r>
    <r>
      <rPr>
        <vertAlign val="subscript"/>
        <sz val="11"/>
        <rFont val="Arial"/>
        <family val="2"/>
      </rPr>
      <t>PJ,p</t>
    </r>
    <phoneticPr fontId="2"/>
  </si>
  <si>
    <r>
      <t xml:space="preserve">The amount of electricity consumed by the project biomass boiler(s) and ancillary equipment during the period </t>
    </r>
    <r>
      <rPr>
        <i/>
        <sz val="11"/>
        <rFont val="Arial"/>
        <family val="2"/>
      </rPr>
      <t>p</t>
    </r>
    <phoneticPr fontId="2"/>
  </si>
  <si>
    <t>MWh/p</t>
    <phoneticPr fontId="2"/>
  </si>
  <si>
    <t>(3)</t>
    <phoneticPr fontId="2"/>
  </si>
  <si>
    <r>
      <t>FC</t>
    </r>
    <r>
      <rPr>
        <vertAlign val="subscript"/>
        <sz val="11"/>
        <rFont val="Arial"/>
        <family val="2"/>
      </rPr>
      <t>PJ,i,p</t>
    </r>
    <phoneticPr fontId="2"/>
  </si>
  <si>
    <r>
      <t xml:space="preserve">The amount of fossil fuel consumed by the project biomass boiler(s) for the fuel type </t>
    </r>
    <r>
      <rPr>
        <i/>
        <sz val="11"/>
        <rFont val="Arial"/>
        <family val="2"/>
      </rPr>
      <t>i</t>
    </r>
    <r>
      <rPr>
        <sz val="11"/>
        <rFont val="Arial"/>
        <family val="2"/>
      </rPr>
      <t xml:space="preserve"> during the period </t>
    </r>
    <r>
      <rPr>
        <i/>
        <sz val="11"/>
        <rFont val="Arial"/>
        <family val="2"/>
      </rPr>
      <t>p</t>
    </r>
    <phoneticPr fontId="2"/>
  </si>
  <si>
    <t>-</t>
    <phoneticPr fontId="2"/>
  </si>
  <si>
    <t>mass or volume/p</t>
    <phoneticPr fontId="2"/>
  </si>
  <si>
    <t>Option B or Option C</t>
    <phoneticPr fontId="2"/>
  </si>
  <si>
    <t>Invoice from fuel supply company or monitored data</t>
    <phoneticPr fontId="2"/>
  </si>
  <si>
    <t>Data is collected and recorded from the invoices by the fuel supply company, or data is measured by measuring equipment in the factory. Recorded data is checked its integrity once a month by responsible staff.</t>
  </si>
  <si>
    <t>Input on "PMS(input_separate)" sheet</t>
    <phoneticPr fontId="2"/>
  </si>
  <si>
    <t>(4)</t>
    <phoneticPr fontId="2"/>
  </si>
  <si>
    <r>
      <t>D</t>
    </r>
    <r>
      <rPr>
        <vertAlign val="subscript"/>
        <sz val="11"/>
        <rFont val="Arial"/>
        <family val="2"/>
      </rPr>
      <t>j</t>
    </r>
    <r>
      <rPr>
        <sz val="11"/>
        <rFont val="Arial"/>
        <family val="2"/>
      </rPr>
      <t>,</t>
    </r>
    <r>
      <rPr>
        <vertAlign val="subscript"/>
        <sz val="11"/>
        <rFont val="Arial"/>
        <family val="2"/>
      </rPr>
      <t>p</t>
    </r>
    <phoneticPr fontId="2"/>
  </si>
  <si>
    <r>
      <t xml:space="preserve">Round trip distance of the biomass transportation </t>
    </r>
    <r>
      <rPr>
        <i/>
        <sz val="11"/>
        <rFont val="Arial"/>
        <family val="2"/>
      </rPr>
      <t>j</t>
    </r>
    <r>
      <rPr>
        <sz val="11"/>
        <rFont val="Arial"/>
        <family val="2"/>
      </rPr>
      <t xml:space="preserve"> during the period </t>
    </r>
    <r>
      <rPr>
        <i/>
        <sz val="11"/>
        <rFont val="Arial"/>
        <family val="2"/>
      </rPr>
      <t>p</t>
    </r>
    <phoneticPr fontId="2"/>
  </si>
  <si>
    <t>km</t>
    <phoneticPr fontId="2"/>
  </si>
  <si>
    <t>Option A or Option C</t>
    <phoneticPr fontId="2"/>
  </si>
  <si>
    <t>Map information or monitored data</t>
    <phoneticPr fontId="2"/>
  </si>
  <si>
    <t>Data is collected from map information or measured by measuring equipment in vehicles. Recorded data is checked its integrity once a month by responsible staff.</t>
  </si>
  <si>
    <t>Once for each transportation</t>
    <phoneticPr fontId="2"/>
  </si>
  <si>
    <t>(5)</t>
    <phoneticPr fontId="2"/>
  </si>
  <si>
    <r>
      <t>m</t>
    </r>
    <r>
      <rPr>
        <vertAlign val="subscript"/>
        <sz val="11"/>
        <rFont val="Arial"/>
        <family val="2"/>
      </rPr>
      <t>j</t>
    </r>
    <r>
      <rPr>
        <sz val="11"/>
        <rFont val="Arial"/>
        <family val="2"/>
      </rPr>
      <t>,</t>
    </r>
    <r>
      <rPr>
        <vertAlign val="subscript"/>
        <sz val="11"/>
        <rFont val="Arial"/>
        <family val="2"/>
      </rPr>
      <t>p</t>
    </r>
    <phoneticPr fontId="2"/>
  </si>
  <si>
    <r>
      <t xml:space="preserve">Mass of biomass transported in the biomass transportation </t>
    </r>
    <r>
      <rPr>
        <i/>
        <sz val="11"/>
        <rFont val="Arial"/>
        <family val="2"/>
      </rPr>
      <t>j</t>
    </r>
    <r>
      <rPr>
        <sz val="11"/>
        <rFont val="Arial"/>
        <family val="2"/>
      </rPr>
      <t xml:space="preserve"> during the period </t>
    </r>
    <r>
      <rPr>
        <i/>
        <sz val="11"/>
        <rFont val="Arial"/>
        <family val="2"/>
      </rPr>
      <t>p</t>
    </r>
    <phoneticPr fontId="2"/>
  </si>
  <si>
    <t>t</t>
    <phoneticPr fontId="2"/>
  </si>
  <si>
    <t>(6)</t>
    <phoneticPr fontId="2"/>
  </si>
  <si>
    <r>
      <t>FC</t>
    </r>
    <r>
      <rPr>
        <vertAlign val="subscript"/>
        <sz val="11"/>
        <rFont val="Arial"/>
        <family val="2"/>
      </rPr>
      <t>cap,p</t>
    </r>
    <phoneticPr fontId="2"/>
  </si>
  <si>
    <r>
      <t xml:space="preserve">The amount of fuel input for captive power generation during the period </t>
    </r>
    <r>
      <rPr>
        <i/>
        <sz val="11"/>
        <rFont val="Arial"/>
        <family val="2"/>
      </rPr>
      <t>p</t>
    </r>
    <phoneticPr fontId="2"/>
  </si>
  <si>
    <t>for captive electricity</t>
    <phoneticPr fontId="2"/>
  </si>
  <si>
    <t>(7)</t>
    <phoneticPr fontId="2"/>
  </si>
  <si>
    <r>
      <t>EG</t>
    </r>
    <r>
      <rPr>
        <vertAlign val="subscript"/>
        <sz val="11"/>
        <rFont val="Arial"/>
        <family val="2"/>
      </rPr>
      <t>cap,p</t>
    </r>
    <phoneticPr fontId="2"/>
  </si>
  <si>
    <r>
      <t xml:space="preserve">The amount of captive electricity generated during the period </t>
    </r>
    <r>
      <rPr>
        <i/>
        <sz val="11"/>
        <rFont val="Arial"/>
        <family val="2"/>
      </rPr>
      <t>p</t>
    </r>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</si>
  <si>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</si>
  <si>
    <r>
      <t xml:space="preserve">Table 2: Project-specific parameters to be fixed </t>
    </r>
    <r>
      <rPr>
        <b/>
        <i/>
        <sz val="11"/>
        <color indexed="8"/>
        <rFont val="Arial"/>
        <family val="2"/>
      </rPr>
      <t>ex ante</t>
    </r>
    <phoneticPr fontId="2"/>
  </si>
  <si>
    <r>
      <t>h''</t>
    </r>
    <r>
      <rPr>
        <vertAlign val="subscript"/>
        <sz val="11"/>
        <rFont val="Arial"/>
        <family val="2"/>
      </rPr>
      <t>steam</t>
    </r>
    <phoneticPr fontId="2"/>
  </si>
  <si>
    <t xml:space="preserve">Specific enthalpy of produced steam </t>
    <phoneticPr fontId="2"/>
  </si>
  <si>
    <t>kJ/kg</t>
    <phoneticPr fontId="2"/>
  </si>
  <si>
    <t>Based on saturated steam table using the values for setting steam pressure according to vendor specification or operation manual on the site.</t>
    <phoneticPr fontId="2"/>
  </si>
  <si>
    <r>
      <t>h'</t>
    </r>
    <r>
      <rPr>
        <vertAlign val="subscript"/>
        <sz val="11"/>
        <rFont val="Arial"/>
        <family val="2"/>
      </rPr>
      <t>water</t>
    </r>
    <phoneticPr fontId="2"/>
  </si>
  <si>
    <t>Specific enthalpy of feed water</t>
    <phoneticPr fontId="2"/>
  </si>
  <si>
    <r>
      <t>η</t>
    </r>
    <r>
      <rPr>
        <vertAlign val="subscript"/>
        <sz val="11"/>
        <rFont val="Arial"/>
        <family val="2"/>
      </rPr>
      <t>RE</t>
    </r>
    <phoneticPr fontId="2"/>
  </si>
  <si>
    <t>Reference boiler efficiency</t>
    <phoneticPr fontId="2"/>
  </si>
  <si>
    <t>%</t>
    <phoneticPr fontId="2"/>
  </si>
  <si>
    <t>TH_AM009.
The value is derived from the survey. It is revised if deemed necessary by the Joint Committee.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</si>
  <si>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</si>
  <si>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</si>
  <si>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</si>
  <si>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natural gas is applied in this methodology in a conservative manner.
In the order of preference:
a) regional or national default values; or
b) IPCC default values provided in table 1.4 of Ch.1 Vol.2 of 2006 IPCC Guidelines on National GHG Inventories. Lower value is applied.</t>
    </r>
    <phoneticPr fontId="2"/>
  </si>
  <si>
    <r>
      <t>NCV</t>
    </r>
    <r>
      <rPr>
        <vertAlign val="subscript"/>
        <sz val="11"/>
        <rFont val="Arial"/>
        <family val="2"/>
      </rPr>
      <t>fuel,PJ,i</t>
    </r>
    <phoneticPr fontId="2"/>
  </si>
  <si>
    <r>
      <t xml:space="preserve">Net calorific value of fossil fuel used by the project biomass boiler(s) for the fuel type </t>
    </r>
    <r>
      <rPr>
        <i/>
        <sz val="11"/>
        <rFont val="Arial"/>
        <family val="2"/>
      </rPr>
      <t xml:space="preserve">i </t>
    </r>
    <phoneticPr fontId="2"/>
  </si>
  <si>
    <t>GJ/mass or volume</t>
    <phoneticPr fontId="2"/>
  </si>
  <si>
    <t>Input on "PMS(input_separate)" sheet</t>
  </si>
  <si>
    <r>
      <t>EF</t>
    </r>
    <r>
      <rPr>
        <vertAlign val="subscript"/>
        <sz val="11"/>
        <rFont val="Arial"/>
        <family val="2"/>
      </rPr>
      <t>fuel,PJ,i</t>
    </r>
    <phoneticPr fontId="2"/>
  </si>
  <si>
    <r>
      <t>CO</t>
    </r>
    <r>
      <rPr>
        <vertAlign val="subscript"/>
        <sz val="11"/>
        <rFont val="Arial"/>
        <family val="2"/>
      </rPr>
      <t>2</t>
    </r>
    <r>
      <rPr>
        <sz val="11"/>
        <rFont val="Arial"/>
        <family val="2"/>
      </rPr>
      <t xml:space="preserve"> emission factor of fossil fuel used by the project biomass boiler(s) for the fuel type </t>
    </r>
    <r>
      <rPr>
        <i/>
        <sz val="11"/>
        <rFont val="Arial"/>
        <family val="2"/>
      </rPr>
      <t xml:space="preserve">i </t>
    </r>
    <phoneticPr fontId="2"/>
  </si>
  <si>
    <r>
      <t>EF</t>
    </r>
    <r>
      <rPr>
        <vertAlign val="subscript"/>
        <sz val="11"/>
        <rFont val="Arial"/>
        <family val="2"/>
      </rPr>
      <t>tr</t>
    </r>
    <phoneticPr fontId="2"/>
  </si>
  <si>
    <r>
      <t>CO</t>
    </r>
    <r>
      <rPr>
        <vertAlign val="subscript"/>
        <sz val="11"/>
        <rFont val="Arial"/>
        <family val="2"/>
      </rPr>
      <t>2</t>
    </r>
    <r>
      <rPr>
        <sz val="11"/>
        <rFont val="Arial"/>
        <family val="2"/>
      </rPr>
      <t xml:space="preserve"> emission factor for biomass transportation</t>
    </r>
    <phoneticPr fontId="2"/>
  </si>
  <si>
    <r>
      <t>tCO</t>
    </r>
    <r>
      <rPr>
        <vertAlign val="subscript"/>
        <sz val="11"/>
        <rFont val="Arial"/>
        <family val="2"/>
      </rPr>
      <t>2</t>
    </r>
    <r>
      <rPr>
        <sz val="11"/>
        <rFont val="Arial"/>
        <family val="2"/>
      </rPr>
      <t>/(t</t>
    </r>
    <r>
      <rPr>
        <sz val="11"/>
        <rFont val="Times New Roman"/>
        <family val="1"/>
      </rPr>
      <t>‧</t>
    </r>
    <r>
      <rPr>
        <sz val="11"/>
        <rFont val="Arial"/>
        <family val="2"/>
      </rPr>
      <t>km)</t>
    </r>
    <phoneticPr fontId="2"/>
  </si>
  <si>
    <r>
      <t>CDM methodological tool “TOOL 12: Project and leakage emissions from transportation of freight”
Light vehicle: 0.000245 tCO</t>
    </r>
    <r>
      <rPr>
        <vertAlign val="subscript"/>
        <sz val="11"/>
        <rFont val="Arial"/>
        <family val="2"/>
      </rPr>
      <t>2</t>
    </r>
    <r>
      <rPr>
        <sz val="11"/>
        <rFont val="Arial"/>
        <family val="2"/>
      </rPr>
      <t>/(t</t>
    </r>
    <r>
      <rPr>
        <sz val="11"/>
        <rFont val="MS UI Gothic"/>
        <family val="2"/>
        <charset val="1"/>
      </rPr>
      <t>‧</t>
    </r>
    <r>
      <rPr>
        <sz val="11"/>
        <rFont val="Arial"/>
        <family val="2"/>
      </rPr>
      <t>km)
Heavy vehicle: 0.000129 tCO</t>
    </r>
    <r>
      <rPr>
        <vertAlign val="subscript"/>
        <sz val="11"/>
        <rFont val="Arial"/>
        <family val="2"/>
      </rPr>
      <t>2</t>
    </r>
    <r>
      <rPr>
        <sz val="11"/>
        <rFont val="Arial"/>
        <family val="2"/>
      </rPr>
      <t>/(t</t>
    </r>
    <r>
      <rPr>
        <sz val="11"/>
        <rFont val="MS UI Gothic"/>
        <family val="2"/>
        <charset val="1"/>
      </rPr>
      <t>‧</t>
    </r>
    <r>
      <rPr>
        <sz val="11"/>
        <rFont val="Arial"/>
        <family val="2"/>
      </rPr>
      <t>km)</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</si>
  <si>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</si>
  <si>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of consumed electricity
</t>
    </r>
    <r>
      <rPr>
        <b/>
        <sz val="11"/>
        <rFont val="Arial"/>
        <family val="2"/>
      </rPr>
      <t>[Grid electricity]</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</si>
  <si>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</si>
  <si>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</si>
  <si>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for grid electricity</t>
    <phoneticPr fontId="2"/>
  </si>
  <si>
    <r>
      <t>CO</t>
    </r>
    <r>
      <rPr>
        <vertAlign val="subscript"/>
        <sz val="11"/>
        <rFont val="Arial"/>
        <family val="2"/>
      </rPr>
      <t>2</t>
    </r>
    <r>
      <rPr>
        <sz val="11"/>
        <rFont val="Arial"/>
        <family val="2"/>
      </rPr>
      <t xml:space="preserve"> emission factor of consumed electricity
</t>
    </r>
    <r>
      <rPr>
        <b/>
        <sz val="11"/>
        <rFont val="Arial"/>
        <family val="2"/>
      </rPr>
      <t>[Captive electricity] Option a)</t>
    </r>
    <phoneticPr fontId="2"/>
  </si>
  <si>
    <t>Calculated from its power generation efficiency obtained from manufacturer’s specification.</t>
    <phoneticPr fontId="2"/>
  </si>
  <si>
    <r>
      <t>CO</t>
    </r>
    <r>
      <rPr>
        <vertAlign val="subscript"/>
        <sz val="11"/>
        <rFont val="Arial"/>
        <family val="2"/>
      </rPr>
      <t>2</t>
    </r>
    <r>
      <rPr>
        <sz val="11"/>
        <rFont val="Arial"/>
        <family val="2"/>
      </rPr>
      <t xml:space="preserve"> emission factor of consumed electricity
</t>
    </r>
    <r>
      <rPr>
        <b/>
        <sz val="11"/>
        <rFont val="Arial"/>
        <family val="2"/>
      </rPr>
      <t>[Captive electricity] Option b)</t>
    </r>
    <phoneticPr fontId="2"/>
  </si>
  <si>
    <t>Calculated from measured data.</t>
    <phoneticPr fontId="2"/>
  </si>
  <si>
    <r>
      <t>CO</t>
    </r>
    <r>
      <rPr>
        <vertAlign val="subscript"/>
        <sz val="11"/>
        <rFont val="Arial"/>
        <family val="2"/>
      </rPr>
      <t>2</t>
    </r>
    <r>
      <rPr>
        <sz val="11"/>
        <rFont val="Arial"/>
        <family val="2"/>
      </rPr>
      <t xml:space="preserve"> emission factor of consumed electricity
</t>
    </r>
    <r>
      <rPr>
        <b/>
        <sz val="11"/>
        <rFont val="Arial"/>
        <family val="2"/>
      </rPr>
      <t>[Captive electricity] Option c)</t>
    </r>
    <phoneticPr fontId="2"/>
  </si>
  <si>
    <r>
      <t>CDM methodological tool “TOOL 05: Baseline, project and/or leakage emissions from electricity consumption and monitoring of electricity generation, version 03.0”
Default value: 1.3 tCO</t>
    </r>
    <r>
      <rPr>
        <vertAlign val="subscript"/>
        <sz val="11"/>
        <rFont val="Arial"/>
        <family val="2"/>
      </rPr>
      <t>2</t>
    </r>
    <r>
      <rPr>
        <sz val="11"/>
        <rFont val="Arial"/>
        <family val="2"/>
      </rPr>
      <t>/MWh</t>
    </r>
    <phoneticPr fontId="2"/>
  </si>
  <si>
    <r>
      <t>η</t>
    </r>
    <r>
      <rPr>
        <vertAlign val="subscript"/>
        <sz val="11"/>
        <rFont val="Arial"/>
        <family val="2"/>
      </rPr>
      <t>cap</t>
    </r>
    <phoneticPr fontId="2"/>
  </si>
  <si>
    <t>Efficiency of captive power generation system</t>
    <phoneticPr fontId="2"/>
  </si>
  <si>
    <r>
      <t>NCV</t>
    </r>
    <r>
      <rPr>
        <vertAlign val="subscript"/>
        <sz val="11"/>
        <rFont val="Arial"/>
        <family val="2"/>
      </rPr>
      <t>fuel,cap</t>
    </r>
    <phoneticPr fontId="2"/>
  </si>
  <si>
    <t>Net calorific value of the fuel consumed by the captive power generation system connected to the boiler</t>
    <phoneticPr fontId="2"/>
  </si>
  <si>
    <t>In order of preference:
1) values provided by the fuel supplier;
2) measurement by the project participants;
3) regional or national default values;
4) IPCC default values provided in table 1.2 of Ch.1 Vol.2 of 2006 IPCC Guidelines on National GHG Inventories. Upper value is applied.</t>
    <phoneticPr fontId="2"/>
  </si>
  <si>
    <r>
      <t>EF</t>
    </r>
    <r>
      <rPr>
        <vertAlign val="subscript"/>
        <sz val="11"/>
        <rFont val="Arial"/>
        <family val="2"/>
      </rPr>
      <t>fuel,cap</t>
    </r>
    <phoneticPr fontId="2"/>
  </si>
  <si>
    <r>
      <t>CO</t>
    </r>
    <r>
      <rPr>
        <vertAlign val="subscript"/>
        <sz val="11"/>
        <rFont val="Arial"/>
        <family val="2"/>
      </rPr>
      <t>2</t>
    </r>
    <r>
      <rPr>
        <sz val="11"/>
        <rFont val="Arial"/>
        <family val="2"/>
      </rPr>
      <t xml:space="preserve"> emission factor of the fuel consumed by the captive power generation system connected to the boiler</t>
    </r>
    <phoneticPr fontId="2"/>
  </si>
  <si>
    <t>In order of preference:
1) values provided by the fuel supplier;
2) measurement by the project participants;
3) regional or national default values;
4) IPCC default values provided in table 1.4 of Ch.1 Vol.2 of 2006 IPCC Guidelines on National GHG Inventories. Upper value is applied.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</si>
  <si>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</si>
  <si>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</si>
  <si>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</si>
  <si>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</si>
  <si>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</si>
  <si>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</si>
  <si>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</si>
  <si>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</si>
  <si>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</si>
  <si>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Parameters for calculation of project emissions from combustion of fossil fuel by the project boiler(s)</t>
    <phoneticPr fontId="21"/>
  </si>
  <si>
    <r>
      <t xml:space="preserve">Parameters to be monitored </t>
    </r>
    <r>
      <rPr>
        <b/>
        <i/>
        <sz val="11"/>
        <color theme="0"/>
        <rFont val="Arial"/>
        <family val="2"/>
      </rPr>
      <t>ex post</t>
    </r>
    <phoneticPr fontId="21"/>
  </si>
  <si>
    <t>Fossil fuel type</t>
    <phoneticPr fontId="21"/>
  </si>
  <si>
    <r>
      <t xml:space="preserve">The amount of fossil fuel consumed by the project biomass boiler(s) for the fuel type </t>
    </r>
    <r>
      <rPr>
        <b/>
        <i/>
        <sz val="11"/>
        <color theme="0"/>
        <rFont val="Arial"/>
        <family val="2"/>
      </rPr>
      <t>i</t>
    </r>
    <r>
      <rPr>
        <b/>
        <sz val="11"/>
        <color theme="0"/>
        <rFont val="Arial"/>
        <family val="2"/>
      </rPr>
      <t xml:space="preserve"> during the period </t>
    </r>
    <r>
      <rPr>
        <b/>
        <i/>
        <sz val="11"/>
        <color theme="0"/>
        <rFont val="Arial"/>
        <family val="2"/>
      </rPr>
      <t>p</t>
    </r>
    <phoneticPr fontId="21"/>
  </si>
  <si>
    <r>
      <t xml:space="preserve">Net calorific value of fossil fuel used by the project biomass boiler(s) for the fuel type </t>
    </r>
    <r>
      <rPr>
        <b/>
        <i/>
        <sz val="11"/>
        <color theme="0"/>
        <rFont val="Arial"/>
        <family val="2"/>
      </rPr>
      <t>i</t>
    </r>
    <r>
      <rPr>
        <b/>
        <sz val="11"/>
        <color theme="0"/>
        <rFont val="Arial"/>
        <family val="2"/>
      </rPr>
      <t xml:space="preserve"> </t>
    </r>
    <phoneticPr fontId="21"/>
  </si>
  <si>
    <r>
      <t>CO</t>
    </r>
    <r>
      <rPr>
        <b/>
        <vertAlign val="subscript"/>
        <sz val="11"/>
        <color theme="0"/>
        <rFont val="Arial"/>
        <family val="2"/>
      </rPr>
      <t>2</t>
    </r>
    <r>
      <rPr>
        <b/>
        <sz val="11"/>
        <color theme="0"/>
        <rFont val="Arial"/>
        <family val="2"/>
      </rPr>
      <t xml:space="preserve"> emission factor of fossil fuel used by the project biomass boiler(s) for the fuel type </t>
    </r>
    <r>
      <rPr>
        <b/>
        <i/>
        <sz val="11"/>
        <color theme="0"/>
        <rFont val="Arial"/>
        <family val="2"/>
      </rPr>
      <t>i</t>
    </r>
    <r>
      <rPr>
        <b/>
        <sz val="11"/>
        <color theme="0"/>
        <rFont val="Arial"/>
        <family val="2"/>
      </rPr>
      <t xml:space="preserve"> </t>
    </r>
    <phoneticPr fontId="21"/>
  </si>
  <si>
    <t>i</t>
    <phoneticPr fontId="21"/>
  </si>
  <si>
    <t>Fuel type description</t>
    <phoneticPr fontId="21"/>
  </si>
  <si>
    <r>
      <t>FC</t>
    </r>
    <r>
      <rPr>
        <b/>
        <vertAlign val="subscript"/>
        <sz val="11"/>
        <color theme="0"/>
        <rFont val="Arial"/>
        <family val="2"/>
      </rPr>
      <t>PJ,i,p</t>
    </r>
    <phoneticPr fontId="21"/>
  </si>
  <si>
    <r>
      <t>NCV</t>
    </r>
    <r>
      <rPr>
        <b/>
        <vertAlign val="subscript"/>
        <sz val="11"/>
        <color theme="0"/>
        <rFont val="Arial"/>
        <family val="2"/>
      </rPr>
      <t>fuel,PJ,i</t>
    </r>
    <phoneticPr fontId="21"/>
  </si>
  <si>
    <r>
      <t>EF</t>
    </r>
    <r>
      <rPr>
        <b/>
        <vertAlign val="subscript"/>
        <sz val="11"/>
        <color theme="0"/>
        <rFont val="Arial"/>
        <family val="2"/>
      </rPr>
      <t>fuel,PJ,i</t>
    </r>
    <phoneticPr fontId="21"/>
  </si>
  <si>
    <t>mass or volume/p</t>
    <phoneticPr fontId="21"/>
  </si>
  <si>
    <t>GJ/mass or volume</t>
    <phoneticPr fontId="21"/>
  </si>
  <si>
    <r>
      <t>tCO</t>
    </r>
    <r>
      <rPr>
        <b/>
        <vertAlign val="subscript"/>
        <sz val="11"/>
        <color theme="0"/>
        <rFont val="Arial"/>
        <family val="2"/>
      </rPr>
      <t>2</t>
    </r>
    <r>
      <rPr>
        <b/>
        <sz val="11"/>
        <color theme="0"/>
        <rFont val="Arial"/>
        <family val="2"/>
      </rPr>
      <t>/GJ</t>
    </r>
    <phoneticPr fontId="21"/>
  </si>
  <si>
    <t>Parameters for calculation of project emissions from biomass transportation</t>
    <phoneticPr fontId="21"/>
  </si>
  <si>
    <r>
      <t xml:space="preserve">Parameters to be fixed </t>
    </r>
    <r>
      <rPr>
        <b/>
        <i/>
        <sz val="11"/>
        <color theme="0"/>
        <rFont val="Arial"/>
        <family val="2"/>
      </rPr>
      <t>ex ante</t>
    </r>
    <phoneticPr fontId="21"/>
  </si>
  <si>
    <t>Biomass transportation</t>
    <phoneticPr fontId="21"/>
  </si>
  <si>
    <r>
      <t xml:space="preserve">Round trip distance of the biomass transportation </t>
    </r>
    <r>
      <rPr>
        <b/>
        <i/>
        <sz val="11"/>
        <color theme="0"/>
        <rFont val="Arial"/>
        <family val="2"/>
      </rPr>
      <t>j</t>
    </r>
    <r>
      <rPr>
        <b/>
        <sz val="11"/>
        <color theme="0"/>
        <rFont val="Arial"/>
        <family val="2"/>
      </rPr>
      <t xml:space="preserve"> during the period </t>
    </r>
    <r>
      <rPr>
        <b/>
        <i/>
        <sz val="11"/>
        <color theme="0"/>
        <rFont val="Arial"/>
        <family val="2"/>
      </rPr>
      <t>p</t>
    </r>
    <phoneticPr fontId="21"/>
  </si>
  <si>
    <r>
      <t xml:space="preserve">Mass of biomass transported in the biomass transportation </t>
    </r>
    <r>
      <rPr>
        <b/>
        <i/>
        <sz val="11"/>
        <color theme="0"/>
        <rFont val="Arial"/>
        <family val="2"/>
      </rPr>
      <t xml:space="preserve">j </t>
    </r>
    <r>
      <rPr>
        <b/>
        <sz val="11"/>
        <color theme="0"/>
        <rFont val="Arial"/>
        <family val="2"/>
      </rPr>
      <t xml:space="preserve">during the period </t>
    </r>
    <r>
      <rPr>
        <b/>
        <i/>
        <sz val="11"/>
        <color theme="0"/>
        <rFont val="Arial"/>
        <family val="2"/>
      </rPr>
      <t>p</t>
    </r>
    <phoneticPr fontId="21"/>
  </si>
  <si>
    <r>
      <t>CO</t>
    </r>
    <r>
      <rPr>
        <b/>
        <vertAlign val="subscript"/>
        <sz val="11"/>
        <color theme="0"/>
        <rFont val="Arial"/>
        <family val="2"/>
      </rPr>
      <t>2</t>
    </r>
    <r>
      <rPr>
        <b/>
        <sz val="11"/>
        <color theme="0"/>
        <rFont val="Arial"/>
        <family val="2"/>
      </rPr>
      <t xml:space="preserve"> emission factor for biomass transportation</t>
    </r>
    <phoneticPr fontId="21"/>
  </si>
  <si>
    <t>j</t>
    <phoneticPr fontId="21"/>
  </si>
  <si>
    <r>
      <t>D</t>
    </r>
    <r>
      <rPr>
        <b/>
        <vertAlign val="subscript"/>
        <sz val="11"/>
        <color theme="0"/>
        <rFont val="Arial"/>
        <family val="2"/>
      </rPr>
      <t>j</t>
    </r>
    <r>
      <rPr>
        <b/>
        <sz val="11"/>
        <color theme="0"/>
        <rFont val="Arial"/>
        <family val="2"/>
      </rPr>
      <t>,</t>
    </r>
    <r>
      <rPr>
        <b/>
        <vertAlign val="subscript"/>
        <sz val="11"/>
        <color theme="0"/>
        <rFont val="Arial"/>
        <family val="2"/>
      </rPr>
      <t>p</t>
    </r>
    <phoneticPr fontId="21"/>
  </si>
  <si>
    <r>
      <t>m</t>
    </r>
    <r>
      <rPr>
        <b/>
        <vertAlign val="subscript"/>
        <sz val="11"/>
        <color theme="0"/>
        <rFont val="Arial"/>
        <family val="2"/>
      </rPr>
      <t>j,p</t>
    </r>
    <phoneticPr fontId="21"/>
  </si>
  <si>
    <r>
      <t>EF</t>
    </r>
    <r>
      <rPr>
        <b/>
        <vertAlign val="subscript"/>
        <sz val="11"/>
        <color theme="0"/>
        <rFont val="Arial"/>
        <family val="2"/>
      </rPr>
      <t>tr</t>
    </r>
    <phoneticPr fontId="21"/>
  </si>
  <si>
    <t>-</t>
    <phoneticPr fontId="21"/>
  </si>
  <si>
    <t>km</t>
    <phoneticPr fontId="21"/>
  </si>
  <si>
    <t>t</t>
    <phoneticPr fontId="21"/>
  </si>
  <si>
    <r>
      <t>tCO</t>
    </r>
    <r>
      <rPr>
        <b/>
        <vertAlign val="subscript"/>
        <sz val="11"/>
        <color theme="0"/>
        <rFont val="Arial"/>
        <family val="2"/>
      </rPr>
      <t>2</t>
    </r>
    <r>
      <rPr>
        <b/>
        <sz val="11"/>
        <color theme="0"/>
        <rFont val="Arial"/>
        <family val="2"/>
      </rPr>
      <t>/(t</t>
    </r>
    <r>
      <rPr>
        <b/>
        <sz val="11"/>
        <color theme="0"/>
        <rFont val="Times New Roman"/>
        <family val="1"/>
      </rPr>
      <t>‧</t>
    </r>
    <r>
      <rPr>
        <b/>
        <sz val="11"/>
        <color theme="0"/>
        <rFont val="Arial"/>
        <family val="2"/>
      </rPr>
      <t>km)</t>
    </r>
    <phoneticPr fontId="21"/>
  </si>
  <si>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</si>
  <si>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</si>
  <si>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</si>
  <si>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</si>
  <si>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</si>
  <si>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</si>
  <si>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</si>
  <si>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</si>
  <si>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ER</t>
    </r>
    <r>
      <rPr>
        <vertAlign val="subscript"/>
        <sz val="11"/>
        <color indexed="8"/>
        <rFont val="Arial"/>
        <family val="2"/>
      </rPr>
      <t>p</t>
    </r>
    <phoneticPr fontId="2"/>
  </si>
  <si>
    <t>2. Selected default values, etc.</t>
    <phoneticPr fontId="2"/>
  </si>
  <si>
    <r>
      <t>CO</t>
    </r>
    <r>
      <rPr>
        <vertAlign val="subscript"/>
        <sz val="11"/>
        <color rgb="FF000000"/>
        <rFont val="Arial"/>
        <family val="2"/>
      </rPr>
      <t>2</t>
    </r>
    <r>
      <rPr>
        <sz val="11"/>
        <color indexed="8"/>
        <rFont val="Arial"/>
        <family val="2"/>
      </rPr>
      <t xml:space="preserve"> emission factor of consumed electricity
</t>
    </r>
    <r>
      <rPr>
        <b/>
        <sz val="11"/>
        <color rgb="FF000000"/>
        <rFont val="Arial"/>
        <family val="2"/>
      </rPr>
      <t>[Captive electricity] Option c)</t>
    </r>
    <phoneticPr fontId="2"/>
  </si>
  <si>
    <t>Fossil fuel</t>
    <phoneticPr fontId="2"/>
  </si>
  <si>
    <r>
      <t>tCO</t>
    </r>
    <r>
      <rPr>
        <vertAlign val="subscript"/>
        <sz val="11"/>
        <color rgb="FF000000"/>
        <rFont val="Arial"/>
        <family val="2"/>
      </rPr>
      <t>2</t>
    </r>
    <r>
      <rPr>
        <sz val="11"/>
        <color indexed="8"/>
        <rFont val="Arial"/>
        <family val="2"/>
      </rPr>
      <t>/MWh</t>
    </r>
    <phoneticPr fontId="2"/>
  </si>
  <si>
    <r>
      <t>EF</t>
    </r>
    <r>
      <rPr>
        <vertAlign val="subscript"/>
        <sz val="11"/>
        <color rgb="FF000000"/>
        <rFont val="Arial"/>
        <family val="2"/>
      </rPr>
      <t>elec</t>
    </r>
    <phoneticPr fontId="2"/>
  </si>
  <si>
    <r>
      <t>CO</t>
    </r>
    <r>
      <rPr>
        <vertAlign val="subscript"/>
        <sz val="11"/>
        <color rgb="FF000000"/>
        <rFont val="Arial"/>
        <family val="2"/>
      </rPr>
      <t>2</t>
    </r>
    <r>
      <rPr>
        <sz val="11"/>
        <color indexed="8"/>
        <rFont val="Arial"/>
        <family val="2"/>
      </rPr>
      <t xml:space="preserve"> emission factor for biomass transportation</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</si>
  <si>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</si>
  <si>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</si>
  <si>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</si>
  <si>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boiler efficiency</t>
  </si>
  <si>
    <t>Natural gas</t>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</si>
  <si>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</si>
  <si>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</si>
  <si>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</si>
  <si>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Project emissions from consumed electricity by the project biomass boiler(s) and ancillary equipment during the period </t>
    </r>
    <r>
      <rPr>
        <i/>
        <sz val="11"/>
        <rFont val="Arial"/>
        <family val="2"/>
      </rPr>
      <t>p</t>
    </r>
    <phoneticPr fontId="2"/>
  </si>
  <si>
    <r>
      <t>PE</t>
    </r>
    <r>
      <rPr>
        <vertAlign val="subscript"/>
        <sz val="11"/>
        <color indexed="8"/>
        <rFont val="Arial"/>
        <family val="2"/>
      </rPr>
      <t>elec,p</t>
    </r>
    <phoneticPr fontId="2"/>
  </si>
  <si>
    <r>
      <t xml:space="preserve">Project emissions from combustion of fossil fuel by the project boiler(s) during the period </t>
    </r>
    <r>
      <rPr>
        <i/>
        <sz val="11"/>
        <rFont val="Arial"/>
        <family val="2"/>
      </rPr>
      <t>p</t>
    </r>
    <phoneticPr fontId="2"/>
  </si>
  <si>
    <r>
      <t>PE</t>
    </r>
    <r>
      <rPr>
        <vertAlign val="subscript"/>
        <sz val="11"/>
        <color indexed="8"/>
        <rFont val="Arial"/>
        <family val="2"/>
      </rPr>
      <t>fuel,p</t>
    </r>
    <phoneticPr fontId="2"/>
  </si>
  <si>
    <r>
      <t xml:space="preserve">Project emissions from transportation of biomass during the period </t>
    </r>
    <r>
      <rPr>
        <i/>
        <sz val="11"/>
        <color theme="1"/>
        <rFont val="Arial"/>
        <family val="2"/>
      </rPr>
      <t>p</t>
    </r>
    <phoneticPr fontId="2"/>
  </si>
  <si>
    <r>
      <t>tCO</t>
    </r>
    <r>
      <rPr>
        <vertAlign val="subscript"/>
        <sz val="11"/>
        <color rgb="FF000000"/>
        <rFont val="Arial"/>
        <family val="2"/>
      </rPr>
      <t>2</t>
    </r>
    <r>
      <rPr>
        <sz val="11"/>
        <color indexed="8"/>
        <rFont val="Arial"/>
        <family val="2"/>
      </rPr>
      <t>/p</t>
    </r>
    <phoneticPr fontId="2"/>
  </si>
  <si>
    <r>
      <t>PE</t>
    </r>
    <r>
      <rPr>
        <vertAlign val="subscript"/>
        <sz val="11"/>
        <color indexed="8"/>
        <rFont val="Arial"/>
        <family val="2"/>
      </rPr>
      <t>tr,p</t>
    </r>
    <phoneticPr fontId="2"/>
  </si>
  <si>
    <t>[List of Default Values]</t>
    <phoneticPr fontId="2"/>
  </si>
  <si>
    <r>
      <t>CO</t>
    </r>
    <r>
      <rPr>
        <vertAlign val="subscript"/>
        <sz val="11"/>
        <color rgb="FF000000"/>
        <rFont val="Arial"/>
        <family val="2"/>
      </rPr>
      <t>2</t>
    </r>
    <r>
      <rPr>
        <sz val="11"/>
        <color indexed="8"/>
        <rFont val="Arial"/>
        <family val="2"/>
      </rPr>
      <t xml:space="preserve"> emission factor of consumed electricity
</t>
    </r>
    <r>
      <rPr>
        <b/>
        <sz val="11"/>
        <color rgb="FF000000"/>
        <rFont val="Arial"/>
        <family val="2"/>
      </rPr>
      <t>[Captive electricity] Option C)</t>
    </r>
    <phoneticPr fontId="2"/>
  </si>
  <si>
    <r>
      <t>CO</t>
    </r>
    <r>
      <rPr>
        <vertAlign val="subscript"/>
        <sz val="11"/>
        <color rgb="FF000000"/>
        <rFont val="Arial"/>
        <family val="2"/>
      </rPr>
      <t>2</t>
    </r>
    <r>
      <rPr>
        <sz val="11"/>
        <color indexed="8"/>
        <rFont val="Arial"/>
        <family val="2"/>
      </rPr>
      <t xml:space="preserve"> emission factor for the transportation trip</t>
    </r>
    <phoneticPr fontId="2"/>
  </si>
  <si>
    <r>
      <t>EF</t>
    </r>
    <r>
      <rPr>
        <vertAlign val="subscript"/>
        <sz val="11"/>
        <color rgb="FF000000"/>
        <rFont val="Arial"/>
        <family val="2"/>
      </rPr>
      <t>tr</t>
    </r>
    <phoneticPr fontId="2"/>
  </si>
  <si>
    <t xml:space="preserve">   Light vehicle</t>
    <phoneticPr fontId="2"/>
  </si>
  <si>
    <t xml:space="preserve">   Heavy vehicle</t>
    <phoneticPr fontId="2"/>
  </si>
  <si>
    <r>
      <t>Calculated based on the following equation:
    h'</t>
    </r>
    <r>
      <rPr>
        <vertAlign val="subscript"/>
        <sz val="11"/>
        <rFont val="Arial"/>
        <family val="2"/>
      </rPr>
      <t>water</t>
    </r>
    <r>
      <rPr>
        <sz val="11"/>
        <rFont val="Arial"/>
        <family val="2"/>
      </rPr>
      <t xml:space="preserve"> = T</t>
    </r>
    <r>
      <rPr>
        <vertAlign val="subscript"/>
        <sz val="11"/>
        <rFont val="Arial"/>
        <family val="2"/>
      </rPr>
      <t>FW</t>
    </r>
    <r>
      <rPr>
        <sz val="11"/>
        <rFont val="Arial"/>
        <family val="2"/>
      </rPr>
      <t xml:space="preserve"> × C</t>
    </r>
    <r>
      <rPr>
        <vertAlign val="subscript"/>
        <sz val="11"/>
        <rFont val="Arial"/>
        <family val="2"/>
      </rPr>
      <t>p</t>
    </r>
    <r>
      <rPr>
        <sz val="11"/>
        <rFont val="Arial"/>
        <family val="2"/>
      </rPr>
      <t xml:space="preserve">
Where:
T</t>
    </r>
    <r>
      <rPr>
        <vertAlign val="subscript"/>
        <sz val="11"/>
        <rFont val="Arial"/>
        <family val="2"/>
      </rPr>
      <t>FW</t>
    </r>
    <r>
      <rPr>
        <sz val="11"/>
        <rFont val="Arial"/>
        <family val="2"/>
      </rPr>
      <t>: Temperature of feed water [°C]
C</t>
    </r>
    <r>
      <rPr>
        <vertAlign val="subscript"/>
        <sz val="11"/>
        <rFont val="Arial"/>
        <family val="2"/>
      </rPr>
      <t>p</t>
    </r>
    <r>
      <rPr>
        <sz val="11"/>
        <rFont val="Arial"/>
        <family val="2"/>
      </rPr>
      <t>: Specific heat capacity of water [kJ/(kg</t>
    </r>
    <r>
      <rPr>
        <sz val="11"/>
        <rFont val="ＭＳ Ｐゴシック"/>
        <family val="3"/>
        <charset val="128"/>
      </rPr>
      <t>‧</t>
    </r>
    <r>
      <rPr>
        <sz val="11"/>
        <rFont val="Arial"/>
        <family val="2"/>
      </rPr>
      <t>°C)] (= 4.184 kJ/(kg</t>
    </r>
    <r>
      <rPr>
        <sz val="11"/>
        <rFont val="ＭＳ Ｐゴシック"/>
        <family val="3"/>
        <charset val="128"/>
      </rPr>
      <t>‧</t>
    </r>
    <r>
      <rPr>
        <sz val="11"/>
        <rFont val="Arial"/>
        <family val="2"/>
      </rPr>
      <t>°C))
The highest air temperature recorded in Thailand by the Thai Meteorological Department is applied to T</t>
    </r>
    <r>
      <rPr>
        <vertAlign val="subscript"/>
        <sz val="11"/>
        <rFont val="Arial"/>
        <family val="2"/>
      </rPr>
      <t>FW</t>
    </r>
    <r>
      <rPr>
        <sz val="11"/>
        <rFont val="Arial"/>
        <family val="2"/>
      </rPr>
      <t xml:space="preserve"> for conservativeness.
(In case that hot water recovered by drain recovery system is not reused for feed water into project biomass boiler(s))
The highest air temperature recorded in Thailand by the Thai Meteorological Department is applied to T</t>
    </r>
    <r>
      <rPr>
        <vertAlign val="subscript"/>
        <sz val="11"/>
        <rFont val="Arial"/>
        <family val="2"/>
      </rPr>
      <t>FW</t>
    </r>
    <r>
      <rPr>
        <sz val="11"/>
        <rFont val="Arial"/>
        <family val="2"/>
      </rPr>
      <t xml:space="preserve"> for conservativeness.
(In case that hot water recovered by drain recovery system is reused for feed water into project biomass boiler(s))
T</t>
    </r>
    <r>
      <rPr>
        <vertAlign val="subscript"/>
        <sz val="11"/>
        <rFont val="Arial"/>
        <family val="2"/>
      </rPr>
      <t>FW</t>
    </r>
    <r>
      <rPr>
        <sz val="11"/>
        <rFont val="Arial"/>
        <family val="2"/>
      </rPr>
      <t xml:space="preserve"> is fixed at the values taken from implementation plan or operation manual on the site for feed water into project biomass boiler(s). 
C</t>
    </r>
    <r>
      <rPr>
        <vertAlign val="subscript"/>
        <sz val="11"/>
        <rFont val="Arial"/>
        <family val="2"/>
      </rPr>
      <t>p</t>
    </r>
    <r>
      <rPr>
        <sz val="11"/>
        <rFont val="Arial"/>
        <family val="2"/>
      </rPr>
      <t>: Theoretical value provided in table 6 of Cabinet Order No. 357 of 1992, Japan</t>
    </r>
    <phoneticPr fontId="2"/>
  </si>
  <si>
    <t>In the order of preference:
a) values provided by the fuel supplier;
b) measurement by the project participants;
c) regional or national default values; or
d) IPCC default values provided in table 1.2 of Ch.1 Vol.2 of 2006 IPCC Guidelines on National GHG Inventories. Upper value is applied.</t>
    <phoneticPr fontId="2"/>
  </si>
  <si>
    <t>In order of preference:
a) values provided by the fuel supplier;
b) measurement by the project participants;
c) regional or national default values; or
d) IPCC default values provided in table 1.4 of Ch.1 Vol.2 of 2006 IPCC Guidelines on National GHG Inventories. Upper value is applied.</t>
    <phoneticPr fontId="2"/>
  </si>
  <si>
    <t>Specification of the captive power generation system connected to the boiler, provided by the manufacturer.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</si>
</sst>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0.000_);[Red]\(0.000\)"/>
    <numFmt numFmtId="179" formatCode="_-* #,##0.00_-;\-* #,##0.00_-;_-* &quot;-&quot;??_-;_-@_-"/>
    <numFmt numFmtId="180" formatCode="0.0_ "/>
    <numFmt numFmtId="181" formatCode="#,##0.0_ "/>
    <numFmt numFmtId="182" formatCode="0.000000;\-0.000000;;@"/>
    <numFmt numFmtId="183" formatCode="0.0;\-0.0;\-;@"/>
    <numFmt numFmtId="184" formatCode="0.000000;\-0.000000;\-;@"/>
    <numFmt numFmtId="185" formatCode="0.000"/>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b/>
      <sz val="11"/>
      <name val="Arial"/>
      <family val="2"/>
    </font>
    <font>
      <vertAlign val="subscript"/>
      <sz val="11"/>
      <color rgb="FF000000"/>
      <name val="Arial"/>
      <family val="2"/>
    </font>
    <font>
      <sz val="11"/>
      <name val="MS UI Gothic"/>
      <family val="2"/>
      <charset val="1"/>
    </font>
    <font>
      <sz val="11"/>
      <name val="Times New Roman"/>
      <family val="1"/>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sz val="12"/>
      <name val="Times New Roman"/>
      <family val="1"/>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b/>
      <sz val="11"/>
      <color rgb="FF000000"/>
      <name val="Arial"/>
      <family val="2"/>
    </font>
    <font>
      <sz val="11"/>
      <color theme="1"/>
      <name val="Arial"/>
      <family val="2"/>
    </font>
    <font>
      <i/>
      <sz val="11"/>
      <color theme="1"/>
      <name val="Arial"/>
      <family val="2"/>
    </font>
    <font>
      <b/>
      <sz val="11"/>
      <color theme="0"/>
      <name val="Times New Roman"/>
      <family val="1"/>
    </font>
    <font>
      <sz val="1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diagonal/>
    </border>
    <border>
      <left/>
      <right style="thin">
        <color indexed="23"/>
      </right>
      <top style="thin">
        <color indexed="23"/>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indexed="23"/>
      </left>
      <right/>
      <top style="thin">
        <color indexed="23"/>
      </top>
      <bottom/>
      <diagonal/>
    </border>
    <border>
      <left/>
      <right/>
      <top style="thin">
        <color indexed="23"/>
      </top>
      <bottom style="thin">
        <color indexed="23"/>
      </bottom>
      <diagonal/>
    </border>
    <border>
      <left style="thin">
        <color indexed="23"/>
      </left>
      <right/>
      <top/>
      <bottom style="thin">
        <color indexed="23"/>
      </bottom>
      <diagonal/>
    </border>
  </borders>
  <cellStyleXfs count="7">
    <xf numFmtId="0" fontId="0" fillId="0" borderId="0">
      <alignment vertical="center"/>
    </xf>
    <xf numFmtId="0" fontId="11" fillId="3" borderId="0" applyNumberFormat="0" applyBorder="0" applyAlignment="0" applyProtection="0">
      <alignment vertical="center"/>
    </xf>
    <xf numFmtId="38" fontId="1" fillId="0" borderId="0" applyFont="0" applyFill="0" applyBorder="0" applyAlignment="0" applyProtection="0">
      <alignment vertical="center"/>
    </xf>
    <xf numFmtId="179" fontId="11" fillId="0" borderId="0" applyFont="0" applyFill="0" applyBorder="0" applyAlignment="0" applyProtection="0"/>
    <xf numFmtId="0" fontId="11" fillId="0" borderId="0">
      <alignment vertical="center"/>
    </xf>
    <xf numFmtId="38" fontId="23" fillId="0" borderId="0" applyFont="0" applyFill="0" applyBorder="0" applyAlignment="0" applyProtection="0">
      <alignment vertical="center"/>
    </xf>
    <xf numFmtId="0" fontId="1" fillId="0" borderId="0">
      <alignment vertical="center"/>
    </xf>
  </cellStyleXfs>
  <cellXfs count="13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4" borderId="0" xfId="0" applyFont="1" applyFill="1">
      <alignment vertical="center"/>
    </xf>
    <xf numFmtId="0" fontId="6" fillId="4" borderId="0" xfId="0" applyFont="1" applyFill="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176" fontId="8" fillId="6" borderId="1" xfId="0" quotePrefix="1" applyNumberFormat="1" applyFont="1" applyFill="1" applyBorder="1" applyAlignment="1">
      <alignment horizontal="center" vertical="center"/>
    </xf>
    <xf numFmtId="38" fontId="8" fillId="2" borderId="1" xfId="2" applyFont="1" applyFill="1" applyBorder="1">
      <alignment vertical="center"/>
    </xf>
    <xf numFmtId="0" fontId="8" fillId="0" borderId="1" xfId="0" applyFont="1" applyBorder="1" applyAlignment="1">
      <alignment vertical="center" wrapText="1"/>
    </xf>
    <xf numFmtId="0" fontId="8" fillId="2" borderId="1" xfId="0" applyFont="1" applyFill="1" applyBorder="1" applyAlignment="1">
      <alignment vertical="center" wrapText="1"/>
    </xf>
    <xf numFmtId="38" fontId="8" fillId="2" borderId="1" xfId="2" applyFont="1" applyFill="1" applyBorder="1" applyAlignment="1">
      <alignment vertical="center" wrapText="1"/>
    </xf>
    <xf numFmtId="0" fontId="8" fillId="6" borderId="1" xfId="0" applyFont="1" applyFill="1" applyBorder="1" applyAlignment="1">
      <alignment horizontal="center" vertical="center"/>
    </xf>
    <xf numFmtId="0" fontId="8" fillId="2" borderId="1" xfId="0" applyFont="1" applyFill="1" applyBorder="1" applyAlignment="1" applyProtection="1">
      <alignment vertical="center" wrapText="1"/>
      <protection locked="0"/>
    </xf>
    <xf numFmtId="0" fontId="3" fillId="8" borderId="6" xfId="0" applyFont="1" applyFill="1" applyBorder="1" applyAlignment="1">
      <alignment vertical="center" wrapText="1"/>
    </xf>
    <xf numFmtId="0" fontId="8" fillId="0" borderId="1" xfId="0" applyFont="1" applyBorder="1" applyAlignment="1">
      <alignment horizontal="center" vertical="center"/>
    </xf>
    <xf numFmtId="0" fontId="3" fillId="0" borderId="7" xfId="0" applyFont="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176" fontId="6" fillId="5" borderId="11" xfId="0" applyNumberFormat="1" applyFont="1" applyFill="1" applyBorder="1">
      <alignment vertical="center"/>
    </xf>
    <xf numFmtId="176" fontId="6" fillId="5" borderId="10" xfId="0" applyNumberFormat="1" applyFont="1" applyFill="1" applyBorder="1">
      <alignment vertical="center"/>
    </xf>
    <xf numFmtId="0" fontId="8" fillId="0" borderId="1" xfId="0" applyFont="1" applyBorder="1" applyAlignment="1">
      <alignment horizontal="left" vertical="center"/>
    </xf>
    <xf numFmtId="177" fontId="3" fillId="0" borderId="11" xfId="0" applyNumberFormat="1" applyFont="1" applyBorder="1">
      <alignment vertical="center"/>
    </xf>
    <xf numFmtId="177" fontId="3" fillId="0" borderId="18" xfId="0" applyNumberFormat="1" applyFont="1" applyBorder="1">
      <alignment vertical="center"/>
    </xf>
    <xf numFmtId="178" fontId="3" fillId="0" borderId="6" xfId="1" applyNumberFormat="1" applyFont="1" applyFill="1" applyBorder="1">
      <alignment vertical="center"/>
    </xf>
    <xf numFmtId="0" fontId="3" fillId="5" borderId="0" xfId="0" applyFont="1" applyFill="1">
      <alignment vertical="center"/>
    </xf>
    <xf numFmtId="0" fontId="3" fillId="7" borderId="0" xfId="0" applyFont="1" applyFill="1">
      <alignment vertical="center"/>
    </xf>
    <xf numFmtId="177" fontId="8" fillId="0" borderId="6" xfId="0" applyNumberFormat="1" applyFont="1" applyBorder="1">
      <alignment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8" fillId="8" borderId="6" xfId="0" applyFont="1" applyFill="1" applyBorder="1" applyAlignment="1">
      <alignment horizontal="center" vertical="center"/>
    </xf>
    <xf numFmtId="38" fontId="8" fillId="6" borderId="1" xfId="2" applyFont="1" applyFill="1" applyBorder="1" applyAlignment="1" applyProtection="1">
      <alignment horizontal="center" vertical="center" wrapText="1"/>
      <protection locked="0"/>
    </xf>
    <xf numFmtId="180" fontId="8" fillId="2" borderId="1" xfId="2" applyNumberFormat="1" applyFont="1" applyFill="1" applyBorder="1" applyAlignment="1" applyProtection="1">
      <alignment horizontal="right" vertical="center"/>
      <protection locked="0"/>
    </xf>
    <xf numFmtId="181" fontId="8" fillId="2" borderId="1" xfId="2" applyNumberFormat="1" applyFont="1" applyFill="1" applyBorder="1" applyAlignment="1" applyProtection="1">
      <alignment horizontal="right" vertical="center"/>
      <protection locked="0"/>
    </xf>
    <xf numFmtId="0" fontId="10" fillId="4" borderId="0" xfId="0" applyFont="1" applyFill="1">
      <alignment vertical="center"/>
    </xf>
    <xf numFmtId="0" fontId="8" fillId="0" borderId="15" xfId="0" applyFont="1" applyBorder="1">
      <alignment vertical="center"/>
    </xf>
    <xf numFmtId="38" fontId="8" fillId="6" borderId="15" xfId="2" applyFont="1" applyFill="1" applyBorder="1" applyAlignment="1">
      <alignment horizontal="center" vertical="center"/>
    </xf>
    <xf numFmtId="0" fontId="8" fillId="6" borderId="3" xfId="0" applyFont="1" applyFill="1" applyBorder="1" applyAlignment="1">
      <alignment horizontal="center" vertical="center"/>
    </xf>
    <xf numFmtId="0" fontId="8" fillId="0" borderId="3" xfId="0" applyFont="1" applyBorder="1" applyAlignment="1">
      <alignment vertical="center" wrapText="1"/>
    </xf>
    <xf numFmtId="0" fontId="8" fillId="2" borderId="3" xfId="0" applyFont="1" applyFill="1" applyBorder="1" applyAlignment="1" applyProtection="1">
      <alignment vertical="center" wrapText="1"/>
      <protection locked="0"/>
    </xf>
    <xf numFmtId="0" fontId="8" fillId="2" borderId="3" xfId="0" applyFont="1" applyFill="1" applyBorder="1" applyAlignment="1">
      <alignment vertical="center" wrapText="1"/>
    </xf>
    <xf numFmtId="176" fontId="8" fillId="6" borderId="3" xfId="0" quotePrefix="1" applyNumberFormat="1" applyFont="1" applyFill="1" applyBorder="1" applyAlignment="1">
      <alignment horizontal="center" vertical="center"/>
    </xf>
    <xf numFmtId="0" fontId="8" fillId="6" borderId="3" xfId="0" applyFont="1" applyFill="1" applyBorder="1" applyAlignment="1">
      <alignment vertical="center" wrapText="1"/>
    </xf>
    <xf numFmtId="38" fontId="8" fillId="2" borderId="3" xfId="2" applyFont="1" applyFill="1" applyBorder="1" applyAlignment="1">
      <alignment vertical="center" wrapText="1"/>
    </xf>
    <xf numFmtId="38" fontId="8" fillId="2" borderId="15" xfId="2" applyFont="1" applyFill="1" applyBorder="1" applyAlignment="1">
      <alignment vertical="center"/>
    </xf>
    <xf numFmtId="178" fontId="8" fillId="6" borderId="15" xfId="0" applyNumberFormat="1" applyFont="1" applyFill="1" applyBorder="1">
      <alignment vertical="center"/>
    </xf>
    <xf numFmtId="0" fontId="8" fillId="6" borderId="1" xfId="0" applyFont="1" applyFill="1" applyBorder="1" applyAlignment="1">
      <alignment vertical="center" wrapText="1"/>
    </xf>
    <xf numFmtId="182" fontId="8" fillId="6" borderId="1" xfId="2" applyNumberFormat="1" applyFont="1" applyFill="1" applyBorder="1" applyAlignment="1" applyProtection="1">
      <alignment horizontal="right" vertical="center"/>
    </xf>
    <xf numFmtId="177" fontId="3" fillId="0" borderId="6" xfId="0" applyNumberFormat="1" applyFont="1" applyBorder="1">
      <alignment vertical="center"/>
    </xf>
    <xf numFmtId="0" fontId="6" fillId="5" borderId="1"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 xfId="0" applyFont="1" applyFill="1" applyBorder="1" applyAlignment="1">
      <alignment horizontal="center" vertical="center"/>
    </xf>
    <xf numFmtId="0" fontId="3" fillId="6" borderId="2" xfId="0" applyFont="1" applyFill="1" applyBorder="1">
      <alignment vertical="center"/>
    </xf>
    <xf numFmtId="176" fontId="3" fillId="0" borderId="11" xfId="0" applyNumberFormat="1" applyFont="1" applyBorder="1">
      <alignment vertical="center"/>
    </xf>
    <xf numFmtId="176" fontId="3" fillId="0" borderId="6" xfId="0" applyNumberFormat="1" applyFont="1" applyBorder="1">
      <alignment vertical="center"/>
    </xf>
    <xf numFmtId="176" fontId="8" fillId="6" borderId="15" xfId="0" applyNumberFormat="1" applyFont="1" applyFill="1" applyBorder="1">
      <alignment vertical="center"/>
    </xf>
    <xf numFmtId="183" fontId="8" fillId="0" borderId="6" xfId="0" applyNumberFormat="1" applyFont="1" applyBorder="1">
      <alignment vertical="center"/>
    </xf>
    <xf numFmtId="184" fontId="8" fillId="0" borderId="6" xfId="0" applyNumberFormat="1" applyFont="1" applyBorder="1">
      <alignment vertical="center"/>
    </xf>
    <xf numFmtId="177" fontId="8" fillId="0" borderId="15" xfId="0" applyNumberFormat="1" applyFont="1" applyBorder="1">
      <alignment vertical="center"/>
    </xf>
    <xf numFmtId="185" fontId="8" fillId="0" borderId="15" xfId="0" applyNumberFormat="1" applyFont="1" applyBorder="1">
      <alignment vertical="center"/>
    </xf>
    <xf numFmtId="0" fontId="3" fillId="0" borderId="6" xfId="0" applyFont="1" applyBorder="1" applyAlignment="1">
      <alignment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xf>
    <xf numFmtId="38" fontId="27" fillId="2" borderId="4" xfId="2" applyFont="1" applyFill="1" applyBorder="1" applyAlignment="1">
      <alignment horizontal="right" vertical="center"/>
    </xf>
    <xf numFmtId="38" fontId="27" fillId="2" borderId="5" xfId="2" applyFont="1" applyFill="1" applyBorder="1" applyAlignment="1">
      <alignment horizontal="right" vertical="center"/>
    </xf>
    <xf numFmtId="0" fontId="8" fillId="6"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5"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6" borderId="15" xfId="0" applyFont="1" applyFill="1" applyBorder="1" applyAlignment="1">
      <alignment horizontal="left" vertical="center"/>
    </xf>
    <xf numFmtId="0" fontId="8" fillId="6" borderId="2" xfId="0" applyFont="1" applyFill="1" applyBorder="1" applyAlignment="1">
      <alignment horizontal="left" vertical="center"/>
    </xf>
    <xf numFmtId="0" fontId="8" fillId="6" borderId="21" xfId="0" applyFont="1" applyFill="1" applyBorder="1" applyAlignment="1">
      <alignment vertical="center" wrapText="1"/>
    </xf>
    <xf numFmtId="0" fontId="8" fillId="6" borderId="17" xfId="0" applyFont="1" applyFill="1" applyBorder="1" applyAlignment="1">
      <alignment vertical="center" wrapText="1"/>
    </xf>
    <xf numFmtId="0" fontId="8" fillId="0" borderId="21"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38" fontId="8" fillId="6" borderId="15" xfId="2" applyFont="1" applyFill="1" applyBorder="1" applyAlignment="1" applyProtection="1">
      <alignment horizontal="center" vertical="center" wrapText="1"/>
      <protection locked="0"/>
    </xf>
    <xf numFmtId="38" fontId="8" fillId="6" borderId="2" xfId="2" applyFont="1" applyFill="1" applyBorder="1" applyAlignment="1" applyProtection="1">
      <alignment horizontal="center" vertical="center" wrapText="1"/>
      <protection locked="0"/>
    </xf>
    <xf numFmtId="0" fontId="19" fillId="5" borderId="15"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10" fillId="4" borderId="0" xfId="0" applyFont="1" applyFill="1" applyAlignment="1">
      <alignment vertical="center"/>
    </xf>
    <xf numFmtId="0" fontId="9" fillId="4" borderId="0" xfId="0" applyFont="1" applyFill="1" applyAlignment="1">
      <alignment horizontal="right" vertical="center"/>
    </xf>
    <xf numFmtId="0" fontId="10" fillId="4" borderId="0" xfId="0" applyFont="1" applyFill="1" applyAlignment="1">
      <alignment horizontal="right" vertical="center"/>
    </xf>
    <xf numFmtId="0" fontId="3" fillId="7" borderId="7"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7" xfId="0" applyFont="1" applyFill="1" applyBorder="1" applyAlignment="1">
      <alignment horizontal="left" vertical="center"/>
    </xf>
    <xf numFmtId="0" fontId="3" fillId="7" borderId="8" xfId="0" applyFont="1" applyFill="1" applyBorder="1" applyAlignment="1">
      <alignment horizontal="left" vertical="center"/>
    </xf>
    <xf numFmtId="0" fontId="3" fillId="7" borderId="9" xfId="0" applyFont="1" applyFill="1" applyBorder="1" applyAlignment="1">
      <alignment horizontal="left" vertical="center"/>
    </xf>
    <xf numFmtId="0" fontId="29" fillId="6" borderId="7" xfId="0" applyFont="1" applyFill="1" applyBorder="1" applyAlignment="1">
      <alignment horizontal="left" vertical="center" wrapText="1"/>
    </xf>
    <xf numFmtId="0" fontId="29" fillId="6" borderId="8" xfId="0" applyFont="1" applyFill="1" applyBorder="1" applyAlignment="1">
      <alignment horizontal="left" vertical="center" wrapText="1"/>
    </xf>
    <xf numFmtId="0" fontId="29" fillId="6" borderId="9" xfId="0" applyFont="1" applyFill="1" applyBorder="1" applyAlignment="1">
      <alignment horizontal="left" vertical="center" wrapText="1"/>
    </xf>
    <xf numFmtId="0" fontId="8" fillId="6" borderId="13"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cellXfs>
  <cellStyles count="7">
    <cellStyle name="40% - アクセント 6" xfId="1" builtinId="51"/>
    <cellStyle name="Comma [0]" xfId="5" xr:uid="{00000000-0005-0000-0000-000001000000}"/>
    <cellStyle name="桁区切り" xfId="2" builtinId="6"/>
    <cellStyle name="桁区切り [0.00] 2" xfId="3" xr:uid="{00000000-0005-0000-0000-000003000000}"/>
    <cellStyle name="標準" xfId="0" builtinId="0"/>
    <cellStyle name="標準 2" xfId="6" xr:uid="{00000000-0005-0000-0000-000005000000}"/>
    <cellStyle name="標準 3"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0"/>
  <sheetViews>
    <sheetView showGridLines="0" tabSelected="1" view="pageBreakPreview" zoomScale="90" zoomScaleNormal="60" zoomScaleSheetLayoutView="9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21.125" style="1" customWidth="1"/>
    <col min="6" max="6" width="19.75" style="1" bestFit="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x14ac:dyDescent="0.15">
      <c r="K1" s="12" t="s">
        <v>0</v>
      </c>
    </row>
    <row r="2" spans="1:11" ht="15.75" x14ac:dyDescent="0.15">
      <c r="A2" s="58" t="s">
        <v>1</v>
      </c>
      <c r="B2" s="13"/>
      <c r="C2" s="13"/>
      <c r="D2" s="13"/>
      <c r="E2" s="13"/>
      <c r="F2" s="13"/>
      <c r="G2" s="13"/>
      <c r="H2" s="13"/>
      <c r="I2" s="13"/>
      <c r="J2" s="13"/>
      <c r="K2" s="14"/>
    </row>
    <row r="4" spans="1:11" ht="15" x14ac:dyDescent="0.15">
      <c r="A4" s="3" t="s">
        <v>2</v>
      </c>
      <c r="B4" s="3"/>
    </row>
    <row r="5" spans="1:11" ht="15" x14ac:dyDescent="0.15">
      <c r="A5" s="3"/>
      <c r="B5" s="73" t="s">
        <v>3</v>
      </c>
      <c r="C5" s="73" t="s">
        <v>4</v>
      </c>
      <c r="D5" s="73" t="s">
        <v>5</v>
      </c>
      <c r="E5" s="74" t="s">
        <v>6</v>
      </c>
      <c r="F5" s="73" t="s">
        <v>7</v>
      </c>
      <c r="G5" s="73" t="s">
        <v>8</v>
      </c>
      <c r="H5" s="73" t="s">
        <v>9</v>
      </c>
      <c r="I5" s="73" t="s">
        <v>10</v>
      </c>
      <c r="J5" s="73" t="s">
        <v>11</v>
      </c>
      <c r="K5" s="73" t="s">
        <v>12</v>
      </c>
    </row>
    <row r="6" spans="1:11" s="8" customFormat="1" ht="30" x14ac:dyDescent="0.15">
      <c r="B6" s="73" t="s">
        <v>13</v>
      </c>
      <c r="C6" s="73" t="s">
        <v>14</v>
      </c>
      <c r="D6" s="73" t="s">
        <v>15</v>
      </c>
      <c r="E6" s="74" t="s">
        <v>16</v>
      </c>
      <c r="F6" s="73" t="s">
        <v>17</v>
      </c>
      <c r="G6" s="73" t="s">
        <v>18</v>
      </c>
      <c r="H6" s="73" t="s">
        <v>19</v>
      </c>
      <c r="I6" s="73" t="s">
        <v>20</v>
      </c>
      <c r="J6" s="73" t="s">
        <v>21</v>
      </c>
      <c r="K6" s="73" t="s">
        <v>22</v>
      </c>
    </row>
    <row r="7" spans="1:11" ht="120" customHeight="1" x14ac:dyDescent="0.15">
      <c r="B7" s="31" t="s">
        <v>23</v>
      </c>
      <c r="C7" s="36" t="s">
        <v>24</v>
      </c>
      <c r="D7" s="70" t="s">
        <v>25</v>
      </c>
      <c r="E7" s="68"/>
      <c r="F7" s="36" t="s">
        <v>26</v>
      </c>
      <c r="G7" s="32" t="s">
        <v>27</v>
      </c>
      <c r="H7" s="33" t="s">
        <v>28</v>
      </c>
      <c r="I7" s="97" t="s">
        <v>29</v>
      </c>
      <c r="J7" s="34" t="s">
        <v>30</v>
      </c>
      <c r="K7" s="34"/>
    </row>
    <row r="8" spans="1:11" ht="120" customHeight="1" x14ac:dyDescent="0.15">
      <c r="B8" s="31" t="s">
        <v>31</v>
      </c>
      <c r="C8" s="36" t="s">
        <v>32</v>
      </c>
      <c r="D8" s="70" t="s">
        <v>33</v>
      </c>
      <c r="E8" s="68"/>
      <c r="F8" s="36" t="s">
        <v>34</v>
      </c>
      <c r="G8" s="32" t="s">
        <v>27</v>
      </c>
      <c r="H8" s="33" t="s">
        <v>28</v>
      </c>
      <c r="I8" s="98"/>
      <c r="J8" s="34" t="s">
        <v>30</v>
      </c>
      <c r="K8" s="35"/>
    </row>
    <row r="9" spans="1:11" ht="60" customHeight="1" x14ac:dyDescent="0.15">
      <c r="B9" s="65" t="s">
        <v>35</v>
      </c>
      <c r="C9" s="61" t="s">
        <v>36</v>
      </c>
      <c r="D9" s="66" t="s">
        <v>37</v>
      </c>
      <c r="E9" s="60" t="s">
        <v>38</v>
      </c>
      <c r="F9" s="61" t="s">
        <v>39</v>
      </c>
      <c r="G9" s="67" t="s">
        <v>40</v>
      </c>
      <c r="H9" s="62" t="s">
        <v>41</v>
      </c>
      <c r="I9" s="63" t="s">
        <v>42</v>
      </c>
      <c r="J9" s="64" t="s">
        <v>30</v>
      </c>
      <c r="K9" s="33" t="s">
        <v>43</v>
      </c>
    </row>
    <row r="10" spans="1:11" ht="60" customHeight="1" x14ac:dyDescent="0.15">
      <c r="B10" s="31" t="s">
        <v>44</v>
      </c>
      <c r="C10" s="36" t="s">
        <v>45</v>
      </c>
      <c r="D10" s="70" t="s">
        <v>46</v>
      </c>
      <c r="E10" s="60" t="s">
        <v>38</v>
      </c>
      <c r="F10" s="36" t="s">
        <v>47</v>
      </c>
      <c r="G10" s="35" t="s">
        <v>48</v>
      </c>
      <c r="H10" s="33" t="s">
        <v>49</v>
      </c>
      <c r="I10" s="33" t="s">
        <v>50</v>
      </c>
      <c r="J10" s="34" t="s">
        <v>51</v>
      </c>
      <c r="K10" s="33" t="s">
        <v>43</v>
      </c>
    </row>
    <row r="11" spans="1:11" ht="60" customHeight="1" x14ac:dyDescent="0.15">
      <c r="B11" s="31" t="s">
        <v>52</v>
      </c>
      <c r="C11" s="36" t="s">
        <v>53</v>
      </c>
      <c r="D11" s="70" t="s">
        <v>54</v>
      </c>
      <c r="E11" s="60" t="s">
        <v>38</v>
      </c>
      <c r="F11" s="36" t="s">
        <v>55</v>
      </c>
      <c r="G11" s="35" t="s">
        <v>40</v>
      </c>
      <c r="H11" s="33" t="s">
        <v>41</v>
      </c>
      <c r="I11" s="33" t="s">
        <v>42</v>
      </c>
      <c r="J11" s="34" t="s">
        <v>51</v>
      </c>
      <c r="K11" s="33" t="s">
        <v>43</v>
      </c>
    </row>
    <row r="12" spans="1:11" ht="60" customHeight="1" x14ac:dyDescent="0.15">
      <c r="B12" s="31" t="s">
        <v>56</v>
      </c>
      <c r="C12" s="36" t="s">
        <v>57</v>
      </c>
      <c r="D12" s="70" t="s">
        <v>58</v>
      </c>
      <c r="E12" s="68"/>
      <c r="F12" s="36" t="s">
        <v>39</v>
      </c>
      <c r="G12" s="35" t="s">
        <v>40</v>
      </c>
      <c r="H12" s="33" t="s">
        <v>41</v>
      </c>
      <c r="I12" s="37" t="s">
        <v>42</v>
      </c>
      <c r="J12" s="34" t="s">
        <v>30</v>
      </c>
      <c r="K12" s="33" t="s">
        <v>59</v>
      </c>
    </row>
    <row r="13" spans="1:11" ht="240" customHeight="1" x14ac:dyDescent="0.15">
      <c r="B13" s="31" t="s">
        <v>60</v>
      </c>
      <c r="C13" s="36" t="s">
        <v>61</v>
      </c>
      <c r="D13" s="70" t="s">
        <v>62</v>
      </c>
      <c r="E13" s="68"/>
      <c r="F13" s="36" t="s">
        <v>34</v>
      </c>
      <c r="G13" s="32" t="s">
        <v>27</v>
      </c>
      <c r="H13" s="33" t="s">
        <v>28</v>
      </c>
      <c r="I13" s="33" t="s">
        <v>63</v>
      </c>
      <c r="J13" s="34" t="s">
        <v>30</v>
      </c>
      <c r="K13" s="33" t="s">
        <v>59</v>
      </c>
    </row>
    <row r="15" spans="1:11" ht="15" x14ac:dyDescent="0.15">
      <c r="A15" s="3" t="s">
        <v>64</v>
      </c>
    </row>
    <row r="16" spans="1:11" ht="15" x14ac:dyDescent="0.15">
      <c r="B16" s="73" t="s">
        <v>3</v>
      </c>
      <c r="C16" s="85" t="s">
        <v>4</v>
      </c>
      <c r="D16" s="85"/>
      <c r="E16" s="74" t="s">
        <v>5</v>
      </c>
      <c r="F16" s="73" t="s">
        <v>6</v>
      </c>
      <c r="G16" s="85" t="s">
        <v>7</v>
      </c>
      <c r="H16" s="85"/>
      <c r="I16" s="85"/>
      <c r="J16" s="85" t="s">
        <v>8</v>
      </c>
      <c r="K16" s="85"/>
    </row>
    <row r="17" spans="2:11" ht="15" x14ac:dyDescent="0.15">
      <c r="B17" s="73" t="s">
        <v>14</v>
      </c>
      <c r="C17" s="85" t="s">
        <v>15</v>
      </c>
      <c r="D17" s="85"/>
      <c r="E17" s="74" t="s">
        <v>16</v>
      </c>
      <c r="F17" s="73" t="s">
        <v>17</v>
      </c>
      <c r="G17" s="85" t="s">
        <v>19</v>
      </c>
      <c r="H17" s="85"/>
      <c r="I17" s="85"/>
      <c r="J17" s="85" t="s">
        <v>22</v>
      </c>
      <c r="K17" s="85"/>
    </row>
    <row r="18" spans="2:11" ht="60" customHeight="1" x14ac:dyDescent="0.15">
      <c r="B18" s="36" t="s">
        <v>65</v>
      </c>
      <c r="C18" s="89" t="s">
        <v>66</v>
      </c>
      <c r="D18" s="89"/>
      <c r="E18" s="59"/>
      <c r="F18" s="36" t="s">
        <v>67</v>
      </c>
      <c r="G18" s="90" t="s">
        <v>68</v>
      </c>
      <c r="H18" s="90"/>
      <c r="I18" s="90"/>
      <c r="J18" s="91"/>
      <c r="K18" s="91"/>
    </row>
    <row r="19" spans="2:11" ht="309.75" customHeight="1" x14ac:dyDescent="0.15">
      <c r="B19" s="36" t="s">
        <v>69</v>
      </c>
      <c r="C19" s="89" t="s">
        <v>70</v>
      </c>
      <c r="D19" s="89"/>
      <c r="E19" s="59"/>
      <c r="F19" s="36" t="s">
        <v>67</v>
      </c>
      <c r="G19" s="90" t="s">
        <v>181</v>
      </c>
      <c r="H19" s="90"/>
      <c r="I19" s="90"/>
      <c r="J19" s="91"/>
      <c r="K19" s="91"/>
    </row>
    <row r="20" spans="2:11" ht="60" customHeight="1" x14ac:dyDescent="0.15">
      <c r="B20" s="36" t="s">
        <v>71</v>
      </c>
      <c r="C20" s="89" t="s">
        <v>72</v>
      </c>
      <c r="D20" s="89"/>
      <c r="E20" s="79">
        <f>'PMS(calc_process)'!F25</f>
        <v>89</v>
      </c>
      <c r="F20" s="36" t="s">
        <v>73</v>
      </c>
      <c r="G20" s="90" t="s">
        <v>74</v>
      </c>
      <c r="H20" s="90"/>
      <c r="I20" s="90"/>
      <c r="J20" s="91"/>
      <c r="K20" s="91"/>
    </row>
    <row r="21" spans="2:11" ht="90" customHeight="1" x14ac:dyDescent="0.15">
      <c r="B21" s="36" t="s">
        <v>75</v>
      </c>
      <c r="C21" s="89" t="s">
        <v>76</v>
      </c>
      <c r="D21" s="89"/>
      <c r="E21" s="59"/>
      <c r="F21" s="36" t="s">
        <v>77</v>
      </c>
      <c r="G21" s="90" t="s">
        <v>78</v>
      </c>
      <c r="H21" s="90"/>
      <c r="I21" s="90"/>
      <c r="J21" s="91"/>
      <c r="K21" s="91"/>
    </row>
    <row r="22" spans="2:11" ht="90" customHeight="1" x14ac:dyDescent="0.15">
      <c r="B22" s="61" t="s">
        <v>79</v>
      </c>
      <c r="C22" s="101" t="s">
        <v>80</v>
      </c>
      <c r="D22" s="102"/>
      <c r="E22" s="60" t="s">
        <v>38</v>
      </c>
      <c r="F22" s="61" t="s">
        <v>81</v>
      </c>
      <c r="G22" s="103" t="s">
        <v>182</v>
      </c>
      <c r="H22" s="104"/>
      <c r="I22" s="105"/>
      <c r="J22" s="103" t="s">
        <v>82</v>
      </c>
      <c r="K22" s="105"/>
    </row>
    <row r="23" spans="2:11" ht="90" customHeight="1" x14ac:dyDescent="0.15">
      <c r="B23" s="61" t="s">
        <v>83</v>
      </c>
      <c r="C23" s="101" t="s">
        <v>84</v>
      </c>
      <c r="D23" s="102"/>
      <c r="E23" s="60" t="s">
        <v>38</v>
      </c>
      <c r="F23" s="61" t="s">
        <v>77</v>
      </c>
      <c r="G23" s="103" t="s">
        <v>183</v>
      </c>
      <c r="H23" s="104"/>
      <c r="I23" s="105"/>
      <c r="J23" s="103" t="s">
        <v>82</v>
      </c>
      <c r="K23" s="105"/>
    </row>
    <row r="24" spans="2:11" ht="60" customHeight="1" x14ac:dyDescent="0.15">
      <c r="B24" s="36" t="s">
        <v>85</v>
      </c>
      <c r="C24" s="99" t="s">
        <v>86</v>
      </c>
      <c r="D24" s="100"/>
      <c r="E24" s="59"/>
      <c r="F24" s="36" t="s">
        <v>87</v>
      </c>
      <c r="G24" s="94" t="s">
        <v>88</v>
      </c>
      <c r="H24" s="95"/>
      <c r="I24" s="96"/>
      <c r="J24" s="92"/>
      <c r="K24" s="93"/>
    </row>
    <row r="25" spans="2:11" ht="60" customHeight="1" x14ac:dyDescent="0.15">
      <c r="B25" s="36" t="s">
        <v>89</v>
      </c>
      <c r="C25" s="89" t="s">
        <v>90</v>
      </c>
      <c r="D25" s="89"/>
      <c r="E25" s="83"/>
      <c r="F25" s="36" t="s">
        <v>91</v>
      </c>
      <c r="G25" s="90" t="s">
        <v>92</v>
      </c>
      <c r="H25" s="90"/>
      <c r="I25" s="90"/>
      <c r="J25" s="91" t="s">
        <v>93</v>
      </c>
      <c r="K25" s="91"/>
    </row>
    <row r="26" spans="2:11" ht="60" customHeight="1" x14ac:dyDescent="0.15">
      <c r="B26" s="36" t="s">
        <v>89</v>
      </c>
      <c r="C26" s="89" t="s">
        <v>94</v>
      </c>
      <c r="D26" s="89"/>
      <c r="E26" s="69">
        <f>IFERROR(3.6*100/E29*E31,0)</f>
        <v>0</v>
      </c>
      <c r="F26" s="36" t="s">
        <v>91</v>
      </c>
      <c r="G26" s="90" t="s">
        <v>95</v>
      </c>
      <c r="H26" s="90"/>
      <c r="I26" s="90"/>
      <c r="J26" s="91" t="s">
        <v>59</v>
      </c>
      <c r="K26" s="91"/>
    </row>
    <row r="27" spans="2:11" ht="60" customHeight="1" x14ac:dyDescent="0.15">
      <c r="B27" s="36" t="s">
        <v>89</v>
      </c>
      <c r="C27" s="89" t="s">
        <v>96</v>
      </c>
      <c r="D27" s="89"/>
      <c r="E27" s="69">
        <f>IFERROR(E12*E30*E31/E13,0)</f>
        <v>0</v>
      </c>
      <c r="F27" s="36" t="s">
        <v>91</v>
      </c>
      <c r="G27" s="90" t="s">
        <v>97</v>
      </c>
      <c r="H27" s="90"/>
      <c r="I27" s="90"/>
      <c r="J27" s="91" t="s">
        <v>59</v>
      </c>
      <c r="K27" s="91"/>
    </row>
    <row r="28" spans="2:11" ht="60" customHeight="1" x14ac:dyDescent="0.15">
      <c r="B28" s="36" t="s">
        <v>89</v>
      </c>
      <c r="C28" s="89" t="s">
        <v>98</v>
      </c>
      <c r="D28" s="89"/>
      <c r="E28" s="59"/>
      <c r="F28" s="36" t="s">
        <v>91</v>
      </c>
      <c r="G28" s="94" t="s">
        <v>99</v>
      </c>
      <c r="H28" s="95"/>
      <c r="I28" s="96"/>
      <c r="J28" s="92" t="s">
        <v>59</v>
      </c>
      <c r="K28" s="93"/>
    </row>
    <row r="29" spans="2:11" ht="60" customHeight="1" x14ac:dyDescent="0.15">
      <c r="B29" s="36" t="s">
        <v>100</v>
      </c>
      <c r="C29" s="89" t="s">
        <v>101</v>
      </c>
      <c r="D29" s="89"/>
      <c r="E29" s="82"/>
      <c r="F29" s="36" t="s">
        <v>73</v>
      </c>
      <c r="G29" s="90" t="s">
        <v>184</v>
      </c>
      <c r="H29" s="90"/>
      <c r="I29" s="90"/>
      <c r="J29" s="91" t="s">
        <v>59</v>
      </c>
      <c r="K29" s="91"/>
    </row>
    <row r="30" spans="2:11" ht="90" customHeight="1" x14ac:dyDescent="0.15">
      <c r="B30" s="36" t="s">
        <v>102</v>
      </c>
      <c r="C30" s="89" t="s">
        <v>103</v>
      </c>
      <c r="D30" s="89"/>
      <c r="E30" s="59"/>
      <c r="F30" s="36" t="s">
        <v>81</v>
      </c>
      <c r="G30" s="90" t="s">
        <v>104</v>
      </c>
      <c r="H30" s="90"/>
      <c r="I30" s="90"/>
      <c r="J30" s="91" t="s">
        <v>59</v>
      </c>
      <c r="K30" s="91"/>
    </row>
    <row r="31" spans="2:11" ht="90" customHeight="1" x14ac:dyDescent="0.15">
      <c r="B31" s="36" t="s">
        <v>105</v>
      </c>
      <c r="C31" s="89" t="s">
        <v>106</v>
      </c>
      <c r="D31" s="89"/>
      <c r="E31" s="59"/>
      <c r="F31" s="36" t="s">
        <v>77</v>
      </c>
      <c r="G31" s="90" t="s">
        <v>107</v>
      </c>
      <c r="H31" s="90"/>
      <c r="I31" s="90"/>
      <c r="J31" s="91" t="s">
        <v>59</v>
      </c>
      <c r="K31" s="91"/>
    </row>
    <row r="33" spans="1:10" ht="16.5" x14ac:dyDescent="0.15">
      <c r="A33" s="3" t="s">
        <v>108</v>
      </c>
      <c r="B33" s="3"/>
    </row>
    <row r="34" spans="1:10" ht="17.25" thickBot="1" x14ac:dyDescent="0.2">
      <c r="B34" s="86" t="s">
        <v>109</v>
      </c>
      <c r="C34" s="86"/>
      <c r="D34" s="75" t="s">
        <v>17</v>
      </c>
    </row>
    <row r="35" spans="1:10" ht="19.5" thickBot="1" x14ac:dyDescent="0.2">
      <c r="B35" s="87">
        <f>ROUNDDOWN('PMS(calc_process)'!G6, 0)</f>
        <v>0</v>
      </c>
      <c r="C35" s="88"/>
      <c r="D35" s="76" t="s">
        <v>110</v>
      </c>
    </row>
    <row r="36" spans="1:10" x14ac:dyDescent="0.15">
      <c r="F36" s="9"/>
      <c r="G36" s="9"/>
    </row>
    <row r="37" spans="1:10" ht="15" x14ac:dyDescent="0.15">
      <c r="A37" s="3" t="s">
        <v>111</v>
      </c>
    </row>
    <row r="38" spans="1:10" x14ac:dyDescent="0.15">
      <c r="B38" s="22" t="s">
        <v>112</v>
      </c>
      <c r="C38" s="84" t="s">
        <v>113</v>
      </c>
      <c r="D38" s="84"/>
      <c r="E38" s="84"/>
      <c r="F38" s="84"/>
      <c r="G38" s="84"/>
      <c r="H38" s="84"/>
      <c r="I38" s="84"/>
      <c r="J38" s="10"/>
    </row>
    <row r="39" spans="1:10" x14ac:dyDescent="0.15">
      <c r="B39" s="22" t="s">
        <v>114</v>
      </c>
      <c r="C39" s="84" t="s">
        <v>115</v>
      </c>
      <c r="D39" s="84"/>
      <c r="E39" s="84"/>
      <c r="F39" s="84"/>
      <c r="G39" s="84"/>
      <c r="H39" s="84"/>
      <c r="I39" s="84"/>
      <c r="J39" s="10"/>
    </row>
    <row r="40" spans="1:10" x14ac:dyDescent="0.15">
      <c r="B40" s="22" t="s">
        <v>27</v>
      </c>
      <c r="C40" s="84" t="s">
        <v>116</v>
      </c>
      <c r="D40" s="84"/>
      <c r="E40" s="84"/>
      <c r="F40" s="84"/>
      <c r="G40" s="84"/>
      <c r="H40" s="84"/>
      <c r="I40" s="84"/>
      <c r="J40" s="10"/>
    </row>
  </sheetData>
  <mergeCells count="54">
    <mergeCell ref="J16:K16"/>
    <mergeCell ref="J17:K17"/>
    <mergeCell ref="J18:K18"/>
    <mergeCell ref="G16:I16"/>
    <mergeCell ref="C23:D23"/>
    <mergeCell ref="G23:I23"/>
    <mergeCell ref="J23:K23"/>
    <mergeCell ref="G17:I17"/>
    <mergeCell ref="C22:D22"/>
    <mergeCell ref="G22:I22"/>
    <mergeCell ref="J22:K22"/>
    <mergeCell ref="I7:I8"/>
    <mergeCell ref="C30:D30"/>
    <mergeCell ref="C29:D29"/>
    <mergeCell ref="C27:D27"/>
    <mergeCell ref="G27:I27"/>
    <mergeCell ref="G18:I18"/>
    <mergeCell ref="C24:D24"/>
    <mergeCell ref="G24:I24"/>
    <mergeCell ref="C28:D28"/>
    <mergeCell ref="J26:K26"/>
    <mergeCell ref="J31:K31"/>
    <mergeCell ref="J27:K27"/>
    <mergeCell ref="G30:I30"/>
    <mergeCell ref="J30:K30"/>
    <mergeCell ref="G29:I29"/>
    <mergeCell ref="J29:K29"/>
    <mergeCell ref="G28:I28"/>
    <mergeCell ref="J28:K28"/>
    <mergeCell ref="J25:K25"/>
    <mergeCell ref="C19:D19"/>
    <mergeCell ref="G19:I19"/>
    <mergeCell ref="J19:K19"/>
    <mergeCell ref="C20:D20"/>
    <mergeCell ref="G20:I20"/>
    <mergeCell ref="J20:K20"/>
    <mergeCell ref="J24:K24"/>
    <mergeCell ref="J21:K21"/>
    <mergeCell ref="C40:I40"/>
    <mergeCell ref="C16:D16"/>
    <mergeCell ref="C17:D17"/>
    <mergeCell ref="B34:C34"/>
    <mergeCell ref="B35:C35"/>
    <mergeCell ref="C18:D18"/>
    <mergeCell ref="C38:I38"/>
    <mergeCell ref="C31:D31"/>
    <mergeCell ref="G31:I31"/>
    <mergeCell ref="C26:D26"/>
    <mergeCell ref="G26:I26"/>
    <mergeCell ref="C21:D21"/>
    <mergeCell ref="G21:I21"/>
    <mergeCell ref="C39:I39"/>
    <mergeCell ref="C25:D25"/>
    <mergeCell ref="G25:I25"/>
  </mergeCells>
  <phoneticPr fontId="2"/>
  <pageMargins left="0.70866141732283472" right="0.70866141732283472" top="0.74803149606299213" bottom="0.74803149606299213" header="0.31496062992125984" footer="0.31496062992125984"/>
  <pageSetup paperSize="9" scale="2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'PMS(calc_process)'!$F$30:$F$31</xm:f>
          </x14:formula1>
          <xm:sqref>E24</xm:sqref>
        </x14:dataValidation>
        <x14:dataValidation type="list" allowBlank="1" showInputMessage="1" showErrorMessage="1" xr:uid="{00000000-0002-0000-0000-000001000000}">
          <x14:formula1>
            <xm:f>'PMS(calc_process)'!$F$27</xm:f>
          </x14:formula1>
          <xm:sqref>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69"/>
  <sheetViews>
    <sheetView view="pageBreakPreview" zoomScale="85" zoomScaleNormal="100" zoomScaleSheetLayoutView="85" workbookViewId="0"/>
  </sheetViews>
  <sheetFormatPr defaultRowHeight="13.5" x14ac:dyDescent="0.15"/>
  <cols>
    <col min="1" max="1" width="11.125" customWidth="1"/>
    <col min="2" max="2" width="14.375" customWidth="1"/>
    <col min="3" max="5" width="32.125" customWidth="1"/>
  </cols>
  <sheetData>
    <row r="1" spans="1:12" ht="14.25" x14ac:dyDescent="0.15">
      <c r="A1" s="1"/>
      <c r="B1" s="1"/>
      <c r="C1" s="1"/>
      <c r="D1" s="1"/>
      <c r="E1" s="12" t="s">
        <v>0</v>
      </c>
      <c r="F1" s="1"/>
      <c r="G1" s="1"/>
      <c r="H1" s="1"/>
      <c r="I1" s="1"/>
      <c r="J1" s="1"/>
      <c r="K1" s="1"/>
    </row>
    <row r="2" spans="1:12" s="1" customFormat="1" ht="15.75" x14ac:dyDescent="0.15">
      <c r="A2" s="58" t="s">
        <v>1</v>
      </c>
      <c r="B2" s="58"/>
      <c r="C2" s="13"/>
      <c r="D2" s="13"/>
      <c r="E2" s="13"/>
    </row>
    <row r="3" spans="1:12" ht="14.25" x14ac:dyDescent="0.15">
      <c r="A3" s="1"/>
      <c r="B3" s="1"/>
      <c r="C3" s="1"/>
      <c r="D3" s="1"/>
      <c r="E3" s="1"/>
      <c r="F3" s="1"/>
      <c r="G3" s="1"/>
      <c r="H3" s="1"/>
      <c r="I3" s="1"/>
      <c r="J3" s="1"/>
      <c r="K3" s="1"/>
      <c r="L3" s="1"/>
    </row>
    <row r="4" spans="1:12" ht="15" x14ac:dyDescent="0.15">
      <c r="A4" s="3" t="s">
        <v>117</v>
      </c>
      <c r="B4" s="1"/>
      <c r="C4" s="1"/>
      <c r="D4" s="1"/>
      <c r="E4" s="1"/>
      <c r="F4" s="1"/>
      <c r="G4" s="1"/>
      <c r="H4" s="1"/>
      <c r="I4" s="1"/>
      <c r="J4" s="1"/>
      <c r="K4" s="1"/>
      <c r="L4" s="1"/>
    </row>
    <row r="5" spans="1:12" ht="14.1" customHeight="1" x14ac:dyDescent="0.15">
      <c r="A5" s="108" t="s">
        <v>118</v>
      </c>
      <c r="B5" s="109"/>
      <c r="C5" s="109"/>
      <c r="D5" s="109"/>
      <c r="E5" s="110"/>
      <c r="F5" s="1"/>
      <c r="G5" s="1"/>
      <c r="H5" s="1"/>
      <c r="I5" s="1"/>
      <c r="J5" s="1"/>
      <c r="K5" s="1"/>
      <c r="L5" s="1"/>
    </row>
    <row r="6" spans="1:12" ht="60" customHeight="1" x14ac:dyDescent="0.15">
      <c r="A6" s="108" t="s">
        <v>119</v>
      </c>
      <c r="B6" s="110"/>
      <c r="C6" s="53" t="s">
        <v>120</v>
      </c>
      <c r="D6" s="53" t="s">
        <v>121</v>
      </c>
      <c r="E6" s="53" t="s">
        <v>122</v>
      </c>
      <c r="F6" s="1"/>
      <c r="G6" s="1"/>
      <c r="H6" s="1"/>
      <c r="I6" s="1"/>
      <c r="J6" s="1"/>
      <c r="K6" s="1"/>
      <c r="L6" s="1"/>
    </row>
    <row r="7" spans="1:12" ht="16.5" x14ac:dyDescent="0.15">
      <c r="A7" s="115" t="s">
        <v>123</v>
      </c>
      <c r="B7" s="113" t="s">
        <v>124</v>
      </c>
      <c r="C7" s="52" t="s">
        <v>125</v>
      </c>
      <c r="D7" s="52" t="s">
        <v>126</v>
      </c>
      <c r="E7" s="52" t="s">
        <v>127</v>
      </c>
      <c r="F7" s="1"/>
      <c r="G7" s="1"/>
      <c r="H7" s="1"/>
      <c r="I7" s="1"/>
      <c r="J7" s="1"/>
      <c r="K7" s="1"/>
      <c r="L7" s="1"/>
    </row>
    <row r="8" spans="1:12" ht="16.5" x14ac:dyDescent="0.15">
      <c r="A8" s="116"/>
      <c r="B8" s="114"/>
      <c r="C8" s="52" t="s">
        <v>128</v>
      </c>
      <c r="D8" s="52" t="s">
        <v>129</v>
      </c>
      <c r="E8" s="52" t="s">
        <v>130</v>
      </c>
      <c r="F8" s="1"/>
      <c r="G8" s="1"/>
      <c r="H8" s="1"/>
      <c r="I8" s="1"/>
      <c r="J8" s="1"/>
      <c r="K8" s="1"/>
      <c r="L8" s="1"/>
    </row>
    <row r="9" spans="1:12" ht="14.25" x14ac:dyDescent="0.15">
      <c r="A9" s="55">
        <v>1</v>
      </c>
      <c r="B9" s="57"/>
      <c r="C9" s="57"/>
      <c r="D9" s="57"/>
      <c r="E9" s="56"/>
      <c r="F9" s="1"/>
      <c r="G9" s="1"/>
      <c r="H9" s="1"/>
      <c r="I9" s="1"/>
      <c r="J9" s="1"/>
      <c r="K9" s="1"/>
      <c r="L9" s="1"/>
    </row>
    <row r="10" spans="1:12" ht="14.25" x14ac:dyDescent="0.15">
      <c r="A10" s="55">
        <v>2</v>
      </c>
      <c r="B10" s="57"/>
      <c r="C10" s="57"/>
      <c r="D10" s="57"/>
      <c r="E10" s="56"/>
      <c r="F10" s="1"/>
      <c r="G10" s="1"/>
      <c r="H10" s="1"/>
      <c r="I10" s="1"/>
      <c r="J10" s="1"/>
      <c r="K10" s="1"/>
      <c r="L10" s="1"/>
    </row>
    <row r="11" spans="1:12" ht="14.25" x14ac:dyDescent="0.15">
      <c r="A11" s="55">
        <v>3</v>
      </c>
      <c r="B11" s="57"/>
      <c r="C11" s="57"/>
      <c r="D11" s="57"/>
      <c r="E11" s="56"/>
      <c r="F11" s="1"/>
      <c r="G11" s="1"/>
      <c r="H11" s="1"/>
      <c r="I11" s="1"/>
      <c r="J11" s="1"/>
      <c r="K11" s="1"/>
      <c r="L11" s="1"/>
    </row>
    <row r="12" spans="1:12" ht="14.25" x14ac:dyDescent="0.15">
      <c r="A12" s="55">
        <v>4</v>
      </c>
      <c r="B12" s="57"/>
      <c r="C12" s="57"/>
      <c r="D12" s="57"/>
      <c r="E12" s="56"/>
      <c r="F12" s="1"/>
      <c r="G12" s="1"/>
      <c r="H12" s="1"/>
      <c r="I12" s="1"/>
      <c r="J12" s="1"/>
      <c r="K12" s="1"/>
      <c r="L12" s="1"/>
    </row>
    <row r="13" spans="1:12" ht="14.25" x14ac:dyDescent="0.15">
      <c r="A13" s="55">
        <v>5</v>
      </c>
      <c r="B13" s="57"/>
      <c r="C13" s="57"/>
      <c r="D13" s="57"/>
      <c r="E13" s="56"/>
      <c r="F13" s="1"/>
      <c r="G13" s="1"/>
      <c r="H13" s="1"/>
      <c r="I13" s="1"/>
      <c r="J13" s="1"/>
      <c r="K13" s="1"/>
      <c r="L13" s="1"/>
    </row>
    <row r="14" spans="1:12" ht="14.25" x14ac:dyDescent="0.15">
      <c r="A14" s="1"/>
      <c r="B14" s="1"/>
      <c r="C14" s="1"/>
      <c r="D14" s="1"/>
      <c r="E14" s="1"/>
      <c r="F14" s="1"/>
      <c r="G14" s="1"/>
      <c r="H14" s="1"/>
      <c r="I14" s="1"/>
      <c r="J14" s="1"/>
      <c r="K14" s="1"/>
      <c r="L14" s="1"/>
    </row>
    <row r="15" spans="1:12" ht="15" x14ac:dyDescent="0.15">
      <c r="A15" s="3" t="s">
        <v>131</v>
      </c>
      <c r="B15" s="1"/>
      <c r="C15" s="1"/>
      <c r="D15" s="1"/>
      <c r="E15" s="1"/>
      <c r="F15" s="1"/>
      <c r="G15" s="1"/>
      <c r="H15" s="1"/>
      <c r="I15" s="1"/>
      <c r="J15" s="1"/>
      <c r="K15" s="1"/>
      <c r="L15" s="1"/>
    </row>
    <row r="16" spans="1:12" ht="27.95" customHeight="1" x14ac:dyDescent="0.15">
      <c r="A16" s="108" t="s">
        <v>118</v>
      </c>
      <c r="B16" s="109"/>
      <c r="C16" s="109"/>
      <c r="D16" s="110"/>
      <c r="E16" s="53" t="s">
        <v>132</v>
      </c>
    </row>
    <row r="17" spans="1:5" ht="43.5" customHeight="1" x14ac:dyDescent="0.15">
      <c r="A17" s="108" t="s">
        <v>133</v>
      </c>
      <c r="B17" s="110"/>
      <c r="C17" s="53" t="s">
        <v>134</v>
      </c>
      <c r="D17" s="53" t="s">
        <v>135</v>
      </c>
      <c r="E17" s="53" t="s">
        <v>136</v>
      </c>
    </row>
    <row r="18" spans="1:5" ht="16.5" x14ac:dyDescent="0.15">
      <c r="A18" s="111" t="s">
        <v>137</v>
      </c>
      <c r="B18" s="112"/>
      <c r="C18" s="52" t="s">
        <v>138</v>
      </c>
      <c r="D18" s="52" t="s">
        <v>139</v>
      </c>
      <c r="E18" s="52" t="s">
        <v>140</v>
      </c>
    </row>
    <row r="19" spans="1:5" ht="16.5" x14ac:dyDescent="0.15">
      <c r="A19" s="108" t="s">
        <v>141</v>
      </c>
      <c r="B19" s="110"/>
      <c r="C19" s="52" t="s">
        <v>142</v>
      </c>
      <c r="D19" s="52" t="s">
        <v>143</v>
      </c>
      <c r="E19" s="52" t="s">
        <v>144</v>
      </c>
    </row>
    <row r="20" spans="1:5" ht="14.25" x14ac:dyDescent="0.15">
      <c r="A20" s="106">
        <v>1</v>
      </c>
      <c r="B20" s="107"/>
      <c r="C20" s="57"/>
      <c r="D20" s="56"/>
      <c r="E20" s="71">
        <f>IF(C20&lt;&gt;0,'PMS(input)'!$E$24,)</f>
        <v>0</v>
      </c>
    </row>
    <row r="21" spans="1:5" ht="14.25" x14ac:dyDescent="0.15">
      <c r="A21" s="106">
        <v>2</v>
      </c>
      <c r="B21" s="107"/>
      <c r="C21" s="57"/>
      <c r="D21" s="56"/>
      <c r="E21" s="71">
        <f>IF(C21&lt;&gt;0,'PMS(input)'!$E$24,)</f>
        <v>0</v>
      </c>
    </row>
    <row r="22" spans="1:5" ht="14.25" x14ac:dyDescent="0.15">
      <c r="A22" s="106">
        <v>3</v>
      </c>
      <c r="B22" s="107"/>
      <c r="C22" s="57"/>
      <c r="D22" s="56"/>
      <c r="E22" s="71">
        <f>IF(C22&lt;&gt;0,'PMS(input)'!$E$24,)</f>
        <v>0</v>
      </c>
    </row>
    <row r="23" spans="1:5" ht="14.25" x14ac:dyDescent="0.15">
      <c r="A23" s="106">
        <v>4</v>
      </c>
      <c r="B23" s="107"/>
      <c r="C23" s="57"/>
      <c r="D23" s="56"/>
      <c r="E23" s="71">
        <f>IF(C23&lt;&gt;0,'PMS(input)'!$E$24,)</f>
        <v>0</v>
      </c>
    </row>
    <row r="24" spans="1:5" ht="14.25" x14ac:dyDescent="0.15">
      <c r="A24" s="106">
        <v>5</v>
      </c>
      <c r="B24" s="107"/>
      <c r="C24" s="57"/>
      <c r="D24" s="56"/>
      <c r="E24" s="71">
        <f>IF(C24&lt;&gt;0,'PMS(input)'!$E$24,)</f>
        <v>0</v>
      </c>
    </row>
    <row r="25" spans="1:5" ht="14.25" x14ac:dyDescent="0.15">
      <c r="A25" s="106">
        <v>6</v>
      </c>
      <c r="B25" s="107"/>
      <c r="C25" s="57"/>
      <c r="D25" s="56"/>
      <c r="E25" s="71">
        <f>IF(C25&lt;&gt;0,'PMS(input)'!$E$24,)</f>
        <v>0</v>
      </c>
    </row>
    <row r="26" spans="1:5" ht="14.25" x14ac:dyDescent="0.15">
      <c r="A26" s="106">
        <v>7</v>
      </c>
      <c r="B26" s="107"/>
      <c r="C26" s="57"/>
      <c r="D26" s="56"/>
      <c r="E26" s="71">
        <f>IF(C26&lt;&gt;0,'PMS(input)'!$E$24,)</f>
        <v>0</v>
      </c>
    </row>
    <row r="27" spans="1:5" ht="14.25" x14ac:dyDescent="0.15">
      <c r="A27" s="106">
        <v>8</v>
      </c>
      <c r="B27" s="107"/>
      <c r="C27" s="57"/>
      <c r="D27" s="56"/>
      <c r="E27" s="71">
        <f>IF(C27&lt;&gt;0,'PMS(input)'!$E$24,)</f>
        <v>0</v>
      </c>
    </row>
    <row r="28" spans="1:5" ht="14.25" x14ac:dyDescent="0.15">
      <c r="A28" s="106">
        <v>9</v>
      </c>
      <c r="B28" s="107"/>
      <c r="C28" s="57"/>
      <c r="D28" s="56"/>
      <c r="E28" s="71">
        <f>IF(C28&lt;&gt;0,'PMS(input)'!$E$24,)</f>
        <v>0</v>
      </c>
    </row>
    <row r="29" spans="1:5" ht="14.25" x14ac:dyDescent="0.15">
      <c r="A29" s="106">
        <v>10</v>
      </c>
      <c r="B29" s="107"/>
      <c r="C29" s="57"/>
      <c r="D29" s="56"/>
      <c r="E29" s="71">
        <f>IF(C29&lt;&gt;0,'PMS(input)'!$E$24,)</f>
        <v>0</v>
      </c>
    </row>
    <row r="30" spans="1:5" ht="14.25" x14ac:dyDescent="0.15">
      <c r="A30" s="106">
        <v>11</v>
      </c>
      <c r="B30" s="107"/>
      <c r="C30" s="57"/>
      <c r="D30" s="56"/>
      <c r="E30" s="71">
        <f>IF(C30&lt;&gt;0,'PMS(input)'!$E$24,)</f>
        <v>0</v>
      </c>
    </row>
    <row r="31" spans="1:5" ht="14.25" x14ac:dyDescent="0.15">
      <c r="A31" s="106">
        <v>12</v>
      </c>
      <c r="B31" s="107"/>
      <c r="C31" s="57"/>
      <c r="D31" s="56"/>
      <c r="E31" s="71">
        <f>IF(C31&lt;&gt;0,'PMS(input)'!$E$24,)</f>
        <v>0</v>
      </c>
    </row>
    <row r="32" spans="1:5" ht="14.25" x14ac:dyDescent="0.15">
      <c r="A32" s="106">
        <v>13</v>
      </c>
      <c r="B32" s="107"/>
      <c r="C32" s="57"/>
      <c r="D32" s="56"/>
      <c r="E32" s="71">
        <f>IF(C32&lt;&gt;0,'PMS(input)'!$E$24,)</f>
        <v>0</v>
      </c>
    </row>
    <row r="33" spans="1:5" ht="14.25" x14ac:dyDescent="0.15">
      <c r="A33" s="106">
        <v>14</v>
      </c>
      <c r="B33" s="107"/>
      <c r="C33" s="57"/>
      <c r="D33" s="56"/>
      <c r="E33" s="71">
        <f>IF(C33&lt;&gt;0,'PMS(input)'!$E$24,)</f>
        <v>0</v>
      </c>
    </row>
    <row r="34" spans="1:5" ht="14.25" x14ac:dyDescent="0.15">
      <c r="A34" s="106">
        <v>15</v>
      </c>
      <c r="B34" s="107"/>
      <c r="C34" s="57"/>
      <c r="D34" s="56"/>
      <c r="E34" s="71">
        <f>IF(C34&lt;&gt;0,'PMS(input)'!$E$24,)</f>
        <v>0</v>
      </c>
    </row>
    <row r="35" spans="1:5" ht="14.25" x14ac:dyDescent="0.15">
      <c r="A35" s="106">
        <v>16</v>
      </c>
      <c r="B35" s="107"/>
      <c r="C35" s="57"/>
      <c r="D35" s="56"/>
      <c r="E35" s="71">
        <f>IF(C35&lt;&gt;0,'PMS(input)'!$E$24,)</f>
        <v>0</v>
      </c>
    </row>
    <row r="36" spans="1:5" ht="14.25" x14ac:dyDescent="0.15">
      <c r="A36" s="106">
        <v>17</v>
      </c>
      <c r="B36" s="107"/>
      <c r="C36" s="57"/>
      <c r="D36" s="56"/>
      <c r="E36" s="71">
        <f>IF(C36&lt;&gt;0,'PMS(input)'!$E$24,)</f>
        <v>0</v>
      </c>
    </row>
    <row r="37" spans="1:5" ht="14.25" x14ac:dyDescent="0.15">
      <c r="A37" s="106">
        <v>18</v>
      </c>
      <c r="B37" s="107"/>
      <c r="C37" s="57"/>
      <c r="D37" s="56"/>
      <c r="E37" s="71">
        <f>IF(C37&lt;&gt;0,'PMS(input)'!$E$24,)</f>
        <v>0</v>
      </c>
    </row>
    <row r="38" spans="1:5" ht="14.25" x14ac:dyDescent="0.15">
      <c r="A38" s="106">
        <v>19</v>
      </c>
      <c r="B38" s="107"/>
      <c r="C38" s="57"/>
      <c r="D38" s="56"/>
      <c r="E38" s="71">
        <f>IF(C38&lt;&gt;0,'PMS(input)'!$E$24,)</f>
        <v>0</v>
      </c>
    </row>
    <row r="39" spans="1:5" ht="14.25" x14ac:dyDescent="0.15">
      <c r="A39" s="106">
        <v>20</v>
      </c>
      <c r="B39" s="107"/>
      <c r="C39" s="57"/>
      <c r="D39" s="56"/>
      <c r="E39" s="71">
        <f>IF(C39&lt;&gt;0,'PMS(input)'!$E$24,)</f>
        <v>0</v>
      </c>
    </row>
    <row r="40" spans="1:5" ht="14.25" x14ac:dyDescent="0.15">
      <c r="A40" s="106">
        <v>21</v>
      </c>
      <c r="B40" s="107"/>
      <c r="C40" s="57"/>
      <c r="D40" s="56"/>
      <c r="E40" s="71">
        <f>IF(C40&lt;&gt;0,'PMS(input)'!$E$24,)</f>
        <v>0</v>
      </c>
    </row>
    <row r="41" spans="1:5" ht="14.25" x14ac:dyDescent="0.15">
      <c r="A41" s="106">
        <v>22</v>
      </c>
      <c r="B41" s="107"/>
      <c r="C41" s="57"/>
      <c r="D41" s="56"/>
      <c r="E41" s="71">
        <f>IF(C41&lt;&gt;0,'PMS(input)'!$E$24,)</f>
        <v>0</v>
      </c>
    </row>
    <row r="42" spans="1:5" ht="14.25" x14ac:dyDescent="0.15">
      <c r="A42" s="106">
        <v>23</v>
      </c>
      <c r="B42" s="107"/>
      <c r="C42" s="57"/>
      <c r="D42" s="56"/>
      <c r="E42" s="71">
        <f>IF(C42&lt;&gt;0,'PMS(input)'!$E$24,)</f>
        <v>0</v>
      </c>
    </row>
    <row r="43" spans="1:5" ht="14.25" x14ac:dyDescent="0.15">
      <c r="A43" s="106">
        <v>24</v>
      </c>
      <c r="B43" s="107"/>
      <c r="C43" s="57"/>
      <c r="D43" s="56"/>
      <c r="E43" s="71">
        <f>IF(C43&lt;&gt;0,'PMS(input)'!$E$24,)</f>
        <v>0</v>
      </c>
    </row>
    <row r="44" spans="1:5" ht="14.25" x14ac:dyDescent="0.15">
      <c r="A44" s="106">
        <v>25</v>
      </c>
      <c r="B44" s="107"/>
      <c r="C44" s="57"/>
      <c r="D44" s="56"/>
      <c r="E44" s="71">
        <f>IF(C44&lt;&gt;0,'PMS(input)'!$E$24,)</f>
        <v>0</v>
      </c>
    </row>
    <row r="45" spans="1:5" ht="14.25" x14ac:dyDescent="0.15">
      <c r="A45" s="106">
        <v>26</v>
      </c>
      <c r="B45" s="107"/>
      <c r="C45" s="57"/>
      <c r="D45" s="56"/>
      <c r="E45" s="71">
        <f>IF(C45&lt;&gt;0,'PMS(input)'!$E$24,)</f>
        <v>0</v>
      </c>
    </row>
    <row r="46" spans="1:5" ht="14.25" x14ac:dyDescent="0.15">
      <c r="A46" s="106">
        <v>27</v>
      </c>
      <c r="B46" s="107"/>
      <c r="C46" s="57"/>
      <c r="D46" s="56"/>
      <c r="E46" s="71">
        <f>IF(C46&lt;&gt;0,'PMS(input)'!$E$24,)</f>
        <v>0</v>
      </c>
    </row>
    <row r="47" spans="1:5" ht="14.25" x14ac:dyDescent="0.15">
      <c r="A47" s="106">
        <v>28</v>
      </c>
      <c r="B47" s="107"/>
      <c r="C47" s="57"/>
      <c r="D47" s="56"/>
      <c r="E47" s="71">
        <f>IF(C47&lt;&gt;0,'PMS(input)'!$E$24,)</f>
        <v>0</v>
      </c>
    </row>
    <row r="48" spans="1:5" ht="14.25" x14ac:dyDescent="0.15">
      <c r="A48" s="106">
        <v>29</v>
      </c>
      <c r="B48" s="107"/>
      <c r="C48" s="57"/>
      <c r="D48" s="56"/>
      <c r="E48" s="71">
        <f>IF(C48&lt;&gt;0,'PMS(input)'!$E$24,)</f>
        <v>0</v>
      </c>
    </row>
    <row r="49" spans="1:5" ht="14.25" x14ac:dyDescent="0.15">
      <c r="A49" s="106">
        <v>30</v>
      </c>
      <c r="B49" s="107"/>
      <c r="C49" s="57"/>
      <c r="D49" s="56"/>
      <c r="E49" s="71">
        <f>IF(C49&lt;&gt;0,'PMS(input)'!$E$24,)</f>
        <v>0</v>
      </c>
    </row>
    <row r="50" spans="1:5" ht="14.25" x14ac:dyDescent="0.15">
      <c r="A50" s="106">
        <v>31</v>
      </c>
      <c r="B50" s="107"/>
      <c r="C50" s="57"/>
      <c r="D50" s="56"/>
      <c r="E50" s="71">
        <f>IF(C50&lt;&gt;0,'PMS(input)'!$E$24,)</f>
        <v>0</v>
      </c>
    </row>
    <row r="51" spans="1:5" ht="14.25" x14ac:dyDescent="0.15">
      <c r="A51" s="106">
        <v>32</v>
      </c>
      <c r="B51" s="107"/>
      <c r="C51" s="57"/>
      <c r="D51" s="56"/>
      <c r="E51" s="71">
        <f>IF(C51&lt;&gt;0,'PMS(input)'!$E$24,)</f>
        <v>0</v>
      </c>
    </row>
    <row r="52" spans="1:5" ht="14.25" x14ac:dyDescent="0.15">
      <c r="A52" s="106">
        <v>33</v>
      </c>
      <c r="B52" s="107"/>
      <c r="C52" s="57"/>
      <c r="D52" s="56"/>
      <c r="E52" s="71">
        <f>IF(C52&lt;&gt;0,'PMS(input)'!$E$24,)</f>
        <v>0</v>
      </c>
    </row>
    <row r="53" spans="1:5" ht="14.25" x14ac:dyDescent="0.15">
      <c r="A53" s="106">
        <v>34</v>
      </c>
      <c r="B53" s="107"/>
      <c r="C53" s="57"/>
      <c r="D53" s="56"/>
      <c r="E53" s="71">
        <f>IF(C53&lt;&gt;0,'PMS(input)'!$E$24,)</f>
        <v>0</v>
      </c>
    </row>
    <row r="54" spans="1:5" ht="14.25" x14ac:dyDescent="0.15">
      <c r="A54" s="106">
        <v>35</v>
      </c>
      <c r="B54" s="107"/>
      <c r="C54" s="57"/>
      <c r="D54" s="56"/>
      <c r="E54" s="71">
        <f>IF(C54&lt;&gt;0,'PMS(input)'!$E$24,)</f>
        <v>0</v>
      </c>
    </row>
    <row r="55" spans="1:5" ht="14.25" x14ac:dyDescent="0.15">
      <c r="A55" s="106">
        <v>36</v>
      </c>
      <c r="B55" s="107"/>
      <c r="C55" s="57"/>
      <c r="D55" s="56"/>
      <c r="E55" s="71">
        <f>IF(C55&lt;&gt;0,'PMS(input)'!$E$24,)</f>
        <v>0</v>
      </c>
    </row>
    <row r="56" spans="1:5" ht="14.25" x14ac:dyDescent="0.15">
      <c r="A56" s="106">
        <v>37</v>
      </c>
      <c r="B56" s="107"/>
      <c r="C56" s="57"/>
      <c r="D56" s="56"/>
      <c r="E56" s="71">
        <f>IF(C56&lt;&gt;0,'PMS(input)'!$E$24,)</f>
        <v>0</v>
      </c>
    </row>
    <row r="57" spans="1:5" ht="14.25" x14ac:dyDescent="0.15">
      <c r="A57" s="106">
        <v>38</v>
      </c>
      <c r="B57" s="107"/>
      <c r="C57" s="57"/>
      <c r="D57" s="56"/>
      <c r="E57" s="71">
        <f>IF(C57&lt;&gt;0,'PMS(input)'!$E$24,)</f>
        <v>0</v>
      </c>
    </row>
    <row r="58" spans="1:5" ht="14.25" x14ac:dyDescent="0.15">
      <c r="A58" s="106">
        <v>39</v>
      </c>
      <c r="B58" s="107"/>
      <c r="C58" s="57"/>
      <c r="D58" s="56"/>
      <c r="E58" s="71">
        <f>IF(C58&lt;&gt;0,'PMS(input)'!$E$24,)</f>
        <v>0</v>
      </c>
    </row>
    <row r="59" spans="1:5" ht="14.25" x14ac:dyDescent="0.15">
      <c r="A59" s="106">
        <v>40</v>
      </c>
      <c r="B59" s="107"/>
      <c r="C59" s="57"/>
      <c r="D59" s="56"/>
      <c r="E59" s="71">
        <f>IF(C59&lt;&gt;0,'PMS(input)'!$E$24,)</f>
        <v>0</v>
      </c>
    </row>
    <row r="60" spans="1:5" ht="14.25" x14ac:dyDescent="0.15">
      <c r="A60" s="106">
        <v>41</v>
      </c>
      <c r="B60" s="107"/>
      <c r="C60" s="57"/>
      <c r="D60" s="56"/>
      <c r="E60" s="71">
        <f>IF(C60&lt;&gt;0,'PMS(input)'!$E$24,)</f>
        <v>0</v>
      </c>
    </row>
    <row r="61" spans="1:5" ht="14.25" x14ac:dyDescent="0.15">
      <c r="A61" s="106">
        <v>42</v>
      </c>
      <c r="B61" s="107"/>
      <c r="C61" s="57"/>
      <c r="D61" s="56"/>
      <c r="E61" s="71">
        <f>IF(C61&lt;&gt;0,'PMS(input)'!$E$24,)</f>
        <v>0</v>
      </c>
    </row>
    <row r="62" spans="1:5" ht="14.25" x14ac:dyDescent="0.15">
      <c r="A62" s="106">
        <v>43</v>
      </c>
      <c r="B62" s="107"/>
      <c r="C62" s="57"/>
      <c r="D62" s="56"/>
      <c r="E62" s="71">
        <f>IF(C62&lt;&gt;0,'PMS(input)'!$E$24,)</f>
        <v>0</v>
      </c>
    </row>
    <row r="63" spans="1:5" ht="14.25" x14ac:dyDescent="0.15">
      <c r="A63" s="106">
        <v>44</v>
      </c>
      <c r="B63" s="107"/>
      <c r="C63" s="57"/>
      <c r="D63" s="56"/>
      <c r="E63" s="71">
        <f>IF(C63&lt;&gt;0,'PMS(input)'!$E$24,)</f>
        <v>0</v>
      </c>
    </row>
    <row r="64" spans="1:5" ht="14.25" x14ac:dyDescent="0.15">
      <c r="A64" s="106">
        <v>45</v>
      </c>
      <c r="B64" s="107"/>
      <c r="C64" s="57"/>
      <c r="D64" s="56"/>
      <c r="E64" s="71">
        <f>IF(C64&lt;&gt;0,'PMS(input)'!$E$24,)</f>
        <v>0</v>
      </c>
    </row>
    <row r="65" spans="1:5" ht="14.25" x14ac:dyDescent="0.15">
      <c r="A65" s="106">
        <v>46</v>
      </c>
      <c r="B65" s="107"/>
      <c r="C65" s="57"/>
      <c r="D65" s="56"/>
      <c r="E65" s="71">
        <f>IF(C65&lt;&gt;0,'PMS(input)'!$E$24,)</f>
        <v>0</v>
      </c>
    </row>
    <row r="66" spans="1:5" ht="14.25" x14ac:dyDescent="0.15">
      <c r="A66" s="106">
        <v>47</v>
      </c>
      <c r="B66" s="107"/>
      <c r="C66" s="57"/>
      <c r="D66" s="56"/>
      <c r="E66" s="71">
        <f>IF(C66&lt;&gt;0,'PMS(input)'!$E$24,)</f>
        <v>0</v>
      </c>
    </row>
    <row r="67" spans="1:5" ht="14.25" x14ac:dyDescent="0.15">
      <c r="A67" s="106">
        <v>48</v>
      </c>
      <c r="B67" s="107"/>
      <c r="C67" s="57"/>
      <c r="D67" s="56"/>
      <c r="E67" s="71">
        <f>IF(C67&lt;&gt;0,'PMS(input)'!$E$24,)</f>
        <v>0</v>
      </c>
    </row>
    <row r="68" spans="1:5" ht="14.25" x14ac:dyDescent="0.15">
      <c r="A68" s="106">
        <v>49</v>
      </c>
      <c r="B68" s="107"/>
      <c r="C68" s="57"/>
      <c r="D68" s="56"/>
      <c r="E68" s="71">
        <f>IF(C68&lt;&gt;0,'PMS(input)'!$E$24,)</f>
        <v>0</v>
      </c>
    </row>
    <row r="69" spans="1:5" ht="14.25" x14ac:dyDescent="0.15">
      <c r="A69" s="106">
        <v>50</v>
      </c>
      <c r="B69" s="107"/>
      <c r="C69" s="57"/>
      <c r="D69" s="56"/>
      <c r="E69" s="71">
        <f>IF(C69&lt;&gt;0,'PMS(input)'!$E$24,)</f>
        <v>0</v>
      </c>
    </row>
  </sheetData>
  <mergeCells count="58">
    <mergeCell ref="A5:E5"/>
    <mergeCell ref="A16:D16"/>
    <mergeCell ref="A17:B17"/>
    <mergeCell ref="A18:B18"/>
    <mergeCell ref="A19:B19"/>
    <mergeCell ref="A6:B6"/>
    <mergeCell ref="B7:B8"/>
    <mergeCell ref="A7:A8"/>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s>
  <phoneticPr fontId="21"/>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1"/>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49.5" style="1" customWidth="1"/>
    <col min="6" max="7" width="12.625" style="1" customWidth="1"/>
    <col min="8" max="8" width="19.75" style="1" bestFit="1" customWidth="1"/>
    <col min="9" max="9" width="19.5" style="2" customWidth="1"/>
    <col min="10" max="16384" width="9" style="1"/>
  </cols>
  <sheetData>
    <row r="1" spans="1:11" ht="18" customHeight="1" x14ac:dyDescent="0.15">
      <c r="I1" s="12" t="str">
        <f>'PMS(input)'!K1</f>
        <v>JCM_TH_F_PMS_ver01.0</v>
      </c>
    </row>
    <row r="2" spans="1:11" ht="27.75" customHeight="1" x14ac:dyDescent="0.15">
      <c r="A2" s="120" t="s">
        <v>145</v>
      </c>
      <c r="B2" s="120"/>
      <c r="C2" s="120"/>
      <c r="D2" s="120"/>
      <c r="E2" s="120"/>
      <c r="F2" s="120"/>
      <c r="G2" s="120"/>
      <c r="H2" s="120"/>
      <c r="I2" s="120"/>
    </row>
    <row r="3" spans="1:11" ht="18" customHeight="1" x14ac:dyDescent="0.15">
      <c r="A3" s="121" t="s">
        <v>146</v>
      </c>
      <c r="B3" s="122"/>
      <c r="C3" s="122"/>
      <c r="D3" s="122"/>
      <c r="E3" s="122"/>
      <c r="F3" s="122"/>
      <c r="G3" s="122"/>
      <c r="H3" s="122"/>
      <c r="I3" s="122"/>
    </row>
    <row r="4" spans="1:11" ht="11.25" customHeight="1" x14ac:dyDescent="0.15"/>
    <row r="5" spans="1:11" ht="18.75" customHeight="1" thickBot="1" x14ac:dyDescent="0.2">
      <c r="A5" s="23" t="s">
        <v>147</v>
      </c>
      <c r="B5" s="15"/>
      <c r="C5" s="15"/>
      <c r="D5" s="15"/>
      <c r="E5" s="16"/>
      <c r="F5" s="17" t="s">
        <v>148</v>
      </c>
      <c r="G5" s="42" t="s">
        <v>149</v>
      </c>
      <c r="H5" s="17" t="s">
        <v>17</v>
      </c>
      <c r="I5" s="18" t="s">
        <v>150</v>
      </c>
    </row>
    <row r="6" spans="1:11" ht="18.75" customHeight="1" thickBot="1" x14ac:dyDescent="0.2">
      <c r="A6" s="24"/>
      <c r="B6" s="19" t="s">
        <v>151</v>
      </c>
      <c r="C6" s="19"/>
      <c r="D6" s="19"/>
      <c r="E6" s="19"/>
      <c r="F6" s="40" t="s">
        <v>152</v>
      </c>
      <c r="G6" s="47">
        <f>G12-G19</f>
        <v>0</v>
      </c>
      <c r="H6" s="41" t="s">
        <v>110</v>
      </c>
      <c r="I6" s="20" t="s">
        <v>153</v>
      </c>
    </row>
    <row r="7" spans="1:11" ht="18.75" customHeight="1" x14ac:dyDescent="0.15">
      <c r="A7" s="23" t="s">
        <v>154</v>
      </c>
      <c r="B7" s="15"/>
      <c r="C7" s="15"/>
      <c r="D7" s="15"/>
      <c r="E7" s="16"/>
      <c r="F7" s="16"/>
      <c r="G7" s="43"/>
      <c r="H7" s="16"/>
      <c r="I7" s="17"/>
      <c r="J7" s="11"/>
      <c r="K7" s="11"/>
    </row>
    <row r="8" spans="1:11" ht="18.75" customHeight="1" x14ac:dyDescent="0.15">
      <c r="A8" s="25"/>
      <c r="B8" s="126" t="s">
        <v>72</v>
      </c>
      <c r="C8" s="127"/>
      <c r="D8" s="127"/>
      <c r="E8" s="128"/>
      <c r="F8" s="22" t="s">
        <v>152</v>
      </c>
      <c r="G8" s="78">
        <f>'PMS(input)'!E20</f>
        <v>89</v>
      </c>
      <c r="H8" s="21" t="s">
        <v>73</v>
      </c>
      <c r="I8" s="39" t="s">
        <v>71</v>
      </c>
    </row>
    <row r="9" spans="1:11" ht="36" customHeight="1" x14ac:dyDescent="0.15">
      <c r="A9" s="25"/>
      <c r="B9" s="123" t="s">
        <v>155</v>
      </c>
      <c r="C9" s="124"/>
      <c r="D9" s="124"/>
      <c r="E9" s="125"/>
      <c r="F9" s="21" t="s">
        <v>156</v>
      </c>
      <c r="G9" s="80">
        <f>'PMS(input)'!E28</f>
        <v>0</v>
      </c>
      <c r="H9" s="21" t="s">
        <v>157</v>
      </c>
      <c r="I9" s="20" t="s">
        <v>158</v>
      </c>
    </row>
    <row r="10" spans="1:11" ht="18.95" customHeight="1" x14ac:dyDescent="0.15">
      <c r="A10" s="25"/>
      <c r="B10" s="126" t="s">
        <v>159</v>
      </c>
      <c r="C10" s="127"/>
      <c r="D10" s="127"/>
      <c r="E10" s="128"/>
      <c r="F10" s="21" t="s">
        <v>156</v>
      </c>
      <c r="G10" s="81">
        <f>'PMS(input)'!E24</f>
        <v>0</v>
      </c>
      <c r="H10" s="21" t="s">
        <v>87</v>
      </c>
      <c r="I10" s="20" t="s">
        <v>85</v>
      </c>
    </row>
    <row r="11" spans="1:11" ht="18.75" customHeight="1" thickBot="1" x14ac:dyDescent="0.2">
      <c r="A11" s="23" t="s">
        <v>160</v>
      </c>
      <c r="B11" s="16"/>
      <c r="C11" s="15"/>
      <c r="D11" s="17"/>
      <c r="E11" s="17"/>
      <c r="F11" s="17"/>
      <c r="G11" s="44"/>
      <c r="H11" s="16"/>
      <c r="I11" s="17"/>
    </row>
    <row r="12" spans="1:11" ht="18.75" customHeight="1" thickBot="1" x14ac:dyDescent="0.2">
      <c r="A12" s="25"/>
      <c r="B12" s="26" t="s">
        <v>161</v>
      </c>
      <c r="C12" s="19"/>
      <c r="D12" s="19"/>
      <c r="E12" s="19"/>
      <c r="F12" s="40" t="s">
        <v>152</v>
      </c>
      <c r="G12" s="47">
        <f>G13*(G14-G15)/1000*(100/G16)*G17</f>
        <v>0</v>
      </c>
      <c r="H12" s="41" t="s">
        <v>110</v>
      </c>
      <c r="I12" s="20" t="s">
        <v>162</v>
      </c>
    </row>
    <row r="13" spans="1:11" ht="36" customHeight="1" x14ac:dyDescent="0.15">
      <c r="A13" s="25"/>
      <c r="B13" s="27"/>
      <c r="C13" s="117" t="s">
        <v>25</v>
      </c>
      <c r="D13" s="118"/>
      <c r="E13" s="119"/>
      <c r="F13" s="22" t="s">
        <v>152</v>
      </c>
      <c r="G13" s="46">
        <f>'PMS(input)'!E7</f>
        <v>0</v>
      </c>
      <c r="H13" s="22" t="s">
        <v>26</v>
      </c>
      <c r="I13" s="39" t="s">
        <v>24</v>
      </c>
    </row>
    <row r="14" spans="1:11" ht="20.100000000000001" customHeight="1" x14ac:dyDescent="0.15">
      <c r="A14" s="25"/>
      <c r="B14" s="27"/>
      <c r="C14" s="117" t="s">
        <v>66</v>
      </c>
      <c r="D14" s="118"/>
      <c r="E14" s="119"/>
      <c r="F14" s="22" t="s">
        <v>152</v>
      </c>
      <c r="G14" s="46">
        <f>'PMS(input)'!E18</f>
        <v>0</v>
      </c>
      <c r="H14" s="22" t="s">
        <v>67</v>
      </c>
      <c r="I14" s="39" t="s">
        <v>65</v>
      </c>
    </row>
    <row r="15" spans="1:11" ht="20.100000000000001" customHeight="1" x14ac:dyDescent="0.15">
      <c r="A15" s="25"/>
      <c r="B15" s="27"/>
      <c r="C15" s="117" t="s">
        <v>70</v>
      </c>
      <c r="D15" s="118"/>
      <c r="E15" s="119"/>
      <c r="F15" s="22" t="s">
        <v>152</v>
      </c>
      <c r="G15" s="46">
        <f>'PMS(input)'!E19</f>
        <v>0</v>
      </c>
      <c r="H15" s="22" t="s">
        <v>67</v>
      </c>
      <c r="I15" s="39" t="s">
        <v>69</v>
      </c>
    </row>
    <row r="16" spans="1:11" ht="20.100000000000001" customHeight="1" x14ac:dyDescent="0.15">
      <c r="A16" s="25"/>
      <c r="B16" s="27"/>
      <c r="C16" s="117" t="s">
        <v>163</v>
      </c>
      <c r="D16" s="118"/>
      <c r="E16" s="119"/>
      <c r="F16" s="22" t="s">
        <v>152</v>
      </c>
      <c r="G16" s="77">
        <f>'PMS(input)'!E20</f>
        <v>89</v>
      </c>
      <c r="H16" s="22" t="s">
        <v>73</v>
      </c>
      <c r="I16" s="39" t="s">
        <v>71</v>
      </c>
    </row>
    <row r="17" spans="1:9" ht="36" customHeight="1" x14ac:dyDescent="0.15">
      <c r="A17" s="24"/>
      <c r="B17" s="28"/>
      <c r="C17" s="117" t="s">
        <v>76</v>
      </c>
      <c r="D17" s="118"/>
      <c r="E17" s="119"/>
      <c r="F17" s="21" t="s">
        <v>164</v>
      </c>
      <c r="G17" s="48">
        <f>'PMS(input)'!E21</f>
        <v>0</v>
      </c>
      <c r="H17" s="45" t="s">
        <v>77</v>
      </c>
      <c r="I17" s="39" t="s">
        <v>75</v>
      </c>
    </row>
    <row r="18" spans="1:9" ht="18.75" customHeight="1" thickBot="1" x14ac:dyDescent="0.2">
      <c r="A18" s="23" t="s">
        <v>165</v>
      </c>
      <c r="B18" s="15"/>
      <c r="C18" s="15"/>
      <c r="D18" s="15"/>
      <c r="E18" s="16"/>
      <c r="F18" s="17"/>
      <c r="G18" s="44"/>
      <c r="H18" s="16"/>
      <c r="I18" s="17"/>
    </row>
    <row r="19" spans="1:9" ht="18.75" customHeight="1" thickBot="1" x14ac:dyDescent="0.2">
      <c r="A19" s="25"/>
      <c r="B19" s="26" t="s">
        <v>166</v>
      </c>
      <c r="C19" s="19"/>
      <c r="D19" s="19"/>
      <c r="E19" s="19"/>
      <c r="F19" s="22" t="s">
        <v>152</v>
      </c>
      <c r="G19" s="47">
        <f>G20+G21+G22</f>
        <v>0</v>
      </c>
      <c r="H19" s="41" t="s">
        <v>110</v>
      </c>
      <c r="I19" s="20" t="s">
        <v>167</v>
      </c>
    </row>
    <row r="20" spans="1:9" ht="36" customHeight="1" x14ac:dyDescent="0.15">
      <c r="A20" s="49"/>
      <c r="B20" s="50"/>
      <c r="C20" s="117" t="s">
        <v>168</v>
      </c>
      <c r="D20" s="118"/>
      <c r="E20" s="119"/>
      <c r="F20" s="22" t="s">
        <v>152</v>
      </c>
      <c r="G20" s="72">
        <f>IFERROR('PMS(input)'!E8*LARGE('PMS(input)'!E25:E28,1),0)</f>
        <v>0</v>
      </c>
      <c r="H20" s="41" t="s">
        <v>110</v>
      </c>
      <c r="I20" s="20" t="s">
        <v>169</v>
      </c>
    </row>
    <row r="21" spans="1:9" ht="36" customHeight="1" x14ac:dyDescent="0.15">
      <c r="A21" s="49"/>
      <c r="B21" s="50"/>
      <c r="C21" s="132" t="s">
        <v>170</v>
      </c>
      <c r="D21" s="133"/>
      <c r="E21" s="134"/>
      <c r="F21" s="21" t="s">
        <v>156</v>
      </c>
      <c r="G21" s="72">
        <f>SUMPRODUCT('PMS(input_separate)'!C9:C13,'PMS(input_separate)'!D9:D13,'PMS(input_separate)'!E9:E13)</f>
        <v>0</v>
      </c>
      <c r="H21" s="41" t="s">
        <v>110</v>
      </c>
      <c r="I21" s="20" t="s">
        <v>171</v>
      </c>
    </row>
    <row r="22" spans="1:9" ht="36" customHeight="1" x14ac:dyDescent="0.15">
      <c r="A22" s="49"/>
      <c r="B22" s="28"/>
      <c r="C22" s="129" t="s">
        <v>172</v>
      </c>
      <c r="D22" s="130"/>
      <c r="E22" s="131"/>
      <c r="F22" s="21" t="s">
        <v>156</v>
      </c>
      <c r="G22" s="51">
        <f>SUMPRODUCT('PMS(input_separate)'!C20:C69,'PMS(input_separate)'!D20:D69,'PMS(input_separate)'!E20:E69)</f>
        <v>0</v>
      </c>
      <c r="H22" s="21" t="s">
        <v>173</v>
      </c>
      <c r="I22" s="20" t="s">
        <v>174</v>
      </c>
    </row>
    <row r="23" spans="1:9" x14ac:dyDescent="0.15">
      <c r="C23" s="5"/>
      <c r="E23" s="5"/>
      <c r="F23" s="7"/>
      <c r="G23" s="6"/>
      <c r="H23" s="2"/>
      <c r="I23" s="4"/>
    </row>
    <row r="24" spans="1:9" ht="21.75" customHeight="1" x14ac:dyDescent="0.15">
      <c r="E24" s="1" t="s">
        <v>175</v>
      </c>
    </row>
    <row r="25" spans="1:9" ht="30" customHeight="1" x14ac:dyDescent="0.15">
      <c r="E25" s="29" t="s">
        <v>72</v>
      </c>
      <c r="F25" s="30">
        <v>89</v>
      </c>
      <c r="G25" s="54" t="s">
        <v>73</v>
      </c>
      <c r="H25" s="2"/>
    </row>
    <row r="26" spans="1:9" s="2" customFormat="1" x14ac:dyDescent="0.15">
      <c r="E26" s="1"/>
      <c r="F26" s="1"/>
      <c r="G26" s="1"/>
      <c r="H26" s="1"/>
    </row>
    <row r="27" spans="1:9" ht="30" customHeight="1" x14ac:dyDescent="0.15">
      <c r="E27" s="38" t="s">
        <v>176</v>
      </c>
      <c r="F27" s="30">
        <v>1.3</v>
      </c>
      <c r="G27" s="30" t="s">
        <v>157</v>
      </c>
    </row>
    <row r="28" spans="1:9" s="2" customFormat="1" x14ac:dyDescent="0.15">
      <c r="E28" s="1"/>
      <c r="F28" s="1"/>
      <c r="G28" s="1"/>
      <c r="H28" s="1"/>
    </row>
    <row r="29" spans="1:9" s="2" customFormat="1" ht="30" customHeight="1" x14ac:dyDescent="0.15">
      <c r="E29" s="38" t="s">
        <v>177</v>
      </c>
      <c r="F29" s="30" t="s">
        <v>178</v>
      </c>
      <c r="G29" s="1"/>
      <c r="H29" s="1"/>
    </row>
    <row r="30" spans="1:9" s="2" customFormat="1" ht="30" customHeight="1" x14ac:dyDescent="0.15">
      <c r="E30" s="38" t="s">
        <v>179</v>
      </c>
      <c r="F30" s="30">
        <v>2.4499999999999999E-4</v>
      </c>
      <c r="G30" s="54" t="s">
        <v>87</v>
      </c>
      <c r="H30" s="1"/>
    </row>
    <row r="31" spans="1:9" ht="30" customHeight="1" x14ac:dyDescent="0.15">
      <c r="E31" s="38" t="s">
        <v>180</v>
      </c>
      <c r="F31" s="30">
        <v>1.2899999999999999E-4</v>
      </c>
      <c r="G31" s="54" t="s">
        <v>87</v>
      </c>
    </row>
  </sheetData>
  <mergeCells count="13">
    <mergeCell ref="C22:E22"/>
    <mergeCell ref="C21:E21"/>
    <mergeCell ref="C16:E16"/>
    <mergeCell ref="C17:E17"/>
    <mergeCell ref="C20:E20"/>
    <mergeCell ref="C13:E13"/>
    <mergeCell ref="C14:E14"/>
    <mergeCell ref="C15:E15"/>
    <mergeCell ref="A2:I2"/>
    <mergeCell ref="A3:I3"/>
    <mergeCell ref="B9:E9"/>
    <mergeCell ref="B10:E10"/>
    <mergeCell ref="B8:E8"/>
  </mergeCells>
  <phoneticPr fontId="2"/>
  <pageMargins left="0.70866141732283472" right="0.70866141732283472" top="0.74803149606299213" bottom="0.74803149606299213" header="0.31496062992125984" footer="0.31496062992125984"/>
  <pageSetup paperSize="9" scale="6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5DA04-4C11-4576-A9BE-BE8CCFBC8EF8}">
  <ds:schemaRefs>
    <ds:schemaRef ds:uri="http://schemas.microsoft.com/office/2006/metadata/properties"/>
    <ds:schemaRef ds:uri="http://schemas.microsoft.com/office/2006/documentManagement/types"/>
    <ds:schemaRef ds:uri="aa648ee9-af07-4ee7-a823-cd9c24dceb19"/>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16f3ea39-9308-4011-b282-348b837af518"/>
    <ds:schemaRef ds:uri="http://purl.org/dc/dcmitype/"/>
  </ds:schemaRefs>
</ds:datastoreItem>
</file>

<file path=customXml/itemProps2.xml><?xml version="1.0" encoding="utf-8"?>
<ds:datastoreItem xmlns:ds="http://schemas.openxmlformats.org/officeDocument/2006/customXml" ds:itemID="{828F13E2-F048-477B-A16A-8DA46CFF3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D4E6C8-C548-4648-9236-6C94A5BE6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2022-05-12T12:10:56Z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