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azabu\project\2018\P180330801_二国間クレジット制度の効率的な運用のための検討・実施事業\02_作業\02_各種申請\01_Methodology\16_TH\TH_PM015(日本テピア、冷凍機)\3_public comments\"/>
    </mc:Choice>
  </mc:AlternateContent>
  <xr:revisionPtr revIDLastSave="0" documentId="13_ncr:1_{554771C4-90C0-4879-BF25-664319204ECF}" xr6:coauthVersionLast="41" xr6:coauthVersionMax="41" xr10:uidLastSave="{00000000-0000-0000-0000-000000000000}"/>
  <bookViews>
    <workbookView xWindow="28680" yWindow="-120" windowWidth="29040" windowHeight="15990" tabRatio="688" xr2:uid="{00000000-000D-0000-FFFF-FFFF00000000}"/>
  </bookViews>
  <sheets>
    <sheet name="MPS(input)" sheetId="1" r:id="rId1"/>
    <sheet name="MPS(input_separate)" sheetId="6" r:id="rId2"/>
    <sheet name="MPS(calc_process)" sheetId="2" r:id="rId3"/>
  </sheets>
  <definedNames>
    <definedName name="_xlnm.Print_Area" localSheetId="2">'MPS(calc_process)'!$A$1:$I$21</definedName>
    <definedName name="_xlnm.Print_Area" localSheetId="0">'MPS(input)'!$A$1:$K$35</definedName>
    <definedName name="Z_B2660EC6_48E8_44CA_972A_E2556BB968F0_.wvu.PrintArea" localSheetId="2" hidden="1">'MPS(calc_process)'!$A$1:$I$21</definedName>
    <definedName name="Z_B2660EC6_48E8_44CA_972A_E2556BB968F0_.wvu.PrintArea" localSheetId="0" hidden="1">'MPS(input)'!$A$1:$K$35</definedName>
    <definedName name="Z_D0CDC236_ABDA_4432_BA8D_8D1597712156_.wvu.PrintArea" localSheetId="2" hidden="1">'MPS(calc_process)'!$A$1:$I$21</definedName>
    <definedName name="Z_D0CDC236_ABDA_4432_BA8D_8D1597712156_.wvu.PrintArea" localSheetId="0" hidden="1">'MPS(input)'!$A$1:$K$35</definedName>
    <definedName name="Z_D273F3A6_8152_4679_92B0_E1E5F788BD2C_.wvu.PrintArea" localSheetId="2" hidden="1">'MPS(calc_process)'!$A$1:$I$21</definedName>
    <definedName name="Z_D273F3A6_8152_4679_92B0_E1E5F788BD2C_.wvu.PrintArea" localSheetId="0" hidden="1">'MPS(input)'!$A$1:$K$35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7" i="6" l="1"/>
  <c r="I9" i="6"/>
  <c r="I10" i="6"/>
  <c r="I11" i="6"/>
  <c r="I12" i="6"/>
  <c r="I13" i="6"/>
  <c r="I14" i="6"/>
  <c r="I15" i="6"/>
  <c r="I16" i="6"/>
  <c r="I17" i="6"/>
  <c r="I18" i="6"/>
  <c r="I19" i="6"/>
  <c r="I20" i="6"/>
  <c r="I21" i="6"/>
  <c r="I22" i="6"/>
  <c r="I23" i="6"/>
  <c r="I24" i="6"/>
  <c r="I25" i="6"/>
  <c r="I26" i="6"/>
  <c r="I8" i="6"/>
  <c r="T1" i="6"/>
  <c r="E16" i="1"/>
  <c r="G15" i="6" s="1"/>
  <c r="Q14" i="6"/>
  <c r="O12" i="6"/>
  <c r="N11" i="6"/>
  <c r="F26" i="6"/>
  <c r="F25" i="6"/>
  <c r="F24" i="6"/>
  <c r="F23" i="6"/>
  <c r="F22" i="6"/>
  <c r="F21" i="6"/>
  <c r="F20" i="6"/>
  <c r="F19" i="6"/>
  <c r="F18" i="6"/>
  <c r="F17" i="6"/>
  <c r="F16" i="6"/>
  <c r="F15" i="6"/>
  <c r="F14" i="6"/>
  <c r="F13" i="6"/>
  <c r="F12" i="6"/>
  <c r="F11" i="6"/>
  <c r="F10" i="6"/>
  <c r="F9" i="6"/>
  <c r="F8" i="6"/>
  <c r="F7" i="6"/>
  <c r="P26" i="6"/>
  <c r="P25" i="6"/>
  <c r="P24" i="6"/>
  <c r="P23" i="6"/>
  <c r="P22" i="6"/>
  <c r="P21" i="6"/>
  <c r="P20" i="6"/>
  <c r="P19" i="6"/>
  <c r="P18" i="6"/>
  <c r="P17" i="6"/>
  <c r="P16" i="6"/>
  <c r="P15" i="6"/>
  <c r="P14" i="6"/>
  <c r="P13" i="6"/>
  <c r="P12" i="6"/>
  <c r="P11" i="6"/>
  <c r="P10" i="6"/>
  <c r="P9" i="6"/>
  <c r="P8" i="6"/>
  <c r="P7" i="6"/>
  <c r="Q26" i="6"/>
  <c r="Q25" i="6"/>
  <c r="Q24" i="6"/>
  <c r="Q23" i="6"/>
  <c r="Q22" i="6"/>
  <c r="Q21" i="6"/>
  <c r="Q20" i="6"/>
  <c r="Q19" i="6"/>
  <c r="Q18" i="6"/>
  <c r="Q17" i="6"/>
  <c r="Q16" i="6"/>
  <c r="Q15" i="6"/>
  <c r="Q13" i="6"/>
  <c r="Q12" i="6"/>
  <c r="Q11" i="6"/>
  <c r="Q10" i="6"/>
  <c r="Q9" i="6"/>
  <c r="Q8" i="6"/>
  <c r="Q7" i="6"/>
  <c r="O26" i="6"/>
  <c r="O25" i="6"/>
  <c r="O24" i="6"/>
  <c r="O23" i="6"/>
  <c r="O22" i="6"/>
  <c r="O21" i="6"/>
  <c r="O20" i="6"/>
  <c r="O19" i="6"/>
  <c r="O18" i="6"/>
  <c r="O17" i="6"/>
  <c r="O16" i="6"/>
  <c r="O15" i="6"/>
  <c r="O14" i="6"/>
  <c r="O13" i="6"/>
  <c r="O11" i="6"/>
  <c r="O10" i="6"/>
  <c r="O9" i="6"/>
  <c r="O8" i="6"/>
  <c r="O7" i="6"/>
  <c r="N26" i="6"/>
  <c r="N25" i="6"/>
  <c r="N24" i="6"/>
  <c r="N23" i="6"/>
  <c r="N22" i="6"/>
  <c r="N21" i="6"/>
  <c r="N20" i="6"/>
  <c r="N19" i="6"/>
  <c r="N18" i="6"/>
  <c r="N17" i="6"/>
  <c r="N16" i="6"/>
  <c r="N15" i="6"/>
  <c r="N14" i="6"/>
  <c r="N13" i="6"/>
  <c r="N12" i="6"/>
  <c r="N10" i="6"/>
  <c r="N9" i="6"/>
  <c r="N8" i="6"/>
  <c r="N7" i="6"/>
  <c r="E26" i="6"/>
  <c r="E25" i="6"/>
  <c r="E24" i="6"/>
  <c r="E23" i="6"/>
  <c r="E22" i="6"/>
  <c r="E21" i="6"/>
  <c r="E20" i="6"/>
  <c r="E19" i="6"/>
  <c r="E18" i="6"/>
  <c r="E17" i="6"/>
  <c r="E16" i="6"/>
  <c r="E15" i="6"/>
  <c r="E14" i="6"/>
  <c r="E13" i="6"/>
  <c r="E12" i="6"/>
  <c r="E11" i="6"/>
  <c r="E10" i="6"/>
  <c r="E9" i="6"/>
  <c r="E8" i="6"/>
  <c r="E7" i="6"/>
  <c r="D26" i="6"/>
  <c r="D25" i="6"/>
  <c r="D24" i="6"/>
  <c r="D23" i="6"/>
  <c r="D22" i="6"/>
  <c r="D21" i="6"/>
  <c r="D20" i="6"/>
  <c r="D19" i="6"/>
  <c r="D18" i="6"/>
  <c r="D17" i="6"/>
  <c r="D16" i="6"/>
  <c r="D15" i="6"/>
  <c r="D14" i="6"/>
  <c r="D13" i="6"/>
  <c r="D12" i="6"/>
  <c r="D11" i="6"/>
  <c r="D10" i="6"/>
  <c r="D9" i="6"/>
  <c r="D8" i="6"/>
  <c r="D7" i="6"/>
  <c r="E17" i="1"/>
  <c r="H26" i="6" s="1"/>
  <c r="I1" i="2"/>
  <c r="G25" i="6" l="1"/>
  <c r="G21" i="6"/>
  <c r="G12" i="6"/>
  <c r="G7" i="6"/>
  <c r="G18" i="6"/>
  <c r="H16" i="6"/>
  <c r="H14" i="6"/>
  <c r="H9" i="6"/>
  <c r="H13" i="6"/>
  <c r="H11" i="6"/>
  <c r="H23" i="6"/>
  <c r="H20" i="6"/>
  <c r="H22" i="6"/>
  <c r="H19" i="6"/>
  <c r="H8" i="6"/>
  <c r="H18" i="6"/>
  <c r="S18" i="6" s="1"/>
  <c r="H24" i="6"/>
  <c r="H7" i="6"/>
  <c r="H17" i="6"/>
  <c r="H21" i="6"/>
  <c r="S21" i="6" s="1"/>
  <c r="H15" i="6"/>
  <c r="S15" i="6" s="1"/>
  <c r="H10" i="6"/>
  <c r="H25" i="6"/>
  <c r="S25" i="6" s="1"/>
  <c r="H12" i="6"/>
  <c r="R12" i="6" s="1"/>
  <c r="G19" i="6"/>
  <c r="R19" i="6" s="1"/>
  <c r="G22" i="6"/>
  <c r="G9" i="6"/>
  <c r="R9" i="6" s="1"/>
  <c r="G16" i="6"/>
  <c r="S16" i="6" s="1"/>
  <c r="G23" i="6"/>
  <c r="G14" i="6"/>
  <c r="R14" i="6" s="1"/>
  <c r="G10" i="6"/>
  <c r="S10" i="6" s="1"/>
  <c r="G13" i="6"/>
  <c r="G17" i="6"/>
  <c r="G24" i="6"/>
  <c r="R18" i="6"/>
  <c r="G11" i="6"/>
  <c r="R11" i="6" s="1"/>
  <c r="G26" i="6"/>
  <c r="R26" i="6" s="1"/>
  <c r="G20" i="6"/>
  <c r="R20" i="6" s="1"/>
  <c r="G8" i="6"/>
  <c r="S19" i="6" l="1"/>
  <c r="T19" i="6" s="1"/>
  <c r="R23" i="6"/>
  <c r="R16" i="6"/>
  <c r="T16" i="6" s="1"/>
  <c r="S7" i="6"/>
  <c r="S14" i="6"/>
  <c r="T14" i="6" s="1"/>
  <c r="R17" i="6"/>
  <c r="S8" i="6"/>
  <c r="S11" i="6"/>
  <c r="T11" i="6" s="1"/>
  <c r="R10" i="6"/>
  <c r="T10" i="6" s="1"/>
  <c r="R21" i="6"/>
  <c r="T21" i="6" s="1"/>
  <c r="R22" i="6"/>
  <c r="R25" i="6"/>
  <c r="T25" i="6" s="1"/>
  <c r="S23" i="6"/>
  <c r="S24" i="6"/>
  <c r="S12" i="6"/>
  <c r="T12" i="6" s="1"/>
  <c r="R15" i="6"/>
  <c r="T15" i="6" s="1"/>
  <c r="S13" i="6"/>
  <c r="R7" i="6"/>
  <c r="T18" i="6"/>
  <c r="S22" i="6"/>
  <c r="S20" i="6"/>
  <c r="T20" i="6" s="1"/>
  <c r="R8" i="6"/>
  <c r="T8" i="6" s="1"/>
  <c r="S26" i="6"/>
  <c r="T26" i="6" s="1"/>
  <c r="S17" i="6"/>
  <c r="R13" i="6"/>
  <c r="R24" i="6"/>
  <c r="S9" i="6"/>
  <c r="T17" i="6" l="1"/>
  <c r="T23" i="6"/>
  <c r="T7" i="6"/>
  <c r="T24" i="6"/>
  <c r="T22" i="6"/>
  <c r="S27" i="6"/>
  <c r="G13" i="2" s="1"/>
  <c r="G12" i="2" s="1"/>
  <c r="T13" i="6"/>
  <c r="T9" i="6"/>
  <c r="R27" i="6"/>
  <c r="G10" i="2" s="1"/>
  <c r="G9" i="2" s="1"/>
  <c r="G7" i="2" s="1"/>
  <c r="B30" i="1" s="1"/>
  <c r="T27" i="6" l="1"/>
</calcChain>
</file>

<file path=xl/sharedStrings.xml><?xml version="1.0" encoding="utf-8"?>
<sst xmlns="http://schemas.openxmlformats.org/spreadsheetml/2006/main" count="246" uniqueCount="189">
  <si>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</si>
  <si>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</si>
  <si>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</si>
  <si>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</si>
  <si>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</si>
  <si>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</si>
  <si>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</si>
  <si>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</si>
  <si>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</si>
  <si>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</si>
  <si>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Monitoring point No.</t>
    <phoneticPr fontId="4"/>
  </si>
  <si>
    <t>Parameters</t>
    <phoneticPr fontId="4"/>
  </si>
  <si>
    <t>Description of data</t>
    <phoneticPr fontId="4"/>
  </si>
  <si>
    <t>Estimated Values</t>
    <phoneticPr fontId="4"/>
  </si>
  <si>
    <t>Units</t>
    <phoneticPr fontId="4"/>
  </si>
  <si>
    <t>Monitoring option</t>
    <phoneticPr fontId="4"/>
  </si>
  <si>
    <t>Source of data</t>
    <phoneticPr fontId="4"/>
  </si>
  <si>
    <t>Measurement methods and procedures</t>
    <phoneticPr fontId="4"/>
  </si>
  <si>
    <t>Monitoring frequency</t>
    <phoneticPr fontId="4"/>
  </si>
  <si>
    <t>Other comments</t>
    <phoneticPr fontId="4"/>
  </si>
  <si>
    <t>(1)</t>
  </si>
  <si>
    <r>
      <t>EC</t>
    </r>
    <r>
      <rPr>
        <vertAlign val="subscript"/>
        <sz val="11"/>
        <rFont val="Arial"/>
        <family val="2"/>
      </rPr>
      <t>PJ,i,p</t>
    </r>
    <phoneticPr fontId="4"/>
  </si>
  <si>
    <t>MWh/p</t>
    <phoneticPr fontId="4"/>
  </si>
  <si>
    <r>
      <t>EF</t>
    </r>
    <r>
      <rPr>
        <vertAlign val="subscript"/>
        <sz val="11"/>
        <rFont val="Arial"/>
        <family val="2"/>
      </rPr>
      <t>elec</t>
    </r>
    <phoneticPr fontId="4"/>
  </si>
  <si>
    <t>degree Celsius</t>
    <phoneticPr fontId="4"/>
  </si>
  <si>
    <t>-</t>
    <phoneticPr fontId="4"/>
  </si>
  <si>
    <t>Selected from the default values set in the methodology</t>
  </si>
  <si>
    <r>
      <t>COP</t>
    </r>
    <r>
      <rPr>
        <vertAlign val="subscript"/>
        <sz val="11"/>
        <rFont val="Arial"/>
        <family val="2"/>
      </rPr>
      <t>PJ,i</t>
    </r>
    <phoneticPr fontId="4"/>
  </si>
  <si>
    <t>[Monitoring option]</t>
    <phoneticPr fontId="4"/>
  </si>
  <si>
    <t>Option A</t>
    <phoneticPr fontId="4"/>
  </si>
  <si>
    <t>Option B</t>
    <phoneticPr fontId="4"/>
  </si>
  <si>
    <t>Option C</t>
    <phoneticPr fontId="4"/>
  </si>
  <si>
    <t>Parameter</t>
  </si>
  <si>
    <r>
      <t>tCO</t>
    </r>
    <r>
      <rPr>
        <vertAlign val="subscript"/>
        <sz val="11"/>
        <color indexed="8"/>
        <rFont val="Arial"/>
        <family val="2"/>
      </rPr>
      <t>2</t>
    </r>
    <r>
      <rPr>
        <sz val="11"/>
        <color indexed="8"/>
        <rFont val="Arial"/>
        <family val="2"/>
      </rPr>
      <t>/p</t>
    </r>
    <phoneticPr fontId="4"/>
  </si>
  <si>
    <t>N/A</t>
  </si>
  <si>
    <t>MWh/p</t>
    <phoneticPr fontId="4"/>
  </si>
  <si>
    <t>[List of Default Values]</t>
    <phoneticPr fontId="4"/>
  </si>
  <si>
    <t>degree Celsius</t>
    <phoneticPr fontId="4"/>
  </si>
  <si>
    <t>Continuously</t>
    <phoneticPr fontId="4"/>
  </si>
  <si>
    <t>(3)</t>
    <phoneticPr fontId="4"/>
  </si>
  <si>
    <t>Option C</t>
    <phoneticPr fontId="4"/>
  </si>
  <si>
    <t>Monitored data</t>
    <phoneticPr fontId="4"/>
  </si>
  <si>
    <t>-</t>
    <phoneticPr fontId="3"/>
  </si>
  <si>
    <t>The most recent value available at the time of validation is applied and fixed for the monitoring period thereafter. The data is sourced from “Grid Emission Factor (GEF) of Thailand”, endorsed by Thailand Greenhouse Gas Management Organization unless otherwise instructed by the Joint Committee.</t>
    <phoneticPr fontId="4"/>
  </si>
  <si>
    <r>
      <t>EG</t>
    </r>
    <r>
      <rPr>
        <vertAlign val="subscript"/>
        <sz val="11"/>
        <rFont val="Arial"/>
        <family val="2"/>
      </rPr>
      <t>PJ,p</t>
    </r>
    <phoneticPr fontId="4"/>
  </si>
  <si>
    <t>Option C</t>
    <phoneticPr fontId="4"/>
  </si>
  <si>
    <t>Monitored data</t>
    <phoneticPr fontId="4"/>
  </si>
  <si>
    <t>Continuously</t>
    <phoneticPr fontId="4"/>
  </si>
  <si>
    <t>(2)</t>
    <phoneticPr fontId="4"/>
  </si>
  <si>
    <r>
      <t>FC</t>
    </r>
    <r>
      <rPr>
        <vertAlign val="subscript"/>
        <sz val="11"/>
        <rFont val="Arial"/>
        <family val="2"/>
      </rPr>
      <t>PJ,p</t>
    </r>
    <phoneticPr fontId="4"/>
  </si>
  <si>
    <t>Option B</t>
    <phoneticPr fontId="4"/>
  </si>
  <si>
    <t>Invoice from fuel supply company</t>
    <phoneticPr fontId="4"/>
  </si>
  <si>
    <t>Data is collected and recorded from the invoices by the fuel supply company.</t>
    <phoneticPr fontId="4"/>
  </si>
  <si>
    <t>Continuously</t>
    <phoneticPr fontId="4"/>
  </si>
  <si>
    <r>
      <t>η</t>
    </r>
    <r>
      <rPr>
        <vertAlign val="subscript"/>
        <sz val="11"/>
        <rFont val="Arial"/>
        <family val="2"/>
      </rPr>
      <t>elec</t>
    </r>
    <phoneticPr fontId="4"/>
  </si>
  <si>
    <t xml:space="preserve">Power generation efficiency </t>
    <phoneticPr fontId="4"/>
  </si>
  <si>
    <t>%</t>
    <phoneticPr fontId="4"/>
  </si>
  <si>
    <t>Specification of the captive power generation system provided by the manufacturer</t>
    <phoneticPr fontId="4"/>
  </si>
  <si>
    <r>
      <t>NCV</t>
    </r>
    <r>
      <rPr>
        <vertAlign val="subscript"/>
        <sz val="11"/>
        <rFont val="Arial"/>
        <family val="2"/>
      </rPr>
      <t>fuel</t>
    </r>
    <phoneticPr fontId="4"/>
  </si>
  <si>
    <t>Net calorific value of consumed fuel</t>
    <phoneticPr fontId="4"/>
  </si>
  <si>
    <t>In order of preference:
1) values provided by the fuel supplier;
2) measurement by the project participants;
3) regional or national default values;
4) IPCC default values provided in table 1.4 of Ch.1 Vol.2 of 2006 IPCC Guidelines on National GHG Inventories. Lower value is applied.</t>
    <phoneticPr fontId="4"/>
  </si>
  <si>
    <r>
      <t>EF</t>
    </r>
    <r>
      <rPr>
        <vertAlign val="subscript"/>
        <sz val="11"/>
        <rFont val="Arial"/>
        <family val="2"/>
      </rPr>
      <t>fuel</t>
    </r>
    <phoneticPr fontId="4"/>
  </si>
  <si>
    <r>
      <t>CO</t>
    </r>
    <r>
      <rPr>
        <vertAlign val="subscript"/>
        <sz val="11"/>
        <rFont val="Arial"/>
        <family val="2"/>
      </rPr>
      <t>2</t>
    </r>
    <r>
      <rPr>
        <sz val="11"/>
        <rFont val="Arial"/>
        <family val="2"/>
      </rPr>
      <t xml:space="preserve"> emission factor of consumed fuel</t>
    </r>
    <phoneticPr fontId="4"/>
  </si>
  <si>
    <r>
      <t>tCO</t>
    </r>
    <r>
      <rPr>
        <vertAlign val="subscript"/>
        <sz val="11"/>
        <rFont val="Arial"/>
        <family val="2"/>
      </rPr>
      <t>2</t>
    </r>
    <r>
      <rPr>
        <sz val="11"/>
        <rFont val="Arial"/>
        <family val="2"/>
      </rPr>
      <t>/GJ</t>
    </r>
    <phoneticPr fontId="4"/>
  </si>
  <si>
    <t>-</t>
    <phoneticPr fontId="3"/>
  </si>
  <si>
    <t>Parameters</t>
    <phoneticPr fontId="3"/>
  </si>
  <si>
    <t>Description of data</t>
    <phoneticPr fontId="3"/>
  </si>
  <si>
    <t>Units</t>
    <phoneticPr fontId="3"/>
  </si>
  <si>
    <t>-</t>
    <phoneticPr fontId="3"/>
  </si>
  <si>
    <t>Estimated values</t>
    <phoneticPr fontId="3"/>
  </si>
  <si>
    <t>Total</t>
    <phoneticPr fontId="3"/>
  </si>
  <si>
    <t>Project
chiller
No.</t>
    <phoneticPr fontId="3"/>
  </si>
  <si>
    <t>-</t>
    <phoneticPr fontId="4"/>
  </si>
  <si>
    <t>Units</t>
    <phoneticPr fontId="4"/>
  </si>
  <si>
    <t>1. Calculations for emission reductions</t>
    <phoneticPr fontId="4"/>
  </si>
  <si>
    <t>Fuel type</t>
    <phoneticPr fontId="4"/>
  </si>
  <si>
    <t>Value</t>
    <phoneticPr fontId="4"/>
  </si>
  <si>
    <t>Units</t>
    <phoneticPr fontId="4"/>
  </si>
  <si>
    <t>(a)</t>
    <phoneticPr fontId="4"/>
  </si>
  <si>
    <t>(b)</t>
    <phoneticPr fontId="4"/>
  </si>
  <si>
    <t>(c)</t>
    <phoneticPr fontId="4"/>
  </si>
  <si>
    <t>(d)</t>
    <phoneticPr fontId="4"/>
  </si>
  <si>
    <t>(e)</t>
    <phoneticPr fontId="4"/>
  </si>
  <si>
    <t>(f)</t>
    <phoneticPr fontId="4"/>
  </si>
  <si>
    <t>Parameters</t>
    <phoneticPr fontId="4"/>
  </si>
  <si>
    <t>Description of data</t>
    <phoneticPr fontId="4"/>
  </si>
  <si>
    <t>Estimated Values</t>
    <phoneticPr fontId="4"/>
  </si>
  <si>
    <t>Source of data</t>
    <phoneticPr fontId="4"/>
  </si>
  <si>
    <t>Other comments</t>
    <phoneticPr fontId="4"/>
  </si>
  <si>
    <t xml:space="preserve">Power generation efficiency obtained from manufacturer's specification
</t>
    <phoneticPr fontId="4"/>
  </si>
  <si>
    <t>The power generation efficiency calculated from monitored data of the amount of fuel input for power generation and the amount of electricity generated.</t>
    <phoneticPr fontId="4"/>
  </si>
  <si>
    <t>Calculated</t>
    <phoneticPr fontId="4"/>
  </si>
  <si>
    <r>
      <t>EF</t>
    </r>
    <r>
      <rPr>
        <vertAlign val="subscript"/>
        <sz val="11"/>
        <color theme="1"/>
        <rFont val="Arial"/>
        <family val="2"/>
      </rPr>
      <t>elec</t>
    </r>
    <phoneticPr fontId="4"/>
  </si>
  <si>
    <r>
      <t>tCO</t>
    </r>
    <r>
      <rPr>
        <vertAlign val="subscript"/>
        <sz val="11"/>
        <color theme="1"/>
        <rFont val="Arial"/>
        <family val="2"/>
      </rPr>
      <t>2</t>
    </r>
    <r>
      <rPr>
        <sz val="11"/>
        <color theme="1"/>
        <rFont val="Arial"/>
        <family val="2"/>
      </rPr>
      <t>/MWh</t>
    </r>
    <phoneticPr fontId="4"/>
  </si>
  <si>
    <t>[Captive electricity with diesel fuel]
CDM approved small scale methodology: AMS-I.A.
[Captive electricity with natural gas]
2006 IPCC Guidelines on National GHG Inventories for the source of EF of natural gas.
CDM Methodological tool "Determining the baseline efficiency of thermal or electric energy generation systems version02.0" for the default efficiency for off-grid power plants.</t>
    <phoneticPr fontId="4"/>
  </si>
  <si>
    <r>
      <t xml:space="preserve">Table 1: Parameters to be monitored </t>
    </r>
    <r>
      <rPr>
        <b/>
        <i/>
        <sz val="11"/>
        <color indexed="8"/>
        <rFont val="Arial"/>
        <family val="2"/>
      </rPr>
      <t>ex post</t>
    </r>
    <phoneticPr fontId="4"/>
  </si>
  <si>
    <r>
      <t xml:space="preserve">Table 2: Project-specific parameters to be fixed </t>
    </r>
    <r>
      <rPr>
        <b/>
        <i/>
        <sz val="11"/>
        <color indexed="8"/>
        <rFont val="Arial"/>
        <family val="2"/>
      </rPr>
      <t>ex ante</t>
    </r>
    <phoneticPr fontId="4"/>
  </si>
  <si>
    <r>
      <t>tCO</t>
    </r>
    <r>
      <rPr>
        <vertAlign val="subscript"/>
        <sz val="11"/>
        <rFont val="Arial"/>
        <family val="2"/>
      </rPr>
      <t>2</t>
    </r>
    <r>
      <rPr>
        <sz val="11"/>
        <rFont val="Arial"/>
        <family val="2"/>
      </rPr>
      <t>/MWh</t>
    </r>
    <phoneticPr fontId="4"/>
  </si>
  <si>
    <r>
      <t>COP</t>
    </r>
    <r>
      <rPr>
        <vertAlign val="subscript"/>
        <sz val="11"/>
        <rFont val="Arial"/>
        <family val="2"/>
      </rPr>
      <t>RE,i</t>
    </r>
    <phoneticPr fontId="4"/>
  </si>
  <si>
    <r>
      <t>COP</t>
    </r>
    <r>
      <rPr>
        <vertAlign val="subscript"/>
        <sz val="11"/>
        <rFont val="Arial"/>
        <family val="2"/>
      </rPr>
      <t>PJ,tc,i</t>
    </r>
    <phoneticPr fontId="4"/>
  </si>
  <si>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t>
    </r>
    <phoneticPr fontId="4"/>
  </si>
  <si>
    <r>
      <t>CO</t>
    </r>
    <r>
      <rPr>
        <b/>
        <vertAlign val="subscript"/>
        <sz val="11"/>
        <color indexed="9"/>
        <rFont val="Arial"/>
        <family val="2"/>
      </rPr>
      <t>2</t>
    </r>
    <r>
      <rPr>
        <b/>
        <sz val="11"/>
        <color indexed="9"/>
        <rFont val="Arial"/>
        <family val="2"/>
      </rPr>
      <t xml:space="preserve"> emission reductions</t>
    </r>
    <phoneticPr fontId="4"/>
  </si>
  <si>
    <r>
      <t xml:space="preserve">Parameters to be monitored </t>
    </r>
    <r>
      <rPr>
        <b/>
        <i/>
        <sz val="11"/>
        <color indexed="9"/>
        <rFont val="Arial"/>
        <family val="2"/>
      </rPr>
      <t>ex post</t>
    </r>
    <phoneticPr fontId="3"/>
  </si>
  <si>
    <r>
      <t xml:space="preserve">Project-specific parameters to be fixed </t>
    </r>
    <r>
      <rPr>
        <b/>
        <i/>
        <sz val="11"/>
        <color indexed="9"/>
        <rFont val="Arial"/>
        <family val="2"/>
      </rPr>
      <t>ex ante</t>
    </r>
    <phoneticPr fontId="3"/>
  </si>
  <si>
    <r>
      <rPr>
        <b/>
        <i/>
        <sz val="11"/>
        <color theme="0"/>
        <rFont val="Arial"/>
        <family val="2"/>
      </rPr>
      <t>Ex-ante</t>
    </r>
    <r>
      <rPr>
        <b/>
        <sz val="11"/>
        <color theme="0"/>
        <rFont val="Arial"/>
        <family val="2"/>
      </rPr>
      <t xml:space="preserve"> estimation of emissions</t>
    </r>
    <phoneticPr fontId="3"/>
  </si>
  <si>
    <r>
      <t>EC</t>
    </r>
    <r>
      <rPr>
        <vertAlign val="subscript"/>
        <sz val="11"/>
        <rFont val="Arial"/>
        <family val="2"/>
      </rPr>
      <t>PJ,i,p</t>
    </r>
    <phoneticPr fontId="4"/>
  </si>
  <si>
    <r>
      <t>FC</t>
    </r>
    <r>
      <rPr>
        <vertAlign val="subscript"/>
        <sz val="11"/>
        <rFont val="Arial"/>
        <family val="2"/>
      </rPr>
      <t>PJ,p</t>
    </r>
    <phoneticPr fontId="4"/>
  </si>
  <si>
    <r>
      <t>EG</t>
    </r>
    <r>
      <rPr>
        <vertAlign val="subscript"/>
        <sz val="11"/>
        <rFont val="Arial"/>
        <family val="2"/>
      </rPr>
      <t>PJ,p</t>
    </r>
    <phoneticPr fontId="4"/>
  </si>
  <si>
    <r>
      <t>EF</t>
    </r>
    <r>
      <rPr>
        <vertAlign val="subscript"/>
        <sz val="11"/>
        <rFont val="Arial"/>
        <family val="2"/>
      </rPr>
      <t>elec</t>
    </r>
    <phoneticPr fontId="4"/>
  </si>
  <si>
    <r>
      <t>EF</t>
    </r>
    <r>
      <rPr>
        <vertAlign val="subscript"/>
        <sz val="11"/>
        <color theme="1"/>
        <rFont val="Arial"/>
        <family val="2"/>
      </rPr>
      <t>elec</t>
    </r>
    <phoneticPr fontId="4"/>
  </si>
  <si>
    <r>
      <t>T</t>
    </r>
    <r>
      <rPr>
        <vertAlign val="subscript"/>
        <sz val="11"/>
        <rFont val="Arial"/>
        <family val="2"/>
      </rPr>
      <t>cooling-out,i</t>
    </r>
    <phoneticPr fontId="4"/>
  </si>
  <si>
    <r>
      <t>T</t>
    </r>
    <r>
      <rPr>
        <vertAlign val="subscript"/>
        <sz val="11"/>
        <rFont val="Arial"/>
        <family val="2"/>
      </rPr>
      <t>chilled-out,i</t>
    </r>
    <phoneticPr fontId="4"/>
  </si>
  <si>
    <r>
      <t>COP</t>
    </r>
    <r>
      <rPr>
        <vertAlign val="subscript"/>
        <sz val="11"/>
        <rFont val="Arial"/>
        <family val="2"/>
      </rPr>
      <t>RE,i</t>
    </r>
    <phoneticPr fontId="4"/>
  </si>
  <si>
    <r>
      <t>COP</t>
    </r>
    <r>
      <rPr>
        <vertAlign val="subscript"/>
        <sz val="11"/>
        <rFont val="Arial"/>
        <family val="2"/>
      </rPr>
      <t>PJ,i</t>
    </r>
    <phoneticPr fontId="4"/>
  </si>
  <si>
    <r>
      <t>COP</t>
    </r>
    <r>
      <rPr>
        <vertAlign val="subscript"/>
        <sz val="11"/>
        <rFont val="Arial"/>
        <family val="2"/>
      </rPr>
      <t>PJ,tc,i</t>
    </r>
    <phoneticPr fontId="4"/>
  </si>
  <si>
    <r>
      <t>η</t>
    </r>
    <r>
      <rPr>
        <vertAlign val="subscript"/>
        <sz val="11"/>
        <rFont val="Arial"/>
        <family val="2"/>
      </rPr>
      <t>elec</t>
    </r>
    <phoneticPr fontId="4"/>
  </si>
  <si>
    <r>
      <t>NCV</t>
    </r>
    <r>
      <rPr>
        <vertAlign val="subscript"/>
        <sz val="11"/>
        <rFont val="Arial"/>
        <family val="2"/>
      </rPr>
      <t>fuel</t>
    </r>
    <phoneticPr fontId="4"/>
  </si>
  <si>
    <r>
      <t>EF</t>
    </r>
    <r>
      <rPr>
        <vertAlign val="subscript"/>
        <sz val="11"/>
        <rFont val="Arial"/>
        <family val="2"/>
      </rPr>
      <t>fuel</t>
    </r>
    <phoneticPr fontId="4"/>
  </si>
  <si>
    <r>
      <t>RE</t>
    </r>
    <r>
      <rPr>
        <vertAlign val="subscript"/>
        <sz val="11"/>
        <rFont val="Arial"/>
        <family val="2"/>
      </rPr>
      <t>i,p</t>
    </r>
    <phoneticPr fontId="4"/>
  </si>
  <si>
    <r>
      <t>PE</t>
    </r>
    <r>
      <rPr>
        <vertAlign val="subscript"/>
        <sz val="11"/>
        <rFont val="Arial"/>
        <family val="2"/>
      </rPr>
      <t>i,p</t>
    </r>
    <phoneticPr fontId="3"/>
  </si>
  <si>
    <r>
      <t>ER</t>
    </r>
    <r>
      <rPr>
        <vertAlign val="subscript"/>
        <sz val="11"/>
        <rFont val="Arial"/>
        <family val="2"/>
      </rPr>
      <t>i,p</t>
    </r>
    <phoneticPr fontId="4"/>
  </si>
  <si>
    <r>
      <t xml:space="preserve">Power consumption of project chiller </t>
    </r>
    <r>
      <rPr>
        <i/>
        <sz val="11"/>
        <rFont val="Arial"/>
        <family val="2"/>
      </rPr>
      <t>i</t>
    </r>
    <r>
      <rPr>
        <sz val="11"/>
        <rFont val="Arial"/>
        <family val="2"/>
      </rPr>
      <t xml:space="preserve"> during the period </t>
    </r>
    <r>
      <rPr>
        <i/>
        <sz val="11"/>
        <rFont val="Arial"/>
        <family val="2"/>
      </rPr>
      <t>p</t>
    </r>
    <phoneticPr fontId="4"/>
  </si>
  <si>
    <r>
      <t xml:space="preserve">The amount of fuel input for power generation during monitoring period </t>
    </r>
    <r>
      <rPr>
        <i/>
        <sz val="11"/>
        <rFont val="Arial"/>
        <family val="2"/>
      </rPr>
      <t>p</t>
    </r>
    <phoneticPr fontId="3"/>
  </si>
  <si>
    <r>
      <t xml:space="preserve">The amount of electricity generated during the monitoring period </t>
    </r>
    <r>
      <rPr>
        <i/>
        <sz val="11"/>
        <rFont val="Arial"/>
        <family val="2"/>
      </rPr>
      <t>p</t>
    </r>
    <phoneticPr fontId="3"/>
  </si>
  <si>
    <r>
      <t xml:space="preserve">Output cooling water temperature of project chiller </t>
    </r>
    <r>
      <rPr>
        <i/>
        <sz val="11"/>
        <rFont val="Arial"/>
        <family val="2"/>
      </rPr>
      <t>i</t>
    </r>
    <r>
      <rPr>
        <sz val="11"/>
        <rFont val="Arial"/>
        <family val="2"/>
      </rPr>
      <t xml:space="preserve"> set under the project specific condition</t>
    </r>
    <phoneticPr fontId="4"/>
  </si>
  <si>
    <r>
      <t xml:space="preserve">Output chilled water temperature of project chiller </t>
    </r>
    <r>
      <rPr>
        <i/>
        <sz val="11"/>
        <rFont val="Arial"/>
        <family val="2"/>
      </rPr>
      <t>i</t>
    </r>
    <r>
      <rPr>
        <sz val="11"/>
        <rFont val="Arial"/>
        <family val="2"/>
      </rPr>
      <t xml:space="preserve"> set under the project specific condition</t>
    </r>
    <phoneticPr fontId="4"/>
  </si>
  <si>
    <r>
      <t xml:space="preserve">COP of reference chiller </t>
    </r>
    <r>
      <rPr>
        <i/>
        <sz val="11"/>
        <rFont val="Arial"/>
        <family val="2"/>
      </rPr>
      <t>i</t>
    </r>
    <r>
      <rPr>
        <sz val="11"/>
        <rFont val="Arial"/>
        <family val="2"/>
      </rPr>
      <t xml:space="preserve"> under the standardizing temperature conditions</t>
    </r>
    <phoneticPr fontId="4"/>
  </si>
  <si>
    <r>
      <t xml:space="preserve">COP of project chiller </t>
    </r>
    <r>
      <rPr>
        <i/>
        <sz val="11"/>
        <rFont val="Arial"/>
        <family val="2"/>
      </rPr>
      <t>i</t>
    </r>
    <r>
      <rPr>
        <sz val="11"/>
        <rFont val="Arial"/>
        <family val="2"/>
      </rPr>
      <t xml:space="preserve"> calculated under the standardizing temperature conditions</t>
    </r>
    <phoneticPr fontId="4"/>
  </si>
  <si>
    <r>
      <t>CO</t>
    </r>
    <r>
      <rPr>
        <vertAlign val="subscript"/>
        <sz val="11"/>
        <rFont val="Arial"/>
        <family val="2"/>
      </rPr>
      <t>2</t>
    </r>
    <r>
      <rPr>
        <sz val="11"/>
        <rFont val="Arial"/>
        <family val="2"/>
      </rPr>
      <t xml:space="preserve"> emission factor of consumed fuel</t>
    </r>
    <phoneticPr fontId="4"/>
  </si>
  <si>
    <r>
      <t xml:space="preserve">Reference emissions of project chiller </t>
    </r>
    <r>
      <rPr>
        <i/>
        <sz val="11"/>
        <rFont val="Arial"/>
        <family val="2"/>
      </rPr>
      <t>i</t>
    </r>
    <r>
      <rPr>
        <sz val="11"/>
        <rFont val="Arial"/>
        <family val="2"/>
      </rPr>
      <t xml:space="preserve"> during the period </t>
    </r>
    <r>
      <rPr>
        <i/>
        <sz val="11"/>
        <rFont val="Arial"/>
        <family val="2"/>
      </rPr>
      <t>p</t>
    </r>
    <phoneticPr fontId="3"/>
  </si>
  <si>
    <r>
      <t xml:space="preserve">Project emissions of project chiller </t>
    </r>
    <r>
      <rPr>
        <i/>
        <sz val="11"/>
        <rFont val="Arial"/>
        <family val="2"/>
      </rPr>
      <t>i</t>
    </r>
    <r>
      <rPr>
        <sz val="11"/>
        <rFont val="Arial"/>
        <family val="2"/>
      </rPr>
      <t xml:space="preserve"> during the period </t>
    </r>
    <r>
      <rPr>
        <i/>
        <sz val="11"/>
        <rFont val="Arial"/>
        <family val="2"/>
      </rPr>
      <t>p</t>
    </r>
    <phoneticPr fontId="3"/>
  </si>
  <si>
    <r>
      <t>tCO</t>
    </r>
    <r>
      <rPr>
        <vertAlign val="subscript"/>
        <sz val="11"/>
        <rFont val="Arial"/>
        <family val="2"/>
      </rPr>
      <t>2</t>
    </r>
    <r>
      <rPr>
        <sz val="11"/>
        <rFont val="Arial"/>
        <family val="2"/>
      </rPr>
      <t>/MWh</t>
    </r>
    <phoneticPr fontId="4"/>
  </si>
  <si>
    <r>
      <t>tCO</t>
    </r>
    <r>
      <rPr>
        <vertAlign val="subscript"/>
        <sz val="11"/>
        <color theme="1"/>
        <rFont val="Arial"/>
        <family val="2"/>
      </rPr>
      <t>2</t>
    </r>
    <r>
      <rPr>
        <sz val="11"/>
        <color theme="1"/>
        <rFont val="Arial"/>
        <family val="2"/>
      </rPr>
      <t>/MWh</t>
    </r>
    <phoneticPr fontId="4"/>
  </si>
  <si>
    <r>
      <t>tCO</t>
    </r>
    <r>
      <rPr>
        <vertAlign val="subscript"/>
        <sz val="11"/>
        <rFont val="Arial"/>
        <family val="2"/>
      </rPr>
      <t>2</t>
    </r>
    <r>
      <rPr>
        <sz val="11"/>
        <rFont val="Arial"/>
        <family val="2"/>
      </rPr>
      <t>/GJ</t>
    </r>
    <phoneticPr fontId="4"/>
  </si>
  <si>
    <r>
      <t>tCO</t>
    </r>
    <r>
      <rPr>
        <vertAlign val="subscript"/>
        <sz val="11"/>
        <rFont val="Arial"/>
        <family val="2"/>
      </rPr>
      <t>2</t>
    </r>
    <r>
      <rPr>
        <sz val="11"/>
        <rFont val="Arial"/>
        <family val="2"/>
      </rPr>
      <t>/p</t>
    </r>
    <phoneticPr fontId="3"/>
  </si>
  <si>
    <r>
      <t xml:space="preserve">Emission reductions during the period </t>
    </r>
    <r>
      <rPr>
        <i/>
        <sz val="11"/>
        <color indexed="8"/>
        <rFont val="Arial"/>
        <family val="2"/>
      </rPr>
      <t>p</t>
    </r>
    <phoneticPr fontId="4"/>
  </si>
  <si>
    <r>
      <t>tCO</t>
    </r>
    <r>
      <rPr>
        <vertAlign val="subscript"/>
        <sz val="11"/>
        <color indexed="8"/>
        <rFont val="Arial"/>
        <family val="2"/>
      </rPr>
      <t>2</t>
    </r>
    <r>
      <rPr>
        <sz val="11"/>
        <color indexed="8"/>
        <rFont val="Arial"/>
        <family val="2"/>
      </rPr>
      <t>/p</t>
    </r>
    <phoneticPr fontId="4"/>
  </si>
  <si>
    <r>
      <t>ER</t>
    </r>
    <r>
      <rPr>
        <vertAlign val="subscript"/>
        <sz val="11"/>
        <color indexed="8"/>
        <rFont val="Arial"/>
        <family val="2"/>
      </rPr>
      <t>p</t>
    </r>
    <phoneticPr fontId="4"/>
  </si>
  <si>
    <r>
      <t xml:space="preserve">Reference emissions during the period </t>
    </r>
    <r>
      <rPr>
        <i/>
        <sz val="11"/>
        <color indexed="8"/>
        <rFont val="Arial"/>
        <family val="2"/>
      </rPr>
      <t>p</t>
    </r>
    <phoneticPr fontId="4"/>
  </si>
  <si>
    <r>
      <t>RE</t>
    </r>
    <r>
      <rPr>
        <vertAlign val="subscript"/>
        <sz val="11"/>
        <color indexed="8"/>
        <rFont val="Arial"/>
        <family val="2"/>
      </rPr>
      <t>p</t>
    </r>
    <phoneticPr fontId="4"/>
  </si>
  <si>
    <r>
      <t xml:space="preserve">Project emissions during the period </t>
    </r>
    <r>
      <rPr>
        <i/>
        <sz val="11"/>
        <color indexed="8"/>
        <rFont val="Arial"/>
        <family val="2"/>
      </rPr>
      <t>p</t>
    </r>
    <phoneticPr fontId="4"/>
  </si>
  <si>
    <r>
      <t>tCO</t>
    </r>
    <r>
      <rPr>
        <vertAlign val="subscript"/>
        <sz val="11"/>
        <rFont val="Arial"/>
        <family val="2"/>
      </rPr>
      <t>2</t>
    </r>
    <r>
      <rPr>
        <sz val="11"/>
        <rFont val="Arial"/>
        <family val="2"/>
      </rPr>
      <t>/p</t>
    </r>
    <phoneticPr fontId="4"/>
  </si>
  <si>
    <r>
      <t>PE</t>
    </r>
    <r>
      <rPr>
        <vertAlign val="subscript"/>
        <sz val="11"/>
        <rFont val="Arial"/>
        <family val="2"/>
      </rPr>
      <t>p</t>
    </r>
    <phoneticPr fontId="4"/>
  </si>
  <si>
    <r>
      <t xml:space="preserve">Project emissions during the period </t>
    </r>
    <r>
      <rPr>
        <i/>
        <sz val="11"/>
        <color indexed="8"/>
        <rFont val="Arial"/>
        <family val="2"/>
      </rPr>
      <t>p</t>
    </r>
    <phoneticPr fontId="3"/>
  </si>
  <si>
    <r>
      <t>TD</t>
    </r>
    <r>
      <rPr>
        <vertAlign val="subscript"/>
        <sz val="11"/>
        <rFont val="Arial"/>
        <family val="2"/>
      </rPr>
      <t>cooling</t>
    </r>
    <phoneticPr fontId="4"/>
  </si>
  <si>
    <r>
      <t>TD</t>
    </r>
    <r>
      <rPr>
        <vertAlign val="subscript"/>
        <sz val="11"/>
        <rFont val="Arial"/>
        <family val="2"/>
      </rPr>
      <t>chilled</t>
    </r>
    <phoneticPr fontId="4"/>
  </si>
  <si>
    <r>
      <rPr>
        <sz val="11"/>
        <rFont val="Arial"/>
        <family val="2"/>
      </rPr>
      <t>Chiller</t>
    </r>
    <r>
      <rPr>
        <i/>
        <sz val="11"/>
        <rFont val="Arial"/>
        <family val="2"/>
      </rPr>
      <t xml:space="preserve"> i</t>
    </r>
    <phoneticPr fontId="4"/>
  </si>
  <si>
    <t>3. Calculations of the project emissions</t>
    <phoneticPr fontId="3"/>
  </si>
  <si>
    <t>2. Calculations for reference emissions</t>
    <phoneticPr fontId="4"/>
  </si>
  <si>
    <r>
      <t>Emissions reductions by 
the project chiller</t>
    </r>
    <r>
      <rPr>
        <i/>
        <sz val="11"/>
        <rFont val="Arial"/>
        <family val="2"/>
      </rPr>
      <t xml:space="preserve"> i </t>
    </r>
    <r>
      <rPr>
        <sz val="11"/>
        <rFont val="Arial"/>
        <family val="2"/>
      </rPr>
      <t xml:space="preserve">during the period </t>
    </r>
    <r>
      <rPr>
        <i/>
        <sz val="11"/>
        <rFont val="Arial"/>
        <family val="2"/>
      </rPr>
      <t>p</t>
    </r>
    <phoneticPr fontId="3"/>
  </si>
  <si>
    <t>Based on public data which is measured by entities other than the project participants (Data used: publicly recognized data such as statistical data and specifications)</t>
    <phoneticPr fontId="4"/>
  </si>
  <si>
    <t>Based on the amount of transaction which is measured directly using measuring equipment (Data used: commercial evidence such as invoices)</t>
    <phoneticPr fontId="4"/>
  </si>
  <si>
    <t>Based on the actual measurement using measuring equipment (Data used: measured values)</t>
    <phoneticPr fontId="4"/>
  </si>
  <si>
    <t>Input on "MPS
(input_separate)"</t>
    <phoneticPr fontId="4"/>
  </si>
  <si>
    <t>for option b)</t>
    <phoneticPr fontId="4"/>
  </si>
  <si>
    <t>In order of preference:
1) values provided by the fuel supplier;
2) measurement by the project participants;
3) regional or national default values;
4) IPCC default values provided in table 1.2 of Ch.1 Vol.2 of 2006 IPCC Guidelines on National GHG Inventories. Lower value is applied.</t>
    <phoneticPr fontId="4"/>
  </si>
  <si>
    <r>
      <t xml:space="preserve">Amount of fuel consumed during monitoring period </t>
    </r>
    <r>
      <rPr>
        <i/>
        <sz val="11"/>
        <rFont val="Arial"/>
        <family val="2"/>
      </rPr>
      <t>p</t>
    </r>
    <phoneticPr fontId="4"/>
  </si>
  <si>
    <r>
      <t xml:space="preserve">Amount of electricity generated by captive power during the monitoring period </t>
    </r>
    <r>
      <rPr>
        <i/>
        <sz val="11"/>
        <rFont val="Arial"/>
        <family val="2"/>
      </rPr>
      <t>p</t>
    </r>
    <phoneticPr fontId="4"/>
  </si>
  <si>
    <r>
      <t xml:space="preserve">COP of reference screw chiller </t>
    </r>
    <r>
      <rPr>
        <i/>
        <sz val="11"/>
        <rFont val="Arial"/>
        <family val="2"/>
      </rPr>
      <t>i</t>
    </r>
    <r>
      <rPr>
        <sz val="11"/>
        <rFont val="Arial"/>
        <family val="2"/>
      </rPr>
      <t xml:space="preserve"> under the standardizing temperature conditions</t>
    </r>
    <phoneticPr fontId="4"/>
  </si>
  <si>
    <r>
      <t xml:space="preserve">COP of project screw  chiller </t>
    </r>
    <r>
      <rPr>
        <i/>
        <sz val="11"/>
        <rFont val="Arial"/>
        <family val="2"/>
      </rPr>
      <t>i</t>
    </r>
    <r>
      <rPr>
        <sz val="11"/>
        <rFont val="Arial"/>
        <family val="2"/>
      </rPr>
      <t xml:space="preserve"> calculated under the standardizing temperature conditions</t>
    </r>
    <phoneticPr fontId="4"/>
  </si>
  <si>
    <r>
      <t>Calculated with the following equation;
COP</t>
    </r>
    <r>
      <rPr>
        <vertAlign val="subscript"/>
        <sz val="11"/>
        <rFont val="Arial"/>
        <family val="2"/>
      </rPr>
      <t>PJ,tc,i</t>
    </r>
    <r>
      <rPr>
        <sz val="11"/>
        <rFont val="Arial"/>
        <family val="2"/>
      </rPr>
      <t>= COP</t>
    </r>
    <r>
      <rPr>
        <vertAlign val="subscript"/>
        <sz val="11"/>
        <rFont val="Arial"/>
        <family val="2"/>
      </rPr>
      <t>PJ,i</t>
    </r>
    <r>
      <rPr>
        <sz val="11"/>
        <rFont val="Arial"/>
        <family val="2"/>
      </rPr>
      <t xml:space="preserve"> × [(TC</t>
    </r>
    <r>
      <rPr>
        <vertAlign val="subscript"/>
        <sz val="11"/>
        <rFont val="Arial"/>
        <family val="2"/>
      </rPr>
      <t>cooling-out,i</t>
    </r>
    <r>
      <rPr>
        <sz val="11"/>
        <rFont val="Arial"/>
        <family val="2"/>
      </rPr>
      <t xml:space="preserve"> - TC</t>
    </r>
    <r>
      <rPr>
        <vertAlign val="subscript"/>
        <sz val="11"/>
        <rFont val="Arial"/>
        <family val="2"/>
      </rPr>
      <t>chilled-out,i</t>
    </r>
    <r>
      <rPr>
        <sz val="11"/>
        <rFont val="Arial"/>
        <family val="2"/>
      </rPr>
      <t xml:space="preserve"> + TD</t>
    </r>
    <r>
      <rPr>
        <vertAlign val="subscript"/>
        <sz val="11"/>
        <rFont val="Arial"/>
        <family val="2"/>
      </rPr>
      <t>chilled</t>
    </r>
    <r>
      <rPr>
        <sz val="11"/>
        <rFont val="Arial"/>
        <family val="2"/>
      </rPr>
      <t xml:space="preserve"> + TD</t>
    </r>
    <r>
      <rPr>
        <vertAlign val="subscript"/>
        <sz val="11"/>
        <rFont val="Arial"/>
        <family val="2"/>
      </rPr>
      <t>cooling</t>
    </r>
    <r>
      <rPr>
        <sz val="11"/>
        <rFont val="Arial"/>
        <family val="2"/>
      </rPr>
      <t>) ÷ (37 - 7 + TD</t>
    </r>
    <r>
      <rPr>
        <vertAlign val="subscript"/>
        <sz val="11"/>
        <rFont val="Arial"/>
        <family val="2"/>
      </rPr>
      <t>chilled</t>
    </r>
    <r>
      <rPr>
        <sz val="11"/>
        <rFont val="Arial"/>
        <family val="2"/>
      </rPr>
      <t xml:space="preserve"> + TD</t>
    </r>
    <r>
      <rPr>
        <vertAlign val="subscript"/>
        <sz val="11"/>
        <rFont val="Arial"/>
        <family val="2"/>
      </rPr>
      <t>cooling</t>
    </r>
    <r>
      <rPr>
        <sz val="11"/>
        <rFont val="Arial"/>
        <family val="2"/>
      </rPr>
      <t>)]</t>
    </r>
    <phoneticPr fontId="4"/>
  </si>
  <si>
    <r>
      <t>[For</t>
    </r>
    <r>
      <rPr>
        <sz val="11"/>
        <rFont val="Arial"/>
        <family val="2"/>
      </rPr>
      <t xml:space="preserve"> grid electricity]
CO</t>
    </r>
    <r>
      <rPr>
        <vertAlign val="subscript"/>
        <sz val="11"/>
        <rFont val="Arial"/>
        <family val="2"/>
      </rPr>
      <t>2</t>
    </r>
    <r>
      <rPr>
        <sz val="11"/>
        <rFont val="Arial"/>
        <family val="2"/>
      </rPr>
      <t xml:space="preserve"> emission factor for consumed electricity</t>
    </r>
    <phoneticPr fontId="4"/>
  </si>
  <si>
    <r>
      <t>[For</t>
    </r>
    <r>
      <rPr>
        <sz val="11"/>
        <color theme="1"/>
        <rFont val="Arial"/>
        <family val="2"/>
      </rPr>
      <t xml:space="preserve"> captive electricity</t>
    </r>
    <r>
      <rPr>
        <sz val="11"/>
        <color theme="1"/>
        <rFont val="Arial"/>
        <family val="2"/>
      </rPr>
      <t>]
CO</t>
    </r>
    <r>
      <rPr>
        <vertAlign val="subscript"/>
        <sz val="11"/>
        <color theme="1"/>
        <rFont val="Arial"/>
        <family val="2"/>
      </rPr>
      <t>2</t>
    </r>
    <r>
      <rPr>
        <sz val="11"/>
        <color theme="1"/>
        <rFont val="Arial"/>
        <family val="2"/>
      </rPr>
      <t xml:space="preserve"> emission factor for consumed electricity
</t>
    </r>
    <r>
      <rPr>
        <b/>
        <sz val="11"/>
        <color theme="1"/>
        <rFont val="Arial"/>
        <family val="2"/>
      </rPr>
      <t>Option a)</t>
    </r>
    <phoneticPr fontId="4"/>
  </si>
  <si>
    <r>
      <t>[For</t>
    </r>
    <r>
      <rPr>
        <sz val="11"/>
        <color theme="1"/>
        <rFont val="Arial"/>
        <family val="2"/>
      </rPr>
      <t xml:space="preserve"> captive electricity</t>
    </r>
    <r>
      <rPr>
        <sz val="11"/>
        <color theme="1"/>
        <rFont val="Arial"/>
        <family val="2"/>
      </rPr>
      <t>]
CO</t>
    </r>
    <r>
      <rPr>
        <vertAlign val="subscript"/>
        <sz val="11"/>
        <color theme="1"/>
        <rFont val="Arial"/>
        <family val="2"/>
      </rPr>
      <t>2</t>
    </r>
    <r>
      <rPr>
        <sz val="11"/>
        <color theme="1"/>
        <rFont val="Arial"/>
        <family val="2"/>
      </rPr>
      <t xml:space="preserve"> emission factor for consumed electricity
</t>
    </r>
    <r>
      <rPr>
        <b/>
        <sz val="11"/>
        <color theme="1"/>
        <rFont val="Arial"/>
        <family val="2"/>
      </rPr>
      <t>Option b)</t>
    </r>
    <phoneticPr fontId="4"/>
  </si>
  <si>
    <r>
      <t>[For</t>
    </r>
    <r>
      <rPr>
        <sz val="11"/>
        <color theme="1"/>
        <rFont val="Arial"/>
        <family val="2"/>
      </rPr>
      <t xml:space="preserve"> captive electricity</t>
    </r>
    <r>
      <rPr>
        <sz val="11"/>
        <color theme="1"/>
        <rFont val="Arial"/>
        <family val="2"/>
      </rPr>
      <t xml:space="preserve">]
</t>
    </r>
    <r>
      <rPr>
        <b/>
        <sz val="11"/>
        <color theme="1"/>
        <rFont val="Arial"/>
        <family val="2"/>
      </rPr>
      <t xml:space="preserve">In case the captive electricity generation system meets all of the following conditions;
</t>
    </r>
    <r>
      <rPr>
        <sz val="11"/>
        <color theme="1"/>
        <rFont val="Arial"/>
        <family val="2"/>
      </rPr>
      <t xml:space="preserve"> - The system is non-renewable generation system
 - Electricity generation capacity of the system is less than or equal to 15 MW</t>
    </r>
    <phoneticPr fontId="4"/>
  </si>
  <si>
    <r>
      <t>[For</t>
    </r>
    <r>
      <rPr>
        <sz val="11"/>
        <rFont val="Arial"/>
        <family val="2"/>
      </rPr>
      <t xml:space="preserve"> grid electricity]
CO</t>
    </r>
    <r>
      <rPr>
        <vertAlign val="subscript"/>
        <sz val="11"/>
        <rFont val="Arial"/>
        <family val="2"/>
      </rPr>
      <t>2</t>
    </r>
    <r>
      <rPr>
        <sz val="11"/>
        <rFont val="Arial"/>
        <family val="2"/>
      </rPr>
      <t xml:space="preserve"> emission factor for consumed electricity</t>
    </r>
    <phoneticPr fontId="4"/>
  </si>
  <si>
    <r>
      <t>[For</t>
    </r>
    <r>
      <rPr>
        <sz val="11"/>
        <rFont val="Arial"/>
        <family val="2"/>
      </rPr>
      <t xml:space="preserve"> captive electricity</t>
    </r>
    <r>
      <rPr>
        <sz val="11"/>
        <rFont val="Arial"/>
        <family val="2"/>
      </rPr>
      <t>]
CO</t>
    </r>
    <r>
      <rPr>
        <vertAlign val="subscript"/>
        <sz val="11"/>
        <rFont val="Arial"/>
        <family val="2"/>
      </rPr>
      <t>2</t>
    </r>
    <r>
      <rPr>
        <sz val="11"/>
        <rFont val="Arial"/>
        <family val="2"/>
      </rPr>
      <t xml:space="preserve"> emission factor for consumed electricity
</t>
    </r>
    <r>
      <rPr>
        <b/>
        <sz val="11"/>
        <rFont val="Arial"/>
        <family val="2"/>
      </rPr>
      <t>Option a</t>
    </r>
    <phoneticPr fontId="4"/>
  </si>
  <si>
    <r>
      <t>[For</t>
    </r>
    <r>
      <rPr>
        <sz val="11"/>
        <rFont val="Arial"/>
        <family val="2"/>
      </rPr>
      <t xml:space="preserve"> captive electricity]
CO</t>
    </r>
    <r>
      <rPr>
        <vertAlign val="subscript"/>
        <sz val="11"/>
        <rFont val="Arial"/>
        <family val="2"/>
      </rPr>
      <t>2</t>
    </r>
    <r>
      <rPr>
        <sz val="11"/>
        <rFont val="Arial"/>
        <family val="2"/>
      </rPr>
      <t xml:space="preserve"> emission factor for consumed electricity
</t>
    </r>
    <r>
      <rPr>
        <b/>
        <sz val="11"/>
        <rFont val="Arial"/>
        <family val="2"/>
      </rPr>
      <t>Option b</t>
    </r>
    <phoneticPr fontId="4"/>
  </si>
  <si>
    <r>
      <t>[For</t>
    </r>
    <r>
      <rPr>
        <sz val="11"/>
        <color theme="1"/>
        <rFont val="Arial"/>
        <family val="2"/>
      </rPr>
      <t xml:space="preserve"> captive electricity</t>
    </r>
    <r>
      <rPr>
        <sz val="11"/>
        <color theme="1"/>
        <rFont val="Arial"/>
        <family val="2"/>
      </rPr>
      <t>]
CO</t>
    </r>
    <r>
      <rPr>
        <vertAlign val="subscript"/>
        <sz val="11"/>
        <color theme="1"/>
        <rFont val="Arial"/>
        <family val="2"/>
      </rPr>
      <t>2</t>
    </r>
    <r>
      <rPr>
        <sz val="11"/>
        <color theme="1"/>
        <rFont val="Arial"/>
        <family val="2"/>
      </rPr>
      <t xml:space="preserve"> emission factor for consumed electricity</t>
    </r>
    <phoneticPr fontId="4"/>
  </si>
  <si>
    <r>
      <t>TD</t>
    </r>
    <r>
      <rPr>
        <vertAlign val="subscript"/>
        <sz val="11"/>
        <rFont val="Arial"/>
        <family val="2"/>
      </rPr>
      <t>cooling-out,i</t>
    </r>
    <phoneticPr fontId="4"/>
  </si>
  <si>
    <r>
      <t>TD</t>
    </r>
    <r>
      <rPr>
        <vertAlign val="subscript"/>
        <sz val="11"/>
        <rFont val="Arial"/>
        <family val="2"/>
      </rPr>
      <t>chilled-out,i</t>
    </r>
    <phoneticPr fontId="4"/>
  </si>
  <si>
    <r>
      <t xml:space="preserve">COP of project screw chiller </t>
    </r>
    <r>
      <rPr>
        <i/>
        <sz val="11"/>
        <rFont val="Arial"/>
        <family val="2"/>
      </rPr>
      <t>i</t>
    </r>
    <r>
      <rPr>
        <sz val="11"/>
        <rFont val="Arial"/>
        <family val="2"/>
      </rPr>
      <t xml:space="preserve"> under the catalog conditions of the project screw chiller</t>
    </r>
    <phoneticPr fontId="4"/>
  </si>
  <si>
    <r>
      <t xml:space="preserve">Output chilled water temperature of screw project chiller </t>
    </r>
    <r>
      <rPr>
        <i/>
        <sz val="11"/>
        <rFont val="Arial"/>
        <family val="2"/>
      </rPr>
      <t>i</t>
    </r>
    <r>
      <rPr>
        <sz val="11"/>
        <rFont val="Arial"/>
        <family val="2"/>
      </rPr>
      <t xml:space="preserve"> set under the catalog conditions of the project screw chiller</t>
    </r>
    <phoneticPr fontId="4"/>
  </si>
  <si>
    <r>
      <t xml:space="preserve">Output cooling water temperature of project screw chiller </t>
    </r>
    <r>
      <rPr>
        <i/>
        <sz val="11"/>
        <rFont val="Arial"/>
        <family val="2"/>
      </rPr>
      <t>i</t>
    </r>
    <r>
      <rPr>
        <sz val="11"/>
        <rFont val="Arial"/>
        <family val="2"/>
      </rPr>
      <t xml:space="preserve"> set under  the catalog conditions of the project screw chiller</t>
    </r>
    <phoneticPr fontId="4"/>
  </si>
  <si>
    <t>JCM_TH_F_PMS_ver01.0</t>
    <phoneticPr fontId="4"/>
  </si>
  <si>
    <r>
      <t>COP</t>
    </r>
    <r>
      <rPr>
        <vertAlign val="subscript"/>
        <sz val="11"/>
        <rFont val="Arial"/>
        <family val="2"/>
      </rPr>
      <t>RE,i</t>
    </r>
    <r>
      <rPr>
        <sz val="11"/>
        <rFont val="Arial"/>
        <family val="2"/>
      </rPr>
      <t xml:space="preserve"> (x</t>
    </r>
    <r>
      <rPr>
        <sz val="11"/>
        <rFont val="ＭＳ Ｐゴシック"/>
        <family val="3"/>
        <charset val="128"/>
      </rPr>
      <t>≤</t>
    </r>
    <r>
      <rPr>
        <sz val="11"/>
        <rFont val="Arial"/>
        <family val="2"/>
      </rPr>
      <t>520kW)</t>
    </r>
    <phoneticPr fontId="4"/>
  </si>
  <si>
    <r>
      <t>COP</t>
    </r>
    <r>
      <rPr>
        <vertAlign val="subscript"/>
        <sz val="11"/>
        <rFont val="Arial"/>
        <family val="2"/>
      </rPr>
      <t>RE,i</t>
    </r>
    <r>
      <rPr>
        <sz val="11"/>
        <rFont val="Arial"/>
        <family val="2"/>
      </rPr>
      <t xml:space="preserve"> (520&lt;x</t>
    </r>
    <r>
      <rPr>
        <sz val="11"/>
        <rFont val="ＭＳ Ｐゴシック"/>
        <family val="3"/>
        <charset val="128"/>
      </rPr>
      <t>≤</t>
    </r>
    <r>
      <rPr>
        <sz val="11"/>
        <rFont val="Arial"/>
        <family val="2"/>
      </rPr>
      <t>1000kW)</t>
    </r>
    <phoneticPr fontId="4"/>
  </si>
  <si>
    <r>
      <t>Specifications of project screw chiller</t>
    </r>
    <r>
      <rPr>
        <i/>
        <sz val="11"/>
        <rFont val="Arial"/>
        <family val="2"/>
      </rPr>
      <t xml:space="preserve"> i </t>
    </r>
    <r>
      <rPr>
        <sz val="11"/>
        <rFont val="Arial"/>
        <family val="2"/>
      </rPr>
      <t xml:space="preserve">under the catalog conditions prepared </t>
    </r>
    <r>
      <rPr>
        <sz val="11"/>
        <rFont val="Arial"/>
        <family val="2"/>
      </rPr>
      <t>by manufacturer</t>
    </r>
    <phoneticPr fontId="4"/>
  </si>
  <si>
    <r>
      <t xml:space="preserve">Specifications of project screw chiller </t>
    </r>
    <r>
      <rPr>
        <i/>
        <sz val="11"/>
        <rFont val="Arial"/>
        <family val="2"/>
      </rPr>
      <t>i</t>
    </r>
    <r>
      <rPr>
        <sz val="11"/>
        <rFont val="Arial"/>
        <family val="2"/>
      </rPr>
      <t xml:space="preserve"> under the catalog conditions prepared </t>
    </r>
    <r>
      <rPr>
        <sz val="11"/>
        <rFont val="Arial"/>
        <family val="2"/>
      </rPr>
      <t>by manufacturer</t>
    </r>
    <phoneticPr fontId="4"/>
  </si>
  <si>
    <r>
      <t xml:space="preserve">Data is measured by measuring equipments in the factory.
- Measuring and recording:
</t>
    </r>
    <r>
      <rPr>
        <sz val="11"/>
        <rFont val="ＭＳ Ｐゴシック"/>
        <family val="3"/>
        <charset val="128"/>
      </rPr>
      <t>　</t>
    </r>
    <r>
      <rPr>
        <sz val="11"/>
        <rFont val="Arial"/>
        <family val="2"/>
      </rPr>
      <t xml:space="preserve">1) Measured data is  recorded and stored in the measuring equipments.
</t>
    </r>
    <r>
      <rPr>
        <sz val="11"/>
        <rFont val="ＭＳ Ｐゴシック"/>
        <family val="3"/>
        <charset val="128"/>
      </rPr>
      <t>　</t>
    </r>
    <r>
      <rPr>
        <sz val="11"/>
        <rFont val="Arial"/>
        <family val="2"/>
      </rPr>
      <t>2) Recorded data is checked its integrity once a month by responsible staff.
- Calibration:
The measuring equipment is replaced or calibrated at an interval following the regulations in the country in which the measuring equipment is commonly used or according to the manufacturer’s recommendation, unless a type approval, manufacturer’s specification, or certification issued by an entity accredited under international/national standards for the measuring equipment has been prepared by the time of installation.</t>
    </r>
    <phoneticPr fontId="4"/>
  </si>
  <si>
    <t>mass or volume/p</t>
    <phoneticPr fontId="4"/>
  </si>
  <si>
    <r>
      <t xml:space="preserve">Data is measured by measuring equipments in the factory.
- Measuring and recording:
</t>
    </r>
    <r>
      <rPr>
        <sz val="11"/>
        <rFont val="ＭＳ Ｐゴシック"/>
        <family val="3"/>
        <charset val="128"/>
      </rPr>
      <t>　</t>
    </r>
    <r>
      <rPr>
        <sz val="11"/>
        <rFont val="Arial"/>
        <family val="2"/>
      </rPr>
      <t xml:space="preserve">1) Measured data is  recorded and stored in the measuring equipments.
</t>
    </r>
    <r>
      <rPr>
        <sz val="11"/>
        <rFont val="ＭＳ Ｐゴシック"/>
        <family val="3"/>
        <charset val="128"/>
      </rPr>
      <t>　</t>
    </r>
    <r>
      <rPr>
        <sz val="11"/>
        <rFont val="Arial"/>
        <family val="2"/>
      </rPr>
      <t>2) Recorded data is checked its integrity once a month by responsible staff.
- Calibration:
The measuring equipment is replaced or calibrated at an interval following the regulations in the country in which the measuring equipment is commonly used or according to the manufacturer’s recommendation, unless a type approval, manufacturer’s specification, or certification issued by an entity accredited under international/national standards for the measuring equipment has been prepared by the time of installation.</t>
    </r>
    <phoneticPr fontId="4"/>
  </si>
  <si>
    <t>GJ/mass or volume</t>
    <phoneticPr fontId="4"/>
  </si>
  <si>
    <r>
      <t xml:space="preserve">Specifications of project chiller </t>
    </r>
    <r>
      <rPr>
        <i/>
        <sz val="11"/>
        <rFont val="Arial"/>
        <family val="2"/>
      </rPr>
      <t>i</t>
    </r>
    <r>
      <rPr>
        <sz val="11"/>
        <rFont val="Arial"/>
        <family val="2"/>
      </rPr>
      <t xml:space="preserve"> underthe catalog conditions prepared</t>
    </r>
    <r>
      <rPr>
        <sz val="11"/>
        <rFont val="Arial"/>
        <family val="2"/>
      </rPr>
      <t xml:space="preserve"> by manufacturer</t>
    </r>
    <phoneticPr fontId="4"/>
  </si>
  <si>
    <t xml:space="preserve">[Attachment to Proposed Methodology Form]  </t>
    <phoneticPr fontId="4"/>
  </si>
  <si>
    <t xml:space="preserve">JCM Proposed Methodology Spreadsheet Form (Input Sheet) [Attachment to Proposed Methodology Form]  </t>
    <phoneticPr fontId="4"/>
  </si>
  <si>
    <t>JCM Proposed Methodology Spreadsheet Form (Calculation Process Sheet)</t>
    <phoneticPr fontId="4"/>
  </si>
  <si>
    <r>
      <t xml:space="preserve">COP of project chiller </t>
    </r>
    <r>
      <rPr>
        <i/>
        <sz val="11"/>
        <rFont val="Arial"/>
        <family val="2"/>
      </rPr>
      <t>i</t>
    </r>
    <r>
      <rPr>
        <sz val="11"/>
        <rFont val="Arial"/>
        <family val="2"/>
      </rPr>
      <t xml:space="preserve"> under the catalog conditions of the project screw chiller</t>
    </r>
    <phoneticPr fontId="4"/>
  </si>
  <si>
    <r>
      <t xml:space="preserve">Power consumption of project screw chiller </t>
    </r>
    <r>
      <rPr>
        <i/>
        <sz val="11"/>
        <rFont val="Arial"/>
        <family val="2"/>
      </rPr>
      <t>i</t>
    </r>
    <r>
      <rPr>
        <sz val="11"/>
        <rFont val="Arial"/>
        <family val="2"/>
      </rPr>
      <t xml:space="preserve"> during the period </t>
    </r>
    <r>
      <rPr>
        <i/>
        <sz val="11"/>
        <rFont val="Arial"/>
        <family val="2"/>
      </rPr>
      <t>p</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</si>
</sst>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Red]\-#,##0\ "/>
    <numFmt numFmtId="177" formatCode="#,##0.000_ ;[Red]\-#,##0.000\ "/>
    <numFmt numFmtId="178" formatCode="0.00_ "/>
    <numFmt numFmtId="179" formatCode="#,##0.00_ ;[Red]\-#,##0.00\ "/>
    <numFmt numFmtId="180" formatCode="0.00_ ;[Red]\-0.00\ "/>
    <numFmt numFmtId="181" formatCode="0.0000_ ;[Red]\-0.0000\ "/>
    <numFmt numFmtId="182" formatCode="0.000_ ;[Red]\-0.000\ "/>
    <numFmt numFmtId="183" formatCode="#,##0.0_ ;[Red]\-#,##0.0\ "/>
    <numFmt numFmtId="184" formatCode="#,##0.0000_ ;[Red]\-#,##0.0000\ "/>
  </numFmts>
  <fonts count="30" x14ac:knownFonts="1">
    <font>
      <sz val="11"/>
      <color theme="1"/>
      <name val="ＭＳ Ｐゴシック"/>
      <family val="3"/>
      <charset val="128"/>
      <scheme val="minor"/>
    </font>
    <font>
      <sz val="11"/>
      <color theme="1"/>
      <name val="ＭＳ Ｐゴシック"/>
      <family val="3"/>
      <charset val="128"/>
      <scheme val="minor"/>
    </font>
    <font>
      <sz val="11"/>
      <color indexed="8"/>
      <name val="Arial"/>
      <family val="2"/>
    </font>
    <font>
      <sz val="6"/>
      <name val="ＭＳ Ｐゴシック"/>
      <family val="3"/>
      <charset val="128"/>
      <scheme val="minor"/>
    </font>
    <font>
      <sz val="6"/>
      <name val="ＭＳ Ｐゴシック"/>
      <family val="3"/>
      <charset val="128"/>
    </font>
    <font>
      <b/>
      <sz val="11"/>
      <color indexed="9"/>
      <name val="Arial"/>
      <family val="2"/>
    </font>
    <font>
      <b/>
      <sz val="11"/>
      <color indexed="8"/>
      <name val="Arial"/>
      <family val="2"/>
    </font>
    <font>
      <sz val="11"/>
      <name val="Arial"/>
      <family val="2"/>
    </font>
    <font>
      <vertAlign val="subscript"/>
      <sz val="11"/>
      <name val="Arial"/>
      <family val="2"/>
    </font>
    <font>
      <i/>
      <sz val="11"/>
      <name val="Arial"/>
      <family val="2"/>
    </font>
    <font>
      <sz val="11"/>
      <color indexed="8"/>
      <name val="ＭＳ Ｐゴシック"/>
      <family val="3"/>
      <charset val="128"/>
    </font>
    <font>
      <sz val="11"/>
      <name val="ＭＳ Ｐゴシック"/>
      <family val="3"/>
      <charset val="128"/>
    </font>
    <font>
      <i/>
      <sz val="11"/>
      <color indexed="8"/>
      <name val="Arial"/>
      <family val="2"/>
    </font>
    <font>
      <vertAlign val="subscript"/>
      <sz val="11"/>
      <color indexed="8"/>
      <name val="Arial"/>
      <family val="2"/>
    </font>
    <font>
      <b/>
      <sz val="11"/>
      <name val="Arial"/>
      <family val="2"/>
    </font>
    <font>
      <sz val="11"/>
      <color rgb="FF000000"/>
      <name val="Arial"/>
      <family val="2"/>
    </font>
    <font>
      <b/>
      <sz val="11"/>
      <color theme="1"/>
      <name val="Arial"/>
      <family val="2"/>
    </font>
    <font>
      <b/>
      <i/>
      <sz val="11"/>
      <color indexed="9"/>
      <name val="Arial"/>
      <family val="2"/>
    </font>
    <font>
      <b/>
      <sz val="11"/>
      <color theme="0"/>
      <name val="Arial"/>
      <family val="2"/>
    </font>
    <font>
      <b/>
      <i/>
      <sz val="11"/>
      <color theme="0"/>
      <name val="Arial"/>
      <family val="2"/>
    </font>
    <font>
      <sz val="11"/>
      <color theme="0"/>
      <name val="Arial"/>
      <family val="2"/>
    </font>
    <font>
      <sz val="11"/>
      <color theme="1"/>
      <name val="Arial"/>
      <family val="2"/>
    </font>
    <font>
      <vertAlign val="subscript"/>
      <sz val="11"/>
      <color theme="1"/>
      <name val="Arial"/>
      <family val="2"/>
    </font>
    <font>
      <b/>
      <i/>
      <sz val="11"/>
      <color indexed="8"/>
      <name val="Arial"/>
      <family val="2"/>
    </font>
    <font>
      <b/>
      <vertAlign val="subscript"/>
      <sz val="11"/>
      <color indexed="8"/>
      <name val="Arial"/>
      <family val="2"/>
    </font>
    <font>
      <b/>
      <vertAlign val="subscript"/>
      <sz val="11"/>
      <color indexed="9"/>
      <name val="Arial"/>
      <family val="2"/>
    </font>
    <font>
      <sz val="11"/>
      <color rgb="FFFF0000"/>
      <name val="Arial"/>
      <family val="2"/>
    </font>
    <font>
      <strike/>
      <sz val="11"/>
      <color rgb="FFFF0000"/>
      <name val="Arial"/>
      <family val="2"/>
    </font>
    <font>
      <b/>
      <sz val="12"/>
      <color theme="0"/>
      <name val="Arial"/>
      <family val="2"/>
    </font>
    <font>
      <b/>
      <sz val="10"/>
      <color theme="0"/>
      <name val="Arial"/>
      <family val="2"/>
    </font>
  </fonts>
  <fills count="11">
    <fill>
      <patternFill patternType="none"/>
    </fill>
    <fill>
      <patternFill patternType="gray125"/>
    </fill>
    <fill>
      <patternFill patternType="solid">
        <fgColor theme="9" tint="0.59999389629810485"/>
        <bgColor indexed="65"/>
      </patternFill>
    </fill>
    <fill>
      <patternFill patternType="solid">
        <fgColor theme="3" tint="0.79998168889431442"/>
        <bgColor indexed="64"/>
      </patternFill>
    </fill>
    <fill>
      <patternFill patternType="solid">
        <fgColor indexed="9"/>
        <bgColor indexed="64"/>
      </patternFill>
    </fill>
    <fill>
      <patternFill patternType="solid">
        <fgColor rgb="FFC5D9F1"/>
        <bgColor indexed="64"/>
      </patternFill>
    </fill>
    <fill>
      <patternFill patternType="solid">
        <fgColor theme="3" tint="-0.24994659260841701"/>
        <bgColor indexed="64"/>
      </patternFill>
    </fill>
    <fill>
      <patternFill patternType="solid">
        <fgColor theme="3" tint="-0.499984740745262"/>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3" tint="0.59999389629810485"/>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medium">
        <color indexed="10"/>
      </left>
      <right/>
      <top style="medium">
        <color indexed="10"/>
      </top>
      <bottom style="medium">
        <color indexed="10"/>
      </bottom>
      <diagonal/>
    </border>
    <border>
      <left/>
      <right style="medium">
        <color indexed="10"/>
      </right>
      <top style="medium">
        <color indexed="10"/>
      </top>
      <bottom style="medium">
        <color indexed="10"/>
      </bottom>
      <diagonal/>
    </border>
    <border>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medium">
        <color rgb="FFFF0000"/>
      </left>
      <right style="medium">
        <color rgb="FFFF0000"/>
      </right>
      <top style="medium">
        <color rgb="FFFF0000"/>
      </top>
      <bottom style="medium">
        <color rgb="FFFF0000"/>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style="thin">
        <color indexed="23"/>
      </left>
      <right/>
      <top/>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indexed="23"/>
      </right>
      <top style="thin">
        <color indexed="23"/>
      </top>
      <bottom/>
      <diagonal/>
    </border>
    <border>
      <left style="thin">
        <color indexed="23"/>
      </left>
      <right style="thin">
        <color theme="1" tint="0.34998626667073579"/>
      </right>
      <top style="thin">
        <color indexed="23"/>
      </top>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top style="thin">
        <color theme="1" tint="0.34998626667073579"/>
      </top>
      <bottom/>
      <diagonal/>
    </border>
    <border>
      <left style="thin">
        <color indexed="23"/>
      </left>
      <right style="thin">
        <color theme="1" tint="0.34998626667073579"/>
      </right>
      <top style="thin">
        <color indexed="23"/>
      </top>
      <bottom style="thin">
        <color indexed="23"/>
      </bottom>
      <diagonal/>
    </border>
    <border>
      <left style="thin">
        <color indexed="23"/>
      </left>
      <right style="thin">
        <color indexed="23"/>
      </right>
      <top/>
      <bottom style="thin">
        <color theme="1" tint="0.34998626667073579"/>
      </bottom>
      <diagonal/>
    </border>
    <border>
      <left style="thin">
        <color indexed="23"/>
      </left>
      <right/>
      <top style="thin">
        <color indexed="23"/>
      </top>
      <bottom style="thin">
        <color theme="1" tint="0.34998626667073579"/>
      </bottom>
      <diagonal/>
    </border>
    <border>
      <left/>
      <right/>
      <top style="thin">
        <color indexed="23"/>
      </top>
      <bottom style="thin">
        <color theme="1" tint="0.34998626667073579"/>
      </bottom>
      <diagonal/>
    </border>
    <border>
      <left/>
      <right style="thin">
        <color indexed="23"/>
      </right>
      <top style="thin">
        <color indexed="23"/>
      </top>
      <bottom style="thin">
        <color theme="1" tint="0.34998626667073579"/>
      </bottom>
      <diagonal/>
    </border>
    <border>
      <left style="thin">
        <color indexed="23"/>
      </left>
      <right style="thin">
        <color indexed="23"/>
      </right>
      <top style="thin">
        <color indexed="23"/>
      </top>
      <bottom style="thin">
        <color theme="1" tint="0.34998626667073579"/>
      </bottom>
      <diagonal/>
    </border>
    <border>
      <left style="thin">
        <color indexed="23"/>
      </left>
      <right style="thin">
        <color theme="1" tint="0.34998626667073579"/>
      </right>
      <top style="thin">
        <color indexed="23"/>
      </top>
      <bottom style="thin">
        <color theme="1" tint="0.34998626667073579"/>
      </bottom>
      <diagonal/>
    </border>
  </borders>
  <cellStyleXfs count="3">
    <xf numFmtId="0" fontId="0" fillId="0" borderId="0">
      <alignment vertical="center"/>
    </xf>
    <xf numFmtId="38" fontId="10" fillId="0" borderId="0" applyFont="0" applyFill="0" applyBorder="0" applyAlignment="0" applyProtection="0">
      <alignment vertical="center"/>
    </xf>
    <xf numFmtId="0" fontId="1" fillId="2" borderId="0" applyNumberFormat="0" applyBorder="0" applyAlignment="0" applyProtection="0">
      <alignment vertical="center"/>
    </xf>
  </cellStyleXfs>
  <cellXfs count="156">
    <xf numFmtId="0" fontId="0" fillId="0" borderId="0" xfId="0">
      <alignment vertical="center"/>
    </xf>
    <xf numFmtId="0" fontId="2" fillId="0" borderId="0" xfId="0" applyFont="1">
      <alignment vertical="center"/>
    </xf>
    <xf numFmtId="0" fontId="7" fillId="0" borderId="1" xfId="0" applyFont="1" applyFill="1" applyBorder="1" applyAlignment="1" applyProtection="1">
      <alignment vertical="center" wrapText="1"/>
      <protection locked="0"/>
    </xf>
    <xf numFmtId="0" fontId="7" fillId="4" borderId="1" xfId="0" applyFont="1" applyFill="1" applyBorder="1" applyAlignment="1" applyProtection="1">
      <alignment vertical="center" wrapText="1"/>
      <protection locked="0"/>
    </xf>
    <xf numFmtId="177" fontId="7" fillId="4" borderId="1" xfId="1" applyNumberFormat="1" applyFont="1" applyFill="1" applyBorder="1" applyAlignment="1" applyProtection="1">
      <alignment horizontal="right" vertical="center"/>
      <protection locked="0"/>
    </xf>
    <xf numFmtId="0" fontId="2" fillId="0" borderId="0" xfId="0" applyFont="1" applyBorder="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7" fillId="0" borderId="5" xfId="0" applyFont="1" applyBorder="1" applyAlignment="1">
      <alignment horizontal="center" vertical="center"/>
    </xf>
    <xf numFmtId="0" fontId="2" fillId="0" borderId="0" xfId="0" applyFont="1" applyFill="1" applyBorder="1">
      <alignment vertical="center"/>
    </xf>
    <xf numFmtId="0" fontId="7" fillId="0" borderId="0" xfId="0" applyFont="1" applyFill="1" applyBorder="1" applyAlignment="1">
      <alignment horizontal="left" vertical="center"/>
    </xf>
    <xf numFmtId="0" fontId="7" fillId="0" borderId="0" xfId="0" applyFont="1" applyFill="1" applyBorder="1">
      <alignment vertical="center"/>
    </xf>
    <xf numFmtId="0" fontId="2" fillId="0" borderId="0" xfId="0" applyFont="1" applyFill="1" applyBorder="1" applyAlignment="1">
      <alignment horizontal="center" vertical="center"/>
    </xf>
    <xf numFmtId="0" fontId="2" fillId="4" borderId="0" xfId="0" applyFont="1" applyFill="1" applyBorder="1">
      <alignment vertical="center"/>
    </xf>
    <xf numFmtId="0" fontId="7" fillId="4" borderId="2" xfId="0" applyFont="1" applyFill="1" applyBorder="1" applyAlignment="1" applyProtection="1">
      <alignment vertical="center" wrapText="1"/>
      <protection locked="0"/>
    </xf>
    <xf numFmtId="0" fontId="7" fillId="0" borderId="2" xfId="0" applyFont="1" applyBorder="1" applyProtection="1">
      <alignment vertical="center"/>
      <protection locked="0"/>
    </xf>
    <xf numFmtId="179" fontId="7" fillId="0" borderId="1" xfId="1" applyNumberFormat="1" applyFont="1" applyFill="1" applyBorder="1" applyProtection="1">
      <alignment vertical="center"/>
      <protection locked="0"/>
    </xf>
    <xf numFmtId="0" fontId="2" fillId="0" borderId="0" xfId="0" applyFont="1" applyAlignment="1">
      <alignment horizontal="right" vertical="center"/>
    </xf>
    <xf numFmtId="177" fontId="21" fillId="4" borderId="1" xfId="1" applyNumberFormat="1" applyFont="1" applyFill="1" applyBorder="1" applyProtection="1">
      <alignment vertical="center"/>
      <protection locked="0"/>
    </xf>
    <xf numFmtId="0" fontId="2" fillId="3" borderId="14" xfId="0" applyFont="1" applyFill="1" applyBorder="1">
      <alignment vertical="center"/>
    </xf>
    <xf numFmtId="0" fontId="2" fillId="3" borderId="11" xfId="0" applyFont="1" applyFill="1" applyBorder="1">
      <alignment vertical="center"/>
    </xf>
    <xf numFmtId="0" fontId="2" fillId="3" borderId="5" xfId="0" applyFont="1" applyFill="1" applyBorder="1">
      <alignment vertical="center"/>
    </xf>
    <xf numFmtId="0" fontId="2" fillId="10" borderId="6" xfId="0" applyFont="1" applyFill="1" applyBorder="1">
      <alignment vertical="center"/>
    </xf>
    <xf numFmtId="0" fontId="2" fillId="10" borderId="7" xfId="0" applyFont="1" applyFill="1" applyBorder="1">
      <alignment vertical="center"/>
    </xf>
    <xf numFmtId="0" fontId="2" fillId="10" borderId="8" xfId="0" applyFont="1" applyFill="1" applyBorder="1">
      <alignment vertical="center"/>
    </xf>
    <xf numFmtId="0" fontId="2" fillId="10" borderId="12" xfId="0" applyFont="1" applyFill="1" applyBorder="1">
      <alignment vertical="center"/>
    </xf>
    <xf numFmtId="0" fontId="2" fillId="10" borderId="0" xfId="0" applyFont="1" applyFill="1" applyBorder="1">
      <alignment vertical="center"/>
    </xf>
    <xf numFmtId="0" fontId="2" fillId="10" borderId="1" xfId="0" applyFont="1" applyFill="1" applyBorder="1">
      <alignment vertical="center"/>
    </xf>
    <xf numFmtId="0" fontId="2" fillId="10" borderId="13" xfId="0" applyFont="1" applyFill="1" applyBorder="1" applyAlignment="1">
      <alignment vertical="center"/>
    </xf>
    <xf numFmtId="0" fontId="2" fillId="10" borderId="1" xfId="0" applyFont="1" applyFill="1" applyBorder="1" applyAlignment="1">
      <alignment vertical="center"/>
    </xf>
    <xf numFmtId="0" fontId="5" fillId="9" borderId="22" xfId="0" applyFont="1" applyFill="1" applyBorder="1">
      <alignment vertical="center"/>
    </xf>
    <xf numFmtId="0" fontId="2" fillId="9" borderId="23" xfId="0" applyFont="1" applyFill="1" applyBorder="1">
      <alignment vertical="center"/>
    </xf>
    <xf numFmtId="0" fontId="2" fillId="9" borderId="2" xfId="0" applyFont="1" applyFill="1" applyBorder="1">
      <alignment vertical="center"/>
    </xf>
    <xf numFmtId="0" fontId="5" fillId="9" borderId="2" xfId="0" applyFont="1" applyFill="1" applyBorder="1">
      <alignment vertical="center"/>
    </xf>
    <xf numFmtId="0" fontId="5" fillId="9" borderId="2" xfId="0" applyFont="1" applyFill="1" applyBorder="1" applyAlignment="1">
      <alignment horizontal="center" vertical="center"/>
    </xf>
    <xf numFmtId="0" fontId="5" fillId="9" borderId="2" xfId="0" applyFont="1" applyFill="1" applyBorder="1" applyAlignment="1">
      <alignment horizontal="center" vertical="center" shrinkToFit="1"/>
    </xf>
    <xf numFmtId="0" fontId="2" fillId="9" borderId="24" xfId="0" applyFont="1" applyFill="1" applyBorder="1">
      <alignment vertical="center"/>
    </xf>
    <xf numFmtId="0" fontId="5" fillId="9" borderId="25" xfId="0" applyFont="1" applyFill="1" applyBorder="1">
      <alignment vertical="center"/>
    </xf>
    <xf numFmtId="0" fontId="2" fillId="9" borderId="19" xfId="0" applyFont="1" applyFill="1" applyBorder="1">
      <alignment vertical="center"/>
    </xf>
    <xf numFmtId="0" fontId="5" fillId="9" borderId="19" xfId="0" applyFont="1" applyFill="1" applyBorder="1">
      <alignment vertical="center"/>
    </xf>
    <xf numFmtId="0" fontId="2" fillId="8" borderId="15" xfId="0" applyFont="1" applyFill="1" applyBorder="1">
      <alignment vertical="center"/>
    </xf>
    <xf numFmtId="0" fontId="2" fillId="8" borderId="16" xfId="0" applyFont="1" applyFill="1" applyBorder="1" applyAlignment="1">
      <alignment horizontal="center" vertical="center"/>
    </xf>
    <xf numFmtId="0" fontId="2" fillId="8" borderId="16" xfId="0" applyFont="1" applyFill="1" applyBorder="1" applyAlignment="1">
      <alignment horizontal="center" vertical="center" shrinkToFit="1"/>
    </xf>
    <xf numFmtId="0" fontId="2" fillId="0" borderId="26" xfId="0" applyFont="1" applyFill="1" applyBorder="1" applyAlignment="1">
      <alignment horizontal="center" vertical="center"/>
    </xf>
    <xf numFmtId="0" fontId="2" fillId="0" borderId="26" xfId="0" applyFont="1" applyBorder="1" applyAlignment="1">
      <alignment horizontal="center" vertical="center"/>
    </xf>
    <xf numFmtId="0" fontId="7" fillId="0" borderId="26" xfId="0" applyFont="1" applyBorder="1" applyAlignment="1">
      <alignment horizontal="center" vertical="center"/>
    </xf>
    <xf numFmtId="0" fontId="2" fillId="10" borderId="27" xfId="0" applyFont="1" applyFill="1" applyBorder="1">
      <alignment vertical="center"/>
    </xf>
    <xf numFmtId="0" fontId="2" fillId="3" borderId="28" xfId="0" applyFont="1" applyFill="1" applyBorder="1">
      <alignment vertical="center"/>
    </xf>
    <xf numFmtId="0" fontId="7" fillId="0" borderId="31" xfId="0" applyFont="1" applyBorder="1" applyAlignment="1">
      <alignment horizontal="center" vertical="center"/>
    </xf>
    <xf numFmtId="0" fontId="7" fillId="0" borderId="30" xfId="0" applyFont="1" applyBorder="1" applyAlignment="1">
      <alignment horizontal="center" vertical="center"/>
    </xf>
    <xf numFmtId="0" fontId="7" fillId="0" borderId="32" xfId="0" applyFont="1" applyBorder="1" applyAlignment="1">
      <alignment horizontal="center" vertical="center"/>
    </xf>
    <xf numFmtId="0" fontId="10" fillId="0" borderId="0" xfId="0" applyFont="1" applyAlignment="1">
      <alignment horizontal="center" vertical="center"/>
    </xf>
    <xf numFmtId="0" fontId="7" fillId="8" borderId="15" xfId="0" applyFont="1" applyFill="1" applyBorder="1">
      <alignment vertical="center"/>
    </xf>
    <xf numFmtId="0" fontId="2" fillId="3" borderId="29" xfId="0" applyFont="1" applyFill="1" applyBorder="1">
      <alignment vertical="center"/>
    </xf>
    <xf numFmtId="0" fontId="2" fillId="3" borderId="30" xfId="0" applyFont="1" applyFill="1" applyBorder="1">
      <alignment vertical="center"/>
    </xf>
    <xf numFmtId="179" fontId="2" fillId="0" borderId="9" xfId="0" applyNumberFormat="1" applyFont="1" applyBorder="1">
      <alignment vertical="center"/>
    </xf>
    <xf numFmtId="179" fontId="7" fillId="0" borderId="6" xfId="0" applyNumberFormat="1" applyFont="1" applyFill="1" applyBorder="1">
      <alignment vertical="center"/>
    </xf>
    <xf numFmtId="179" fontId="7" fillId="0" borderId="9" xfId="0" applyNumberFormat="1" applyFont="1" applyBorder="1">
      <alignment vertical="center"/>
    </xf>
    <xf numFmtId="179" fontId="7" fillId="0" borderId="27" xfId="0" applyNumberFormat="1" applyFont="1" applyFill="1" applyBorder="1">
      <alignment vertical="center"/>
    </xf>
    <xf numFmtId="0" fontId="2" fillId="0" borderId="0" xfId="0" applyFont="1" applyProtection="1">
      <alignment vertical="center"/>
    </xf>
    <xf numFmtId="0" fontId="2" fillId="0" borderId="0" xfId="0" applyFont="1" applyAlignment="1" applyProtection="1">
      <alignment horizontal="right" vertical="center"/>
    </xf>
    <xf numFmtId="0" fontId="5" fillId="7" borderId="0" xfId="0" applyFont="1" applyFill="1" applyAlignment="1" applyProtection="1">
      <alignment vertical="center"/>
    </xf>
    <xf numFmtId="0" fontId="5" fillId="7" borderId="0" xfId="0" applyFont="1" applyFill="1" applyAlignment="1" applyProtection="1">
      <alignment horizontal="right" vertical="center"/>
    </xf>
    <xf numFmtId="0" fontId="6" fillId="0" borderId="0" xfId="0" applyFont="1" applyFill="1" applyBorder="1" applyProtection="1">
      <alignment vertical="center"/>
    </xf>
    <xf numFmtId="0" fontId="5" fillId="6" borderId="1" xfId="0" applyFont="1" applyFill="1" applyBorder="1" applyAlignment="1" applyProtection="1">
      <alignment horizontal="center" vertical="center" wrapText="1"/>
    </xf>
    <xf numFmtId="0" fontId="2" fillId="0" borderId="0" xfId="0" applyFont="1" applyAlignment="1" applyProtection="1">
      <alignment vertical="center" wrapText="1"/>
    </xf>
    <xf numFmtId="0" fontId="7" fillId="3" borderId="2" xfId="0" quotePrefix="1" applyFont="1" applyFill="1" applyBorder="1" applyAlignment="1" applyProtection="1">
      <alignment horizontal="center" vertical="center"/>
    </xf>
    <xf numFmtId="0" fontId="7" fillId="3" borderId="1" xfId="0" applyFont="1" applyFill="1" applyBorder="1" applyAlignment="1" applyProtection="1">
      <alignment vertical="center" wrapText="1"/>
    </xf>
    <xf numFmtId="0" fontId="7" fillId="5" borderId="1" xfId="0" applyFont="1" applyFill="1" applyBorder="1" applyAlignment="1" applyProtection="1">
      <alignment vertical="center" wrapText="1"/>
    </xf>
    <xf numFmtId="176" fontId="15" fillId="5" borderId="1" xfId="1" applyNumberFormat="1" applyFont="1" applyFill="1" applyBorder="1" applyAlignment="1" applyProtection="1">
      <alignment horizontal="center" vertical="center"/>
    </xf>
    <xf numFmtId="0" fontId="7" fillId="3" borderId="1" xfId="0" applyFont="1" applyFill="1" applyBorder="1" applyAlignment="1" applyProtection="1">
      <alignment vertical="center"/>
    </xf>
    <xf numFmtId="0" fontId="2" fillId="0" borderId="0" xfId="0" applyFont="1" applyFill="1" applyProtection="1">
      <alignment vertical="center"/>
    </xf>
    <xf numFmtId="177" fontId="21" fillId="5" borderId="1" xfId="1" applyNumberFormat="1" applyFont="1" applyFill="1" applyBorder="1" applyProtection="1">
      <alignment vertical="center"/>
    </xf>
    <xf numFmtId="0" fontId="21" fillId="3" borderId="1" xfId="0" applyFont="1" applyFill="1" applyBorder="1" applyAlignment="1" applyProtection="1">
      <alignment vertical="center" wrapText="1"/>
    </xf>
    <xf numFmtId="0" fontId="7" fillId="3" borderId="1" xfId="0" quotePrefix="1" applyFont="1" applyFill="1" applyBorder="1" applyAlignment="1" applyProtection="1">
      <alignment vertical="center" wrapText="1"/>
    </xf>
    <xf numFmtId="0" fontId="6" fillId="0" borderId="0" xfId="0" applyFont="1" applyProtection="1">
      <alignment vertical="center"/>
    </xf>
    <xf numFmtId="0" fontId="5" fillId="6" borderId="1" xfId="0" applyFont="1" applyFill="1" applyBorder="1" applyAlignment="1" applyProtection="1">
      <alignment horizontal="center" vertical="center"/>
    </xf>
    <xf numFmtId="0" fontId="2" fillId="3" borderId="5" xfId="0" applyFont="1" applyFill="1" applyBorder="1" applyProtection="1">
      <alignment vertical="center"/>
    </xf>
    <xf numFmtId="0" fontId="2" fillId="0" borderId="0" xfId="0" applyFont="1" applyBorder="1" applyProtection="1">
      <alignment vertical="center"/>
    </xf>
    <xf numFmtId="38" fontId="2" fillId="0" borderId="0" xfId="1" applyFont="1" applyProtection="1">
      <alignment vertical="center"/>
    </xf>
    <xf numFmtId="0" fontId="2" fillId="0" borderId="1" xfId="0" applyFont="1" applyFill="1" applyBorder="1" applyProtection="1">
      <alignment vertical="center"/>
    </xf>
    <xf numFmtId="180" fontId="7" fillId="0" borderId="1" xfId="0" applyNumberFormat="1" applyFont="1" applyFill="1" applyBorder="1" applyProtection="1">
      <alignment vertical="center"/>
      <protection locked="0"/>
    </xf>
    <xf numFmtId="0" fontId="21" fillId="0" borderId="0" xfId="0" applyFont="1" applyProtection="1">
      <alignment vertical="center"/>
    </xf>
    <xf numFmtId="0" fontId="21" fillId="0" borderId="0" xfId="0" applyFont="1" applyAlignment="1" applyProtection="1">
      <alignment horizontal="right" vertical="center"/>
    </xf>
    <xf numFmtId="0" fontId="16" fillId="6" borderId="2" xfId="0" applyFont="1" applyFill="1" applyBorder="1" applyProtection="1">
      <alignment vertical="center"/>
    </xf>
    <xf numFmtId="0" fontId="16" fillId="0" borderId="0" xfId="0" applyFont="1" applyProtection="1">
      <alignment vertical="center"/>
    </xf>
    <xf numFmtId="0" fontId="20" fillId="6" borderId="2" xfId="0" applyFont="1" applyFill="1" applyBorder="1" applyAlignment="1" applyProtection="1">
      <alignment vertical="center" wrapText="1"/>
    </xf>
    <xf numFmtId="0" fontId="7" fillId="3" borderId="2" xfId="0" applyFont="1" applyFill="1" applyBorder="1" applyAlignment="1" applyProtection="1">
      <alignment vertical="center" wrapText="1"/>
    </xf>
    <xf numFmtId="0" fontId="7" fillId="3" borderId="2" xfId="0" applyFont="1" applyFill="1" applyBorder="1" applyAlignment="1" applyProtection="1">
      <alignment horizontal="left" vertical="center" wrapText="1"/>
    </xf>
    <xf numFmtId="0" fontId="7" fillId="3" borderId="22" xfId="0" applyFont="1" applyFill="1" applyBorder="1" applyAlignment="1" applyProtection="1">
      <alignment horizontal="left" vertical="center" wrapText="1"/>
    </xf>
    <xf numFmtId="0" fontId="7" fillId="3" borderId="20" xfId="0" applyFont="1" applyFill="1" applyBorder="1" applyAlignment="1" applyProtection="1">
      <alignment vertical="center" wrapText="1"/>
    </xf>
    <xf numFmtId="0" fontId="7" fillId="3" borderId="13" xfId="0" applyFont="1" applyFill="1" applyBorder="1" applyAlignment="1" applyProtection="1">
      <alignment vertical="center" wrapText="1"/>
    </xf>
    <xf numFmtId="0" fontId="21" fillId="3" borderId="13" xfId="0" applyFont="1" applyFill="1" applyBorder="1" applyAlignment="1" applyProtection="1">
      <alignment vertical="center" wrapText="1"/>
    </xf>
    <xf numFmtId="0" fontId="7" fillId="3" borderId="21" xfId="0" applyFont="1" applyFill="1" applyBorder="1" applyAlignment="1" applyProtection="1">
      <alignment vertical="center" wrapText="1"/>
    </xf>
    <xf numFmtId="0" fontId="14" fillId="5" borderId="2" xfId="0" applyFont="1" applyFill="1" applyBorder="1" applyAlignment="1" applyProtection="1">
      <alignment horizontal="right" vertical="center"/>
    </xf>
    <xf numFmtId="0" fontId="7" fillId="5" borderId="2" xfId="0" applyFont="1" applyFill="1" applyBorder="1" applyAlignment="1" applyProtection="1">
      <alignment horizontal="right" vertical="center"/>
    </xf>
    <xf numFmtId="182" fontId="15" fillId="5" borderId="2" xfId="1" applyNumberFormat="1" applyFont="1" applyFill="1" applyBorder="1" applyProtection="1">
      <alignment vertical="center"/>
    </xf>
    <xf numFmtId="182" fontId="15" fillId="5" borderId="2" xfId="0" applyNumberFormat="1" applyFont="1" applyFill="1" applyBorder="1" applyProtection="1">
      <alignment vertical="center"/>
    </xf>
    <xf numFmtId="182" fontId="21" fillId="5" borderId="2" xfId="0" applyNumberFormat="1" applyFont="1" applyFill="1" applyBorder="1" applyProtection="1">
      <alignment vertical="center"/>
    </xf>
    <xf numFmtId="179" fontId="15" fillId="5" borderId="2" xfId="1" applyNumberFormat="1" applyFont="1" applyFill="1" applyBorder="1" applyProtection="1">
      <alignment vertical="center"/>
    </xf>
    <xf numFmtId="179" fontId="15" fillId="5" borderId="2" xfId="0" applyNumberFormat="1" applyFont="1" applyFill="1" applyBorder="1" applyProtection="1">
      <alignment vertical="center"/>
    </xf>
    <xf numFmtId="179" fontId="7" fillId="0" borderId="2" xfId="1" applyNumberFormat="1" applyFont="1" applyBorder="1" applyProtection="1">
      <alignment vertical="center"/>
      <protection locked="0"/>
    </xf>
    <xf numFmtId="183" fontId="7" fillId="0" borderId="2" xfId="0" applyNumberFormat="1" applyFont="1" applyFill="1" applyBorder="1" applyProtection="1">
      <alignment vertical="center"/>
      <protection locked="0"/>
    </xf>
    <xf numFmtId="180" fontId="15" fillId="5" borderId="2" xfId="0" applyNumberFormat="1" applyFont="1" applyFill="1" applyBorder="1" applyProtection="1">
      <alignment vertical="center"/>
    </xf>
    <xf numFmtId="181" fontId="15" fillId="5" borderId="2" xfId="0" applyNumberFormat="1" applyFont="1" applyFill="1" applyBorder="1" applyProtection="1">
      <alignment vertical="center"/>
    </xf>
    <xf numFmtId="179" fontId="21" fillId="3" borderId="2" xfId="0" applyNumberFormat="1" applyFont="1" applyFill="1" applyBorder="1" applyAlignment="1" applyProtection="1">
      <alignment horizontal="right" vertical="center"/>
    </xf>
    <xf numFmtId="179" fontId="7" fillId="3" borderId="2" xfId="0" applyNumberFormat="1" applyFont="1" applyFill="1" applyBorder="1" applyProtection="1">
      <alignment vertical="center"/>
    </xf>
    <xf numFmtId="179" fontId="7" fillId="5" borderId="2" xfId="0" applyNumberFormat="1" applyFont="1" applyFill="1" applyBorder="1" applyProtection="1">
      <alignment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21" fillId="3" borderId="1" xfId="0" applyFont="1" applyFill="1" applyBorder="1" applyAlignment="1" applyProtection="1">
      <alignment horizontal="center" vertical="center"/>
    </xf>
    <xf numFmtId="0" fontId="9" fillId="3" borderId="2" xfId="0" applyFont="1" applyFill="1" applyBorder="1" applyAlignment="1" applyProtection="1">
      <alignment horizontal="center" vertical="center"/>
    </xf>
    <xf numFmtId="0" fontId="7" fillId="3" borderId="2" xfId="0" applyFont="1" applyFill="1" applyBorder="1" applyAlignment="1" applyProtection="1">
      <alignment horizontal="center" vertical="center"/>
    </xf>
    <xf numFmtId="0" fontId="7" fillId="3" borderId="2" xfId="0" applyFont="1" applyFill="1" applyBorder="1" applyAlignment="1" applyProtection="1">
      <alignment horizontal="center" vertical="center" wrapText="1"/>
    </xf>
    <xf numFmtId="0" fontId="21" fillId="3" borderId="1" xfId="0" applyFont="1" applyFill="1" applyBorder="1" applyAlignment="1" applyProtection="1">
      <alignment horizontal="center" vertical="center" wrapText="1"/>
    </xf>
    <xf numFmtId="0" fontId="7" fillId="3" borderId="1" xfId="0" quotePrefix="1" applyFont="1" applyFill="1" applyBorder="1" applyAlignment="1" applyProtection="1">
      <alignment horizontal="center" vertical="center" wrapText="1"/>
    </xf>
    <xf numFmtId="179" fontId="7" fillId="0" borderId="9" xfId="0" applyNumberFormat="1" applyFont="1" applyBorder="1" applyAlignment="1">
      <alignment vertical="center"/>
    </xf>
    <xf numFmtId="0" fontId="2" fillId="0" borderId="10" xfId="0" applyFont="1" applyFill="1" applyBorder="1" applyProtection="1">
      <alignment vertical="center"/>
    </xf>
    <xf numFmtId="0" fontId="2" fillId="0" borderId="11" xfId="0" applyFont="1" applyFill="1" applyBorder="1" applyProtection="1">
      <alignment vertical="center"/>
    </xf>
    <xf numFmtId="0" fontId="2" fillId="0" borderId="5" xfId="0" applyFont="1" applyFill="1" applyBorder="1" applyProtection="1">
      <alignment vertical="center"/>
    </xf>
    <xf numFmtId="179" fontId="7" fillId="0" borderId="1" xfId="0" applyNumberFormat="1" applyFont="1" applyFill="1" applyBorder="1" applyProtection="1">
      <alignment vertical="center"/>
      <protection locked="0"/>
    </xf>
    <xf numFmtId="184" fontId="7" fillId="0" borderId="1" xfId="0" applyNumberFormat="1" applyFont="1" applyFill="1" applyBorder="1" applyProtection="1">
      <alignment vertical="center"/>
      <protection locked="0"/>
    </xf>
    <xf numFmtId="179" fontId="7" fillId="0" borderId="2" xfId="0" applyNumberFormat="1" applyFont="1" applyFill="1" applyBorder="1" applyProtection="1">
      <alignment vertical="center"/>
      <protection locked="0"/>
    </xf>
    <xf numFmtId="178" fontId="21" fillId="8" borderId="16" xfId="0" applyNumberFormat="1" applyFont="1" applyFill="1" applyBorder="1" applyAlignment="1">
      <alignment horizontal="center" vertical="center"/>
    </xf>
    <xf numFmtId="179" fontId="26" fillId="0" borderId="2" xfId="1" applyNumberFormat="1" applyFont="1" applyBorder="1" applyProtection="1">
      <alignment vertical="center"/>
      <protection locked="0"/>
    </xf>
    <xf numFmtId="0" fontId="7" fillId="3" borderId="1" xfId="0" applyFont="1" applyFill="1" applyBorder="1" applyAlignment="1" applyProtection="1">
      <alignment vertical="center" wrapText="1"/>
    </xf>
    <xf numFmtId="0" fontId="27" fillId="0" borderId="0" xfId="0" applyFont="1" applyAlignment="1" applyProtection="1">
      <alignment horizontal="right" vertical="center"/>
    </xf>
    <xf numFmtId="0" fontId="27" fillId="0" borderId="0" xfId="0" applyFont="1" applyAlignment="1">
      <alignment horizontal="right" vertical="center"/>
    </xf>
    <xf numFmtId="0" fontId="7" fillId="3" borderId="1" xfId="0" applyFont="1" applyFill="1" applyBorder="1" applyAlignment="1" applyProtection="1">
      <alignment vertical="center" wrapText="1"/>
    </xf>
    <xf numFmtId="0" fontId="7" fillId="0" borderId="1"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xf>
    <xf numFmtId="0" fontId="7" fillId="0" borderId="10"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1" fillId="3" borderId="1" xfId="0" applyFont="1" applyFill="1" applyBorder="1" applyAlignment="1" applyProtection="1">
      <alignment vertical="center" wrapText="1"/>
    </xf>
    <xf numFmtId="0" fontId="5" fillId="6" borderId="13" xfId="0" applyFont="1" applyFill="1" applyBorder="1" applyAlignment="1" applyProtection="1">
      <alignment horizontal="center" vertical="center"/>
    </xf>
    <xf numFmtId="176" fontId="26" fillId="4" borderId="3" xfId="1" applyNumberFormat="1" applyFont="1" applyFill="1" applyBorder="1" applyAlignment="1" applyProtection="1">
      <alignment horizontal="right" vertical="center"/>
    </xf>
    <xf numFmtId="176" fontId="26" fillId="4" borderId="4" xfId="1" applyNumberFormat="1" applyFont="1" applyFill="1" applyBorder="1" applyAlignment="1" applyProtection="1">
      <alignment horizontal="right" vertical="center"/>
    </xf>
    <xf numFmtId="0" fontId="21" fillId="0" borderId="10"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1" fillId="0" borderId="1" xfId="0" applyFont="1" applyFill="1" applyBorder="1" applyAlignment="1" applyProtection="1">
      <alignment horizontal="left" vertical="center" wrapText="1"/>
      <protection locked="0"/>
    </xf>
    <xf numFmtId="0" fontId="5" fillId="6" borderId="17" xfId="0" applyFont="1" applyFill="1" applyBorder="1" applyAlignment="1" applyProtection="1">
      <alignment horizontal="center" vertical="top" wrapText="1"/>
    </xf>
    <xf numFmtId="0" fontId="5" fillId="6" borderId="19" xfId="0" applyFont="1" applyFill="1" applyBorder="1" applyAlignment="1" applyProtection="1">
      <alignment horizontal="center" vertical="top" wrapText="1"/>
    </xf>
    <xf numFmtId="0" fontId="5" fillId="6" borderId="18" xfId="0" applyFont="1" applyFill="1" applyBorder="1" applyAlignment="1" applyProtection="1">
      <alignment horizontal="center" vertical="top" wrapText="1"/>
    </xf>
    <xf numFmtId="0" fontId="18" fillId="6" borderId="17" xfId="0" applyFont="1" applyFill="1" applyBorder="1" applyAlignment="1" applyProtection="1">
      <alignment horizontal="center" vertical="top" wrapText="1"/>
    </xf>
    <xf numFmtId="0" fontId="18" fillId="6" borderId="19" xfId="0" applyFont="1" applyFill="1" applyBorder="1" applyAlignment="1" applyProtection="1">
      <alignment horizontal="center" vertical="top" wrapText="1"/>
    </xf>
    <xf numFmtId="0" fontId="18" fillId="6" borderId="18" xfId="0" applyFont="1" applyFill="1" applyBorder="1" applyAlignment="1" applyProtection="1">
      <alignment horizontal="center" vertical="top" wrapText="1"/>
    </xf>
    <xf numFmtId="0" fontId="20" fillId="6" borderId="2" xfId="0" applyFont="1" applyFill="1" applyBorder="1" applyAlignment="1" applyProtection="1">
      <alignment vertical="center" wrapText="1"/>
    </xf>
    <xf numFmtId="0" fontId="28" fillId="7" borderId="0" xfId="0" applyFont="1" applyFill="1" applyAlignment="1" applyProtection="1">
      <alignment vertical="center"/>
    </xf>
    <xf numFmtId="0" fontId="28" fillId="7" borderId="0" xfId="0" applyFont="1" applyFill="1" applyAlignment="1">
      <alignment vertical="center" wrapText="1"/>
    </xf>
    <xf numFmtId="0" fontId="28" fillId="7" borderId="0" xfId="0" applyFont="1" applyFill="1" applyAlignment="1">
      <alignment vertical="center"/>
    </xf>
    <xf numFmtId="0" fontId="29" fillId="7" borderId="0" xfId="0" applyFont="1" applyFill="1" applyAlignment="1">
      <alignment horizontal="right" vertical="center"/>
    </xf>
    <xf numFmtId="0" fontId="28" fillId="7" borderId="0" xfId="0" applyFont="1" applyFill="1" applyAlignment="1">
      <alignment horizontal="right" vertical="center"/>
    </xf>
  </cellXfs>
  <cellStyles count="3">
    <cellStyle name="40% - アクセント 6 2" xfId="2" xr:uid="{00000000-0005-0000-0000-000000000000}"/>
    <cellStyle name="桁区切り" xfId="1" builtinId="6"/>
    <cellStyle name="標準" xfId="0" builtinId="0"/>
  </cellStyles>
  <dxfs count="0"/>
  <tableStyles count="0" defaultTableStyle="TableStyleMedium2" defaultPivotStyle="PivotStyleLight16"/>
  <colors>
    <mruColors>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K35"/>
  <sheetViews>
    <sheetView showGridLines="0" tabSelected="1" view="pageBreakPreview" zoomScale="80" zoomScaleNormal="70" zoomScaleSheetLayoutView="80" workbookViewId="0"/>
  </sheetViews>
  <sheetFormatPr defaultColWidth="9" defaultRowHeight="14.25" x14ac:dyDescent="0.15"/>
  <cols>
    <col min="1" max="1" width="2.625" style="60" customWidth="1"/>
    <col min="2" max="2" width="11.625" style="60" customWidth="1"/>
    <col min="3" max="3" width="12.375" style="60" customWidth="1"/>
    <col min="4" max="4" width="26.625" style="60" customWidth="1"/>
    <col min="5" max="6" width="10.625" style="60" customWidth="1"/>
    <col min="7" max="7" width="11.625" style="60" customWidth="1"/>
    <col min="8" max="8" width="11.5" style="60" customWidth="1"/>
    <col min="9" max="9" width="71.5" style="60" customWidth="1"/>
    <col min="10" max="10" width="12.625" style="60" customWidth="1"/>
    <col min="11" max="11" width="11.5" style="60" customWidth="1"/>
    <col min="12" max="16384" width="9" style="60"/>
  </cols>
  <sheetData>
    <row r="1" spans="1:11" ht="18" customHeight="1" x14ac:dyDescent="0.15">
      <c r="K1" s="61" t="s">
        <v>174</v>
      </c>
    </row>
    <row r="2" spans="1:11" ht="18" customHeight="1" x14ac:dyDescent="0.15">
      <c r="K2" s="127"/>
    </row>
    <row r="3" spans="1:11" ht="27.75" customHeight="1" x14ac:dyDescent="0.15">
      <c r="A3" s="151" t="s">
        <v>185</v>
      </c>
      <c r="B3" s="62"/>
      <c r="C3" s="62"/>
      <c r="D3" s="62"/>
      <c r="E3" s="62"/>
      <c r="F3" s="62"/>
      <c r="G3" s="62"/>
      <c r="H3" s="62"/>
      <c r="I3" s="62"/>
      <c r="J3" s="62"/>
      <c r="K3" s="63"/>
    </row>
    <row r="5" spans="1:11" ht="18.75" customHeight="1" x14ac:dyDescent="0.15">
      <c r="A5" s="64" t="s">
        <v>95</v>
      </c>
      <c r="B5" s="64"/>
    </row>
    <row r="6" spans="1:11" ht="18.75" customHeight="1" x14ac:dyDescent="0.15">
      <c r="A6" s="64"/>
      <c r="B6" s="65" t="s">
        <v>0</v>
      </c>
      <c r="C6" s="65" t="s">
        <v>1</v>
      </c>
      <c r="D6" s="65" t="s">
        <v>2</v>
      </c>
      <c r="E6" s="65" t="s">
        <v>3</v>
      </c>
      <c r="F6" s="65" t="s">
        <v>4</v>
      </c>
      <c r="G6" s="65" t="s">
        <v>5</v>
      </c>
      <c r="H6" s="65" t="s">
        <v>6</v>
      </c>
      <c r="I6" s="65" t="s">
        <v>7</v>
      </c>
      <c r="J6" s="65" t="s">
        <v>8</v>
      </c>
      <c r="K6" s="65" t="s">
        <v>9</v>
      </c>
    </row>
    <row r="7" spans="1:11" s="66" customFormat="1" ht="39" customHeight="1" x14ac:dyDescent="0.15">
      <c r="B7" s="65" t="s">
        <v>10</v>
      </c>
      <c r="C7" s="65" t="s">
        <v>11</v>
      </c>
      <c r="D7" s="65" t="s">
        <v>12</v>
      </c>
      <c r="E7" s="65" t="s">
        <v>13</v>
      </c>
      <c r="F7" s="65" t="s">
        <v>14</v>
      </c>
      <c r="G7" s="65" t="s">
        <v>15</v>
      </c>
      <c r="H7" s="65" t="s">
        <v>16</v>
      </c>
      <c r="I7" s="65" t="s">
        <v>17</v>
      </c>
      <c r="J7" s="65" t="s">
        <v>18</v>
      </c>
      <c r="K7" s="65" t="s">
        <v>19</v>
      </c>
    </row>
    <row r="8" spans="1:11" ht="288.75" customHeight="1" x14ac:dyDescent="0.15">
      <c r="B8" s="67" t="s">
        <v>20</v>
      </c>
      <c r="C8" s="109" t="s">
        <v>21</v>
      </c>
      <c r="D8" s="69" t="s">
        <v>188</v>
      </c>
      <c r="E8" s="70" t="s">
        <v>72</v>
      </c>
      <c r="F8" s="71" t="s">
        <v>22</v>
      </c>
      <c r="G8" s="2" t="s">
        <v>45</v>
      </c>
      <c r="H8" s="2" t="s">
        <v>46</v>
      </c>
      <c r="I8" s="3" t="s">
        <v>179</v>
      </c>
      <c r="J8" s="3" t="s">
        <v>47</v>
      </c>
      <c r="K8" s="3" t="s">
        <v>153</v>
      </c>
    </row>
    <row r="9" spans="1:11" ht="65.45" customHeight="1" x14ac:dyDescent="0.15">
      <c r="A9" s="72"/>
      <c r="B9" s="67" t="s">
        <v>48</v>
      </c>
      <c r="C9" s="109" t="s">
        <v>49</v>
      </c>
      <c r="D9" s="68" t="s">
        <v>156</v>
      </c>
      <c r="E9" s="17"/>
      <c r="F9" s="126" t="s">
        <v>180</v>
      </c>
      <c r="G9" s="2" t="s">
        <v>50</v>
      </c>
      <c r="H9" s="2" t="s">
        <v>51</v>
      </c>
      <c r="I9" s="3" t="s">
        <v>52</v>
      </c>
      <c r="J9" s="3" t="s">
        <v>53</v>
      </c>
      <c r="K9" s="15" t="s">
        <v>154</v>
      </c>
    </row>
    <row r="10" spans="1:11" ht="293.25" customHeight="1" x14ac:dyDescent="0.15">
      <c r="A10" s="72"/>
      <c r="B10" s="67" t="s">
        <v>39</v>
      </c>
      <c r="C10" s="109" t="s">
        <v>44</v>
      </c>
      <c r="D10" s="68" t="s">
        <v>157</v>
      </c>
      <c r="E10" s="17"/>
      <c r="F10" s="71" t="s">
        <v>35</v>
      </c>
      <c r="G10" s="2" t="s">
        <v>40</v>
      </c>
      <c r="H10" s="2" t="s">
        <v>41</v>
      </c>
      <c r="I10" s="3" t="s">
        <v>181</v>
      </c>
      <c r="J10" s="3" t="s">
        <v>38</v>
      </c>
      <c r="K10" s="15" t="s">
        <v>154</v>
      </c>
    </row>
    <row r="11" spans="1:11" ht="17.25" customHeight="1" x14ac:dyDescent="0.15">
      <c r="A11" s="72"/>
    </row>
    <row r="12" spans="1:11" ht="17.25" customHeight="1" x14ac:dyDescent="0.15">
      <c r="A12" s="64" t="s">
        <v>96</v>
      </c>
    </row>
    <row r="13" spans="1:11" ht="20.100000000000001" customHeight="1" x14ac:dyDescent="0.15">
      <c r="A13" s="72"/>
      <c r="B13" s="65" t="s">
        <v>78</v>
      </c>
      <c r="C13" s="132" t="s">
        <v>79</v>
      </c>
      <c r="D13" s="132"/>
      <c r="E13" s="65" t="s">
        <v>80</v>
      </c>
      <c r="F13" s="65" t="s">
        <v>81</v>
      </c>
      <c r="G13" s="132" t="s">
        <v>82</v>
      </c>
      <c r="H13" s="132"/>
      <c r="I13" s="132"/>
      <c r="J13" s="132" t="s">
        <v>83</v>
      </c>
      <c r="K13" s="132"/>
    </row>
    <row r="14" spans="1:11" ht="39" customHeight="1" x14ac:dyDescent="0.15">
      <c r="A14" s="72"/>
      <c r="B14" s="65" t="s">
        <v>84</v>
      </c>
      <c r="C14" s="132" t="s">
        <v>85</v>
      </c>
      <c r="D14" s="132"/>
      <c r="E14" s="65" t="s">
        <v>86</v>
      </c>
      <c r="F14" s="65" t="s">
        <v>73</v>
      </c>
      <c r="G14" s="132" t="s">
        <v>87</v>
      </c>
      <c r="H14" s="132"/>
      <c r="I14" s="132"/>
      <c r="J14" s="132" t="s">
        <v>88</v>
      </c>
      <c r="K14" s="132"/>
    </row>
    <row r="15" spans="1:11" ht="68.25" customHeight="1" x14ac:dyDescent="0.15">
      <c r="A15" s="72"/>
      <c r="B15" s="110" t="s">
        <v>23</v>
      </c>
      <c r="C15" s="129" t="s">
        <v>161</v>
      </c>
      <c r="D15" s="129"/>
      <c r="E15" s="4"/>
      <c r="F15" s="68" t="s">
        <v>97</v>
      </c>
      <c r="G15" s="130" t="s">
        <v>43</v>
      </c>
      <c r="H15" s="130"/>
      <c r="I15" s="130"/>
      <c r="J15" s="131"/>
      <c r="K15" s="131"/>
    </row>
    <row r="16" spans="1:11" ht="68.25" customHeight="1" x14ac:dyDescent="0.15">
      <c r="A16" s="72"/>
      <c r="B16" s="111" t="s">
        <v>92</v>
      </c>
      <c r="C16" s="137" t="s">
        <v>162</v>
      </c>
      <c r="D16" s="137"/>
      <c r="E16" s="73">
        <f>IF(ISERROR(3.6*(100/E24)*E26),0,3.6*(100/E24)*E26)</f>
        <v>0</v>
      </c>
      <c r="F16" s="74" t="s">
        <v>93</v>
      </c>
      <c r="G16" s="136" t="s">
        <v>89</v>
      </c>
      <c r="H16" s="136"/>
      <c r="I16" s="136"/>
      <c r="J16" s="141" t="s">
        <v>91</v>
      </c>
      <c r="K16" s="142"/>
    </row>
    <row r="17" spans="1:11" ht="68.25" customHeight="1" x14ac:dyDescent="0.15">
      <c r="A17" s="72"/>
      <c r="B17" s="111" t="s">
        <v>92</v>
      </c>
      <c r="C17" s="137" t="s">
        <v>163</v>
      </c>
      <c r="D17" s="137"/>
      <c r="E17" s="73">
        <f>IF(ISERROR(E9*E25*E26/E10),0,E9*E25*E26/E10)</f>
        <v>0</v>
      </c>
      <c r="F17" s="74" t="s">
        <v>93</v>
      </c>
      <c r="G17" s="136" t="s">
        <v>90</v>
      </c>
      <c r="H17" s="136"/>
      <c r="I17" s="136"/>
      <c r="J17" s="141" t="s">
        <v>91</v>
      </c>
      <c r="K17" s="142"/>
    </row>
    <row r="18" spans="1:11" ht="129.75" customHeight="1" x14ac:dyDescent="0.15">
      <c r="A18" s="72"/>
      <c r="B18" s="111" t="s">
        <v>92</v>
      </c>
      <c r="C18" s="137" t="s">
        <v>164</v>
      </c>
      <c r="D18" s="137"/>
      <c r="E18" s="19"/>
      <c r="F18" s="74" t="s">
        <v>93</v>
      </c>
      <c r="G18" s="143" t="s">
        <v>94</v>
      </c>
      <c r="H18" s="143"/>
      <c r="I18" s="143"/>
      <c r="J18" s="141"/>
      <c r="K18" s="142"/>
    </row>
    <row r="19" spans="1:11" ht="54.75" customHeight="1" x14ac:dyDescent="0.15">
      <c r="A19" s="72"/>
      <c r="B19" s="110" t="s">
        <v>169</v>
      </c>
      <c r="C19" s="129" t="s">
        <v>173</v>
      </c>
      <c r="D19" s="129"/>
      <c r="E19" s="70" t="s">
        <v>72</v>
      </c>
      <c r="F19" s="68" t="s">
        <v>24</v>
      </c>
      <c r="G19" s="130" t="s">
        <v>177</v>
      </c>
      <c r="H19" s="130"/>
      <c r="I19" s="130"/>
      <c r="J19" s="133" t="s">
        <v>153</v>
      </c>
      <c r="K19" s="134"/>
    </row>
    <row r="20" spans="1:11" ht="54.75" customHeight="1" x14ac:dyDescent="0.15">
      <c r="A20" s="72"/>
      <c r="B20" s="110" t="s">
        <v>170</v>
      </c>
      <c r="C20" s="129" t="s">
        <v>172</v>
      </c>
      <c r="D20" s="129"/>
      <c r="E20" s="70" t="s">
        <v>72</v>
      </c>
      <c r="F20" s="68" t="s">
        <v>24</v>
      </c>
      <c r="G20" s="130" t="s">
        <v>178</v>
      </c>
      <c r="H20" s="130"/>
      <c r="I20" s="130"/>
      <c r="J20" s="133" t="s">
        <v>153</v>
      </c>
      <c r="K20" s="134"/>
    </row>
    <row r="21" spans="1:11" ht="54.75" customHeight="1" x14ac:dyDescent="0.15">
      <c r="A21" s="72"/>
      <c r="B21" s="110" t="s">
        <v>98</v>
      </c>
      <c r="C21" s="129" t="s">
        <v>158</v>
      </c>
      <c r="D21" s="129"/>
      <c r="E21" s="70" t="s">
        <v>72</v>
      </c>
      <c r="F21" s="75" t="s">
        <v>25</v>
      </c>
      <c r="G21" s="130" t="s">
        <v>26</v>
      </c>
      <c r="H21" s="130"/>
      <c r="I21" s="130"/>
      <c r="J21" s="133" t="s">
        <v>153</v>
      </c>
      <c r="K21" s="134"/>
    </row>
    <row r="22" spans="1:11" ht="54.75" customHeight="1" x14ac:dyDescent="0.15">
      <c r="A22" s="72"/>
      <c r="B22" s="110" t="s">
        <v>27</v>
      </c>
      <c r="C22" s="129" t="s">
        <v>171</v>
      </c>
      <c r="D22" s="129"/>
      <c r="E22" s="70" t="s">
        <v>72</v>
      </c>
      <c r="F22" s="75" t="s">
        <v>25</v>
      </c>
      <c r="G22" s="130" t="s">
        <v>183</v>
      </c>
      <c r="H22" s="130"/>
      <c r="I22" s="130"/>
      <c r="J22" s="133" t="s">
        <v>153</v>
      </c>
      <c r="K22" s="134"/>
    </row>
    <row r="23" spans="1:11" ht="54.75" customHeight="1" x14ac:dyDescent="0.15">
      <c r="A23" s="72"/>
      <c r="B23" s="110" t="s">
        <v>99</v>
      </c>
      <c r="C23" s="129" t="s">
        <v>159</v>
      </c>
      <c r="D23" s="129"/>
      <c r="E23" s="70" t="s">
        <v>72</v>
      </c>
      <c r="F23" s="75" t="s">
        <v>25</v>
      </c>
      <c r="G23" s="135" t="s">
        <v>160</v>
      </c>
      <c r="H23" s="135"/>
      <c r="I23" s="135"/>
      <c r="J23" s="131"/>
      <c r="K23" s="131"/>
    </row>
    <row r="24" spans="1:11" ht="54.75" customHeight="1" x14ac:dyDescent="0.15">
      <c r="A24" s="72"/>
      <c r="B24" s="110" t="s">
        <v>54</v>
      </c>
      <c r="C24" s="129" t="s">
        <v>55</v>
      </c>
      <c r="D24" s="129"/>
      <c r="E24" s="82"/>
      <c r="F24" s="75" t="s">
        <v>56</v>
      </c>
      <c r="G24" s="135" t="s">
        <v>57</v>
      </c>
      <c r="H24" s="135"/>
      <c r="I24" s="135"/>
      <c r="J24" s="131"/>
      <c r="K24" s="131"/>
    </row>
    <row r="25" spans="1:11" ht="92.25" customHeight="1" x14ac:dyDescent="0.15">
      <c r="A25" s="72"/>
      <c r="B25" s="110" t="s">
        <v>58</v>
      </c>
      <c r="C25" s="129" t="s">
        <v>59</v>
      </c>
      <c r="D25" s="129"/>
      <c r="E25" s="121"/>
      <c r="F25" s="75" t="s">
        <v>182</v>
      </c>
      <c r="G25" s="135" t="s">
        <v>155</v>
      </c>
      <c r="H25" s="135"/>
      <c r="I25" s="135"/>
      <c r="J25" s="131"/>
      <c r="K25" s="131"/>
    </row>
    <row r="26" spans="1:11" ht="94.5" customHeight="1" x14ac:dyDescent="0.15">
      <c r="A26" s="72"/>
      <c r="B26" s="110" t="s">
        <v>61</v>
      </c>
      <c r="C26" s="129" t="s">
        <v>62</v>
      </c>
      <c r="D26" s="129"/>
      <c r="E26" s="122"/>
      <c r="F26" s="75" t="s">
        <v>63</v>
      </c>
      <c r="G26" s="135" t="s">
        <v>60</v>
      </c>
      <c r="H26" s="135"/>
      <c r="I26" s="135"/>
      <c r="J26" s="131"/>
      <c r="K26" s="131"/>
    </row>
    <row r="27" spans="1:11" ht="6.75" customHeight="1" x14ac:dyDescent="0.15">
      <c r="A27" s="72"/>
    </row>
    <row r="28" spans="1:11" ht="18.75" customHeight="1" x14ac:dyDescent="0.15">
      <c r="A28" s="76" t="s">
        <v>100</v>
      </c>
      <c r="B28" s="76"/>
    </row>
    <row r="29" spans="1:11" ht="17.25" thickBot="1" x14ac:dyDescent="0.2">
      <c r="B29" s="138" t="s">
        <v>101</v>
      </c>
      <c r="C29" s="138"/>
      <c r="D29" s="77" t="s">
        <v>73</v>
      </c>
    </row>
    <row r="30" spans="1:11" ht="19.5" thickBot="1" x14ac:dyDescent="0.2">
      <c r="B30" s="139">
        <f>ROUNDDOWN('MPS(calc_process)'!G7,0)</f>
        <v>0</v>
      </c>
      <c r="C30" s="140"/>
      <c r="D30" s="78" t="s">
        <v>33</v>
      </c>
    </row>
    <row r="31" spans="1:11" ht="20.100000000000001" customHeight="1" x14ac:dyDescent="0.15">
      <c r="B31" s="79"/>
      <c r="C31" s="79"/>
      <c r="F31" s="80"/>
      <c r="G31" s="80"/>
    </row>
    <row r="32" spans="1:11" ht="18.75" customHeight="1" x14ac:dyDescent="0.15">
      <c r="A32" s="64" t="s">
        <v>28</v>
      </c>
    </row>
    <row r="33" spans="2:10" ht="18" customHeight="1" x14ac:dyDescent="0.15">
      <c r="B33" s="81" t="s">
        <v>29</v>
      </c>
      <c r="C33" s="118" t="s">
        <v>150</v>
      </c>
      <c r="D33" s="119"/>
      <c r="E33" s="119"/>
      <c r="F33" s="119"/>
      <c r="G33" s="119"/>
      <c r="H33" s="119"/>
      <c r="I33" s="119"/>
      <c r="J33" s="120"/>
    </row>
    <row r="34" spans="2:10" ht="18" customHeight="1" x14ac:dyDescent="0.15">
      <c r="B34" s="81" t="s">
        <v>30</v>
      </c>
      <c r="C34" s="118" t="s">
        <v>151</v>
      </c>
      <c r="D34" s="119"/>
      <c r="E34" s="119"/>
      <c r="F34" s="119"/>
      <c r="G34" s="119"/>
      <c r="H34" s="119"/>
      <c r="I34" s="119"/>
      <c r="J34" s="120"/>
    </row>
    <row r="35" spans="2:10" ht="18" customHeight="1" x14ac:dyDescent="0.15">
      <c r="B35" s="81" t="s">
        <v>31</v>
      </c>
      <c r="C35" s="118" t="s">
        <v>152</v>
      </c>
      <c r="D35" s="119"/>
      <c r="E35" s="119"/>
      <c r="F35" s="119"/>
      <c r="G35" s="119"/>
      <c r="H35" s="119"/>
      <c r="I35" s="119"/>
      <c r="J35" s="120"/>
    </row>
  </sheetData>
  <sheetProtection formatCells="0" formatRows="0"/>
  <mergeCells count="44">
    <mergeCell ref="J16:K16"/>
    <mergeCell ref="J17:K17"/>
    <mergeCell ref="C24:D24"/>
    <mergeCell ref="G24:I24"/>
    <mergeCell ref="J24:K24"/>
    <mergeCell ref="J23:K23"/>
    <mergeCell ref="G19:I19"/>
    <mergeCell ref="J19:K19"/>
    <mergeCell ref="C20:D20"/>
    <mergeCell ref="G20:I20"/>
    <mergeCell ref="J20:K20"/>
    <mergeCell ref="C18:D18"/>
    <mergeCell ref="G18:I18"/>
    <mergeCell ref="J18:K18"/>
    <mergeCell ref="G16:I16"/>
    <mergeCell ref="C17:D17"/>
    <mergeCell ref="G17:I17"/>
    <mergeCell ref="C16:D16"/>
    <mergeCell ref="G25:I25"/>
    <mergeCell ref="B29:C29"/>
    <mergeCell ref="B30:C30"/>
    <mergeCell ref="C19:D19"/>
    <mergeCell ref="J25:K25"/>
    <mergeCell ref="J26:K26"/>
    <mergeCell ref="C21:D21"/>
    <mergeCell ref="G21:I21"/>
    <mergeCell ref="J21:K21"/>
    <mergeCell ref="C22:D22"/>
    <mergeCell ref="G22:I22"/>
    <mergeCell ref="J22:K22"/>
    <mergeCell ref="C26:D26"/>
    <mergeCell ref="G26:I26"/>
    <mergeCell ref="C23:D23"/>
    <mergeCell ref="G23:I23"/>
    <mergeCell ref="C25:D25"/>
    <mergeCell ref="C15:D15"/>
    <mergeCell ref="G15:I15"/>
    <mergeCell ref="J15:K15"/>
    <mergeCell ref="C13:D13"/>
    <mergeCell ref="G13:I13"/>
    <mergeCell ref="J13:K13"/>
    <mergeCell ref="C14:D14"/>
    <mergeCell ref="G14:I14"/>
    <mergeCell ref="J14:K14"/>
  </mergeCells>
  <phoneticPr fontId="4"/>
  <dataValidations count="1">
    <dataValidation type="list" allowBlank="1" showInputMessage="1" showErrorMessage="1" sqref="E18" xr:uid="{00000000-0002-0000-0000-000000000000}">
      <formula1>"0.8,0.46"</formula1>
    </dataValidation>
  </dataValidations>
  <pageMargins left="0.70866141732283472" right="0.70866141732283472" top="0.74803149606299213" bottom="0.74803149606299213" header="0.31496062992125984" footer="0.31496062992125984"/>
  <pageSetup paperSize="9" scale="6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T27"/>
  <sheetViews>
    <sheetView showGridLines="0" view="pageBreakPreview" zoomScale="85" zoomScaleNormal="85" zoomScaleSheetLayoutView="85" workbookViewId="0"/>
  </sheetViews>
  <sheetFormatPr defaultColWidth="9" defaultRowHeight="14.25" x14ac:dyDescent="0.15"/>
  <cols>
    <col min="1" max="1" width="12" style="83" customWidth="1"/>
    <col min="2" max="2" width="10" style="83" bestFit="1" customWidth="1"/>
    <col min="3" max="20" width="13.75" style="83" customWidth="1"/>
    <col min="21" max="16384" width="9" style="83"/>
  </cols>
  <sheetData>
    <row r="1" spans="1:20" x14ac:dyDescent="0.15">
      <c r="T1" s="84" t="str">
        <f>'MPS(input)'!K1</f>
        <v>JCM_TH_F_PMS_ver01.0</v>
      </c>
    </row>
    <row r="2" spans="1:20" x14ac:dyDescent="0.15">
      <c r="T2" s="127"/>
    </row>
    <row r="3" spans="1:20" s="86" customFormat="1" ht="27.6" customHeight="1" x14ac:dyDescent="0.15">
      <c r="A3" s="85"/>
      <c r="B3" s="85"/>
      <c r="C3" s="144" t="s">
        <v>102</v>
      </c>
      <c r="D3" s="145"/>
      <c r="E3" s="146"/>
      <c r="F3" s="144" t="s">
        <v>103</v>
      </c>
      <c r="G3" s="145"/>
      <c r="H3" s="145"/>
      <c r="I3" s="145"/>
      <c r="J3" s="145"/>
      <c r="K3" s="145"/>
      <c r="L3" s="145"/>
      <c r="M3" s="145"/>
      <c r="N3" s="145"/>
      <c r="O3" s="145"/>
      <c r="P3" s="145"/>
      <c r="Q3" s="146"/>
      <c r="R3" s="147" t="s">
        <v>104</v>
      </c>
      <c r="S3" s="148"/>
      <c r="T3" s="149"/>
    </row>
    <row r="4" spans="1:20" ht="18.75" x14ac:dyDescent="0.15">
      <c r="A4" s="87" t="s">
        <v>65</v>
      </c>
      <c r="B4" s="112" t="s">
        <v>146</v>
      </c>
      <c r="C4" s="113" t="s">
        <v>105</v>
      </c>
      <c r="D4" s="109" t="s">
        <v>106</v>
      </c>
      <c r="E4" s="109" t="s">
        <v>107</v>
      </c>
      <c r="F4" s="110" t="s">
        <v>108</v>
      </c>
      <c r="G4" s="110" t="s">
        <v>108</v>
      </c>
      <c r="H4" s="110" t="s">
        <v>108</v>
      </c>
      <c r="I4" s="111" t="s">
        <v>109</v>
      </c>
      <c r="J4" s="110" t="s">
        <v>110</v>
      </c>
      <c r="K4" s="110" t="s">
        <v>111</v>
      </c>
      <c r="L4" s="110" t="s">
        <v>112</v>
      </c>
      <c r="M4" s="110" t="s">
        <v>113</v>
      </c>
      <c r="N4" s="110" t="s">
        <v>114</v>
      </c>
      <c r="O4" s="110" t="s">
        <v>115</v>
      </c>
      <c r="P4" s="110" t="s">
        <v>116</v>
      </c>
      <c r="Q4" s="110" t="s">
        <v>117</v>
      </c>
      <c r="R4" s="113" t="s">
        <v>118</v>
      </c>
      <c r="S4" s="113" t="s">
        <v>119</v>
      </c>
      <c r="T4" s="113" t="s">
        <v>120</v>
      </c>
    </row>
    <row r="5" spans="1:20" ht="171.75" customHeight="1" x14ac:dyDescent="0.15">
      <c r="A5" s="87" t="s">
        <v>66</v>
      </c>
      <c r="B5" s="88" t="s">
        <v>71</v>
      </c>
      <c r="C5" s="68" t="s">
        <v>121</v>
      </c>
      <c r="D5" s="89" t="s">
        <v>122</v>
      </c>
      <c r="E5" s="90" t="s">
        <v>123</v>
      </c>
      <c r="F5" s="91" t="s">
        <v>165</v>
      </c>
      <c r="G5" s="92" t="s">
        <v>166</v>
      </c>
      <c r="H5" s="92" t="s">
        <v>167</v>
      </c>
      <c r="I5" s="93" t="s">
        <v>168</v>
      </c>
      <c r="J5" s="92" t="s">
        <v>124</v>
      </c>
      <c r="K5" s="92" t="s">
        <v>125</v>
      </c>
      <c r="L5" s="92" t="s">
        <v>126</v>
      </c>
      <c r="M5" s="92" t="s">
        <v>187</v>
      </c>
      <c r="N5" s="92" t="s">
        <v>127</v>
      </c>
      <c r="O5" s="92" t="s">
        <v>55</v>
      </c>
      <c r="P5" s="92" t="s">
        <v>59</v>
      </c>
      <c r="Q5" s="94" t="s">
        <v>128</v>
      </c>
      <c r="R5" s="89" t="s">
        <v>129</v>
      </c>
      <c r="S5" s="89" t="s">
        <v>130</v>
      </c>
      <c r="T5" s="89" t="s">
        <v>149</v>
      </c>
    </row>
    <row r="6" spans="1:20" ht="28.5" x14ac:dyDescent="0.15">
      <c r="A6" s="87" t="s">
        <v>67</v>
      </c>
      <c r="B6" s="114" t="s">
        <v>68</v>
      </c>
      <c r="C6" s="110" t="s">
        <v>22</v>
      </c>
      <c r="D6" s="109" t="s">
        <v>180</v>
      </c>
      <c r="E6" s="110" t="s">
        <v>22</v>
      </c>
      <c r="F6" s="109" t="s">
        <v>131</v>
      </c>
      <c r="G6" s="109" t="s">
        <v>131</v>
      </c>
      <c r="H6" s="109" t="s">
        <v>131</v>
      </c>
      <c r="I6" s="115" t="s">
        <v>132</v>
      </c>
      <c r="J6" s="109" t="s">
        <v>24</v>
      </c>
      <c r="K6" s="109" t="s">
        <v>24</v>
      </c>
      <c r="L6" s="116" t="s">
        <v>25</v>
      </c>
      <c r="M6" s="116" t="s">
        <v>25</v>
      </c>
      <c r="N6" s="116" t="s">
        <v>25</v>
      </c>
      <c r="O6" s="116" t="s">
        <v>56</v>
      </c>
      <c r="P6" s="109" t="s">
        <v>180</v>
      </c>
      <c r="Q6" s="116" t="s">
        <v>133</v>
      </c>
      <c r="R6" s="114" t="s">
        <v>134</v>
      </c>
      <c r="S6" s="114" t="s">
        <v>134</v>
      </c>
      <c r="T6" s="114" t="s">
        <v>134</v>
      </c>
    </row>
    <row r="7" spans="1:20" x14ac:dyDescent="0.15">
      <c r="A7" s="150" t="s">
        <v>69</v>
      </c>
      <c r="B7" s="16">
        <v>1</v>
      </c>
      <c r="C7" s="125"/>
      <c r="D7" s="100">
        <f>'MPS(input)'!$E$9</f>
        <v>0</v>
      </c>
      <c r="E7" s="101">
        <f>'MPS(input)'!$E$10</f>
        <v>0</v>
      </c>
      <c r="F7" s="97">
        <f>'MPS(input)'!$E$15</f>
        <v>0</v>
      </c>
      <c r="G7" s="98">
        <f>'MPS(input)'!$E$16</f>
        <v>0</v>
      </c>
      <c r="H7" s="98">
        <f>'MPS(input)'!$E$17</f>
        <v>0</v>
      </c>
      <c r="I7" s="99">
        <f>'MPS(input)'!$E$18</f>
        <v>0</v>
      </c>
      <c r="J7" s="103"/>
      <c r="K7" s="103"/>
      <c r="L7" s="123"/>
      <c r="M7" s="123"/>
      <c r="N7" s="104">
        <f>M7*((J7-K7+'MPS(calc_process)'!$F$19+'MPS(calc_process)'!$F$20)/(37-7+'MPS(calc_process)'!$F$19+'MPS(calc_process)'!$F$20))</f>
        <v>0</v>
      </c>
      <c r="O7" s="104">
        <f>'MPS(input)'!$E$24</f>
        <v>0</v>
      </c>
      <c r="P7" s="104">
        <f>'MPS(input)'!$E$25</f>
        <v>0</v>
      </c>
      <c r="Q7" s="105">
        <f>'MPS(input)'!$E$26</f>
        <v>0</v>
      </c>
      <c r="R7" s="106">
        <f t="shared" ref="R7:R26" si="0">IF(ISERROR(C7*(N7/L7)*SMALL(F7:I7,COUNTIF(F7:I7,0)+1)),0,(C7*(N7/L7)*SMALL(F7:I7,COUNTIF(F7:I7,0)+1)))</f>
        <v>0</v>
      </c>
      <c r="S7" s="106">
        <f t="shared" ref="S7:S26" si="1">IF(ISERROR(C7*SMALL(F7:I7,COUNTIF(F7:I7,0)+1)),0,(C7*SMALL(F7:I7,COUNTIF(F7:I7,0)+1)))</f>
        <v>0</v>
      </c>
      <c r="T7" s="107">
        <f>R7-S7</f>
        <v>0</v>
      </c>
    </row>
    <row r="8" spans="1:20" x14ac:dyDescent="0.15">
      <c r="A8" s="150"/>
      <c r="B8" s="16">
        <v>2</v>
      </c>
      <c r="C8" s="125"/>
      <c r="D8" s="100">
        <f>'MPS(input)'!$E$9</f>
        <v>0</v>
      </c>
      <c r="E8" s="101">
        <f>'MPS(input)'!$E$10</f>
        <v>0</v>
      </c>
      <c r="F8" s="97">
        <f>'MPS(input)'!$E$15</f>
        <v>0</v>
      </c>
      <c r="G8" s="98">
        <f>'MPS(input)'!$E$16</f>
        <v>0</v>
      </c>
      <c r="H8" s="98">
        <f>'MPS(input)'!$E$17</f>
        <v>0</v>
      </c>
      <c r="I8" s="99">
        <f>'MPS(input)'!$E$18</f>
        <v>0</v>
      </c>
      <c r="J8" s="103"/>
      <c r="K8" s="103"/>
      <c r="L8" s="123"/>
      <c r="M8" s="123"/>
      <c r="N8" s="104">
        <f>M8*((J8-K8+'MPS(calc_process)'!$F$19+'MPS(calc_process)'!$F$20)/(37-7+'MPS(calc_process)'!$F$19+'MPS(calc_process)'!$F$20))</f>
        <v>0</v>
      </c>
      <c r="O8" s="104">
        <f>'MPS(input)'!$E$24</f>
        <v>0</v>
      </c>
      <c r="P8" s="104">
        <f>'MPS(input)'!$E$25</f>
        <v>0</v>
      </c>
      <c r="Q8" s="105">
        <f>'MPS(input)'!$E$26</f>
        <v>0</v>
      </c>
      <c r="R8" s="106">
        <f t="shared" si="0"/>
        <v>0</v>
      </c>
      <c r="S8" s="106">
        <f t="shared" si="1"/>
        <v>0</v>
      </c>
      <c r="T8" s="107">
        <f t="shared" ref="T8:T26" si="2">R8-S8</f>
        <v>0</v>
      </c>
    </row>
    <row r="9" spans="1:20" x14ac:dyDescent="0.15">
      <c r="A9" s="150"/>
      <c r="B9" s="16">
        <v>3</v>
      </c>
      <c r="C9" s="102"/>
      <c r="D9" s="100">
        <f>'MPS(input)'!$E$9</f>
        <v>0</v>
      </c>
      <c r="E9" s="101">
        <f>'MPS(input)'!$E$10</f>
        <v>0</v>
      </c>
      <c r="F9" s="97">
        <f>'MPS(input)'!$E$15</f>
        <v>0</v>
      </c>
      <c r="G9" s="98">
        <f>'MPS(input)'!$E$16</f>
        <v>0</v>
      </c>
      <c r="H9" s="98">
        <f>'MPS(input)'!$E$17</f>
        <v>0</v>
      </c>
      <c r="I9" s="99">
        <f>'MPS(input)'!$E$18</f>
        <v>0</v>
      </c>
      <c r="J9" s="103"/>
      <c r="K9" s="103"/>
      <c r="L9" s="123"/>
      <c r="M9" s="123"/>
      <c r="N9" s="104">
        <f>M9*((J9-K9+'MPS(calc_process)'!$F$19+'MPS(calc_process)'!$F$20)/(37-7+'MPS(calc_process)'!$F$19+'MPS(calc_process)'!$F$20))</f>
        <v>0</v>
      </c>
      <c r="O9" s="104">
        <f>'MPS(input)'!$E$24</f>
        <v>0</v>
      </c>
      <c r="P9" s="104">
        <f>'MPS(input)'!$E$25</f>
        <v>0</v>
      </c>
      <c r="Q9" s="105">
        <f>'MPS(input)'!$E$26</f>
        <v>0</v>
      </c>
      <c r="R9" s="106">
        <f t="shared" si="0"/>
        <v>0</v>
      </c>
      <c r="S9" s="106">
        <f t="shared" si="1"/>
        <v>0</v>
      </c>
      <c r="T9" s="107">
        <f t="shared" si="2"/>
        <v>0</v>
      </c>
    </row>
    <row r="10" spans="1:20" x14ac:dyDescent="0.15">
      <c r="A10" s="150"/>
      <c r="B10" s="16">
        <v>4</v>
      </c>
      <c r="C10" s="102"/>
      <c r="D10" s="100">
        <f>'MPS(input)'!$E$9</f>
        <v>0</v>
      </c>
      <c r="E10" s="101">
        <f>'MPS(input)'!$E$10</f>
        <v>0</v>
      </c>
      <c r="F10" s="97">
        <f>'MPS(input)'!$E$15</f>
        <v>0</v>
      </c>
      <c r="G10" s="98">
        <f>'MPS(input)'!$E$16</f>
        <v>0</v>
      </c>
      <c r="H10" s="98">
        <f>'MPS(input)'!$E$17</f>
        <v>0</v>
      </c>
      <c r="I10" s="99">
        <f>'MPS(input)'!$E$18</f>
        <v>0</v>
      </c>
      <c r="J10" s="103"/>
      <c r="K10" s="103"/>
      <c r="L10" s="123"/>
      <c r="M10" s="123"/>
      <c r="N10" s="104">
        <f>M10*((J10-K10+'MPS(calc_process)'!$F$19+'MPS(calc_process)'!$F$20)/(37-7+'MPS(calc_process)'!$F$19+'MPS(calc_process)'!$F$20))</f>
        <v>0</v>
      </c>
      <c r="O10" s="104">
        <f>'MPS(input)'!$E$24</f>
        <v>0</v>
      </c>
      <c r="P10" s="104">
        <f>'MPS(input)'!$E$25</f>
        <v>0</v>
      </c>
      <c r="Q10" s="105">
        <f>'MPS(input)'!$E$26</f>
        <v>0</v>
      </c>
      <c r="R10" s="106">
        <f t="shared" si="0"/>
        <v>0</v>
      </c>
      <c r="S10" s="106">
        <f t="shared" si="1"/>
        <v>0</v>
      </c>
      <c r="T10" s="107">
        <f t="shared" si="2"/>
        <v>0</v>
      </c>
    </row>
    <row r="11" spans="1:20" x14ac:dyDescent="0.15">
      <c r="A11" s="150"/>
      <c r="B11" s="16">
        <v>5</v>
      </c>
      <c r="C11" s="102"/>
      <c r="D11" s="100">
        <f>'MPS(input)'!$E$9</f>
        <v>0</v>
      </c>
      <c r="E11" s="101">
        <f>'MPS(input)'!$E$10</f>
        <v>0</v>
      </c>
      <c r="F11" s="97">
        <f>'MPS(input)'!$E$15</f>
        <v>0</v>
      </c>
      <c r="G11" s="98">
        <f>'MPS(input)'!$E$16</f>
        <v>0</v>
      </c>
      <c r="H11" s="98">
        <f>'MPS(input)'!$E$17</f>
        <v>0</v>
      </c>
      <c r="I11" s="99">
        <f>'MPS(input)'!$E$18</f>
        <v>0</v>
      </c>
      <c r="J11" s="103"/>
      <c r="K11" s="103"/>
      <c r="L11" s="123"/>
      <c r="M11" s="123"/>
      <c r="N11" s="104">
        <f>M11*((J11-K11+'MPS(calc_process)'!$F$19+'MPS(calc_process)'!$F$20)/(37-7+'MPS(calc_process)'!$F$19+'MPS(calc_process)'!$F$20))</f>
        <v>0</v>
      </c>
      <c r="O11" s="104">
        <f>'MPS(input)'!$E$24</f>
        <v>0</v>
      </c>
      <c r="P11" s="104">
        <f>'MPS(input)'!$E$25</f>
        <v>0</v>
      </c>
      <c r="Q11" s="105">
        <f>'MPS(input)'!$E$26</f>
        <v>0</v>
      </c>
      <c r="R11" s="106">
        <f t="shared" si="0"/>
        <v>0</v>
      </c>
      <c r="S11" s="106">
        <f t="shared" si="1"/>
        <v>0</v>
      </c>
      <c r="T11" s="107">
        <f t="shared" si="2"/>
        <v>0</v>
      </c>
    </row>
    <row r="12" spans="1:20" x14ac:dyDescent="0.15">
      <c r="A12" s="150"/>
      <c r="B12" s="16">
        <v>6</v>
      </c>
      <c r="C12" s="102"/>
      <c r="D12" s="100">
        <f>'MPS(input)'!$E$9</f>
        <v>0</v>
      </c>
      <c r="E12" s="101">
        <f>'MPS(input)'!$E$10</f>
        <v>0</v>
      </c>
      <c r="F12" s="97">
        <f>'MPS(input)'!$E$15</f>
        <v>0</v>
      </c>
      <c r="G12" s="98">
        <f>'MPS(input)'!$E$16</f>
        <v>0</v>
      </c>
      <c r="H12" s="98">
        <f>'MPS(input)'!$E$17</f>
        <v>0</v>
      </c>
      <c r="I12" s="99">
        <f>'MPS(input)'!$E$18</f>
        <v>0</v>
      </c>
      <c r="J12" s="103"/>
      <c r="K12" s="103"/>
      <c r="L12" s="123"/>
      <c r="M12" s="123"/>
      <c r="N12" s="104">
        <f>M12*((J12-K12+'MPS(calc_process)'!$F$19+'MPS(calc_process)'!$F$20)/(37-7+'MPS(calc_process)'!$F$19+'MPS(calc_process)'!$F$20))</f>
        <v>0</v>
      </c>
      <c r="O12" s="104">
        <f>'MPS(input)'!$E$24</f>
        <v>0</v>
      </c>
      <c r="P12" s="104">
        <f>'MPS(input)'!$E$25</f>
        <v>0</v>
      </c>
      <c r="Q12" s="105">
        <f>'MPS(input)'!$E$26</f>
        <v>0</v>
      </c>
      <c r="R12" s="106">
        <f t="shared" si="0"/>
        <v>0</v>
      </c>
      <c r="S12" s="106">
        <f t="shared" si="1"/>
        <v>0</v>
      </c>
      <c r="T12" s="107">
        <f t="shared" si="2"/>
        <v>0</v>
      </c>
    </row>
    <row r="13" spans="1:20" x14ac:dyDescent="0.15">
      <c r="A13" s="150"/>
      <c r="B13" s="16">
        <v>7</v>
      </c>
      <c r="C13" s="102"/>
      <c r="D13" s="100">
        <f>'MPS(input)'!$E$9</f>
        <v>0</v>
      </c>
      <c r="E13" s="101">
        <f>'MPS(input)'!$E$10</f>
        <v>0</v>
      </c>
      <c r="F13" s="97">
        <f>'MPS(input)'!$E$15</f>
        <v>0</v>
      </c>
      <c r="G13" s="98">
        <f>'MPS(input)'!$E$16</f>
        <v>0</v>
      </c>
      <c r="H13" s="98">
        <f>'MPS(input)'!$E$17</f>
        <v>0</v>
      </c>
      <c r="I13" s="99">
        <f>'MPS(input)'!$E$18</f>
        <v>0</v>
      </c>
      <c r="J13" s="103"/>
      <c r="K13" s="103"/>
      <c r="L13" s="123"/>
      <c r="M13" s="123"/>
      <c r="N13" s="104">
        <f>M13*((J13-K13+'MPS(calc_process)'!$F$19+'MPS(calc_process)'!$F$20)/(37-7+'MPS(calc_process)'!$F$19+'MPS(calc_process)'!$F$20))</f>
        <v>0</v>
      </c>
      <c r="O13" s="104">
        <f>'MPS(input)'!$E$24</f>
        <v>0</v>
      </c>
      <c r="P13" s="104">
        <f>'MPS(input)'!$E$25</f>
        <v>0</v>
      </c>
      <c r="Q13" s="105">
        <f>'MPS(input)'!$E$26</f>
        <v>0</v>
      </c>
      <c r="R13" s="106">
        <f t="shared" si="0"/>
        <v>0</v>
      </c>
      <c r="S13" s="106">
        <f t="shared" si="1"/>
        <v>0</v>
      </c>
      <c r="T13" s="107">
        <f t="shared" si="2"/>
        <v>0</v>
      </c>
    </row>
    <row r="14" spans="1:20" x14ac:dyDescent="0.15">
      <c r="A14" s="150"/>
      <c r="B14" s="16">
        <v>8</v>
      </c>
      <c r="C14" s="102"/>
      <c r="D14" s="100">
        <f>'MPS(input)'!$E$9</f>
        <v>0</v>
      </c>
      <c r="E14" s="101">
        <f>'MPS(input)'!$E$10</f>
        <v>0</v>
      </c>
      <c r="F14" s="97">
        <f>'MPS(input)'!$E$15</f>
        <v>0</v>
      </c>
      <c r="G14" s="98">
        <f>'MPS(input)'!$E$16</f>
        <v>0</v>
      </c>
      <c r="H14" s="98">
        <f>'MPS(input)'!$E$17</f>
        <v>0</v>
      </c>
      <c r="I14" s="99">
        <f>'MPS(input)'!$E$18</f>
        <v>0</v>
      </c>
      <c r="J14" s="103"/>
      <c r="K14" s="103"/>
      <c r="L14" s="123"/>
      <c r="M14" s="123"/>
      <c r="N14" s="104">
        <f>M14*((J14-K14+'MPS(calc_process)'!$F$19+'MPS(calc_process)'!$F$20)/(37-7+'MPS(calc_process)'!$F$19+'MPS(calc_process)'!$F$20))</f>
        <v>0</v>
      </c>
      <c r="O14" s="104">
        <f>'MPS(input)'!$E$24</f>
        <v>0</v>
      </c>
      <c r="P14" s="104">
        <f>'MPS(input)'!$E$25</f>
        <v>0</v>
      </c>
      <c r="Q14" s="105">
        <f>'MPS(input)'!$E$26</f>
        <v>0</v>
      </c>
      <c r="R14" s="106">
        <f t="shared" si="0"/>
        <v>0</v>
      </c>
      <c r="S14" s="106">
        <f t="shared" si="1"/>
        <v>0</v>
      </c>
      <c r="T14" s="107">
        <f t="shared" si="2"/>
        <v>0</v>
      </c>
    </row>
    <row r="15" spans="1:20" x14ac:dyDescent="0.15">
      <c r="A15" s="150"/>
      <c r="B15" s="16">
        <v>9</v>
      </c>
      <c r="C15" s="102"/>
      <c r="D15" s="100">
        <f>'MPS(input)'!$E$9</f>
        <v>0</v>
      </c>
      <c r="E15" s="101">
        <f>'MPS(input)'!$E$10</f>
        <v>0</v>
      </c>
      <c r="F15" s="97">
        <f>'MPS(input)'!$E$15</f>
        <v>0</v>
      </c>
      <c r="G15" s="98">
        <f>'MPS(input)'!$E$16</f>
        <v>0</v>
      </c>
      <c r="H15" s="98">
        <f>'MPS(input)'!$E$17</f>
        <v>0</v>
      </c>
      <c r="I15" s="99">
        <f>'MPS(input)'!$E$18</f>
        <v>0</v>
      </c>
      <c r="J15" s="103"/>
      <c r="K15" s="103"/>
      <c r="L15" s="123"/>
      <c r="M15" s="123"/>
      <c r="N15" s="104">
        <f>M15*((J15-K15+'MPS(calc_process)'!$F$19+'MPS(calc_process)'!$F$20)/(37-7+'MPS(calc_process)'!$F$19+'MPS(calc_process)'!$F$20))</f>
        <v>0</v>
      </c>
      <c r="O15" s="104">
        <f>'MPS(input)'!$E$24</f>
        <v>0</v>
      </c>
      <c r="P15" s="104">
        <f>'MPS(input)'!$E$25</f>
        <v>0</v>
      </c>
      <c r="Q15" s="105">
        <f>'MPS(input)'!$E$26</f>
        <v>0</v>
      </c>
      <c r="R15" s="106">
        <f t="shared" si="0"/>
        <v>0</v>
      </c>
      <c r="S15" s="106">
        <f t="shared" si="1"/>
        <v>0</v>
      </c>
      <c r="T15" s="107">
        <f t="shared" si="2"/>
        <v>0</v>
      </c>
    </row>
    <row r="16" spans="1:20" x14ac:dyDescent="0.15">
      <c r="A16" s="150"/>
      <c r="B16" s="16">
        <v>10</v>
      </c>
      <c r="C16" s="102"/>
      <c r="D16" s="100">
        <f>'MPS(input)'!$E$9</f>
        <v>0</v>
      </c>
      <c r="E16" s="101">
        <f>'MPS(input)'!$E$10</f>
        <v>0</v>
      </c>
      <c r="F16" s="97">
        <f>'MPS(input)'!$E$15</f>
        <v>0</v>
      </c>
      <c r="G16" s="98">
        <f>'MPS(input)'!$E$16</f>
        <v>0</v>
      </c>
      <c r="H16" s="98">
        <f>'MPS(input)'!$E$17</f>
        <v>0</v>
      </c>
      <c r="I16" s="99">
        <f>'MPS(input)'!$E$18</f>
        <v>0</v>
      </c>
      <c r="J16" s="103"/>
      <c r="K16" s="103"/>
      <c r="L16" s="123"/>
      <c r="M16" s="123"/>
      <c r="N16" s="104">
        <f>M16*((J16-K16+'MPS(calc_process)'!$F$19+'MPS(calc_process)'!$F$20)/(37-7+'MPS(calc_process)'!$F$19+'MPS(calc_process)'!$F$20))</f>
        <v>0</v>
      </c>
      <c r="O16" s="104">
        <f>'MPS(input)'!$E$24</f>
        <v>0</v>
      </c>
      <c r="P16" s="104">
        <f>'MPS(input)'!$E$25</f>
        <v>0</v>
      </c>
      <c r="Q16" s="105">
        <f>'MPS(input)'!$E$26</f>
        <v>0</v>
      </c>
      <c r="R16" s="106">
        <f t="shared" si="0"/>
        <v>0</v>
      </c>
      <c r="S16" s="106">
        <f t="shared" si="1"/>
        <v>0</v>
      </c>
      <c r="T16" s="107">
        <f t="shared" si="2"/>
        <v>0</v>
      </c>
    </row>
    <row r="17" spans="1:20" x14ac:dyDescent="0.15">
      <c r="A17" s="150"/>
      <c r="B17" s="16">
        <v>11</v>
      </c>
      <c r="C17" s="102"/>
      <c r="D17" s="100">
        <f>'MPS(input)'!$E$9</f>
        <v>0</v>
      </c>
      <c r="E17" s="101">
        <f>'MPS(input)'!$E$10</f>
        <v>0</v>
      </c>
      <c r="F17" s="97">
        <f>'MPS(input)'!$E$15</f>
        <v>0</v>
      </c>
      <c r="G17" s="98">
        <f>'MPS(input)'!$E$16</f>
        <v>0</v>
      </c>
      <c r="H17" s="98">
        <f>'MPS(input)'!$E$17</f>
        <v>0</v>
      </c>
      <c r="I17" s="99">
        <f>'MPS(input)'!$E$18</f>
        <v>0</v>
      </c>
      <c r="J17" s="103"/>
      <c r="K17" s="103"/>
      <c r="L17" s="123"/>
      <c r="M17" s="123"/>
      <c r="N17" s="104">
        <f>M17*((J17-K17+'MPS(calc_process)'!$F$19+'MPS(calc_process)'!$F$20)/(37-7+'MPS(calc_process)'!$F$19+'MPS(calc_process)'!$F$20))</f>
        <v>0</v>
      </c>
      <c r="O17" s="104">
        <f>'MPS(input)'!$E$24</f>
        <v>0</v>
      </c>
      <c r="P17" s="104">
        <f>'MPS(input)'!$E$25</f>
        <v>0</v>
      </c>
      <c r="Q17" s="105">
        <f>'MPS(input)'!$E$26</f>
        <v>0</v>
      </c>
      <c r="R17" s="106">
        <f t="shared" si="0"/>
        <v>0</v>
      </c>
      <c r="S17" s="106">
        <f t="shared" si="1"/>
        <v>0</v>
      </c>
      <c r="T17" s="107">
        <f t="shared" si="2"/>
        <v>0</v>
      </c>
    </row>
    <row r="18" spans="1:20" x14ac:dyDescent="0.15">
      <c r="A18" s="150"/>
      <c r="B18" s="16">
        <v>12</v>
      </c>
      <c r="C18" s="102"/>
      <c r="D18" s="100">
        <f>'MPS(input)'!$E$9</f>
        <v>0</v>
      </c>
      <c r="E18" s="101">
        <f>'MPS(input)'!$E$10</f>
        <v>0</v>
      </c>
      <c r="F18" s="97">
        <f>'MPS(input)'!$E$15</f>
        <v>0</v>
      </c>
      <c r="G18" s="98">
        <f>'MPS(input)'!$E$16</f>
        <v>0</v>
      </c>
      <c r="H18" s="98">
        <f>'MPS(input)'!$E$17</f>
        <v>0</v>
      </c>
      <c r="I18" s="99">
        <f>'MPS(input)'!$E$18</f>
        <v>0</v>
      </c>
      <c r="J18" s="103"/>
      <c r="K18" s="103"/>
      <c r="L18" s="123"/>
      <c r="M18" s="123"/>
      <c r="N18" s="104">
        <f>M18*((J18-K18+'MPS(calc_process)'!$F$19+'MPS(calc_process)'!$F$20)/(37-7+'MPS(calc_process)'!$F$19+'MPS(calc_process)'!$F$20))</f>
        <v>0</v>
      </c>
      <c r="O18" s="104">
        <f>'MPS(input)'!$E$24</f>
        <v>0</v>
      </c>
      <c r="P18" s="104">
        <f>'MPS(input)'!$E$25</f>
        <v>0</v>
      </c>
      <c r="Q18" s="105">
        <f>'MPS(input)'!$E$26</f>
        <v>0</v>
      </c>
      <c r="R18" s="106">
        <f t="shared" si="0"/>
        <v>0</v>
      </c>
      <c r="S18" s="106">
        <f t="shared" si="1"/>
        <v>0</v>
      </c>
      <c r="T18" s="107">
        <f t="shared" si="2"/>
        <v>0</v>
      </c>
    </row>
    <row r="19" spans="1:20" x14ac:dyDescent="0.15">
      <c r="A19" s="150"/>
      <c r="B19" s="16">
        <v>13</v>
      </c>
      <c r="C19" s="102"/>
      <c r="D19" s="100">
        <f>'MPS(input)'!$E$9</f>
        <v>0</v>
      </c>
      <c r="E19" s="101">
        <f>'MPS(input)'!$E$10</f>
        <v>0</v>
      </c>
      <c r="F19" s="97">
        <f>'MPS(input)'!$E$15</f>
        <v>0</v>
      </c>
      <c r="G19" s="98">
        <f>'MPS(input)'!$E$16</f>
        <v>0</v>
      </c>
      <c r="H19" s="98">
        <f>'MPS(input)'!$E$17</f>
        <v>0</v>
      </c>
      <c r="I19" s="99">
        <f>'MPS(input)'!$E$18</f>
        <v>0</v>
      </c>
      <c r="J19" s="103"/>
      <c r="K19" s="103"/>
      <c r="L19" s="123"/>
      <c r="M19" s="123"/>
      <c r="N19" s="104">
        <f>M19*((J19-K19+'MPS(calc_process)'!$F$19+'MPS(calc_process)'!$F$20)/(37-7+'MPS(calc_process)'!$F$19+'MPS(calc_process)'!$F$20))</f>
        <v>0</v>
      </c>
      <c r="O19" s="104">
        <f>'MPS(input)'!$E$24</f>
        <v>0</v>
      </c>
      <c r="P19" s="104">
        <f>'MPS(input)'!$E$25</f>
        <v>0</v>
      </c>
      <c r="Q19" s="105">
        <f>'MPS(input)'!$E$26</f>
        <v>0</v>
      </c>
      <c r="R19" s="106">
        <f t="shared" si="0"/>
        <v>0</v>
      </c>
      <c r="S19" s="106">
        <f t="shared" si="1"/>
        <v>0</v>
      </c>
      <c r="T19" s="107">
        <f t="shared" si="2"/>
        <v>0</v>
      </c>
    </row>
    <row r="20" spans="1:20" x14ac:dyDescent="0.15">
      <c r="A20" s="150"/>
      <c r="B20" s="16">
        <v>14</v>
      </c>
      <c r="C20" s="102"/>
      <c r="D20" s="100">
        <f>'MPS(input)'!$E$9</f>
        <v>0</v>
      </c>
      <c r="E20" s="101">
        <f>'MPS(input)'!$E$10</f>
        <v>0</v>
      </c>
      <c r="F20" s="97">
        <f>'MPS(input)'!$E$15</f>
        <v>0</v>
      </c>
      <c r="G20" s="98">
        <f>'MPS(input)'!$E$16</f>
        <v>0</v>
      </c>
      <c r="H20" s="98">
        <f>'MPS(input)'!$E$17</f>
        <v>0</v>
      </c>
      <c r="I20" s="99">
        <f>'MPS(input)'!$E$18</f>
        <v>0</v>
      </c>
      <c r="J20" s="103"/>
      <c r="K20" s="103"/>
      <c r="L20" s="123"/>
      <c r="M20" s="123"/>
      <c r="N20" s="104">
        <f>M20*((J20-K20+'MPS(calc_process)'!$F$19+'MPS(calc_process)'!$F$20)/(37-7+'MPS(calc_process)'!$F$19+'MPS(calc_process)'!$F$20))</f>
        <v>0</v>
      </c>
      <c r="O20" s="104">
        <f>'MPS(input)'!$E$24</f>
        <v>0</v>
      </c>
      <c r="P20" s="104">
        <f>'MPS(input)'!$E$25</f>
        <v>0</v>
      </c>
      <c r="Q20" s="105">
        <f>'MPS(input)'!$E$26</f>
        <v>0</v>
      </c>
      <c r="R20" s="106">
        <f t="shared" si="0"/>
        <v>0</v>
      </c>
      <c r="S20" s="106">
        <f t="shared" si="1"/>
        <v>0</v>
      </c>
      <c r="T20" s="107">
        <f t="shared" si="2"/>
        <v>0</v>
      </c>
    </row>
    <row r="21" spans="1:20" x14ac:dyDescent="0.15">
      <c r="A21" s="150"/>
      <c r="B21" s="16">
        <v>15</v>
      </c>
      <c r="C21" s="102"/>
      <c r="D21" s="100">
        <f>'MPS(input)'!$E$9</f>
        <v>0</v>
      </c>
      <c r="E21" s="101">
        <f>'MPS(input)'!$E$10</f>
        <v>0</v>
      </c>
      <c r="F21" s="97">
        <f>'MPS(input)'!$E$15</f>
        <v>0</v>
      </c>
      <c r="G21" s="98">
        <f>'MPS(input)'!$E$16</f>
        <v>0</v>
      </c>
      <c r="H21" s="98">
        <f>'MPS(input)'!$E$17</f>
        <v>0</v>
      </c>
      <c r="I21" s="99">
        <f>'MPS(input)'!$E$18</f>
        <v>0</v>
      </c>
      <c r="J21" s="103"/>
      <c r="K21" s="103"/>
      <c r="L21" s="123"/>
      <c r="M21" s="123"/>
      <c r="N21" s="104">
        <f>M21*((J21-K21+'MPS(calc_process)'!$F$19+'MPS(calc_process)'!$F$20)/(37-7+'MPS(calc_process)'!$F$19+'MPS(calc_process)'!$F$20))</f>
        <v>0</v>
      </c>
      <c r="O21" s="104">
        <f>'MPS(input)'!$E$24</f>
        <v>0</v>
      </c>
      <c r="P21" s="104">
        <f>'MPS(input)'!$E$25</f>
        <v>0</v>
      </c>
      <c r="Q21" s="105">
        <f>'MPS(input)'!$E$26</f>
        <v>0</v>
      </c>
      <c r="R21" s="106">
        <f t="shared" si="0"/>
        <v>0</v>
      </c>
      <c r="S21" s="106">
        <f t="shared" si="1"/>
        <v>0</v>
      </c>
      <c r="T21" s="107">
        <f t="shared" si="2"/>
        <v>0</v>
      </c>
    </row>
    <row r="22" spans="1:20" x14ac:dyDescent="0.15">
      <c r="A22" s="150"/>
      <c r="B22" s="16">
        <v>16</v>
      </c>
      <c r="C22" s="102"/>
      <c r="D22" s="100">
        <f>'MPS(input)'!$E$9</f>
        <v>0</v>
      </c>
      <c r="E22" s="101">
        <f>'MPS(input)'!$E$10</f>
        <v>0</v>
      </c>
      <c r="F22" s="97">
        <f>'MPS(input)'!$E$15</f>
        <v>0</v>
      </c>
      <c r="G22" s="98">
        <f>'MPS(input)'!$E$16</f>
        <v>0</v>
      </c>
      <c r="H22" s="98">
        <f>'MPS(input)'!$E$17</f>
        <v>0</v>
      </c>
      <c r="I22" s="99">
        <f>'MPS(input)'!$E$18</f>
        <v>0</v>
      </c>
      <c r="J22" s="103"/>
      <c r="K22" s="103"/>
      <c r="L22" s="123"/>
      <c r="M22" s="123"/>
      <c r="N22" s="104">
        <f>M22*((J22-K22+'MPS(calc_process)'!$F$19+'MPS(calc_process)'!$F$20)/(37-7+'MPS(calc_process)'!$F$19+'MPS(calc_process)'!$F$20))</f>
        <v>0</v>
      </c>
      <c r="O22" s="104">
        <f>'MPS(input)'!$E$24</f>
        <v>0</v>
      </c>
      <c r="P22" s="104">
        <f>'MPS(input)'!$E$25</f>
        <v>0</v>
      </c>
      <c r="Q22" s="105">
        <f>'MPS(input)'!$E$26</f>
        <v>0</v>
      </c>
      <c r="R22" s="106">
        <f t="shared" si="0"/>
        <v>0</v>
      </c>
      <c r="S22" s="106">
        <f t="shared" si="1"/>
        <v>0</v>
      </c>
      <c r="T22" s="107">
        <f t="shared" si="2"/>
        <v>0</v>
      </c>
    </row>
    <row r="23" spans="1:20" x14ac:dyDescent="0.15">
      <c r="A23" s="150"/>
      <c r="B23" s="16">
        <v>17</v>
      </c>
      <c r="C23" s="102"/>
      <c r="D23" s="100">
        <f>'MPS(input)'!$E$9</f>
        <v>0</v>
      </c>
      <c r="E23" s="101">
        <f>'MPS(input)'!$E$10</f>
        <v>0</v>
      </c>
      <c r="F23" s="97">
        <f>'MPS(input)'!$E$15</f>
        <v>0</v>
      </c>
      <c r="G23" s="98">
        <f>'MPS(input)'!$E$16</f>
        <v>0</v>
      </c>
      <c r="H23" s="98">
        <f>'MPS(input)'!$E$17</f>
        <v>0</v>
      </c>
      <c r="I23" s="99">
        <f>'MPS(input)'!$E$18</f>
        <v>0</v>
      </c>
      <c r="J23" s="103"/>
      <c r="K23" s="103"/>
      <c r="L23" s="123"/>
      <c r="M23" s="123"/>
      <c r="N23" s="104">
        <f>M23*((J23-K23+'MPS(calc_process)'!$F$19+'MPS(calc_process)'!$F$20)/(37-7+'MPS(calc_process)'!$F$19+'MPS(calc_process)'!$F$20))</f>
        <v>0</v>
      </c>
      <c r="O23" s="104">
        <f>'MPS(input)'!$E$24</f>
        <v>0</v>
      </c>
      <c r="P23" s="104">
        <f>'MPS(input)'!$E$25</f>
        <v>0</v>
      </c>
      <c r="Q23" s="105">
        <f>'MPS(input)'!$E$26</f>
        <v>0</v>
      </c>
      <c r="R23" s="106">
        <f t="shared" si="0"/>
        <v>0</v>
      </c>
      <c r="S23" s="106">
        <f t="shared" si="1"/>
        <v>0</v>
      </c>
      <c r="T23" s="107">
        <f t="shared" si="2"/>
        <v>0</v>
      </c>
    </row>
    <row r="24" spans="1:20" x14ac:dyDescent="0.15">
      <c r="A24" s="150"/>
      <c r="B24" s="16">
        <v>18</v>
      </c>
      <c r="C24" s="102"/>
      <c r="D24" s="100">
        <f>'MPS(input)'!$E$9</f>
        <v>0</v>
      </c>
      <c r="E24" s="101">
        <f>'MPS(input)'!$E$10</f>
        <v>0</v>
      </c>
      <c r="F24" s="97">
        <f>'MPS(input)'!$E$15</f>
        <v>0</v>
      </c>
      <c r="G24" s="98">
        <f>'MPS(input)'!$E$16</f>
        <v>0</v>
      </c>
      <c r="H24" s="98">
        <f>'MPS(input)'!$E$17</f>
        <v>0</v>
      </c>
      <c r="I24" s="99">
        <f>'MPS(input)'!$E$18</f>
        <v>0</v>
      </c>
      <c r="J24" s="103"/>
      <c r="K24" s="103"/>
      <c r="L24" s="123"/>
      <c r="M24" s="123"/>
      <c r="N24" s="104">
        <f>M24*((J24-K24+'MPS(calc_process)'!$F$19+'MPS(calc_process)'!$F$20)/(37-7+'MPS(calc_process)'!$F$19+'MPS(calc_process)'!$F$20))</f>
        <v>0</v>
      </c>
      <c r="O24" s="104">
        <f>'MPS(input)'!$E$24</f>
        <v>0</v>
      </c>
      <c r="P24" s="104">
        <f>'MPS(input)'!$E$25</f>
        <v>0</v>
      </c>
      <c r="Q24" s="105">
        <f>'MPS(input)'!$E$26</f>
        <v>0</v>
      </c>
      <c r="R24" s="106">
        <f t="shared" si="0"/>
        <v>0</v>
      </c>
      <c r="S24" s="106">
        <f t="shared" si="1"/>
        <v>0</v>
      </c>
      <c r="T24" s="107">
        <f t="shared" si="2"/>
        <v>0</v>
      </c>
    </row>
    <row r="25" spans="1:20" x14ac:dyDescent="0.15">
      <c r="A25" s="150"/>
      <c r="B25" s="16">
        <v>19</v>
      </c>
      <c r="C25" s="102"/>
      <c r="D25" s="100">
        <f>'MPS(input)'!$E$9</f>
        <v>0</v>
      </c>
      <c r="E25" s="101">
        <f>'MPS(input)'!$E$10</f>
        <v>0</v>
      </c>
      <c r="F25" s="97">
        <f>'MPS(input)'!$E$15</f>
        <v>0</v>
      </c>
      <c r="G25" s="98">
        <f>'MPS(input)'!$E$16</f>
        <v>0</v>
      </c>
      <c r="H25" s="98">
        <f>'MPS(input)'!$E$17</f>
        <v>0</v>
      </c>
      <c r="I25" s="99">
        <f>'MPS(input)'!$E$18</f>
        <v>0</v>
      </c>
      <c r="J25" s="103"/>
      <c r="K25" s="103"/>
      <c r="L25" s="123"/>
      <c r="M25" s="123"/>
      <c r="N25" s="104">
        <f>M25*((J25-K25+'MPS(calc_process)'!$F$19+'MPS(calc_process)'!$F$20)/(37-7+'MPS(calc_process)'!$F$19+'MPS(calc_process)'!$F$20))</f>
        <v>0</v>
      </c>
      <c r="O25" s="104">
        <f>'MPS(input)'!$E$24</f>
        <v>0</v>
      </c>
      <c r="P25" s="104">
        <f>'MPS(input)'!$E$25</f>
        <v>0</v>
      </c>
      <c r="Q25" s="105">
        <f>'MPS(input)'!$E$26</f>
        <v>0</v>
      </c>
      <c r="R25" s="106">
        <f t="shared" si="0"/>
        <v>0</v>
      </c>
      <c r="S25" s="106">
        <f t="shared" si="1"/>
        <v>0</v>
      </c>
      <c r="T25" s="107">
        <f t="shared" si="2"/>
        <v>0</v>
      </c>
    </row>
    <row r="26" spans="1:20" x14ac:dyDescent="0.15">
      <c r="A26" s="150"/>
      <c r="B26" s="16">
        <v>20</v>
      </c>
      <c r="C26" s="102"/>
      <c r="D26" s="100">
        <f>'MPS(input)'!$E$9</f>
        <v>0</v>
      </c>
      <c r="E26" s="101">
        <f>'MPS(input)'!$E$10</f>
        <v>0</v>
      </c>
      <c r="F26" s="97">
        <f>'MPS(input)'!$E$15</f>
        <v>0</v>
      </c>
      <c r="G26" s="98">
        <f>'MPS(input)'!$E$16</f>
        <v>0</v>
      </c>
      <c r="H26" s="98">
        <f>'MPS(input)'!$E$17</f>
        <v>0</v>
      </c>
      <c r="I26" s="99">
        <f>'MPS(input)'!$E$18</f>
        <v>0</v>
      </c>
      <c r="J26" s="103"/>
      <c r="K26" s="103"/>
      <c r="L26" s="123"/>
      <c r="M26" s="123"/>
      <c r="N26" s="104">
        <f>M26*((J26-K26+'MPS(calc_process)'!$F$19+'MPS(calc_process)'!$F$20)/(37-7+'MPS(calc_process)'!$F$19+'MPS(calc_process)'!$F$20))</f>
        <v>0</v>
      </c>
      <c r="O26" s="104">
        <f>'MPS(input)'!$E$24</f>
        <v>0</v>
      </c>
      <c r="P26" s="104">
        <f>'MPS(input)'!$E$25</f>
        <v>0</v>
      </c>
      <c r="Q26" s="105">
        <f>'MPS(input)'!$E$26</f>
        <v>0</v>
      </c>
      <c r="R26" s="106">
        <f t="shared" si="0"/>
        <v>0</v>
      </c>
      <c r="S26" s="106">
        <f t="shared" si="1"/>
        <v>0</v>
      </c>
      <c r="T26" s="107">
        <f t="shared" si="2"/>
        <v>0</v>
      </c>
    </row>
    <row r="27" spans="1:20" ht="15" x14ac:dyDescent="0.15">
      <c r="A27" s="150"/>
      <c r="B27" s="95" t="s">
        <v>70</v>
      </c>
      <c r="C27" s="96" t="s">
        <v>64</v>
      </c>
      <c r="D27" s="96"/>
      <c r="E27" s="96" t="s">
        <v>64</v>
      </c>
      <c r="F27" s="96" t="s">
        <v>64</v>
      </c>
      <c r="G27" s="96"/>
      <c r="H27" s="96"/>
      <c r="I27" s="96" t="s">
        <v>42</v>
      </c>
      <c r="J27" s="96"/>
      <c r="K27" s="96"/>
      <c r="L27" s="96"/>
      <c r="M27" s="96" t="s">
        <v>64</v>
      </c>
      <c r="N27" s="96" t="s">
        <v>64</v>
      </c>
      <c r="O27" s="96" t="s">
        <v>64</v>
      </c>
      <c r="P27" s="96" t="s">
        <v>64</v>
      </c>
      <c r="Q27" s="96" t="s">
        <v>64</v>
      </c>
      <c r="R27" s="108">
        <f>SUMIF(R7:R26,"&gt;0",R7:R26)</f>
        <v>0</v>
      </c>
      <c r="S27" s="108">
        <f>SUMIF(S7:S26,"&gt;0",S7:S26)</f>
        <v>0</v>
      </c>
      <c r="T27" s="108">
        <f>SUMIF(T7:T26,"&gt;0",T7:T26)</f>
        <v>0</v>
      </c>
    </row>
  </sheetData>
  <sheetProtection formatCells="0" formatRows="0"/>
  <mergeCells count="4">
    <mergeCell ref="F3:Q3"/>
    <mergeCell ref="C3:E3"/>
    <mergeCell ref="R3:T3"/>
    <mergeCell ref="A7:A27"/>
  </mergeCells>
  <phoneticPr fontId="3"/>
  <dataValidations count="1">
    <dataValidation type="list" allowBlank="1" showInputMessage="1" showErrorMessage="1" sqref="L7:L26" xr:uid="{00000000-0002-0000-0100-000000000000}">
      <formula1>"4.97,5.02"</formula1>
    </dataValidation>
  </dataValidations>
  <pageMargins left="0.43307086614173229" right="0.23622047244094491"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I21"/>
  <sheetViews>
    <sheetView showGridLines="0" view="pageBreakPreview" zoomScale="80" zoomScaleNormal="100" zoomScaleSheetLayoutView="80" workbookViewId="0"/>
  </sheetViews>
  <sheetFormatPr defaultColWidth="9" defaultRowHeight="14.25" x14ac:dyDescent="0.15"/>
  <cols>
    <col min="1" max="4" width="3.625" style="1" customWidth="1"/>
    <col min="5" max="5" width="47.125" style="1" customWidth="1"/>
    <col min="6" max="8" width="12.625" style="1" customWidth="1"/>
    <col min="9" max="9" width="12.625" style="6" customWidth="1"/>
    <col min="10" max="16384" width="9" style="1"/>
  </cols>
  <sheetData>
    <row r="1" spans="1:9" ht="18" customHeight="1" x14ac:dyDescent="0.15">
      <c r="I1" s="18" t="str">
        <f>'MPS(input)'!K1</f>
        <v>JCM_TH_F_PMS_ver01.0</v>
      </c>
    </row>
    <row r="2" spans="1:9" ht="18" customHeight="1" x14ac:dyDescent="0.15">
      <c r="I2" s="128"/>
    </row>
    <row r="3" spans="1:9" ht="31.15" customHeight="1" x14ac:dyDescent="0.15">
      <c r="A3" s="152" t="s">
        <v>186</v>
      </c>
      <c r="B3" s="153"/>
      <c r="C3" s="153"/>
      <c r="D3" s="153"/>
      <c r="E3" s="153"/>
      <c r="F3" s="153"/>
      <c r="G3" s="153"/>
      <c r="H3" s="153"/>
      <c r="I3" s="153"/>
    </row>
    <row r="4" spans="1:9" ht="18" customHeight="1" x14ac:dyDescent="0.15">
      <c r="A4" s="154" t="s">
        <v>184</v>
      </c>
      <c r="B4" s="155"/>
      <c r="C4" s="155"/>
      <c r="D4" s="155"/>
      <c r="E4" s="155"/>
      <c r="F4" s="155"/>
      <c r="G4" s="155"/>
      <c r="H4" s="155"/>
      <c r="I4" s="155"/>
    </row>
    <row r="5" spans="1:9" ht="11.25" customHeight="1" x14ac:dyDescent="0.15"/>
    <row r="6" spans="1:9" ht="18.75" customHeight="1" thickBot="1" x14ac:dyDescent="0.2">
      <c r="A6" s="31" t="s">
        <v>74</v>
      </c>
      <c r="B6" s="33"/>
      <c r="C6" s="33"/>
      <c r="D6" s="33"/>
      <c r="E6" s="34"/>
      <c r="F6" s="35" t="s">
        <v>75</v>
      </c>
      <c r="G6" s="35" t="s">
        <v>76</v>
      </c>
      <c r="H6" s="35" t="s">
        <v>77</v>
      </c>
      <c r="I6" s="36" t="s">
        <v>32</v>
      </c>
    </row>
    <row r="7" spans="1:9" ht="18.75" customHeight="1" thickBot="1" x14ac:dyDescent="0.2">
      <c r="A7" s="32"/>
      <c r="B7" s="23" t="s">
        <v>135</v>
      </c>
      <c r="C7" s="23"/>
      <c r="D7" s="24"/>
      <c r="E7" s="25"/>
      <c r="F7" s="8" t="s">
        <v>34</v>
      </c>
      <c r="G7" s="56">
        <f>G9-G12</f>
        <v>0</v>
      </c>
      <c r="H7" s="7" t="s">
        <v>136</v>
      </c>
      <c r="I7" s="44" t="s">
        <v>137</v>
      </c>
    </row>
    <row r="8" spans="1:9" ht="18.75" customHeight="1" thickBot="1" x14ac:dyDescent="0.2">
      <c r="A8" s="31" t="s">
        <v>148</v>
      </c>
      <c r="B8" s="33"/>
      <c r="C8" s="33"/>
      <c r="D8" s="33"/>
      <c r="E8" s="34"/>
      <c r="F8" s="34"/>
      <c r="G8" s="34"/>
      <c r="H8" s="34"/>
      <c r="I8" s="35"/>
    </row>
    <row r="9" spans="1:9" ht="18.75" customHeight="1" thickBot="1" x14ac:dyDescent="0.2">
      <c r="A9" s="37"/>
      <c r="B9" s="26" t="s">
        <v>138</v>
      </c>
      <c r="C9" s="27"/>
      <c r="D9" s="28"/>
      <c r="E9" s="28"/>
      <c r="F9" s="8" t="s">
        <v>34</v>
      </c>
      <c r="G9" s="117">
        <f>G10</f>
        <v>0</v>
      </c>
      <c r="H9" s="7" t="s">
        <v>136</v>
      </c>
      <c r="I9" s="45" t="s">
        <v>139</v>
      </c>
    </row>
    <row r="10" spans="1:9" ht="18.75" customHeight="1" x14ac:dyDescent="0.15">
      <c r="A10" s="37"/>
      <c r="B10" s="26"/>
      <c r="C10" s="20" t="s">
        <v>138</v>
      </c>
      <c r="D10" s="21"/>
      <c r="E10" s="22"/>
      <c r="F10" s="8" t="s">
        <v>34</v>
      </c>
      <c r="G10" s="57">
        <f>'MPS(input_separate)'!R27</f>
        <v>0</v>
      </c>
      <c r="H10" s="7" t="s">
        <v>136</v>
      </c>
      <c r="I10" s="45" t="s">
        <v>139</v>
      </c>
    </row>
    <row r="11" spans="1:9" ht="18.75" customHeight="1" thickBot="1" x14ac:dyDescent="0.2">
      <c r="A11" s="38" t="s">
        <v>147</v>
      </c>
      <c r="B11" s="39"/>
      <c r="C11" s="39"/>
      <c r="D11" s="39"/>
      <c r="E11" s="40"/>
      <c r="F11" s="34"/>
      <c r="G11" s="34"/>
      <c r="H11" s="34"/>
      <c r="I11" s="35"/>
    </row>
    <row r="12" spans="1:9" ht="18.75" customHeight="1" thickBot="1" x14ac:dyDescent="0.2">
      <c r="A12" s="37"/>
      <c r="B12" s="29" t="s">
        <v>140</v>
      </c>
      <c r="C12" s="29"/>
      <c r="D12" s="29"/>
      <c r="E12" s="30"/>
      <c r="F12" s="8" t="s">
        <v>34</v>
      </c>
      <c r="G12" s="58">
        <f>G13</f>
        <v>0</v>
      </c>
      <c r="H12" s="9" t="s">
        <v>141</v>
      </c>
      <c r="I12" s="46" t="s">
        <v>142</v>
      </c>
    </row>
    <row r="13" spans="1:9" ht="18.75" customHeight="1" x14ac:dyDescent="0.15">
      <c r="A13" s="32"/>
      <c r="B13" s="47"/>
      <c r="C13" s="48" t="s">
        <v>143</v>
      </c>
      <c r="D13" s="54"/>
      <c r="E13" s="55"/>
      <c r="F13" s="49" t="s">
        <v>34</v>
      </c>
      <c r="G13" s="59">
        <f>'MPS(input_separate)'!S27</f>
        <v>0</v>
      </c>
      <c r="H13" s="50" t="s">
        <v>141</v>
      </c>
      <c r="I13" s="51" t="s">
        <v>142</v>
      </c>
    </row>
    <row r="14" spans="1:9" x14ac:dyDescent="0.15">
      <c r="A14" s="10"/>
      <c r="B14" s="10"/>
      <c r="C14" s="10"/>
      <c r="D14" s="10"/>
      <c r="E14" s="10"/>
      <c r="F14" s="11"/>
      <c r="G14" s="12"/>
      <c r="H14" s="12"/>
      <c r="I14" s="13"/>
    </row>
    <row r="15" spans="1:9" ht="21.75" customHeight="1" x14ac:dyDescent="0.15">
      <c r="E15" s="10" t="s">
        <v>36</v>
      </c>
      <c r="F15" s="5"/>
    </row>
    <row r="16" spans="1:9" ht="21.75" customHeight="1" x14ac:dyDescent="0.15">
      <c r="E16" s="53" t="s">
        <v>175</v>
      </c>
      <c r="F16" s="124">
        <v>4.97</v>
      </c>
      <c r="G16" s="42" t="s">
        <v>42</v>
      </c>
      <c r="H16" s="13"/>
      <c r="I16" s="52"/>
    </row>
    <row r="17" spans="5:8" ht="21.75" customHeight="1" x14ac:dyDescent="0.15">
      <c r="E17" s="53" t="s">
        <v>176</v>
      </c>
      <c r="F17" s="124">
        <v>5.0199999999999996</v>
      </c>
      <c r="G17" s="42" t="s">
        <v>42</v>
      </c>
      <c r="H17" s="13"/>
    </row>
    <row r="18" spans="5:8" x14ac:dyDescent="0.15">
      <c r="E18" s="14"/>
      <c r="F18" s="14"/>
      <c r="G18" s="10"/>
      <c r="H18" s="10"/>
    </row>
    <row r="19" spans="5:8" ht="21.75" customHeight="1" x14ac:dyDescent="0.15">
      <c r="E19" s="41" t="s">
        <v>144</v>
      </c>
      <c r="F19" s="42">
        <v>1.5</v>
      </c>
      <c r="G19" s="43" t="s">
        <v>37</v>
      </c>
      <c r="H19" s="10"/>
    </row>
    <row r="20" spans="5:8" ht="21.75" customHeight="1" x14ac:dyDescent="0.15">
      <c r="E20" s="41" t="s">
        <v>145</v>
      </c>
      <c r="F20" s="42">
        <v>1.5</v>
      </c>
      <c r="G20" s="43" t="s">
        <v>37</v>
      </c>
      <c r="H20" s="10"/>
    </row>
    <row r="21" spans="5:8" x14ac:dyDescent="0.15">
      <c r="E21" s="14"/>
      <c r="F21" s="14"/>
      <c r="G21" s="10"/>
      <c r="H21" s="10"/>
    </row>
  </sheetData>
  <mergeCells count="2">
    <mergeCell ref="A3:I3"/>
    <mergeCell ref="A4:I4"/>
  </mergeCells>
  <phoneticPr fontId="3"/>
  <pageMargins left="0.70866141732283472" right="0.70866141732283472" top="0.74803149606299213" bottom="0.74803149606299213" header="0.31496062992125984" footer="0.31496062992125984"/>
  <pageSetup paperSize="9" scale="78" fitToHeight="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MPS(input)</vt:lpstr>
      <vt:lpstr>MPS(input_separate)</vt:lpstr>
      <vt:lpstr>MPS(calc_process)</vt:lpstr>
      <vt:lpstr>'MPS(calc_process)'!Print_Area</vt:lpstr>
      <vt:lpstr>'MPS(input)'!Print_Area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2017-08-28T13:48:54Z</cp:lastPrinted>
  <dcterms:created xsi:type="dcterms:W3CDTF">2016-01-26T02:23:56Z</dcterms:created>
  <dcterms:modified xsi:type="dcterms:W3CDTF">2020-02-14T12:43:01Z</dcterms:modified>
</cp:coreProperties>
</file>