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4(IGES、蒸発器)\3_public comments\"/>
    </mc:Choice>
  </mc:AlternateContent>
  <xr:revisionPtr revIDLastSave="0" documentId="13_ncr:1_{14A465F0-4628-450E-A390-83549C7E37DC}" xr6:coauthVersionLast="41" xr6:coauthVersionMax="41" xr10:uidLastSave="{00000000-0000-0000-0000-000000000000}"/>
  <bookViews>
    <workbookView xWindow="28680" yWindow="-120" windowWidth="29040" windowHeight="15990" tabRatio="587" xr2:uid="{00000000-000D-0000-FFFF-FFFF00000000}"/>
  </bookViews>
  <sheets>
    <sheet name="PMS(input)" sheetId="30" r:id="rId1"/>
    <sheet name="PMS(input_separate)" sheetId="33" r:id="rId2"/>
    <sheet name="PMS(calc_process)" sheetId="32" r:id="rId3"/>
  </sheets>
  <externalReferences>
    <externalReference r:id="rId4"/>
  </externalReferences>
  <definedNames>
    <definedName name="COP">'[1]MPS(calc_process)'!$I$40:$I$43</definedName>
    <definedName name="EE_freezer">'[1]MPS(calc_process)'!$I$35:$I$37</definedName>
    <definedName name="_xlnm.Print_Area" localSheetId="2">'PMS(calc_process)'!$A$1:$I$17</definedName>
    <definedName name="_xlnm.Print_Area" localSheetId="0">'PMS(input)'!$A$1:$K$34</definedName>
    <definedName name="_xlnm.Print_Area" localSheetId="1">'PMS(input_separate)'!$A$1:$V$56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33" l="1"/>
  <c r="O8" i="33"/>
  <c r="O9" i="33"/>
  <c r="O10" i="33"/>
  <c r="O11" i="33"/>
  <c r="O12" i="33"/>
  <c r="O13" i="33"/>
  <c r="O14" i="33"/>
  <c r="O15" i="33"/>
  <c r="O16" i="33"/>
  <c r="O17" i="33"/>
  <c r="O18" i="33"/>
  <c r="O19" i="33"/>
  <c r="O20" i="33"/>
  <c r="O21" i="33"/>
  <c r="O22" i="33"/>
  <c r="O23" i="33"/>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6" i="33"/>
  <c r="N7" i="33"/>
  <c r="N8" i="33"/>
  <c r="N9" i="33"/>
  <c r="N10" i="33"/>
  <c r="N11" i="33"/>
  <c r="N12" i="33"/>
  <c r="N13" i="33"/>
  <c r="N14" i="33"/>
  <c r="N15" i="33"/>
  <c r="N16" i="33"/>
  <c r="N17" i="33"/>
  <c r="N18" i="33"/>
  <c r="N19" i="33"/>
  <c r="N20" i="33"/>
  <c r="N21" i="33"/>
  <c r="N22" i="33"/>
  <c r="N23" i="33"/>
  <c r="N24" i="33"/>
  <c r="N25" i="33"/>
  <c r="N26" i="33"/>
  <c r="N27" i="33"/>
  <c r="N28" i="33"/>
  <c r="N29" i="33"/>
  <c r="N30" i="33"/>
  <c r="N31" i="33"/>
  <c r="N32" i="33"/>
  <c r="N33" i="33"/>
  <c r="N34" i="33"/>
  <c r="N35" i="33"/>
  <c r="N36" i="33"/>
  <c r="N37" i="33"/>
  <c r="N38" i="33"/>
  <c r="N39" i="33"/>
  <c r="N40" i="33"/>
  <c r="N41" i="33"/>
  <c r="N42" i="33"/>
  <c r="N43" i="33"/>
  <c r="N44" i="33"/>
  <c r="N45" i="33"/>
  <c r="N46" i="33"/>
  <c r="N47" i="33"/>
  <c r="N48" i="33"/>
  <c r="N49" i="33"/>
  <c r="N50" i="33"/>
  <c r="N51" i="33"/>
  <c r="N52" i="33"/>
  <c r="N53" i="33"/>
  <c r="N54" i="33"/>
  <c r="N55" i="33"/>
  <c r="N6" i="33"/>
  <c r="L7" i="33"/>
  <c r="L8" i="33"/>
  <c r="L9" i="33"/>
  <c r="L10" i="33"/>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L43" i="33"/>
  <c r="L44" i="33"/>
  <c r="L45" i="33"/>
  <c r="L46" i="33"/>
  <c r="L47" i="33"/>
  <c r="L48" i="33"/>
  <c r="L49" i="33"/>
  <c r="L50" i="33"/>
  <c r="L51" i="33"/>
  <c r="L52" i="33"/>
  <c r="L53" i="33"/>
  <c r="L54" i="33"/>
  <c r="L55" i="33"/>
  <c r="L6" i="33"/>
  <c r="S6" i="33" l="1"/>
  <c r="T6" i="33" s="1"/>
  <c r="S7" i="33" l="1"/>
  <c r="T7" i="33" s="1"/>
  <c r="S8" i="33"/>
  <c r="S9" i="33"/>
  <c r="S10" i="33"/>
  <c r="S11" i="33"/>
  <c r="S12" i="33"/>
  <c r="S13" i="33"/>
  <c r="S14" i="33"/>
  <c r="S15" i="33"/>
  <c r="S16" i="33"/>
  <c r="S17" i="33"/>
  <c r="S18" i="33"/>
  <c r="S19" i="33"/>
  <c r="S20" i="33"/>
  <c r="S21" i="33"/>
  <c r="S22" i="33"/>
  <c r="S23" i="33"/>
  <c r="S24" i="33"/>
  <c r="S25" i="33"/>
  <c r="S26" i="33"/>
  <c r="S27" i="33"/>
  <c r="S28" i="33"/>
  <c r="S29" i="33"/>
  <c r="S30" i="33"/>
  <c r="S31" i="33"/>
  <c r="S32" i="33"/>
  <c r="S33" i="33"/>
  <c r="S34" i="33"/>
  <c r="S35" i="33"/>
  <c r="S36" i="33"/>
  <c r="S37" i="33"/>
  <c r="S38" i="33"/>
  <c r="T38" i="33" s="1"/>
  <c r="S39" i="33"/>
  <c r="T39" i="33" s="1"/>
  <c r="S40" i="33"/>
  <c r="S41" i="33"/>
  <c r="T41" i="33" s="1"/>
  <c r="S42" i="33"/>
  <c r="T42" i="33" s="1"/>
  <c r="S43" i="33"/>
  <c r="S44" i="33"/>
  <c r="S45" i="33"/>
  <c r="T45" i="33" s="1"/>
  <c r="S46" i="33"/>
  <c r="T46" i="33" s="1"/>
  <c r="S47" i="33"/>
  <c r="S48" i="33"/>
  <c r="S49" i="33"/>
  <c r="T49" i="33" s="1"/>
  <c r="S50" i="33"/>
  <c r="T50" i="33" s="1"/>
  <c r="S51" i="33"/>
  <c r="S52" i="33"/>
  <c r="S53" i="33"/>
  <c r="T53" i="33" s="1"/>
  <c r="S54" i="33"/>
  <c r="T54" i="33" s="1"/>
  <c r="S55" i="33"/>
  <c r="U7" i="33"/>
  <c r="U8" i="33"/>
  <c r="U9" i="33"/>
  <c r="U10" i="33"/>
  <c r="U11" i="33"/>
  <c r="U12" i="33"/>
  <c r="U13" i="33"/>
  <c r="U14" i="33"/>
  <c r="U15" i="33"/>
  <c r="U16" i="33"/>
  <c r="U17" i="33"/>
  <c r="U18" i="33"/>
  <c r="U19" i="33"/>
  <c r="U20" i="33"/>
  <c r="U21"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6" i="33"/>
  <c r="T40" i="33"/>
  <c r="T43" i="33"/>
  <c r="T44" i="33"/>
  <c r="T47" i="33"/>
  <c r="T48" i="33"/>
  <c r="T51" i="33"/>
  <c r="T52" i="33"/>
  <c r="T55" i="33"/>
  <c r="U56" i="33" l="1"/>
  <c r="T11" i="33"/>
  <c r="T12" i="33"/>
  <c r="T13" i="33"/>
  <c r="T14" i="33"/>
  <c r="T15" i="33"/>
  <c r="T16" i="33"/>
  <c r="T17" i="33"/>
  <c r="T18" i="33"/>
  <c r="T19" i="33"/>
  <c r="T20" i="33"/>
  <c r="T21" i="33"/>
  <c r="T22" i="33"/>
  <c r="T23" i="33"/>
  <c r="T24" i="33"/>
  <c r="T25" i="33"/>
  <c r="T26" i="33"/>
  <c r="T27" i="33"/>
  <c r="T28" i="33"/>
  <c r="T29" i="33"/>
  <c r="T30" i="33"/>
  <c r="T31" i="33"/>
  <c r="T32" i="33"/>
  <c r="T33" i="33"/>
  <c r="T34" i="33"/>
  <c r="T35" i="33"/>
  <c r="T36" i="33"/>
  <c r="T37" i="33"/>
  <c r="T8" i="33"/>
  <c r="T9" i="33"/>
  <c r="T10" i="33"/>
  <c r="T56" i="33" l="1"/>
  <c r="V52" i="33"/>
  <c r="V48" i="33"/>
  <c r="V36" i="33"/>
  <c r="V28" i="33"/>
  <c r="V12" i="33"/>
  <c r="V51" i="33"/>
  <c r="V47" i="33"/>
  <c r="V43" i="33"/>
  <c r="V39" i="33"/>
  <c r="V35" i="33"/>
  <c r="V31" i="33"/>
  <c r="V27" i="33"/>
  <c r="V23" i="33"/>
  <c r="V19" i="33"/>
  <c r="V15" i="33"/>
  <c r="V11" i="33"/>
  <c r="V40" i="33"/>
  <c r="V20" i="33"/>
  <c r="V10" i="33"/>
  <c r="V30" i="33"/>
  <c r="V22" i="33"/>
  <c r="V8" i="33"/>
  <c r="V32" i="33"/>
  <c r="V16" i="33"/>
  <c r="V9" i="33"/>
  <c r="V53" i="33"/>
  <c r="V49" i="33"/>
  <c r="V45" i="33"/>
  <c r="V41" i="33"/>
  <c r="V37" i="33"/>
  <c r="V33" i="33"/>
  <c r="V29" i="33"/>
  <c r="V25" i="33"/>
  <c r="V21" i="33"/>
  <c r="V17" i="33"/>
  <c r="V13" i="33"/>
  <c r="G9" i="32" l="1"/>
  <c r="G8" i="32" s="1"/>
  <c r="G12" i="32"/>
  <c r="G11" i="32" s="1"/>
  <c r="V7" i="33"/>
  <c r="V55" i="33"/>
  <c r="V24" i="33"/>
  <c r="V44" i="33"/>
  <c r="V42" i="33"/>
  <c r="V14" i="33"/>
  <c r="V38" i="33"/>
  <c r="V46" i="33"/>
  <c r="V54" i="33"/>
  <c r="V18" i="33"/>
  <c r="V26" i="33"/>
  <c r="V34" i="33"/>
  <c r="V50" i="33"/>
  <c r="G6" i="32" l="1"/>
  <c r="B29" i="30" s="1"/>
  <c r="V6" i="33"/>
  <c r="V56" i="33" s="1"/>
  <c r="I1" i="32" l="1"/>
</calcChain>
</file>

<file path=xl/sharedStrings.xml><?xml version="1.0" encoding="utf-8"?>
<sst xmlns="http://schemas.openxmlformats.org/spreadsheetml/2006/main" count="270" uniqueCount="180">
  <si>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</si>
  <si>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</si>
  <si>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</si>
  <si>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</si>
  <si>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</si>
  <si>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</si>
  <si>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</si>
  <si>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</si>
  <si>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</si>
  <si>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</si>
  <si>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</si>
  <si>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</si>
  <si>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</si>
  <si>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</si>
  <si>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</si>
  <si>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</si>
  <si>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</si>
  <si>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</si>
  <si>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</si>
  <si>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</si>
  <si>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</si>
  <si>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</si>
  <si>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</si>
  <si>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</si>
  <si>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</si>
  <si>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</si>
  <si>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</si>
  <si>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</si>
  <si>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</si>
  <si>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</si>
  <si>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</si>
  <si>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</si>
  <si>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</si>
  <si>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</si>
  <si>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</si>
  <si>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tCO</t>
    </r>
    <r>
      <rPr>
        <vertAlign val="subscript"/>
        <sz val="14"/>
        <color indexed="8"/>
        <rFont val="Arial"/>
        <family val="2"/>
      </rPr>
      <t>2</t>
    </r>
    <r>
      <rPr>
        <sz val="14"/>
        <color indexed="8"/>
        <rFont val="Arial"/>
        <family val="2"/>
      </rPr>
      <t>/p</t>
    </r>
    <phoneticPr fontId="2"/>
  </si>
  <si>
    <t>JCM_TH_F_PMS_ver01.0</t>
    <phoneticPr fontId="2"/>
  </si>
  <si>
    <t>(1)</t>
    <phoneticPr fontId="2"/>
  </si>
  <si>
    <t>[t/p]</t>
    <phoneticPr fontId="2"/>
  </si>
  <si>
    <t>Monitored data</t>
    <phoneticPr fontId="2"/>
  </si>
  <si>
    <t>Continuously</t>
    <phoneticPr fontId="2"/>
  </si>
  <si>
    <t>(2)</t>
    <phoneticPr fontId="2"/>
  </si>
  <si>
    <t>[t/p]</t>
    <phoneticPr fontId="2"/>
  </si>
  <si>
    <t>Option C</t>
    <phoneticPr fontId="2"/>
  </si>
  <si>
    <t>Monitored data</t>
    <phoneticPr fontId="2"/>
  </si>
  <si>
    <t>Continuously</t>
    <phoneticPr fontId="2"/>
  </si>
  <si>
    <t>(3)</t>
  </si>
  <si>
    <r>
      <t>EF</t>
    </r>
    <r>
      <rPr>
        <vertAlign val="subscript"/>
        <sz val="14"/>
        <rFont val="Arial"/>
        <family val="2"/>
      </rPr>
      <t>elec</t>
    </r>
    <phoneticPr fontId="2"/>
  </si>
  <si>
    <t>SR</t>
    <phoneticPr fontId="2"/>
  </si>
  <si>
    <t>SR</t>
    <phoneticPr fontId="2"/>
  </si>
  <si>
    <t>SPH</t>
    <phoneticPr fontId="2"/>
  </si>
  <si>
    <t>SPH</t>
    <phoneticPr fontId="2"/>
  </si>
  <si>
    <t>[degree Celsius]</t>
    <phoneticPr fontId="2"/>
  </si>
  <si>
    <t>Value</t>
    <phoneticPr fontId="2"/>
  </si>
  <si>
    <t>Units</t>
    <phoneticPr fontId="2"/>
  </si>
  <si>
    <t>2. Calculations for reference emissions</t>
    <phoneticPr fontId="2"/>
  </si>
  <si>
    <t>3. Calculations of the project emissions</t>
    <phoneticPr fontId="2"/>
  </si>
  <si>
    <t>---</t>
    <phoneticPr fontId="2"/>
  </si>
  <si>
    <t>(4)</t>
    <phoneticPr fontId="2"/>
  </si>
  <si>
    <t>[MWh/p]</t>
    <phoneticPr fontId="2"/>
  </si>
  <si>
    <t>Monitored data</t>
    <phoneticPr fontId="2"/>
  </si>
  <si>
    <t>[MJ/t]</t>
    <phoneticPr fontId="2"/>
  </si>
  <si>
    <t>[MJ/t]</t>
    <phoneticPr fontId="2"/>
  </si>
  <si>
    <r>
      <t>[tCO</t>
    </r>
    <r>
      <rPr>
        <vertAlign val="subscript"/>
        <sz val="14"/>
        <rFont val="Arial"/>
        <family val="2"/>
      </rPr>
      <t>2</t>
    </r>
    <r>
      <rPr>
        <sz val="14"/>
        <rFont val="Arial"/>
        <family val="2"/>
      </rPr>
      <t>/MWh]</t>
    </r>
    <phoneticPr fontId="2"/>
  </si>
  <si>
    <t xml:space="preserve">The most recent value available at the time of validation is applied and fixed for the monitoring period thereafter. </t>
    <phoneticPr fontId="2"/>
  </si>
  <si>
    <t xml:space="preserve">The value is caluculated based on steam table using the values in operating manual or a value displayed on the control panel at factory at the time of validation. The value is fixed for the monitoring period. </t>
    <phoneticPr fontId="2"/>
  </si>
  <si>
    <t>The value is fixed based on operating manual or a value displayed on the control panel at factory during the monitoring period.</t>
    <phoneticPr fontId="2"/>
  </si>
  <si>
    <t>Default value</t>
    <phoneticPr fontId="2"/>
  </si>
  <si>
    <t>Default value is set in a conservative manner</t>
    <phoneticPr fontId="2"/>
  </si>
  <si>
    <r>
      <t xml:space="preserve">Parameters to be monitored </t>
    </r>
    <r>
      <rPr>
        <b/>
        <i/>
        <sz val="11"/>
        <color theme="0"/>
        <rFont val="Arial"/>
        <family val="2"/>
      </rPr>
      <t>ex post</t>
    </r>
    <phoneticPr fontId="23"/>
  </si>
  <si>
    <t>Parameters</t>
    <phoneticPr fontId="2"/>
  </si>
  <si>
    <t xml:space="preserve"> i</t>
    <phoneticPr fontId="31"/>
  </si>
  <si>
    <t>n/a</t>
    <phoneticPr fontId="31"/>
  </si>
  <si>
    <t>Estimated value</t>
    <phoneticPr fontId="31"/>
  </si>
  <si>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</si>
  <si>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</si>
  <si>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[degree Celsius]</t>
    <phoneticPr fontId="2"/>
  </si>
  <si>
    <t>t/p</t>
  </si>
  <si>
    <t xml:space="preserve">Identification number of evaporators </t>
    <phoneticPr fontId="23"/>
  </si>
  <si>
    <r>
      <t>η</t>
    </r>
    <r>
      <rPr>
        <vertAlign val="subscript"/>
        <sz val="11"/>
        <rFont val="Arial"/>
        <family val="2"/>
      </rPr>
      <t>PJh</t>
    </r>
    <phoneticPr fontId="2"/>
  </si>
  <si>
    <r>
      <t>EE</t>
    </r>
    <r>
      <rPr>
        <vertAlign val="subscript"/>
        <sz val="11"/>
        <rFont val="Arial"/>
        <family val="2"/>
      </rPr>
      <t>fuel</t>
    </r>
    <phoneticPr fontId="2"/>
  </si>
  <si>
    <t>-</t>
    <phoneticPr fontId="31"/>
  </si>
  <si>
    <r>
      <t>EF</t>
    </r>
    <r>
      <rPr>
        <vertAlign val="subscript"/>
        <sz val="14"/>
        <rFont val="Arial"/>
        <family val="2"/>
      </rPr>
      <t>fuel</t>
    </r>
    <phoneticPr fontId="2"/>
  </si>
  <si>
    <t>Efficiency of the project boiler for steam supply</t>
    <phoneticPr fontId="2"/>
  </si>
  <si>
    <r>
      <t>η</t>
    </r>
    <r>
      <rPr>
        <vertAlign val="subscript"/>
        <sz val="14"/>
        <rFont val="Arial"/>
        <family val="2"/>
      </rPr>
      <t>PJh</t>
    </r>
    <phoneticPr fontId="2"/>
  </si>
  <si>
    <t>Inlet watertemperaturefor the steam generation</t>
    <phoneticPr fontId="2"/>
  </si>
  <si>
    <r>
      <t>T</t>
    </r>
    <r>
      <rPr>
        <vertAlign val="subscript"/>
        <sz val="11"/>
        <rFont val="Arial"/>
        <family val="2"/>
      </rPr>
      <t>inlet</t>
    </r>
    <phoneticPr fontId="2"/>
  </si>
  <si>
    <t>Input on "MPS
(input_separate)"</t>
    <phoneticPr fontId="2"/>
  </si>
  <si>
    <t>Input on "MPS
(input_separate)"</t>
    <phoneticPr fontId="2"/>
  </si>
  <si>
    <t>Input on "PMS
(input_separate)"</t>
  </si>
  <si>
    <t>n/a</t>
    <phoneticPr fontId="31"/>
  </si>
  <si>
    <r>
      <t>T</t>
    </r>
    <r>
      <rPr>
        <vertAlign val="subscript"/>
        <sz val="11"/>
        <rFont val="Arial"/>
        <family val="2"/>
      </rPr>
      <t>inlet</t>
    </r>
    <phoneticPr fontId="23"/>
  </si>
  <si>
    <r>
      <t>[tCO</t>
    </r>
    <r>
      <rPr>
        <vertAlign val="subscript"/>
        <sz val="11"/>
        <rFont val="Arial"/>
        <family val="2"/>
      </rPr>
      <t>2</t>
    </r>
    <r>
      <rPr>
        <sz val="11"/>
        <rFont val="Arial"/>
        <family val="2"/>
      </rPr>
      <t>/GJ]</t>
    </r>
    <phoneticPr fontId="2"/>
  </si>
  <si>
    <r>
      <t>[tCO</t>
    </r>
    <r>
      <rPr>
        <vertAlign val="subscript"/>
        <sz val="14"/>
        <rFont val="Arial"/>
        <family val="2"/>
      </rPr>
      <t>2</t>
    </r>
    <r>
      <rPr>
        <sz val="14"/>
        <rFont val="Arial"/>
        <family val="2"/>
      </rPr>
      <t>/GJ]</t>
    </r>
    <phoneticPr fontId="2"/>
  </si>
  <si>
    <t>[-]</t>
    <phoneticPr fontId="2"/>
  </si>
  <si>
    <r>
      <t>[tCO</t>
    </r>
    <r>
      <rPr>
        <vertAlign val="subscript"/>
        <sz val="11"/>
        <rFont val="Arial"/>
        <family val="2"/>
      </rPr>
      <t>2</t>
    </r>
    <r>
      <rPr>
        <sz val="11"/>
        <rFont val="Arial"/>
        <family val="2"/>
      </rPr>
      <t>/p]</t>
    </r>
    <phoneticPr fontId="31"/>
  </si>
  <si>
    <t xml:space="preserve">The most recent value available at the time of validation is applied and fixed for the monitoring period thereafter. </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</si>
  <si>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1"/>
  </si>
  <si>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</si>
  <si>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1"/>
  </si>
  <si>
    <t>Efficiency of the project boiler for steam supply</t>
    <phoneticPr fontId="2"/>
  </si>
  <si>
    <t>Inlet water temperature for the steam generation</t>
    <phoneticPr fontId="2"/>
  </si>
  <si>
    <t>Specific heat capacity of water</t>
    <phoneticPr fontId="2"/>
  </si>
  <si>
    <t>Total</t>
    <phoneticPr fontId="23"/>
  </si>
  <si>
    <t>-</t>
    <phoneticPr fontId="23"/>
  </si>
  <si>
    <t>1. Calculations for emission reductions</t>
    <phoneticPr fontId="2"/>
  </si>
  <si>
    <r>
      <t xml:space="preserve">Emission reductions during the period </t>
    </r>
    <r>
      <rPr>
        <i/>
        <sz val="11"/>
        <rFont val="Arial"/>
        <family val="2"/>
      </rPr>
      <t>p</t>
    </r>
    <phoneticPr fontId="2"/>
  </si>
  <si>
    <r>
      <t>ER</t>
    </r>
    <r>
      <rPr>
        <vertAlign val="subscript"/>
        <sz val="11"/>
        <rFont val="Arial"/>
        <family val="2"/>
      </rPr>
      <t>p</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</si>
  <si>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</si>
  <si>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</si>
  <si>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</si>
  <si>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</si>
  <si>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</si>
  <si>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t>N/A</t>
  </si>
  <si>
    <t>Specific heat capacity of water</t>
    <phoneticPr fontId="2"/>
  </si>
  <si>
    <r>
      <t>CO</t>
    </r>
    <r>
      <rPr>
        <vertAlign val="subscript"/>
        <sz val="11"/>
        <rFont val="Arial"/>
        <family val="2"/>
      </rPr>
      <t>2</t>
    </r>
    <r>
      <rPr>
        <sz val="11"/>
        <rFont val="Arial"/>
        <family val="2"/>
      </rPr>
      <t xml:space="preserve"> emission factor for consumed electricity</t>
    </r>
    <phoneticPr fontId="2"/>
  </si>
  <si>
    <t>Measurement methods and procedures</t>
    <phoneticPr fontId="2"/>
  </si>
  <si>
    <r>
      <t xml:space="preserve">JCM Proposed Methodology Spreadsheet Form (Input Sheet) </t>
    </r>
    <r>
      <rPr>
        <b/>
        <sz val="12"/>
        <color indexed="9"/>
        <rFont val="Arial"/>
        <family val="2"/>
      </rPr>
      <t xml:space="preserve">[Attachment to Proposed Methodology Form]  </t>
    </r>
    <phoneticPr fontId="2"/>
  </si>
  <si>
    <r>
      <t>FL</t>
    </r>
    <r>
      <rPr>
        <vertAlign val="subscript"/>
        <sz val="14"/>
        <rFont val="Arial"/>
        <family val="2"/>
      </rPr>
      <t>IN,i,p</t>
    </r>
    <phoneticPr fontId="2"/>
  </si>
  <si>
    <r>
      <t>EV</t>
    </r>
    <r>
      <rPr>
        <vertAlign val="subscript"/>
        <sz val="14"/>
        <rFont val="Arial"/>
        <family val="2"/>
      </rPr>
      <t>tot,i,p</t>
    </r>
    <phoneticPr fontId="2"/>
  </si>
  <si>
    <t xml:space="preserve">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EVtot,i,p can be also identified by the difference between measured total amount of inlet solution to the evaporator i during the period p and measured total amount of outlet solution from the evaporator i during the period p </t>
    <phoneticPr fontId="31"/>
  </si>
  <si>
    <r>
      <t>SC</t>
    </r>
    <r>
      <rPr>
        <vertAlign val="subscript"/>
        <sz val="14"/>
        <rFont val="Arial"/>
        <family val="2"/>
      </rPr>
      <t>PJ,i,p</t>
    </r>
    <phoneticPr fontId="2"/>
  </si>
  <si>
    <r>
      <t>EC</t>
    </r>
    <r>
      <rPr>
        <vertAlign val="subscript"/>
        <sz val="14"/>
        <rFont val="Arial"/>
        <family val="2"/>
      </rPr>
      <t>PJ,p</t>
    </r>
    <phoneticPr fontId="2"/>
  </si>
  <si>
    <r>
      <t>CO</t>
    </r>
    <r>
      <rPr>
        <vertAlign val="subscript"/>
        <sz val="14"/>
        <rFont val="Arial"/>
        <family val="2"/>
      </rPr>
      <t>2</t>
    </r>
    <r>
      <rPr>
        <sz val="14"/>
        <rFont val="Arial"/>
        <family val="2"/>
      </rPr>
      <t xml:space="preserve"> emission factor for consumed electricity</t>
    </r>
    <phoneticPr fontId="2"/>
  </si>
  <si>
    <r>
      <t>CO</t>
    </r>
    <r>
      <rPr>
        <vertAlign val="subscript"/>
        <sz val="14"/>
        <rFont val="Arial"/>
        <family val="2"/>
      </rPr>
      <t>2</t>
    </r>
    <r>
      <rPr>
        <sz val="14"/>
        <rFont val="Arial"/>
        <family val="2"/>
      </rPr>
      <t xml:space="preserve"> emission factor for the fuel consumed by the project boiler for heating energy generation </t>
    </r>
    <phoneticPr fontId="2"/>
  </si>
  <si>
    <r>
      <t>h</t>
    </r>
    <r>
      <rPr>
        <vertAlign val="subscript"/>
        <sz val="14"/>
        <rFont val="Arial"/>
        <family val="2"/>
      </rPr>
      <t>steam,i</t>
    </r>
    <phoneticPr fontId="2"/>
  </si>
  <si>
    <r>
      <t>LH</t>
    </r>
    <r>
      <rPr>
        <vertAlign val="subscript"/>
        <sz val="14"/>
        <rFont val="Arial"/>
        <family val="2"/>
      </rPr>
      <t>HT,i</t>
    </r>
    <phoneticPr fontId="2"/>
  </si>
  <si>
    <r>
      <t>h</t>
    </r>
    <r>
      <rPr>
        <vertAlign val="subscript"/>
        <sz val="11"/>
        <rFont val="Arial"/>
        <family val="2"/>
      </rPr>
      <t>steam,i</t>
    </r>
    <phoneticPr fontId="2"/>
  </si>
  <si>
    <r>
      <t>LH</t>
    </r>
    <r>
      <rPr>
        <vertAlign val="subscript"/>
        <sz val="11"/>
        <rFont val="Arial"/>
        <family val="2"/>
      </rPr>
      <t>HT,i</t>
    </r>
    <phoneticPr fontId="2"/>
  </si>
  <si>
    <r>
      <t>T</t>
    </r>
    <r>
      <rPr>
        <vertAlign val="subscript"/>
        <sz val="11"/>
        <rFont val="Arial"/>
        <family val="2"/>
      </rPr>
      <t>LS,i</t>
    </r>
    <phoneticPr fontId="2"/>
  </si>
  <si>
    <r>
      <t>T</t>
    </r>
    <r>
      <rPr>
        <vertAlign val="subscript"/>
        <sz val="11"/>
        <rFont val="Arial"/>
        <family val="2"/>
      </rPr>
      <t>EV,i</t>
    </r>
    <phoneticPr fontId="2"/>
  </si>
  <si>
    <r>
      <t>LH</t>
    </r>
    <r>
      <rPr>
        <vertAlign val="subscript"/>
        <sz val="11"/>
        <rFont val="Arial"/>
        <family val="2"/>
      </rPr>
      <t>EV,i</t>
    </r>
    <phoneticPr fontId="2"/>
  </si>
  <si>
    <r>
      <t>SC</t>
    </r>
    <r>
      <rPr>
        <vertAlign val="subscript"/>
        <sz val="11"/>
        <rFont val="Arial"/>
        <family val="2"/>
      </rPr>
      <t>RE,i,p</t>
    </r>
    <phoneticPr fontId="2"/>
  </si>
  <si>
    <r>
      <t>RE</t>
    </r>
    <r>
      <rPr>
        <i/>
        <vertAlign val="subscript"/>
        <sz val="11"/>
        <rFont val="Arial"/>
        <family val="2"/>
      </rPr>
      <t>i,j,p</t>
    </r>
    <phoneticPr fontId="2"/>
  </si>
  <si>
    <r>
      <t>PE</t>
    </r>
    <r>
      <rPr>
        <i/>
        <vertAlign val="subscript"/>
        <sz val="11"/>
        <rFont val="Arial"/>
        <family val="2"/>
      </rPr>
      <t>i,j,p</t>
    </r>
    <phoneticPr fontId="2"/>
  </si>
  <si>
    <r>
      <t>ER</t>
    </r>
    <r>
      <rPr>
        <i/>
        <vertAlign val="subscript"/>
        <sz val="11"/>
        <rFont val="Arial"/>
        <family val="2"/>
      </rPr>
      <t>i,j,p</t>
    </r>
    <phoneticPr fontId="2"/>
  </si>
  <si>
    <r>
      <t>CO</t>
    </r>
    <r>
      <rPr>
        <vertAlign val="subscript"/>
        <sz val="11"/>
        <rFont val="Arial"/>
        <family val="2"/>
      </rPr>
      <t>2</t>
    </r>
    <r>
      <rPr>
        <sz val="11"/>
        <rFont val="Arial"/>
        <family val="2"/>
      </rPr>
      <t xml:space="preserve"> emission factor for the fuel consumed by the project boiler for heating energy generation </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</si>
  <si>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</si>
  <si>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</si>
  <si>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</si>
  <si>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3"/>
  </si>
  <si>
    <r>
      <t>tCO</t>
    </r>
    <r>
      <rPr>
        <vertAlign val="subscript"/>
        <sz val="11"/>
        <rFont val="Arial"/>
        <family val="2"/>
      </rPr>
      <t>2</t>
    </r>
    <r>
      <rPr>
        <sz val="11"/>
        <rFont val="Arial"/>
        <family val="2"/>
      </rPr>
      <t>/p</t>
    </r>
    <phoneticPr fontId="2"/>
  </si>
  <si>
    <r>
      <t>FL</t>
    </r>
    <r>
      <rPr>
        <vertAlign val="subscript"/>
        <sz val="11"/>
        <rFont val="Arial"/>
        <family val="2"/>
      </rPr>
      <t>IN,i,p</t>
    </r>
    <phoneticPr fontId="2"/>
  </si>
  <si>
    <r>
      <t>EV</t>
    </r>
    <r>
      <rPr>
        <vertAlign val="subscript"/>
        <sz val="11"/>
        <rFont val="Arial"/>
        <family val="2"/>
      </rPr>
      <t>tot,i,p</t>
    </r>
    <phoneticPr fontId="2"/>
  </si>
  <si>
    <r>
      <t>SC</t>
    </r>
    <r>
      <rPr>
        <vertAlign val="subscript"/>
        <sz val="11"/>
        <rFont val="Arial"/>
        <family val="2"/>
      </rPr>
      <t>PJ,i,p</t>
    </r>
    <phoneticPr fontId="2"/>
  </si>
  <si>
    <r>
      <t>EC</t>
    </r>
    <r>
      <rPr>
        <vertAlign val="subscript"/>
        <sz val="11"/>
        <rFont val="Arial"/>
        <family val="2"/>
      </rPr>
      <t>PJ,p</t>
    </r>
    <phoneticPr fontId="2"/>
  </si>
  <si>
    <t>-</t>
    <phoneticPr fontId="31"/>
  </si>
  <si>
    <r>
      <t>T</t>
    </r>
    <r>
      <rPr>
        <vertAlign val="subscript"/>
        <sz val="14"/>
        <rFont val="Arial"/>
        <family val="2"/>
      </rPr>
      <t>LS,i</t>
    </r>
    <phoneticPr fontId="2"/>
  </si>
  <si>
    <r>
      <t>T</t>
    </r>
    <r>
      <rPr>
        <vertAlign val="subscript"/>
        <sz val="14"/>
        <rFont val="Arial"/>
        <family val="2"/>
      </rPr>
      <t>EV,i</t>
    </r>
    <phoneticPr fontId="2"/>
  </si>
  <si>
    <r>
      <t>LH</t>
    </r>
    <r>
      <rPr>
        <vertAlign val="subscript"/>
        <sz val="14"/>
        <rFont val="Arial"/>
        <family val="2"/>
      </rPr>
      <t>EV,i</t>
    </r>
    <phoneticPr fontId="2"/>
  </si>
  <si>
    <r>
      <t xml:space="preserve">Project steam consumption by the project evaporator </t>
    </r>
    <r>
      <rPr>
        <i/>
        <sz val="14"/>
        <rFont val="Arial"/>
        <family val="2"/>
      </rPr>
      <t>i</t>
    </r>
    <r>
      <rPr>
        <sz val="14"/>
        <rFont val="Arial"/>
        <family val="2"/>
      </rPr>
      <t xml:space="preserve"> during the period </t>
    </r>
    <r>
      <rPr>
        <i/>
        <sz val="14"/>
        <rFont val="Arial"/>
        <family val="2"/>
      </rPr>
      <t>p</t>
    </r>
    <phoneticPr fontId="2"/>
  </si>
  <si>
    <r>
      <t xml:space="preserve">Electricity consumption of the project evaporator </t>
    </r>
    <r>
      <rPr>
        <i/>
        <sz val="14"/>
        <rFont val="Arial"/>
        <family val="2"/>
      </rPr>
      <t>i</t>
    </r>
    <r>
      <rPr>
        <sz val="14"/>
        <rFont val="Arial"/>
        <family val="2"/>
      </rPr>
      <t xml:space="preserve"> during the period </t>
    </r>
    <r>
      <rPr>
        <i/>
        <sz val="14"/>
        <rFont val="Arial"/>
        <family val="2"/>
      </rPr>
      <t>p</t>
    </r>
    <phoneticPr fontId="2"/>
  </si>
  <si>
    <r>
      <t xml:space="preserve">Specific enthalpy of supplied steam to the project evaporator </t>
    </r>
    <r>
      <rPr>
        <i/>
        <sz val="14"/>
        <rFont val="Arial"/>
        <family val="2"/>
      </rPr>
      <t>i</t>
    </r>
    <phoneticPr fontId="2"/>
  </si>
  <si>
    <r>
      <t xml:space="preserve">Specific latent heat of the heating temperature of the supplied vapor to the project evaporator </t>
    </r>
    <r>
      <rPr>
        <i/>
        <sz val="14"/>
        <rFont val="Arial"/>
        <family val="2"/>
      </rPr>
      <t>i</t>
    </r>
    <r>
      <rPr>
        <sz val="14"/>
        <rFont val="Arial"/>
        <family val="2"/>
      </rPr>
      <t xml:space="preserve"> </t>
    </r>
    <phoneticPr fontId="2"/>
  </si>
  <si>
    <r>
      <t xml:space="preserve">Temperature of the supplied solution to the project evaporator </t>
    </r>
    <r>
      <rPr>
        <i/>
        <sz val="14"/>
        <rFont val="Arial"/>
        <family val="2"/>
      </rPr>
      <t>i</t>
    </r>
    <phoneticPr fontId="2"/>
  </si>
  <si>
    <r>
      <t xml:space="preserve">Evaporation temperature of the solution at the project evaporator </t>
    </r>
    <r>
      <rPr>
        <i/>
        <sz val="14"/>
        <rFont val="Arial"/>
        <family val="2"/>
      </rPr>
      <t>i</t>
    </r>
    <phoneticPr fontId="2"/>
  </si>
  <si>
    <r>
      <t xml:space="preserve">Specific latent heat of the evaporation temperature of solution at the project evaporator </t>
    </r>
    <r>
      <rPr>
        <i/>
        <sz val="14"/>
        <rFont val="Arial"/>
        <family val="2"/>
      </rPr>
      <t>i</t>
    </r>
    <phoneticPr fontId="2"/>
  </si>
  <si>
    <r>
      <t xml:space="preserve">Project steam consumption by the project evaporator </t>
    </r>
    <r>
      <rPr>
        <i/>
        <sz val="11"/>
        <rFont val="Arial"/>
        <family val="2"/>
      </rPr>
      <t>i</t>
    </r>
    <r>
      <rPr>
        <sz val="11"/>
        <rFont val="Arial"/>
        <family val="2"/>
      </rPr>
      <t xml:space="preserve"> during the period </t>
    </r>
    <r>
      <rPr>
        <i/>
        <sz val="11"/>
        <rFont val="Arial"/>
        <family val="2"/>
      </rPr>
      <t>p</t>
    </r>
    <phoneticPr fontId="2"/>
  </si>
  <si>
    <r>
      <t xml:space="preserve">Electricity consumption of the project evaporator </t>
    </r>
    <r>
      <rPr>
        <i/>
        <sz val="11"/>
        <rFont val="Arial"/>
        <family val="2"/>
      </rPr>
      <t>i</t>
    </r>
    <r>
      <rPr>
        <sz val="11"/>
        <rFont val="Arial"/>
        <family val="2"/>
      </rPr>
      <t xml:space="preserve"> during the period </t>
    </r>
    <r>
      <rPr>
        <i/>
        <sz val="11"/>
        <rFont val="Arial"/>
        <family val="2"/>
      </rPr>
      <t>p</t>
    </r>
    <phoneticPr fontId="2"/>
  </si>
  <si>
    <r>
      <t xml:space="preserve">Specific enthalpy of supplied steam to the project evaporator </t>
    </r>
    <r>
      <rPr>
        <i/>
        <sz val="11"/>
        <rFont val="Arial"/>
        <family val="2"/>
      </rPr>
      <t>i</t>
    </r>
    <phoneticPr fontId="2"/>
  </si>
  <si>
    <r>
      <t xml:space="preserve">Specific latent heat of the heating temperature of the supplied vapor to the project evaporator </t>
    </r>
    <r>
      <rPr>
        <i/>
        <sz val="11"/>
        <rFont val="Arial"/>
        <family val="2"/>
      </rPr>
      <t>i</t>
    </r>
    <phoneticPr fontId="2"/>
  </si>
  <si>
    <r>
      <t xml:space="preserve">Temperature of the supplied solution to the project evaporator </t>
    </r>
    <r>
      <rPr>
        <i/>
        <sz val="11"/>
        <rFont val="Arial"/>
        <family val="2"/>
      </rPr>
      <t>i</t>
    </r>
    <phoneticPr fontId="2"/>
  </si>
  <si>
    <r>
      <t xml:space="preserve">Evaporation temperature of the solution at the project evaporator </t>
    </r>
    <r>
      <rPr>
        <i/>
        <sz val="11"/>
        <rFont val="Arial"/>
        <family val="2"/>
      </rPr>
      <t>i</t>
    </r>
    <phoneticPr fontId="2"/>
  </si>
  <si>
    <r>
      <t xml:space="preserve">Specific latent heat of the evaporation temperature of solution at the project evaporator </t>
    </r>
    <r>
      <rPr>
        <i/>
        <sz val="11"/>
        <rFont val="Arial"/>
        <family val="2"/>
      </rPr>
      <t>i</t>
    </r>
    <phoneticPr fontId="2"/>
  </si>
  <si>
    <r>
      <t xml:space="preserve">Reference steam consumption by the reference evaporator </t>
    </r>
    <r>
      <rPr>
        <i/>
        <sz val="11"/>
        <rFont val="Arial"/>
        <family val="2"/>
      </rPr>
      <t>i</t>
    </r>
    <r>
      <rPr>
        <sz val="11"/>
        <rFont val="Arial"/>
        <family val="2"/>
      </rPr>
      <t xml:space="preserve"> during the period </t>
    </r>
    <r>
      <rPr>
        <i/>
        <sz val="11"/>
        <rFont val="Arial"/>
        <family val="2"/>
      </rPr>
      <t>p</t>
    </r>
    <phoneticPr fontId="2"/>
  </si>
  <si>
    <r>
      <t xml:space="preserve">Reference emissions by the reference evaporator </t>
    </r>
    <r>
      <rPr>
        <i/>
        <sz val="11"/>
        <rFont val="Arial"/>
        <family val="2"/>
      </rPr>
      <t>i</t>
    </r>
    <r>
      <rPr>
        <sz val="11"/>
        <rFont val="Arial"/>
        <family val="2"/>
      </rPr>
      <t xml:space="preserve"> during the period </t>
    </r>
    <r>
      <rPr>
        <i/>
        <sz val="11"/>
        <rFont val="Arial"/>
        <family val="2"/>
      </rPr>
      <t>p</t>
    </r>
    <phoneticPr fontId="31"/>
  </si>
  <si>
    <r>
      <t xml:space="preserve">Project emissions by the project evaporator </t>
    </r>
    <r>
      <rPr>
        <i/>
        <sz val="11"/>
        <rFont val="Arial"/>
        <family val="2"/>
      </rPr>
      <t>i</t>
    </r>
    <r>
      <rPr>
        <sz val="11"/>
        <rFont val="Arial"/>
        <family val="2"/>
      </rPr>
      <t xml:space="preserve"> during the period </t>
    </r>
    <r>
      <rPr>
        <i/>
        <sz val="11"/>
        <rFont val="Arial"/>
        <family val="2"/>
      </rPr>
      <t>p</t>
    </r>
    <phoneticPr fontId="31"/>
  </si>
  <si>
    <t xml:space="preserve"> [MJ/(t K)]</t>
    <phoneticPr fontId="2"/>
  </si>
  <si>
    <r>
      <t xml:space="preserve">Emission reductions  by the project evaporator </t>
    </r>
    <r>
      <rPr>
        <i/>
        <sz val="11"/>
        <rFont val="Arial"/>
        <family val="2"/>
      </rPr>
      <t>i</t>
    </r>
    <r>
      <rPr>
        <sz val="11"/>
        <rFont val="Arial"/>
        <family val="2"/>
      </rPr>
      <t xml:space="preserve"> during the period </t>
    </r>
    <r>
      <rPr>
        <i/>
        <sz val="11"/>
        <rFont val="Arial"/>
        <family val="2"/>
      </rPr>
      <t>p</t>
    </r>
    <phoneticPr fontId="31"/>
  </si>
  <si>
    <t>Inlet water temperature for the steam generation</t>
    <phoneticPr fontId="23"/>
  </si>
  <si>
    <r>
      <t xml:space="preserve">Total amount of inlet solution to the evaporator </t>
    </r>
    <r>
      <rPr>
        <i/>
        <sz val="14"/>
        <rFont val="Arial"/>
        <family val="2"/>
      </rPr>
      <t>i</t>
    </r>
    <r>
      <rPr>
        <sz val="14"/>
        <rFont val="Arial"/>
        <family val="2"/>
      </rPr>
      <t xml:space="preserve"> during the period </t>
    </r>
    <r>
      <rPr>
        <i/>
        <sz val="14"/>
        <rFont val="Arial"/>
        <family val="2"/>
      </rPr>
      <t>p</t>
    </r>
    <phoneticPr fontId="2"/>
  </si>
  <si>
    <r>
      <t xml:space="preserve">Total amount of evaporation from supplied solution by the project evaporator </t>
    </r>
    <r>
      <rPr>
        <i/>
        <sz val="14"/>
        <rFont val="Arial"/>
        <family val="2"/>
      </rPr>
      <t>i</t>
    </r>
    <r>
      <rPr>
        <sz val="14"/>
        <rFont val="Arial"/>
        <family val="2"/>
      </rPr>
      <t xml:space="preserve"> during the period </t>
    </r>
    <r>
      <rPr>
        <i/>
        <sz val="14"/>
        <rFont val="Arial"/>
        <family val="2"/>
      </rPr>
      <t>p</t>
    </r>
    <phoneticPr fontId="2"/>
  </si>
  <si>
    <t>Suction ratio of ejector in the reference evaporator with thermal vapor recompression</t>
    <phoneticPr fontId="2"/>
  </si>
  <si>
    <r>
      <t xml:space="preserve">Total amount of inlet solution to the evaporator </t>
    </r>
    <r>
      <rPr>
        <i/>
        <sz val="11"/>
        <rFont val="Arial"/>
        <family val="2"/>
      </rPr>
      <t>i</t>
    </r>
    <r>
      <rPr>
        <sz val="11"/>
        <rFont val="Arial"/>
        <family val="2"/>
      </rPr>
      <t xml:space="preserve"> during the period p</t>
    </r>
    <phoneticPr fontId="23"/>
  </si>
  <si>
    <r>
      <t xml:space="preserve">Total amount of the evaporation from supplied solution by the project evaporator </t>
    </r>
    <r>
      <rPr>
        <i/>
        <sz val="11"/>
        <rFont val="Arial"/>
        <family val="2"/>
      </rPr>
      <t>i</t>
    </r>
    <r>
      <rPr>
        <sz val="11"/>
        <rFont val="Arial"/>
        <family val="2"/>
      </rPr>
      <t xml:space="preserve"> during the period </t>
    </r>
    <r>
      <rPr>
        <i/>
        <sz val="11"/>
        <rFont val="Arial"/>
        <family val="2"/>
      </rPr>
      <t>p</t>
    </r>
    <phoneticPr fontId="2"/>
  </si>
  <si>
    <r>
      <t xml:space="preserve">Parameters to be fixed </t>
    </r>
    <r>
      <rPr>
        <b/>
        <i/>
        <sz val="11"/>
        <color theme="0"/>
        <rFont val="Arial"/>
        <family val="2"/>
      </rPr>
      <t>ex ante</t>
    </r>
    <phoneticPr fontId="2"/>
  </si>
  <si>
    <r>
      <rPr>
        <b/>
        <i/>
        <sz val="11"/>
        <color theme="0"/>
        <rFont val="Arial"/>
        <family val="2"/>
      </rPr>
      <t>Ex-ante</t>
    </r>
    <r>
      <rPr>
        <b/>
        <sz val="11"/>
        <color theme="0"/>
        <rFont val="Arial"/>
        <family val="2"/>
      </rPr>
      <t xml:space="preserve"> estimation of CO</t>
    </r>
    <r>
      <rPr>
        <b/>
        <vertAlign val="subscript"/>
        <sz val="11"/>
        <color theme="0"/>
        <rFont val="Arial"/>
        <family val="2"/>
      </rPr>
      <t>2</t>
    </r>
    <r>
      <rPr>
        <b/>
        <sz val="11"/>
        <color theme="0"/>
        <rFont val="Arial"/>
        <family val="2"/>
      </rPr>
      <t xml:space="preserve"> emission reductions</t>
    </r>
    <phoneticPr fontId="2"/>
  </si>
  <si>
    <t>[MJ/(t K)]</t>
    <phoneticPr fontId="23"/>
  </si>
  <si>
    <t>Suction ratio of ejector in the reference evaporator with thermal vapor recompression</t>
    <phoneticPr fontId="23"/>
  </si>
  <si>
    <t>Specific heat capacity of water</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</si>
</sst>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_ ;[Red]\-#,##0\ "/>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vertAlign val="subscript"/>
      <sz val="14"/>
      <name val="Arial"/>
      <family val="2"/>
    </font>
    <font>
      <sz val="12"/>
      <name val="Arial"/>
      <family val="2"/>
    </font>
    <font>
      <sz val="6"/>
      <name val="ＭＳ Ｐゴシック"/>
      <family val="3"/>
      <charset val="128"/>
      <scheme val="minor"/>
    </font>
    <font>
      <vertAlign val="subscript"/>
      <sz val="11"/>
      <name val="Arial"/>
      <family val="2"/>
    </font>
    <font>
      <sz val="9"/>
      <name val="Arial"/>
      <family val="2"/>
    </font>
    <font>
      <sz val="11"/>
      <color theme="1"/>
      <name val="ＭＳ Ｐゴシック"/>
      <family val="2"/>
      <charset val="128"/>
      <scheme val="minor"/>
    </font>
    <font>
      <b/>
      <sz val="11"/>
      <name val="Arial"/>
      <family val="2"/>
    </font>
    <font>
      <b/>
      <sz val="11"/>
      <color theme="0"/>
      <name val="Arial"/>
      <family val="2"/>
    </font>
    <font>
      <b/>
      <i/>
      <sz val="11"/>
      <color theme="0"/>
      <name val="Arial"/>
      <family val="2"/>
    </font>
    <font>
      <i/>
      <sz val="11"/>
      <name val="Arial"/>
      <family val="2"/>
    </font>
    <font>
      <sz val="6"/>
      <name val="ＭＳ Ｐゴシック"/>
      <family val="2"/>
      <charset val="128"/>
      <scheme val="minor"/>
    </font>
    <font>
      <i/>
      <vertAlign val="subscript"/>
      <sz val="11"/>
      <name val="Arial"/>
      <family val="2"/>
    </font>
    <font>
      <sz val="11"/>
      <color theme="0"/>
      <name val="Arial"/>
      <family val="2"/>
    </font>
    <font>
      <sz val="10"/>
      <color rgb="FFFF0000"/>
      <name val="Arial"/>
      <family val="2"/>
    </font>
    <font>
      <i/>
      <sz val="14"/>
      <name val="Arial"/>
      <family val="2"/>
    </font>
    <font>
      <b/>
      <vertAlign val="subscript"/>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right/>
      <top style="thin">
        <color theme="1" tint="0.34998626667073579"/>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bottom style="thin">
        <color theme="1" tint="0.34998626667073579"/>
      </bottom>
      <diagonal/>
    </border>
    <border>
      <left style="thin">
        <color indexed="23"/>
      </left>
      <right style="thin">
        <color indexed="23"/>
      </right>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cellStyleXfs>
  <cellXfs count="13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20" fillId="5" borderId="1" xfId="0" quotePrefix="1" applyFont="1" applyFill="1" applyBorder="1" applyAlignment="1">
      <alignment horizontal="center" vertical="center"/>
    </xf>
    <xf numFmtId="0" fontId="20" fillId="5" borderId="1" xfId="0" applyFont="1" applyFill="1" applyBorder="1" applyAlignment="1">
      <alignment horizontal="center" vertical="center"/>
    </xf>
    <xf numFmtId="0" fontId="20" fillId="5" borderId="1" xfId="0" applyFont="1" applyFill="1" applyBorder="1" applyAlignment="1">
      <alignment vertical="center" wrapText="1"/>
    </xf>
    <xf numFmtId="0" fontId="20" fillId="8" borderId="1" xfId="0" applyFont="1" applyFill="1" applyBorder="1" applyAlignment="1">
      <alignment horizontal="center" vertical="center" wrapText="1"/>
    </xf>
    <xf numFmtId="0" fontId="20" fillId="0" borderId="1" xfId="0" applyFont="1" applyFill="1" applyBorder="1" applyAlignment="1">
      <alignment vertical="center" wrapText="1"/>
    </xf>
    <xf numFmtId="0" fontId="22" fillId="8" borderId="1" xfId="0" applyFont="1" applyFill="1" applyBorder="1" applyAlignment="1">
      <alignment vertical="center" wrapText="1"/>
    </xf>
    <xf numFmtId="0" fontId="20" fillId="5" borderId="1" xfId="0" applyFont="1" applyFill="1" applyBorder="1">
      <alignment vertical="center"/>
    </xf>
    <xf numFmtId="0" fontId="20" fillId="5" borderId="1" xfId="0" applyFont="1" applyFill="1" applyBorder="1" applyAlignment="1">
      <alignment horizontal="center" vertical="center" wrapText="1"/>
    </xf>
    <xf numFmtId="0" fontId="7" fillId="0" borderId="0" xfId="0" applyFont="1">
      <alignment vertical="center"/>
    </xf>
    <xf numFmtId="38" fontId="3" fillId="0" borderId="0" xfId="1" applyFont="1" applyAlignment="1">
      <alignment horizontal="center" vertical="center"/>
    </xf>
    <xf numFmtId="0" fontId="1" fillId="0" borderId="0" xfId="0" applyFont="1">
      <alignment vertical="center"/>
    </xf>
    <xf numFmtId="0" fontId="3" fillId="0" borderId="0" xfId="0" applyFont="1" applyAlignment="1">
      <alignment vertical="center"/>
    </xf>
    <xf numFmtId="0" fontId="27" fillId="0" borderId="0" xfId="2" applyFont="1">
      <alignment vertical="center"/>
    </xf>
    <xf numFmtId="0" fontId="7" fillId="0" borderId="0" xfId="2" applyFont="1" applyAlignment="1">
      <alignment vertical="center" wrapText="1"/>
    </xf>
    <xf numFmtId="0" fontId="7" fillId="0" borderId="0" xfId="2" applyFont="1">
      <alignment vertical="center"/>
    </xf>
    <xf numFmtId="0" fontId="27" fillId="0" borderId="0" xfId="2" applyFont="1" applyFill="1" applyBorder="1">
      <alignment vertical="center"/>
    </xf>
    <xf numFmtId="0" fontId="28" fillId="4" borderId="10" xfId="2" applyFont="1" applyFill="1" applyBorder="1">
      <alignment vertical="center"/>
    </xf>
    <xf numFmtId="0" fontId="26" fillId="0" borderId="0" xfId="2" applyFont="1" applyAlignment="1">
      <alignment horizontal="center" vertical="center"/>
    </xf>
    <xf numFmtId="0" fontId="28" fillId="4" borderId="6" xfId="2" applyFont="1" applyFill="1" applyBorder="1" applyAlignment="1">
      <alignment horizontal="center" vertical="center" wrapText="1"/>
    </xf>
    <xf numFmtId="0" fontId="26" fillId="0" borderId="0" xfId="2" applyFont="1">
      <alignment vertical="center"/>
    </xf>
    <xf numFmtId="0" fontId="7" fillId="5" borderId="7" xfId="2" applyFont="1" applyFill="1" applyBorder="1" applyAlignment="1">
      <alignment vertical="center" wrapText="1"/>
    </xf>
    <xf numFmtId="0" fontId="7" fillId="5" borderId="6" xfId="2" quotePrefix="1" applyFont="1" applyFill="1" applyBorder="1" applyAlignment="1">
      <alignment horizontal="center" vertical="center" wrapText="1"/>
    </xf>
    <xf numFmtId="0" fontId="7" fillId="2" borderId="6" xfId="3" applyNumberFormat="1" applyFont="1" applyFill="1" applyBorder="1" applyAlignment="1" applyProtection="1">
      <alignment horizontal="center" vertical="center" wrapText="1"/>
      <protection locked="0"/>
    </xf>
    <xf numFmtId="0" fontId="7" fillId="0" borderId="0" xfId="2" applyNumberFormat="1" applyFont="1" applyAlignment="1">
      <alignment vertical="center" wrapText="1"/>
    </xf>
    <xf numFmtId="0" fontId="7" fillId="5" borderId="1" xfId="0" applyFont="1" applyFill="1" applyBorder="1" applyAlignment="1">
      <alignment horizontal="center" vertical="center"/>
    </xf>
    <xf numFmtId="0" fontId="7" fillId="5" borderId="8" xfId="0" applyFont="1" applyFill="1" applyBorder="1" applyAlignment="1">
      <alignment vertical="center" wrapText="1"/>
    </xf>
    <xf numFmtId="0" fontId="7" fillId="5" borderId="1" xfId="0" applyFont="1" applyFill="1" applyBorder="1" applyAlignment="1">
      <alignment horizontal="center" vertical="center" wrapText="1"/>
    </xf>
    <xf numFmtId="40" fontId="7" fillId="5" borderId="1" xfId="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5" fillId="3" borderId="0" xfId="0" applyFont="1" applyFill="1" applyAlignment="1">
      <alignment horizontal="center" vertical="center"/>
    </xf>
    <xf numFmtId="0" fontId="7" fillId="0" borderId="11" xfId="0" applyFont="1" applyFill="1" applyBorder="1" applyAlignment="1" applyProtection="1">
      <alignment vertical="center" wrapText="1"/>
      <protection locked="0"/>
    </xf>
    <xf numFmtId="0" fontId="22" fillId="9" borderId="11" xfId="0" quotePrefix="1" applyFont="1" applyFill="1" applyBorder="1" applyAlignment="1">
      <alignment vertical="center" wrapText="1"/>
    </xf>
    <xf numFmtId="0" fontId="22" fillId="8" borderId="1" xfId="0" quotePrefix="1" applyFont="1" applyFill="1" applyBorder="1" applyAlignment="1">
      <alignment vertical="center" wrapText="1"/>
    </xf>
    <xf numFmtId="0" fontId="28" fillId="4" borderId="14" xfId="0" applyFont="1" applyFill="1" applyBorder="1">
      <alignment vertical="center"/>
    </xf>
    <xf numFmtId="0" fontId="33" fillId="4" borderId="10" xfId="0" applyFont="1" applyFill="1" applyBorder="1">
      <alignment vertical="center"/>
    </xf>
    <xf numFmtId="0" fontId="28" fillId="4" borderId="10" xfId="0" applyFont="1" applyFill="1" applyBorder="1">
      <alignment vertical="center"/>
    </xf>
    <xf numFmtId="0" fontId="28" fillId="4" borderId="10" xfId="0" applyFont="1" applyFill="1" applyBorder="1" applyAlignment="1">
      <alignment horizontal="center" vertical="center"/>
    </xf>
    <xf numFmtId="0" fontId="28" fillId="4" borderId="10" xfId="0" applyFont="1" applyFill="1" applyBorder="1" applyAlignment="1">
      <alignment horizontal="center" vertical="center" shrinkToFit="1"/>
    </xf>
    <xf numFmtId="0" fontId="3" fillId="4" borderId="15" xfId="0" applyFont="1" applyFill="1" applyBorder="1">
      <alignment vertical="center"/>
    </xf>
    <xf numFmtId="0" fontId="7" fillId="6" borderId="10" xfId="0" applyFont="1" applyFill="1" applyBorder="1">
      <alignment vertical="center"/>
    </xf>
    <xf numFmtId="0" fontId="3" fillId="6" borderId="10" xfId="0" applyFont="1" applyFill="1" applyBorder="1">
      <alignment vertical="center"/>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3" fillId="4" borderId="16" xfId="0" applyFont="1" applyFill="1" applyBorder="1">
      <alignment vertical="center"/>
    </xf>
    <xf numFmtId="0" fontId="7" fillId="6" borderId="14" xfId="0" applyFont="1" applyFill="1" applyBorder="1">
      <alignment vertical="center"/>
    </xf>
    <xf numFmtId="0" fontId="7" fillId="6" borderId="15" xfId="0" applyFont="1" applyFill="1" applyBorder="1">
      <alignment vertical="center"/>
    </xf>
    <xf numFmtId="0" fontId="7" fillId="6" borderId="14" xfId="0" applyFont="1" applyFill="1" applyBorder="1" applyAlignment="1">
      <alignment vertical="center"/>
    </xf>
    <xf numFmtId="0" fontId="3" fillId="6" borderId="10" xfId="0" applyFont="1" applyFill="1" applyBorder="1" applyAlignment="1">
      <alignment vertical="center"/>
    </xf>
    <xf numFmtId="0" fontId="3" fillId="6" borderId="15" xfId="0" applyFont="1" applyFill="1" applyBorder="1">
      <alignment vertical="center"/>
    </xf>
    <xf numFmtId="0" fontId="34" fillId="5" borderId="10" xfId="0" applyFont="1" applyFill="1" applyBorder="1">
      <alignment vertical="center"/>
    </xf>
    <xf numFmtId="0" fontId="7" fillId="5" borderId="10" xfId="0" applyFont="1" applyFill="1" applyBorder="1">
      <alignment vertical="center"/>
    </xf>
    <xf numFmtId="0" fontId="7" fillId="5" borderId="1" xfId="0" applyFont="1" applyFill="1" applyBorder="1" applyAlignment="1">
      <alignment vertical="center" wrapText="1"/>
    </xf>
    <xf numFmtId="0" fontId="7" fillId="7" borderId="17" xfId="0" applyFont="1" applyFill="1" applyBorder="1" applyAlignment="1">
      <alignment vertical="center" wrapText="1"/>
    </xf>
    <xf numFmtId="0" fontId="7" fillId="7" borderId="17" xfId="0" quotePrefix="1" applyFont="1" applyFill="1" applyBorder="1">
      <alignment vertical="center"/>
    </xf>
    <xf numFmtId="0" fontId="7" fillId="7" borderId="17" xfId="0" applyFont="1" applyFill="1" applyBorder="1" applyAlignment="1">
      <alignment horizontal="center" vertical="center"/>
    </xf>
    <xf numFmtId="0" fontId="25" fillId="7" borderId="17" xfId="0" applyFont="1" applyFill="1" applyBorder="1" applyAlignment="1">
      <alignment vertical="center" wrapText="1"/>
    </xf>
    <xf numFmtId="0" fontId="7" fillId="0" borderId="6" xfId="3" applyNumberFormat="1" applyFont="1" applyFill="1" applyBorder="1" applyAlignment="1" applyProtection="1">
      <alignment horizontal="center" vertical="center" wrapText="1"/>
      <protection locked="0"/>
    </xf>
    <xf numFmtId="0" fontId="7" fillId="0" borderId="6" xfId="1" applyNumberFormat="1" applyFont="1" applyFill="1" applyBorder="1" applyAlignment="1" applyProtection="1">
      <alignment horizontal="center" vertical="center" wrapText="1"/>
      <protection locked="0"/>
    </xf>
    <xf numFmtId="0" fontId="7" fillId="2" borderId="6" xfId="1"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xf>
    <xf numFmtId="0" fontId="7" fillId="0" borderId="1" xfId="1" applyNumberFormat="1" applyFont="1" applyFill="1" applyBorder="1" applyAlignment="1">
      <alignment horizontal="center" vertical="center"/>
    </xf>
    <xf numFmtId="0" fontId="7" fillId="5" borderId="1" xfId="1" applyNumberFormat="1" applyFont="1" applyFill="1" applyBorder="1" applyAlignment="1">
      <alignment horizontal="center" vertical="center"/>
    </xf>
    <xf numFmtId="0" fontId="7" fillId="5" borderId="1" xfId="0" applyNumberFormat="1" applyFont="1" applyFill="1" applyBorder="1" applyAlignment="1">
      <alignment horizontal="center" vertical="center"/>
    </xf>
    <xf numFmtId="0" fontId="7" fillId="0" borderId="10" xfId="0" applyNumberFormat="1" applyFont="1" applyBorder="1" applyAlignment="1">
      <alignment horizontal="right" vertical="center"/>
    </xf>
    <xf numFmtId="0" fontId="7" fillId="7" borderId="17" xfId="1" applyNumberFormat="1" applyFont="1" applyFill="1" applyBorder="1">
      <alignment vertical="center"/>
    </xf>
    <xf numFmtId="0" fontId="7" fillId="7" borderId="17" xfId="0" applyNumberFormat="1" applyFont="1" applyFill="1" applyBorder="1">
      <alignment vertical="center"/>
    </xf>
    <xf numFmtId="2" fontId="7" fillId="5" borderId="1" xfId="1" applyNumberFormat="1" applyFont="1" applyFill="1" applyBorder="1" applyAlignment="1">
      <alignment horizontal="center" vertical="center"/>
    </xf>
    <xf numFmtId="2" fontId="7" fillId="0" borderId="10" xfId="0" applyNumberFormat="1" applyFont="1" applyBorder="1" applyAlignment="1">
      <alignment horizontal="right" vertical="center"/>
    </xf>
    <xf numFmtId="2" fontId="7" fillId="0" borderId="10" xfId="1" applyNumberFormat="1" applyFont="1" applyFill="1" applyBorder="1">
      <alignment vertical="center"/>
    </xf>
    <xf numFmtId="2" fontId="7" fillId="0" borderId="0" xfId="2" applyNumberFormat="1" applyFont="1">
      <alignment vertical="center"/>
    </xf>
    <xf numFmtId="0" fontId="27" fillId="0" borderId="13" xfId="0" applyNumberFormat="1" applyFont="1" applyBorder="1" applyAlignment="1">
      <alignment horizontal="right" vertical="center"/>
    </xf>
    <xf numFmtId="0" fontId="20" fillId="5" borderId="1" xfId="1" applyNumberFormat="1" applyFont="1" applyFill="1" applyBorder="1" applyAlignment="1">
      <alignment horizontal="center" vertical="center"/>
    </xf>
    <xf numFmtId="0" fontId="20" fillId="5" borderId="1" xfId="0" applyNumberFormat="1" applyFont="1" applyFill="1" applyBorder="1" applyAlignment="1">
      <alignment horizontal="center" vertical="center"/>
    </xf>
    <xf numFmtId="0" fontId="7" fillId="5" borderId="6" xfId="3" applyNumberFormat="1"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3" fillId="0" borderId="19" xfId="0" applyFont="1" applyBorder="1" applyAlignment="1">
      <alignment horizontal="center" vertical="center"/>
    </xf>
    <xf numFmtId="0" fontId="28" fillId="4" borderId="14" xfId="0" applyFont="1" applyFill="1" applyBorder="1" applyAlignment="1">
      <alignment horizontal="center" vertical="center"/>
    </xf>
    <xf numFmtId="176" fontId="7" fillId="0" borderId="18" xfId="0" applyNumberFormat="1" applyFont="1" applyBorder="1">
      <alignment vertical="center"/>
    </xf>
    <xf numFmtId="176" fontId="28" fillId="4" borderId="16" xfId="0" applyNumberFormat="1" applyFont="1" applyFill="1" applyBorder="1">
      <alignment vertical="center"/>
    </xf>
    <xf numFmtId="176" fontId="7" fillId="0" borderId="15" xfId="0" applyNumberFormat="1" applyFont="1" applyFill="1" applyBorder="1">
      <alignment vertical="center"/>
    </xf>
    <xf numFmtId="176" fontId="28" fillId="4" borderId="14" xfId="0" applyNumberFormat="1" applyFont="1" applyFill="1" applyBorder="1">
      <alignment vertical="center"/>
    </xf>
    <xf numFmtId="176" fontId="7" fillId="0" borderId="18" xfId="0" applyNumberFormat="1" applyFont="1" applyBorder="1" applyAlignment="1">
      <alignment horizontal="right" vertical="center"/>
    </xf>
    <xf numFmtId="176" fontId="7" fillId="0" borderId="15" xfId="0" applyNumberFormat="1" applyFont="1" applyFill="1" applyBorder="1" applyAlignment="1">
      <alignment horizontal="right" vertical="center"/>
    </xf>
    <xf numFmtId="0" fontId="28" fillId="4" borderId="21" xfId="2" applyFont="1" applyFill="1" applyBorder="1" applyAlignment="1">
      <alignment horizontal="center" vertical="center" wrapText="1"/>
    </xf>
    <xf numFmtId="0" fontId="30" fillId="5" borderId="21" xfId="2"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22" xfId="0" applyFont="1" applyFill="1" applyBorder="1" applyAlignment="1">
      <alignment horizontal="center" vertical="center" wrapText="1"/>
    </xf>
    <xf numFmtId="0" fontId="28" fillId="4" borderId="10" xfId="2" applyFont="1" applyFill="1" applyBorder="1" applyAlignment="1">
      <alignment vertical="top"/>
    </xf>
    <xf numFmtId="0" fontId="9" fillId="4" borderId="1" xfId="0" applyFont="1" applyFill="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2" fillId="0" borderId="8"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9" fillId="4" borderId="3" xfId="0" applyFont="1" applyFill="1" applyBorder="1" applyAlignment="1">
      <alignment horizontal="center" vertical="center"/>
    </xf>
    <xf numFmtId="177" fontId="16" fillId="2" borderId="4" xfId="1" applyNumberFormat="1" applyFont="1" applyFill="1" applyBorder="1" applyAlignment="1">
      <alignment horizontal="right" vertical="center"/>
    </xf>
    <xf numFmtId="177" fontId="16" fillId="2" borderId="5" xfId="1" applyNumberFormat="1" applyFont="1" applyFill="1" applyBorder="1" applyAlignment="1">
      <alignment horizontal="right" vertical="center"/>
    </xf>
    <xf numFmtId="0" fontId="15" fillId="0" borderId="6" xfId="0" applyFont="1" applyFill="1" applyBorder="1" applyAlignment="1">
      <alignment vertical="center" wrapText="1"/>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8" fillId="4" borderId="12" xfId="2" applyFont="1" applyFill="1" applyBorder="1" applyAlignment="1">
      <alignment horizontal="center" vertical="top" wrapText="1"/>
    </xf>
    <xf numFmtId="0" fontId="28" fillId="4" borderId="0" xfId="2" applyFont="1" applyFill="1" applyBorder="1" applyAlignment="1">
      <alignment horizontal="center" vertical="top" wrapText="1"/>
    </xf>
    <xf numFmtId="0" fontId="28" fillId="4" borderId="10" xfId="2" applyFont="1" applyFill="1" applyBorder="1" applyAlignment="1">
      <alignment horizontal="left" vertical="top"/>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28" fillId="4" borderId="10" xfId="2" applyFont="1" applyFill="1" applyBorder="1" applyAlignment="1">
      <alignment horizontal="left" vertical="top" wrapText="1"/>
    </xf>
    <xf numFmtId="0" fontId="28" fillId="4" borderId="10" xfId="0" applyFont="1" applyFill="1" applyBorder="1" applyAlignment="1">
      <alignment horizontal="left" vertical="top"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34"/>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6" customWidth="1"/>
    <col min="6" max="6" width="13.125" style="1" customWidth="1"/>
    <col min="7" max="7" width="15.5" style="1" customWidth="1"/>
    <col min="8" max="8" width="21.375" style="1" customWidth="1"/>
    <col min="9" max="9" width="78" style="1" customWidth="1"/>
    <col min="10" max="10" width="15.75" style="1" customWidth="1"/>
    <col min="11" max="11" width="14.625" style="1" customWidth="1"/>
    <col min="12" max="16384" width="9" style="1"/>
  </cols>
  <sheetData>
    <row r="1" spans="1:17" ht="18" customHeight="1" x14ac:dyDescent="0.15">
      <c r="K1" s="15" t="s">
        <v>36</v>
      </c>
    </row>
    <row r="2" spans="1:17" ht="27.75" customHeight="1" x14ac:dyDescent="0.15">
      <c r="A2" s="18" t="s">
        <v>117</v>
      </c>
      <c r="B2" s="19"/>
      <c r="C2" s="19"/>
      <c r="D2" s="19"/>
      <c r="E2" s="55"/>
      <c r="F2" s="19"/>
      <c r="G2" s="19"/>
      <c r="H2" s="19"/>
      <c r="I2" s="19"/>
      <c r="J2" s="19"/>
      <c r="K2" s="20"/>
    </row>
    <row r="4" spans="1:17" ht="18.75" customHeight="1" x14ac:dyDescent="0.15">
      <c r="A4" s="16" t="s">
        <v>3</v>
      </c>
      <c r="B4" s="5"/>
    </row>
    <row r="5" spans="1:17" ht="18.75" customHeight="1" x14ac:dyDescent="0.15">
      <c r="A5" s="5"/>
      <c r="B5" s="21" t="s">
        <v>7</v>
      </c>
      <c r="C5" s="21" t="s">
        <v>8</v>
      </c>
      <c r="D5" s="21" t="s">
        <v>9</v>
      </c>
      <c r="E5" s="53" t="s">
        <v>10</v>
      </c>
      <c r="F5" s="21" t="s">
        <v>11</v>
      </c>
      <c r="G5" s="21" t="s">
        <v>12</v>
      </c>
      <c r="H5" s="21" t="s">
        <v>13</v>
      </c>
      <c r="I5" s="21" t="s">
        <v>14</v>
      </c>
      <c r="J5" s="21" t="s">
        <v>15</v>
      </c>
      <c r="K5" s="21" t="s">
        <v>16</v>
      </c>
    </row>
    <row r="6" spans="1:17" s="11" customFormat="1" ht="39" customHeight="1" x14ac:dyDescent="0.15">
      <c r="B6" s="21" t="s">
        <v>17</v>
      </c>
      <c r="C6" s="21" t="s">
        <v>18</v>
      </c>
      <c r="D6" s="21" t="s">
        <v>19</v>
      </c>
      <c r="E6" s="53" t="s">
        <v>20</v>
      </c>
      <c r="F6" s="21" t="s">
        <v>21</v>
      </c>
      <c r="G6" s="21" t="s">
        <v>22</v>
      </c>
      <c r="H6" s="21" t="s">
        <v>23</v>
      </c>
      <c r="I6" s="21" t="s">
        <v>116</v>
      </c>
      <c r="J6" s="21" t="s">
        <v>24</v>
      </c>
      <c r="K6" s="21" t="s">
        <v>25</v>
      </c>
    </row>
    <row r="7" spans="1:17" ht="118.5" customHeight="1" x14ac:dyDescent="0.15">
      <c r="B7" s="25" t="s">
        <v>37</v>
      </c>
      <c r="C7" s="32" t="s">
        <v>118</v>
      </c>
      <c r="D7" s="27" t="s">
        <v>170</v>
      </c>
      <c r="E7" s="99" t="s">
        <v>81</v>
      </c>
      <c r="F7" s="26" t="s">
        <v>38</v>
      </c>
      <c r="G7" s="28" t="s">
        <v>30</v>
      </c>
      <c r="H7" s="29" t="s">
        <v>39</v>
      </c>
      <c r="I7" s="57" t="s">
        <v>99</v>
      </c>
      <c r="J7" s="30" t="s">
        <v>40</v>
      </c>
      <c r="K7" s="56" t="s">
        <v>87</v>
      </c>
    </row>
    <row r="8" spans="1:17" ht="180.75" customHeight="1" x14ac:dyDescent="0.15">
      <c r="B8" s="25" t="s">
        <v>41</v>
      </c>
      <c r="C8" s="32" t="s">
        <v>119</v>
      </c>
      <c r="D8" s="27" t="s">
        <v>171</v>
      </c>
      <c r="E8" s="99" t="s">
        <v>81</v>
      </c>
      <c r="F8" s="26" t="s">
        <v>42</v>
      </c>
      <c r="G8" s="28" t="s">
        <v>43</v>
      </c>
      <c r="H8" s="29" t="s">
        <v>44</v>
      </c>
      <c r="I8" s="57" t="s">
        <v>120</v>
      </c>
      <c r="J8" s="30" t="s">
        <v>45</v>
      </c>
      <c r="K8" s="56" t="s">
        <v>88</v>
      </c>
    </row>
    <row r="9" spans="1:17" ht="126" customHeight="1" x14ac:dyDescent="0.15">
      <c r="B9" s="25" t="s">
        <v>46</v>
      </c>
      <c r="C9" s="32" t="s">
        <v>121</v>
      </c>
      <c r="D9" s="27" t="s">
        <v>150</v>
      </c>
      <c r="E9" s="99" t="s">
        <v>81</v>
      </c>
      <c r="F9" s="26" t="s">
        <v>42</v>
      </c>
      <c r="G9" s="28" t="s">
        <v>43</v>
      </c>
      <c r="H9" s="29" t="s">
        <v>44</v>
      </c>
      <c r="I9" s="57" t="s">
        <v>97</v>
      </c>
      <c r="J9" s="30" t="s">
        <v>40</v>
      </c>
      <c r="K9" s="56" t="s">
        <v>87</v>
      </c>
    </row>
    <row r="10" spans="1:17" ht="126" customHeight="1" x14ac:dyDescent="0.15">
      <c r="A10" s="4"/>
      <c r="B10" s="25" t="s">
        <v>58</v>
      </c>
      <c r="C10" s="32" t="s">
        <v>122</v>
      </c>
      <c r="D10" s="27" t="s">
        <v>151</v>
      </c>
      <c r="E10" s="99" t="s">
        <v>81</v>
      </c>
      <c r="F10" s="26" t="s">
        <v>59</v>
      </c>
      <c r="G10" s="28" t="s">
        <v>30</v>
      </c>
      <c r="H10" s="29" t="s">
        <v>60</v>
      </c>
      <c r="I10" s="58" t="s">
        <v>98</v>
      </c>
      <c r="J10" s="30" t="s">
        <v>40</v>
      </c>
      <c r="K10" s="56" t="s">
        <v>87</v>
      </c>
    </row>
    <row r="11" spans="1:17" ht="8.25" customHeight="1" x14ac:dyDescent="0.15"/>
    <row r="12" spans="1:17" ht="20.100000000000001" customHeight="1" x14ac:dyDescent="0.15">
      <c r="A12" s="16" t="s">
        <v>4</v>
      </c>
    </row>
    <row r="13" spans="1:17" ht="20.100000000000001" customHeight="1" x14ac:dyDescent="0.15">
      <c r="B13" s="21" t="s">
        <v>7</v>
      </c>
      <c r="C13" s="115" t="s">
        <v>8</v>
      </c>
      <c r="D13" s="115"/>
      <c r="E13" s="53" t="s">
        <v>9</v>
      </c>
      <c r="F13" s="21" t="s">
        <v>10</v>
      </c>
      <c r="G13" s="115" t="s">
        <v>11</v>
      </c>
      <c r="H13" s="115"/>
      <c r="I13" s="115"/>
      <c r="J13" s="115" t="s">
        <v>12</v>
      </c>
      <c r="K13" s="115"/>
    </row>
    <row r="14" spans="1:17" ht="39" customHeight="1" x14ac:dyDescent="0.15">
      <c r="B14" s="21" t="s">
        <v>18</v>
      </c>
      <c r="C14" s="115" t="s">
        <v>19</v>
      </c>
      <c r="D14" s="115"/>
      <c r="E14" s="53" t="s">
        <v>20</v>
      </c>
      <c r="F14" s="21" t="s">
        <v>21</v>
      </c>
      <c r="G14" s="115" t="s">
        <v>23</v>
      </c>
      <c r="H14" s="115"/>
      <c r="I14" s="115"/>
      <c r="J14" s="115" t="s">
        <v>25</v>
      </c>
      <c r="K14" s="115"/>
    </row>
    <row r="15" spans="1:17" ht="68.25" customHeight="1" x14ac:dyDescent="0.15">
      <c r="B15" s="31" t="s">
        <v>47</v>
      </c>
      <c r="C15" s="128" t="s">
        <v>123</v>
      </c>
      <c r="D15" s="129"/>
      <c r="E15" s="97" t="s">
        <v>146</v>
      </c>
      <c r="F15" s="26" t="s">
        <v>63</v>
      </c>
      <c r="G15" s="116" t="s">
        <v>64</v>
      </c>
      <c r="H15" s="116"/>
      <c r="I15" s="116"/>
      <c r="J15" s="117" t="s">
        <v>89</v>
      </c>
      <c r="K15" s="118"/>
    </row>
    <row r="16" spans="1:17" ht="68.25" customHeight="1" x14ac:dyDescent="0.15">
      <c r="B16" s="54" t="s">
        <v>84</v>
      </c>
      <c r="C16" s="128" t="s">
        <v>83</v>
      </c>
      <c r="D16" s="129"/>
      <c r="E16" s="97" t="s">
        <v>146</v>
      </c>
      <c r="F16" s="26" t="s">
        <v>94</v>
      </c>
      <c r="G16" s="119" t="s">
        <v>67</v>
      </c>
      <c r="H16" s="120"/>
      <c r="I16" s="121"/>
      <c r="J16" s="117" t="s">
        <v>89</v>
      </c>
      <c r="K16" s="118"/>
      <c r="L16"/>
      <c r="Q16" s="12"/>
    </row>
    <row r="17" spans="1:17" ht="68.25" customHeight="1" x14ac:dyDescent="0.15">
      <c r="B17" s="31" t="s">
        <v>82</v>
      </c>
      <c r="C17" s="128" t="s">
        <v>124</v>
      </c>
      <c r="D17" s="129"/>
      <c r="E17" s="97" t="s">
        <v>146</v>
      </c>
      <c r="F17" s="26" t="s">
        <v>93</v>
      </c>
      <c r="G17" s="116" t="s">
        <v>96</v>
      </c>
      <c r="H17" s="116"/>
      <c r="I17" s="116"/>
      <c r="J17" s="117" t="s">
        <v>89</v>
      </c>
      <c r="K17" s="118"/>
      <c r="O17" s="36"/>
    </row>
    <row r="18" spans="1:17" ht="68.25" customHeight="1" x14ac:dyDescent="0.15">
      <c r="B18" s="31" t="s">
        <v>125</v>
      </c>
      <c r="C18" s="128" t="s">
        <v>152</v>
      </c>
      <c r="D18" s="129"/>
      <c r="E18" s="97" t="s">
        <v>146</v>
      </c>
      <c r="F18" s="26" t="s">
        <v>62</v>
      </c>
      <c r="G18" s="116" t="s">
        <v>65</v>
      </c>
      <c r="H18" s="116"/>
      <c r="I18" s="116"/>
      <c r="J18" s="117" t="s">
        <v>89</v>
      </c>
      <c r="K18" s="118"/>
      <c r="M18" s="36"/>
      <c r="P18"/>
      <c r="Q18"/>
    </row>
    <row r="19" spans="1:17" ht="68.25" customHeight="1" x14ac:dyDescent="0.15">
      <c r="B19" s="31" t="s">
        <v>86</v>
      </c>
      <c r="C19" s="128" t="s">
        <v>85</v>
      </c>
      <c r="D19" s="129"/>
      <c r="E19" s="97">
        <v>38.5</v>
      </c>
      <c r="F19" s="32" t="s">
        <v>52</v>
      </c>
      <c r="G19" s="119" t="s">
        <v>67</v>
      </c>
      <c r="H19" s="120"/>
      <c r="I19" s="121"/>
      <c r="J19" s="122" t="s">
        <v>90</v>
      </c>
      <c r="K19" s="123"/>
      <c r="L19"/>
      <c r="M19" s="12"/>
      <c r="N19" s="35"/>
    </row>
    <row r="20" spans="1:17" ht="68.25" customHeight="1" x14ac:dyDescent="0.15">
      <c r="B20" s="31" t="s">
        <v>126</v>
      </c>
      <c r="C20" s="128" t="s">
        <v>153</v>
      </c>
      <c r="D20" s="129"/>
      <c r="E20" s="97" t="s">
        <v>146</v>
      </c>
      <c r="F20" s="26" t="s">
        <v>61</v>
      </c>
      <c r="G20" s="116" t="s">
        <v>65</v>
      </c>
      <c r="H20" s="116"/>
      <c r="I20" s="116"/>
      <c r="J20" s="117" t="s">
        <v>89</v>
      </c>
      <c r="K20" s="118"/>
      <c r="L20"/>
      <c r="M20" s="12"/>
      <c r="N20" s="35"/>
    </row>
    <row r="21" spans="1:17" ht="68.25" customHeight="1" x14ac:dyDescent="0.15">
      <c r="B21" s="31" t="s">
        <v>49</v>
      </c>
      <c r="C21" s="128" t="s">
        <v>172</v>
      </c>
      <c r="D21" s="129"/>
      <c r="E21" s="98">
        <v>1.2</v>
      </c>
      <c r="F21" s="26" t="s">
        <v>94</v>
      </c>
      <c r="G21" s="116" t="s">
        <v>68</v>
      </c>
      <c r="H21" s="116"/>
      <c r="I21" s="116"/>
      <c r="J21" s="122" t="s">
        <v>90</v>
      </c>
      <c r="K21" s="123"/>
      <c r="L21"/>
      <c r="Q21" s="12"/>
    </row>
    <row r="22" spans="1:17" ht="68.25" customHeight="1" x14ac:dyDescent="0.15">
      <c r="B22" s="31" t="s">
        <v>51</v>
      </c>
      <c r="C22" s="128" t="s">
        <v>102</v>
      </c>
      <c r="D22" s="129"/>
      <c r="E22" s="97">
        <v>4.18</v>
      </c>
      <c r="F22" s="32" t="s">
        <v>167</v>
      </c>
      <c r="G22" s="116" t="s">
        <v>67</v>
      </c>
      <c r="H22" s="116"/>
      <c r="I22" s="116"/>
      <c r="J22" s="122" t="s">
        <v>90</v>
      </c>
      <c r="K22" s="123"/>
      <c r="L22"/>
      <c r="M22" s="35"/>
      <c r="Q22" s="12"/>
    </row>
    <row r="23" spans="1:17" ht="68.25" customHeight="1" x14ac:dyDescent="0.15">
      <c r="B23" s="31" t="s">
        <v>147</v>
      </c>
      <c r="C23" s="128" t="s">
        <v>154</v>
      </c>
      <c r="D23" s="129"/>
      <c r="E23" s="97" t="s">
        <v>146</v>
      </c>
      <c r="F23" s="32" t="s">
        <v>52</v>
      </c>
      <c r="G23" s="119" t="s">
        <v>66</v>
      </c>
      <c r="H23" s="120"/>
      <c r="I23" s="121"/>
      <c r="J23" s="117" t="s">
        <v>89</v>
      </c>
      <c r="K23" s="118"/>
      <c r="L23"/>
      <c r="Q23" s="12"/>
    </row>
    <row r="24" spans="1:17" ht="68.25" customHeight="1" x14ac:dyDescent="0.15">
      <c r="B24" s="31" t="s">
        <v>148</v>
      </c>
      <c r="C24" s="128" t="s">
        <v>155</v>
      </c>
      <c r="D24" s="129"/>
      <c r="E24" s="97" t="s">
        <v>146</v>
      </c>
      <c r="F24" s="32" t="s">
        <v>52</v>
      </c>
      <c r="G24" s="119" t="s">
        <v>66</v>
      </c>
      <c r="H24" s="120"/>
      <c r="I24" s="121"/>
      <c r="J24" s="117" t="s">
        <v>89</v>
      </c>
      <c r="K24" s="118"/>
      <c r="L24"/>
      <c r="Q24" s="12"/>
    </row>
    <row r="25" spans="1:17" ht="68.25" customHeight="1" x14ac:dyDescent="0.15">
      <c r="B25" s="31" t="s">
        <v>149</v>
      </c>
      <c r="C25" s="128" t="s">
        <v>156</v>
      </c>
      <c r="D25" s="129"/>
      <c r="E25" s="97" t="s">
        <v>146</v>
      </c>
      <c r="F25" s="26" t="s">
        <v>61</v>
      </c>
      <c r="G25" s="119" t="s">
        <v>66</v>
      </c>
      <c r="H25" s="120"/>
      <c r="I25" s="121"/>
      <c r="J25" s="117" t="s">
        <v>89</v>
      </c>
      <c r="K25" s="118"/>
      <c r="L25"/>
      <c r="Q25" s="12"/>
    </row>
    <row r="26" spans="1:17" ht="6.75" customHeight="1" x14ac:dyDescent="0.15">
      <c r="L26"/>
    </row>
    <row r="27" spans="1:17" ht="18.75" customHeight="1" x14ac:dyDescent="0.15">
      <c r="A27" s="17" t="s">
        <v>5</v>
      </c>
      <c r="B27" s="3"/>
      <c r="L27"/>
    </row>
    <row r="28" spans="1:17" ht="21.75" thickBot="1" x14ac:dyDescent="0.2">
      <c r="B28" s="124" t="s">
        <v>32</v>
      </c>
      <c r="C28" s="124"/>
      <c r="D28" s="22" t="s">
        <v>21</v>
      </c>
      <c r="L28"/>
    </row>
    <row r="29" spans="1:17" ht="21.75" thickBot="1" x14ac:dyDescent="0.2">
      <c r="B29" s="125">
        <f>ROUNDDOWN('PMS(calc_process)'!G6, 0)</f>
        <v>0</v>
      </c>
      <c r="C29" s="126"/>
      <c r="D29" s="23" t="s">
        <v>35</v>
      </c>
      <c r="L29"/>
    </row>
    <row r="30" spans="1:17" ht="20.100000000000001" customHeight="1" x14ac:dyDescent="0.15">
      <c r="B30" s="4"/>
      <c r="C30" s="4"/>
      <c r="F30" s="12"/>
      <c r="G30" s="12"/>
      <c r="L30"/>
    </row>
    <row r="31" spans="1:17" ht="18.75" customHeight="1" x14ac:dyDescent="0.15">
      <c r="A31" s="16" t="s">
        <v>6</v>
      </c>
      <c r="L31"/>
    </row>
    <row r="32" spans="1:17" ht="18" customHeight="1" x14ac:dyDescent="0.15">
      <c r="B32" s="24" t="s">
        <v>27</v>
      </c>
      <c r="C32" s="127" t="s">
        <v>28</v>
      </c>
      <c r="D32" s="127"/>
      <c r="E32" s="127"/>
      <c r="F32" s="127"/>
      <c r="G32" s="127"/>
      <c r="H32" s="127"/>
      <c r="I32" s="127"/>
      <c r="J32" s="13"/>
    </row>
    <row r="33" spans="2:10" ht="18" customHeight="1" x14ac:dyDescent="0.15">
      <c r="B33" s="24" t="s">
        <v>26</v>
      </c>
      <c r="C33" s="127" t="s">
        <v>29</v>
      </c>
      <c r="D33" s="127"/>
      <c r="E33" s="127"/>
      <c r="F33" s="127"/>
      <c r="G33" s="127"/>
      <c r="H33" s="127"/>
      <c r="I33" s="127"/>
      <c r="J33" s="13"/>
    </row>
    <row r="34" spans="2:10" ht="18" customHeight="1" x14ac:dyDescent="0.15">
      <c r="B34" s="24" t="s">
        <v>30</v>
      </c>
      <c r="C34" s="127" t="s">
        <v>31</v>
      </c>
      <c r="D34" s="127"/>
      <c r="E34" s="127"/>
      <c r="F34" s="127"/>
      <c r="G34" s="127"/>
      <c r="H34" s="127"/>
      <c r="I34" s="127"/>
      <c r="J34" s="13"/>
    </row>
  </sheetData>
  <mergeCells count="44">
    <mergeCell ref="J22:K22"/>
    <mergeCell ref="C33:I33"/>
    <mergeCell ref="C34:I34"/>
    <mergeCell ref="G25:I25"/>
    <mergeCell ref="C16:D16"/>
    <mergeCell ref="C23:D23"/>
    <mergeCell ref="C24:D24"/>
    <mergeCell ref="J19:K19"/>
    <mergeCell ref="J20:K20"/>
    <mergeCell ref="J23:K23"/>
    <mergeCell ref="J24:K24"/>
    <mergeCell ref="J25:K25"/>
    <mergeCell ref="C13:D13"/>
    <mergeCell ref="C14:D14"/>
    <mergeCell ref="B28:C28"/>
    <mergeCell ref="B29:C29"/>
    <mergeCell ref="C32:I32"/>
    <mergeCell ref="G19:I19"/>
    <mergeCell ref="G23:I23"/>
    <mergeCell ref="G24:I24"/>
    <mergeCell ref="C15:D15"/>
    <mergeCell ref="C17:D17"/>
    <mergeCell ref="C18:D18"/>
    <mergeCell ref="C20:D20"/>
    <mergeCell ref="C21:D21"/>
    <mergeCell ref="C22:D22"/>
    <mergeCell ref="C19:D19"/>
    <mergeCell ref="C25:D25"/>
    <mergeCell ref="J13:K13"/>
    <mergeCell ref="J14:K14"/>
    <mergeCell ref="G13:I13"/>
    <mergeCell ref="G14:I14"/>
    <mergeCell ref="G22:I22"/>
    <mergeCell ref="G15:I15"/>
    <mergeCell ref="G17:I17"/>
    <mergeCell ref="G18:I18"/>
    <mergeCell ref="G20:I20"/>
    <mergeCell ref="G21:I21"/>
    <mergeCell ref="J15:K15"/>
    <mergeCell ref="J17:K17"/>
    <mergeCell ref="J18:K18"/>
    <mergeCell ref="G16:I16"/>
    <mergeCell ref="J16:K16"/>
    <mergeCell ref="J21:K21"/>
  </mergeCells>
  <phoneticPr fontId="31"/>
  <pageMargins left="0.70866141732283472" right="0.70866141732283472" top="0.74803149606299213" bottom="0.74803149606299213" header="0.31496062992125984" footer="0.31496062992125984"/>
  <pageSetup paperSize="8"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57"/>
  <sheetViews>
    <sheetView showGridLines="0" view="pageBreakPreview" zoomScale="60" zoomScaleNormal="55" workbookViewId="0">
      <pane xSplit="2" ySplit="5" topLeftCell="C6" activePane="bottomRight" state="frozen"/>
      <selection activeCell="E22" sqref="E22"/>
      <selection pane="topRight" activeCell="E22" sqref="E22"/>
      <selection pane="bottomLeft" activeCell="E22" sqref="E22"/>
      <selection pane="bottomRight"/>
    </sheetView>
  </sheetViews>
  <sheetFormatPr defaultColWidth="9" defaultRowHeight="14.25" x14ac:dyDescent="0.15"/>
  <cols>
    <col min="1" max="1" width="3.25" style="39" customWidth="1"/>
    <col min="2" max="2" width="25.625" style="38" customWidth="1"/>
    <col min="3" max="3" width="25.625" style="48" customWidth="1"/>
    <col min="4" max="6" width="25.625" style="38" customWidth="1"/>
    <col min="7" max="22" width="25.625" style="39" customWidth="1"/>
    <col min="23" max="16384" width="9" style="39"/>
  </cols>
  <sheetData>
    <row r="1" spans="1:22" ht="15" customHeight="1" x14ac:dyDescent="0.15">
      <c r="A1" s="37"/>
      <c r="C1" s="38"/>
    </row>
    <row r="2" spans="1:22" ht="18.75" customHeight="1" x14ac:dyDescent="0.15">
      <c r="A2" s="40"/>
      <c r="B2" s="41"/>
      <c r="C2" s="132" t="s">
        <v>69</v>
      </c>
      <c r="D2" s="132"/>
      <c r="E2" s="132"/>
      <c r="F2" s="132"/>
      <c r="G2" s="132"/>
      <c r="H2" s="136" t="s">
        <v>175</v>
      </c>
      <c r="I2" s="136"/>
      <c r="J2" s="136"/>
      <c r="K2" s="136"/>
      <c r="L2" s="136"/>
      <c r="M2" s="136"/>
      <c r="N2" s="136"/>
      <c r="O2" s="136"/>
      <c r="P2" s="136"/>
      <c r="Q2" s="136"/>
      <c r="R2" s="136"/>
      <c r="S2" s="114"/>
      <c r="T2" s="137" t="s">
        <v>176</v>
      </c>
      <c r="U2" s="137"/>
      <c r="V2" s="137"/>
    </row>
    <row r="3" spans="1:22" s="42" customFormat="1" ht="18" customHeight="1" x14ac:dyDescent="0.15">
      <c r="B3" s="110" t="s">
        <v>70</v>
      </c>
      <c r="C3" s="111" t="s">
        <v>71</v>
      </c>
      <c r="D3" s="112" t="s">
        <v>142</v>
      </c>
      <c r="E3" s="112" t="s">
        <v>143</v>
      </c>
      <c r="F3" s="112" t="s">
        <v>144</v>
      </c>
      <c r="G3" s="112" t="s">
        <v>145</v>
      </c>
      <c r="H3" s="112" t="s">
        <v>74</v>
      </c>
      <c r="I3" s="113" t="s">
        <v>79</v>
      </c>
      <c r="J3" s="112" t="s">
        <v>80</v>
      </c>
      <c r="K3" s="112" t="s">
        <v>127</v>
      </c>
      <c r="L3" s="113" t="s">
        <v>86</v>
      </c>
      <c r="M3" s="112" t="s">
        <v>128</v>
      </c>
      <c r="N3" s="112" t="s">
        <v>48</v>
      </c>
      <c r="O3" s="112" t="s">
        <v>50</v>
      </c>
      <c r="P3" s="112" t="s">
        <v>129</v>
      </c>
      <c r="Q3" s="112" t="s">
        <v>130</v>
      </c>
      <c r="R3" s="112" t="s">
        <v>131</v>
      </c>
      <c r="S3" s="112" t="s">
        <v>132</v>
      </c>
      <c r="T3" s="112" t="s">
        <v>133</v>
      </c>
      <c r="U3" s="112" t="s">
        <v>134</v>
      </c>
      <c r="V3" s="112" t="s">
        <v>135</v>
      </c>
    </row>
    <row r="4" spans="1:22" s="44" customFormat="1" ht="70.5" customHeight="1" x14ac:dyDescent="0.15">
      <c r="B4" s="43" t="s">
        <v>19</v>
      </c>
      <c r="C4" s="45" t="s">
        <v>78</v>
      </c>
      <c r="D4" s="45" t="s">
        <v>173</v>
      </c>
      <c r="E4" s="77" t="s">
        <v>174</v>
      </c>
      <c r="F4" s="77" t="s">
        <v>157</v>
      </c>
      <c r="G4" s="77" t="s">
        <v>158</v>
      </c>
      <c r="H4" s="50" t="s">
        <v>115</v>
      </c>
      <c r="I4" s="50" t="s">
        <v>100</v>
      </c>
      <c r="J4" s="50" t="s">
        <v>136</v>
      </c>
      <c r="K4" s="50" t="s">
        <v>159</v>
      </c>
      <c r="L4" s="50" t="s">
        <v>101</v>
      </c>
      <c r="M4" s="50" t="s">
        <v>160</v>
      </c>
      <c r="N4" s="50" t="s">
        <v>172</v>
      </c>
      <c r="O4" s="50" t="s">
        <v>114</v>
      </c>
      <c r="P4" s="50" t="s">
        <v>161</v>
      </c>
      <c r="Q4" s="50" t="s">
        <v>162</v>
      </c>
      <c r="R4" s="50" t="s">
        <v>163</v>
      </c>
      <c r="S4" s="50" t="s">
        <v>164</v>
      </c>
      <c r="T4" s="50" t="s">
        <v>165</v>
      </c>
      <c r="U4" s="50" t="s">
        <v>166</v>
      </c>
      <c r="V4" s="50" t="s">
        <v>168</v>
      </c>
    </row>
    <row r="5" spans="1:22" s="44" customFormat="1" ht="18" customHeight="1" x14ac:dyDescent="0.15">
      <c r="B5" s="43" t="s">
        <v>21</v>
      </c>
      <c r="C5" s="46" t="s">
        <v>72</v>
      </c>
      <c r="D5" s="49" t="s">
        <v>38</v>
      </c>
      <c r="E5" s="49" t="s">
        <v>38</v>
      </c>
      <c r="F5" s="49" t="s">
        <v>42</v>
      </c>
      <c r="G5" s="49" t="s">
        <v>59</v>
      </c>
      <c r="H5" s="49" t="s">
        <v>75</v>
      </c>
      <c r="I5" s="49" t="s">
        <v>94</v>
      </c>
      <c r="J5" s="49" t="s">
        <v>92</v>
      </c>
      <c r="K5" s="49" t="s">
        <v>61</v>
      </c>
      <c r="L5" s="51" t="s">
        <v>52</v>
      </c>
      <c r="M5" s="49" t="s">
        <v>61</v>
      </c>
      <c r="N5" s="49" t="s">
        <v>94</v>
      </c>
      <c r="O5" s="51" t="s">
        <v>167</v>
      </c>
      <c r="P5" s="51" t="s">
        <v>52</v>
      </c>
      <c r="Q5" s="51" t="s">
        <v>76</v>
      </c>
      <c r="R5" s="51" t="s">
        <v>61</v>
      </c>
      <c r="S5" s="51" t="s">
        <v>77</v>
      </c>
      <c r="T5" s="51" t="s">
        <v>95</v>
      </c>
      <c r="U5" s="51" t="s">
        <v>95</v>
      </c>
      <c r="V5" s="51" t="s">
        <v>95</v>
      </c>
    </row>
    <row r="6" spans="1:22" s="44" customFormat="1" ht="18" customHeight="1" x14ac:dyDescent="0.15">
      <c r="B6" s="130" t="s">
        <v>73</v>
      </c>
      <c r="C6" s="47"/>
      <c r="D6" s="82"/>
      <c r="E6" s="82"/>
      <c r="F6" s="83"/>
      <c r="G6" s="84"/>
      <c r="H6" s="85"/>
      <c r="I6" s="86"/>
      <c r="J6" s="86"/>
      <c r="K6" s="86"/>
      <c r="L6" s="87">
        <f>'PMS(input)'!$E$19</f>
        <v>38.5</v>
      </c>
      <c r="M6" s="84"/>
      <c r="N6" s="88">
        <f>'PMS(input)'!$E$21</f>
        <v>1.2</v>
      </c>
      <c r="O6" s="52">
        <f>'PMS(input)'!$E$22</f>
        <v>4.18</v>
      </c>
      <c r="P6" s="85"/>
      <c r="Q6" s="86"/>
      <c r="R6" s="86"/>
      <c r="S6" s="92" t="str">
        <f>IFERROR((E6*R6-D6*O6*(P6-Q6))/(M6*(N6+1)),"-")</f>
        <v>-</v>
      </c>
      <c r="T6" s="92" t="str">
        <f>IFERROR((S6*(K6-O6*L6)/1000*1/I6*J6),"-")</f>
        <v>-</v>
      </c>
      <c r="U6" s="92" t="str">
        <f>IFERROR(G6*H6+F6*(K6-O6*38.5)/1000*1/I6*J6,"-")</f>
        <v>-</v>
      </c>
      <c r="V6" s="92" t="str">
        <f>+IFERROR(T6-U6,"-")</f>
        <v>-</v>
      </c>
    </row>
    <row r="7" spans="1:22" s="44" customFormat="1" ht="15" customHeight="1" x14ac:dyDescent="0.15">
      <c r="B7" s="131"/>
      <c r="C7" s="47"/>
      <c r="D7" s="82"/>
      <c r="E7" s="82"/>
      <c r="F7" s="83"/>
      <c r="G7" s="84"/>
      <c r="H7" s="85"/>
      <c r="I7" s="86"/>
      <c r="J7" s="86"/>
      <c r="K7" s="86"/>
      <c r="L7" s="87">
        <f>'PMS(input)'!$E$19</f>
        <v>38.5</v>
      </c>
      <c r="M7" s="84"/>
      <c r="N7" s="88">
        <f>'PMS(input)'!$E$21</f>
        <v>1.2</v>
      </c>
      <c r="O7" s="52">
        <f>'PMS(input)'!$E$22</f>
        <v>4.18</v>
      </c>
      <c r="P7" s="85"/>
      <c r="Q7" s="86"/>
      <c r="R7" s="86"/>
      <c r="S7" s="92" t="str">
        <f t="shared" ref="S7:S55" si="0">IFERROR((E7*R7-D7*O7*(P7-Q7))/(M7*(N7+1)),"-")</f>
        <v>-</v>
      </c>
      <c r="T7" s="92" t="str">
        <f>IFERROR((S7*(K7-O7*L7)/1000*1/I7*J7),"-")</f>
        <v>-</v>
      </c>
      <c r="U7" s="92" t="str">
        <f t="shared" ref="U7:U55" si="1">IFERROR(G7*H7+F7*(K7-O7*38.5)/1000*1/I7*J7,"-")</f>
        <v>-</v>
      </c>
      <c r="V7" s="92" t="str">
        <f t="shared" ref="V7:V55" si="2">+IFERROR(T7-U7,"-")</f>
        <v>-</v>
      </c>
    </row>
    <row r="8" spans="1:22" s="44" customFormat="1" ht="14.25" customHeight="1" x14ac:dyDescent="0.15">
      <c r="B8" s="131"/>
      <c r="C8" s="47"/>
      <c r="D8" s="82"/>
      <c r="E8" s="82"/>
      <c r="F8" s="83"/>
      <c r="G8" s="84"/>
      <c r="H8" s="85"/>
      <c r="I8" s="86"/>
      <c r="J8" s="86"/>
      <c r="K8" s="86"/>
      <c r="L8" s="87">
        <f>'PMS(input)'!$E$19</f>
        <v>38.5</v>
      </c>
      <c r="M8" s="84"/>
      <c r="N8" s="88">
        <f>'PMS(input)'!$E$21</f>
        <v>1.2</v>
      </c>
      <c r="O8" s="52">
        <f>'PMS(input)'!$E$22</f>
        <v>4.18</v>
      </c>
      <c r="P8" s="85"/>
      <c r="Q8" s="86"/>
      <c r="R8" s="86"/>
      <c r="S8" s="92" t="str">
        <f t="shared" si="0"/>
        <v>-</v>
      </c>
      <c r="T8" s="92" t="str">
        <f t="shared" ref="T8:T55" si="3">IFERROR((S8*(K8-O8*L8)/1000*1/I8*J8),"-")</f>
        <v>-</v>
      </c>
      <c r="U8" s="92" t="str">
        <f t="shared" si="1"/>
        <v>-</v>
      </c>
      <c r="V8" s="92" t="str">
        <f t="shared" si="2"/>
        <v>-</v>
      </c>
    </row>
    <row r="9" spans="1:22" s="44" customFormat="1" ht="15" customHeight="1" x14ac:dyDescent="0.15">
      <c r="B9" s="131"/>
      <c r="C9" s="47"/>
      <c r="D9" s="82"/>
      <c r="E9" s="82"/>
      <c r="F9" s="83"/>
      <c r="G9" s="84"/>
      <c r="H9" s="85"/>
      <c r="I9" s="86"/>
      <c r="J9" s="86"/>
      <c r="K9" s="86"/>
      <c r="L9" s="87">
        <f>'PMS(input)'!$E$19</f>
        <v>38.5</v>
      </c>
      <c r="M9" s="84"/>
      <c r="N9" s="88">
        <f>'PMS(input)'!$E$21</f>
        <v>1.2</v>
      </c>
      <c r="O9" s="52">
        <f>'PMS(input)'!$E$22</f>
        <v>4.18</v>
      </c>
      <c r="P9" s="85"/>
      <c r="Q9" s="86"/>
      <c r="R9" s="86"/>
      <c r="S9" s="92" t="str">
        <f t="shared" si="0"/>
        <v>-</v>
      </c>
      <c r="T9" s="92" t="str">
        <f t="shared" si="3"/>
        <v>-</v>
      </c>
      <c r="U9" s="92" t="str">
        <f t="shared" si="1"/>
        <v>-</v>
      </c>
      <c r="V9" s="92" t="str">
        <f t="shared" si="2"/>
        <v>-</v>
      </c>
    </row>
    <row r="10" spans="1:22" s="44" customFormat="1" ht="14.25" customHeight="1" x14ac:dyDescent="0.15">
      <c r="B10" s="131"/>
      <c r="C10" s="47"/>
      <c r="D10" s="82"/>
      <c r="E10" s="82"/>
      <c r="F10" s="83"/>
      <c r="G10" s="84"/>
      <c r="H10" s="85"/>
      <c r="I10" s="86"/>
      <c r="J10" s="86"/>
      <c r="K10" s="86"/>
      <c r="L10" s="87">
        <f>'PMS(input)'!$E$19</f>
        <v>38.5</v>
      </c>
      <c r="M10" s="84"/>
      <c r="N10" s="88">
        <f>'PMS(input)'!$E$21</f>
        <v>1.2</v>
      </c>
      <c r="O10" s="52">
        <f>'PMS(input)'!$E$22</f>
        <v>4.18</v>
      </c>
      <c r="P10" s="85"/>
      <c r="Q10" s="86"/>
      <c r="R10" s="86"/>
      <c r="S10" s="92" t="str">
        <f t="shared" si="0"/>
        <v>-</v>
      </c>
      <c r="T10" s="92" t="str">
        <f t="shared" si="3"/>
        <v>-</v>
      </c>
      <c r="U10" s="92" t="str">
        <f t="shared" si="1"/>
        <v>-</v>
      </c>
      <c r="V10" s="92" t="str">
        <f t="shared" si="2"/>
        <v>-</v>
      </c>
    </row>
    <row r="11" spans="1:22" s="44" customFormat="1" ht="15" customHeight="1" x14ac:dyDescent="0.15">
      <c r="B11" s="131"/>
      <c r="C11" s="47"/>
      <c r="D11" s="82"/>
      <c r="E11" s="82"/>
      <c r="F11" s="83"/>
      <c r="G11" s="84"/>
      <c r="H11" s="85"/>
      <c r="I11" s="86"/>
      <c r="J11" s="86"/>
      <c r="K11" s="86"/>
      <c r="L11" s="87">
        <f>'PMS(input)'!$E$19</f>
        <v>38.5</v>
      </c>
      <c r="M11" s="84"/>
      <c r="N11" s="88">
        <f>'PMS(input)'!$E$21</f>
        <v>1.2</v>
      </c>
      <c r="O11" s="52">
        <f>'PMS(input)'!$E$22</f>
        <v>4.18</v>
      </c>
      <c r="P11" s="85"/>
      <c r="Q11" s="86"/>
      <c r="R11" s="86"/>
      <c r="S11" s="92" t="str">
        <f t="shared" si="0"/>
        <v>-</v>
      </c>
      <c r="T11" s="92" t="str">
        <f t="shared" si="3"/>
        <v>-</v>
      </c>
      <c r="U11" s="92" t="str">
        <f t="shared" si="1"/>
        <v>-</v>
      </c>
      <c r="V11" s="92" t="str">
        <f t="shared" si="2"/>
        <v>-</v>
      </c>
    </row>
    <row r="12" spans="1:22" s="44" customFormat="1" ht="15" customHeight="1" x14ac:dyDescent="0.15">
      <c r="B12" s="131"/>
      <c r="C12" s="47"/>
      <c r="D12" s="82"/>
      <c r="E12" s="82"/>
      <c r="F12" s="83"/>
      <c r="G12" s="84"/>
      <c r="H12" s="85"/>
      <c r="I12" s="86"/>
      <c r="J12" s="86"/>
      <c r="K12" s="86"/>
      <c r="L12" s="87">
        <f>'PMS(input)'!$E$19</f>
        <v>38.5</v>
      </c>
      <c r="M12" s="84"/>
      <c r="N12" s="88">
        <f>'PMS(input)'!$E$21</f>
        <v>1.2</v>
      </c>
      <c r="O12" s="52">
        <f>'PMS(input)'!$E$22</f>
        <v>4.18</v>
      </c>
      <c r="P12" s="85"/>
      <c r="Q12" s="86"/>
      <c r="R12" s="86"/>
      <c r="S12" s="92" t="str">
        <f t="shared" si="0"/>
        <v>-</v>
      </c>
      <c r="T12" s="92" t="str">
        <f t="shared" si="3"/>
        <v>-</v>
      </c>
      <c r="U12" s="92" t="str">
        <f t="shared" si="1"/>
        <v>-</v>
      </c>
      <c r="V12" s="92" t="str">
        <f t="shared" si="2"/>
        <v>-</v>
      </c>
    </row>
    <row r="13" spans="1:22" s="44" customFormat="1" ht="15" customHeight="1" x14ac:dyDescent="0.15">
      <c r="B13" s="131"/>
      <c r="C13" s="47"/>
      <c r="D13" s="82"/>
      <c r="E13" s="82"/>
      <c r="F13" s="83"/>
      <c r="G13" s="84"/>
      <c r="H13" s="85"/>
      <c r="I13" s="86"/>
      <c r="J13" s="86"/>
      <c r="K13" s="86"/>
      <c r="L13" s="87">
        <f>'PMS(input)'!$E$19</f>
        <v>38.5</v>
      </c>
      <c r="M13" s="84"/>
      <c r="N13" s="88">
        <f>'PMS(input)'!$E$21</f>
        <v>1.2</v>
      </c>
      <c r="O13" s="52">
        <f>'PMS(input)'!$E$22</f>
        <v>4.18</v>
      </c>
      <c r="P13" s="85"/>
      <c r="Q13" s="86"/>
      <c r="R13" s="86"/>
      <c r="S13" s="92" t="str">
        <f t="shared" si="0"/>
        <v>-</v>
      </c>
      <c r="T13" s="92" t="str">
        <f t="shared" si="3"/>
        <v>-</v>
      </c>
      <c r="U13" s="92" t="str">
        <f t="shared" si="1"/>
        <v>-</v>
      </c>
      <c r="V13" s="92" t="str">
        <f t="shared" si="2"/>
        <v>-</v>
      </c>
    </row>
    <row r="14" spans="1:22" s="44" customFormat="1" ht="15" customHeight="1" x14ac:dyDescent="0.15">
      <c r="B14" s="131"/>
      <c r="C14" s="47"/>
      <c r="D14" s="82"/>
      <c r="E14" s="82"/>
      <c r="F14" s="83"/>
      <c r="G14" s="84"/>
      <c r="H14" s="85"/>
      <c r="I14" s="86"/>
      <c r="J14" s="86"/>
      <c r="K14" s="86"/>
      <c r="L14" s="87">
        <f>'PMS(input)'!$E$19</f>
        <v>38.5</v>
      </c>
      <c r="M14" s="84"/>
      <c r="N14" s="88">
        <f>'PMS(input)'!$E$21</f>
        <v>1.2</v>
      </c>
      <c r="O14" s="52">
        <f>'PMS(input)'!$E$22</f>
        <v>4.18</v>
      </c>
      <c r="P14" s="85"/>
      <c r="Q14" s="86"/>
      <c r="R14" s="86"/>
      <c r="S14" s="92" t="str">
        <f t="shared" si="0"/>
        <v>-</v>
      </c>
      <c r="T14" s="92" t="str">
        <f t="shared" si="3"/>
        <v>-</v>
      </c>
      <c r="U14" s="92" t="str">
        <f t="shared" si="1"/>
        <v>-</v>
      </c>
      <c r="V14" s="92" t="str">
        <f t="shared" si="2"/>
        <v>-</v>
      </c>
    </row>
    <row r="15" spans="1:22" s="44" customFormat="1" ht="15" customHeight="1" x14ac:dyDescent="0.15">
      <c r="B15" s="131"/>
      <c r="C15" s="47"/>
      <c r="D15" s="82"/>
      <c r="E15" s="82"/>
      <c r="F15" s="83"/>
      <c r="G15" s="84"/>
      <c r="H15" s="85"/>
      <c r="I15" s="86"/>
      <c r="J15" s="86"/>
      <c r="K15" s="86"/>
      <c r="L15" s="87">
        <f>'PMS(input)'!$E$19</f>
        <v>38.5</v>
      </c>
      <c r="M15" s="84"/>
      <c r="N15" s="88">
        <f>'PMS(input)'!$E$21</f>
        <v>1.2</v>
      </c>
      <c r="O15" s="52">
        <f>'PMS(input)'!$E$22</f>
        <v>4.18</v>
      </c>
      <c r="P15" s="85"/>
      <c r="Q15" s="86"/>
      <c r="R15" s="86"/>
      <c r="S15" s="92" t="str">
        <f t="shared" si="0"/>
        <v>-</v>
      </c>
      <c r="T15" s="92" t="str">
        <f t="shared" si="3"/>
        <v>-</v>
      </c>
      <c r="U15" s="92" t="str">
        <f t="shared" si="1"/>
        <v>-</v>
      </c>
      <c r="V15" s="92" t="str">
        <f t="shared" si="2"/>
        <v>-</v>
      </c>
    </row>
    <row r="16" spans="1:22" s="44" customFormat="1" ht="15" customHeight="1" x14ac:dyDescent="0.15">
      <c r="B16" s="131"/>
      <c r="C16" s="47"/>
      <c r="D16" s="82"/>
      <c r="E16" s="82"/>
      <c r="F16" s="83"/>
      <c r="G16" s="84"/>
      <c r="H16" s="85"/>
      <c r="I16" s="86"/>
      <c r="J16" s="86"/>
      <c r="K16" s="86"/>
      <c r="L16" s="87">
        <f>'PMS(input)'!$E$19</f>
        <v>38.5</v>
      </c>
      <c r="M16" s="84"/>
      <c r="N16" s="88">
        <f>'PMS(input)'!$E$21</f>
        <v>1.2</v>
      </c>
      <c r="O16" s="52">
        <f>'PMS(input)'!$E$22</f>
        <v>4.18</v>
      </c>
      <c r="P16" s="85"/>
      <c r="Q16" s="86"/>
      <c r="R16" s="86"/>
      <c r="S16" s="92" t="str">
        <f t="shared" si="0"/>
        <v>-</v>
      </c>
      <c r="T16" s="92" t="str">
        <f t="shared" si="3"/>
        <v>-</v>
      </c>
      <c r="U16" s="92" t="str">
        <f t="shared" si="1"/>
        <v>-</v>
      </c>
      <c r="V16" s="92" t="str">
        <f t="shared" si="2"/>
        <v>-</v>
      </c>
    </row>
    <row r="17" spans="2:22" s="44" customFormat="1" ht="15" customHeight="1" x14ac:dyDescent="0.15">
      <c r="B17" s="131"/>
      <c r="C17" s="47"/>
      <c r="D17" s="82"/>
      <c r="E17" s="82"/>
      <c r="F17" s="83"/>
      <c r="G17" s="84"/>
      <c r="H17" s="85"/>
      <c r="I17" s="86"/>
      <c r="J17" s="86"/>
      <c r="K17" s="86"/>
      <c r="L17" s="87">
        <f>'PMS(input)'!$E$19</f>
        <v>38.5</v>
      </c>
      <c r="M17" s="84"/>
      <c r="N17" s="88">
        <f>'PMS(input)'!$E$21</f>
        <v>1.2</v>
      </c>
      <c r="O17" s="52">
        <f>'PMS(input)'!$E$22</f>
        <v>4.18</v>
      </c>
      <c r="P17" s="85"/>
      <c r="Q17" s="86"/>
      <c r="R17" s="86"/>
      <c r="S17" s="92" t="str">
        <f t="shared" si="0"/>
        <v>-</v>
      </c>
      <c r="T17" s="92" t="str">
        <f t="shared" si="3"/>
        <v>-</v>
      </c>
      <c r="U17" s="92" t="str">
        <f t="shared" si="1"/>
        <v>-</v>
      </c>
      <c r="V17" s="92" t="str">
        <f t="shared" si="2"/>
        <v>-</v>
      </c>
    </row>
    <row r="18" spans="2:22" s="44" customFormat="1" ht="15" customHeight="1" x14ac:dyDescent="0.15">
      <c r="B18" s="131"/>
      <c r="C18" s="47"/>
      <c r="D18" s="82"/>
      <c r="E18" s="82"/>
      <c r="F18" s="83"/>
      <c r="G18" s="84"/>
      <c r="H18" s="85"/>
      <c r="I18" s="86"/>
      <c r="J18" s="86"/>
      <c r="K18" s="86"/>
      <c r="L18" s="87">
        <f>'PMS(input)'!$E$19</f>
        <v>38.5</v>
      </c>
      <c r="M18" s="84"/>
      <c r="N18" s="88">
        <f>'PMS(input)'!$E$21</f>
        <v>1.2</v>
      </c>
      <c r="O18" s="52">
        <f>'PMS(input)'!$E$22</f>
        <v>4.18</v>
      </c>
      <c r="P18" s="85"/>
      <c r="Q18" s="86"/>
      <c r="R18" s="86"/>
      <c r="S18" s="92" t="str">
        <f t="shared" si="0"/>
        <v>-</v>
      </c>
      <c r="T18" s="92" t="str">
        <f t="shared" si="3"/>
        <v>-</v>
      </c>
      <c r="U18" s="92" t="str">
        <f t="shared" si="1"/>
        <v>-</v>
      </c>
      <c r="V18" s="92" t="str">
        <f t="shared" si="2"/>
        <v>-</v>
      </c>
    </row>
    <row r="19" spans="2:22" s="44" customFormat="1" ht="15" customHeight="1" x14ac:dyDescent="0.15">
      <c r="B19" s="131"/>
      <c r="C19" s="47"/>
      <c r="D19" s="82"/>
      <c r="E19" s="82"/>
      <c r="F19" s="83"/>
      <c r="G19" s="84"/>
      <c r="H19" s="85"/>
      <c r="I19" s="86"/>
      <c r="J19" s="86"/>
      <c r="K19" s="86"/>
      <c r="L19" s="87">
        <f>'PMS(input)'!$E$19</f>
        <v>38.5</v>
      </c>
      <c r="M19" s="84"/>
      <c r="N19" s="88">
        <f>'PMS(input)'!$E$21</f>
        <v>1.2</v>
      </c>
      <c r="O19" s="52">
        <f>'PMS(input)'!$E$22</f>
        <v>4.18</v>
      </c>
      <c r="P19" s="85"/>
      <c r="Q19" s="86"/>
      <c r="R19" s="86"/>
      <c r="S19" s="92" t="str">
        <f t="shared" si="0"/>
        <v>-</v>
      </c>
      <c r="T19" s="92" t="str">
        <f t="shared" si="3"/>
        <v>-</v>
      </c>
      <c r="U19" s="92" t="str">
        <f t="shared" si="1"/>
        <v>-</v>
      </c>
      <c r="V19" s="92" t="str">
        <f t="shared" si="2"/>
        <v>-</v>
      </c>
    </row>
    <row r="20" spans="2:22" s="44" customFormat="1" ht="15" customHeight="1" x14ac:dyDescent="0.15">
      <c r="B20" s="131"/>
      <c r="C20" s="47"/>
      <c r="D20" s="82"/>
      <c r="E20" s="82"/>
      <c r="F20" s="83"/>
      <c r="G20" s="84"/>
      <c r="H20" s="85"/>
      <c r="I20" s="86"/>
      <c r="J20" s="86"/>
      <c r="K20" s="86"/>
      <c r="L20" s="87">
        <f>'PMS(input)'!$E$19</f>
        <v>38.5</v>
      </c>
      <c r="M20" s="84"/>
      <c r="N20" s="88">
        <f>'PMS(input)'!$E$21</f>
        <v>1.2</v>
      </c>
      <c r="O20" s="52">
        <f>'PMS(input)'!$E$22</f>
        <v>4.18</v>
      </c>
      <c r="P20" s="85"/>
      <c r="Q20" s="86"/>
      <c r="R20" s="86"/>
      <c r="S20" s="92" t="str">
        <f t="shared" si="0"/>
        <v>-</v>
      </c>
      <c r="T20" s="92" t="str">
        <f t="shared" si="3"/>
        <v>-</v>
      </c>
      <c r="U20" s="92" t="str">
        <f t="shared" si="1"/>
        <v>-</v>
      </c>
      <c r="V20" s="92" t="str">
        <f t="shared" si="2"/>
        <v>-</v>
      </c>
    </row>
    <row r="21" spans="2:22" s="44" customFormat="1" ht="15" customHeight="1" x14ac:dyDescent="0.15">
      <c r="B21" s="131"/>
      <c r="C21" s="47"/>
      <c r="D21" s="82"/>
      <c r="E21" s="82"/>
      <c r="F21" s="83"/>
      <c r="G21" s="84"/>
      <c r="H21" s="85"/>
      <c r="I21" s="86"/>
      <c r="J21" s="86"/>
      <c r="K21" s="86"/>
      <c r="L21" s="87">
        <f>'PMS(input)'!$E$19</f>
        <v>38.5</v>
      </c>
      <c r="M21" s="84"/>
      <c r="N21" s="88">
        <f>'PMS(input)'!$E$21</f>
        <v>1.2</v>
      </c>
      <c r="O21" s="52">
        <f>'PMS(input)'!$E$22</f>
        <v>4.18</v>
      </c>
      <c r="P21" s="85"/>
      <c r="Q21" s="86"/>
      <c r="R21" s="86"/>
      <c r="S21" s="92" t="str">
        <f t="shared" si="0"/>
        <v>-</v>
      </c>
      <c r="T21" s="92" t="str">
        <f t="shared" si="3"/>
        <v>-</v>
      </c>
      <c r="U21" s="92" t="str">
        <f t="shared" si="1"/>
        <v>-</v>
      </c>
      <c r="V21" s="92" t="str">
        <f t="shared" si="2"/>
        <v>-</v>
      </c>
    </row>
    <row r="22" spans="2:22" s="44" customFormat="1" ht="15" customHeight="1" x14ac:dyDescent="0.15">
      <c r="B22" s="131"/>
      <c r="C22" s="47"/>
      <c r="D22" s="82"/>
      <c r="E22" s="82"/>
      <c r="F22" s="83"/>
      <c r="G22" s="84"/>
      <c r="H22" s="85"/>
      <c r="I22" s="86"/>
      <c r="J22" s="86"/>
      <c r="K22" s="86"/>
      <c r="L22" s="87">
        <f>'PMS(input)'!$E$19</f>
        <v>38.5</v>
      </c>
      <c r="M22" s="84"/>
      <c r="N22" s="88">
        <f>'PMS(input)'!$E$21</f>
        <v>1.2</v>
      </c>
      <c r="O22" s="52">
        <f>'PMS(input)'!$E$22</f>
        <v>4.18</v>
      </c>
      <c r="P22" s="85"/>
      <c r="Q22" s="86"/>
      <c r="R22" s="86"/>
      <c r="S22" s="92" t="str">
        <f t="shared" si="0"/>
        <v>-</v>
      </c>
      <c r="T22" s="92" t="str">
        <f t="shared" si="3"/>
        <v>-</v>
      </c>
      <c r="U22" s="92" t="str">
        <f t="shared" si="1"/>
        <v>-</v>
      </c>
      <c r="V22" s="92" t="str">
        <f t="shared" si="2"/>
        <v>-</v>
      </c>
    </row>
    <row r="23" spans="2:22" s="44" customFormat="1" ht="15" customHeight="1" x14ac:dyDescent="0.15">
      <c r="B23" s="131"/>
      <c r="C23" s="47"/>
      <c r="D23" s="82"/>
      <c r="E23" s="82"/>
      <c r="F23" s="83"/>
      <c r="G23" s="84"/>
      <c r="H23" s="85"/>
      <c r="I23" s="86"/>
      <c r="J23" s="86"/>
      <c r="K23" s="86"/>
      <c r="L23" s="87">
        <f>'PMS(input)'!$E$19</f>
        <v>38.5</v>
      </c>
      <c r="M23" s="84"/>
      <c r="N23" s="88">
        <f>'PMS(input)'!$E$21</f>
        <v>1.2</v>
      </c>
      <c r="O23" s="52">
        <f>'PMS(input)'!$E$22</f>
        <v>4.18</v>
      </c>
      <c r="P23" s="85"/>
      <c r="Q23" s="86"/>
      <c r="R23" s="86"/>
      <c r="S23" s="92" t="str">
        <f t="shared" si="0"/>
        <v>-</v>
      </c>
      <c r="T23" s="92" t="str">
        <f t="shared" si="3"/>
        <v>-</v>
      </c>
      <c r="U23" s="92" t="str">
        <f t="shared" si="1"/>
        <v>-</v>
      </c>
      <c r="V23" s="92" t="str">
        <f t="shared" si="2"/>
        <v>-</v>
      </c>
    </row>
    <row r="24" spans="2:22" s="44" customFormat="1" ht="15" customHeight="1" x14ac:dyDescent="0.15">
      <c r="B24" s="131"/>
      <c r="C24" s="47"/>
      <c r="D24" s="82"/>
      <c r="E24" s="82"/>
      <c r="F24" s="83"/>
      <c r="G24" s="84"/>
      <c r="H24" s="85"/>
      <c r="I24" s="86"/>
      <c r="J24" s="86"/>
      <c r="K24" s="86"/>
      <c r="L24" s="87">
        <f>'PMS(input)'!$E$19</f>
        <v>38.5</v>
      </c>
      <c r="M24" s="84"/>
      <c r="N24" s="88">
        <f>'PMS(input)'!$E$21</f>
        <v>1.2</v>
      </c>
      <c r="O24" s="52">
        <f>'PMS(input)'!$E$22</f>
        <v>4.18</v>
      </c>
      <c r="P24" s="85"/>
      <c r="Q24" s="86"/>
      <c r="R24" s="86"/>
      <c r="S24" s="92" t="str">
        <f t="shared" si="0"/>
        <v>-</v>
      </c>
      <c r="T24" s="92" t="str">
        <f t="shared" si="3"/>
        <v>-</v>
      </c>
      <c r="U24" s="92" t="str">
        <f t="shared" si="1"/>
        <v>-</v>
      </c>
      <c r="V24" s="92" t="str">
        <f t="shared" si="2"/>
        <v>-</v>
      </c>
    </row>
    <row r="25" spans="2:22" s="44" customFormat="1" ht="15" customHeight="1" x14ac:dyDescent="0.15">
      <c r="B25" s="131"/>
      <c r="C25" s="47"/>
      <c r="D25" s="82"/>
      <c r="E25" s="82"/>
      <c r="F25" s="83"/>
      <c r="G25" s="84"/>
      <c r="H25" s="85"/>
      <c r="I25" s="86"/>
      <c r="J25" s="86"/>
      <c r="K25" s="86"/>
      <c r="L25" s="87">
        <f>'PMS(input)'!$E$19</f>
        <v>38.5</v>
      </c>
      <c r="M25" s="84"/>
      <c r="N25" s="88">
        <f>'PMS(input)'!$E$21</f>
        <v>1.2</v>
      </c>
      <c r="O25" s="52">
        <f>'PMS(input)'!$E$22</f>
        <v>4.18</v>
      </c>
      <c r="P25" s="85"/>
      <c r="Q25" s="86"/>
      <c r="R25" s="86"/>
      <c r="S25" s="92" t="str">
        <f t="shared" si="0"/>
        <v>-</v>
      </c>
      <c r="T25" s="92" t="str">
        <f t="shared" si="3"/>
        <v>-</v>
      </c>
      <c r="U25" s="92" t="str">
        <f t="shared" si="1"/>
        <v>-</v>
      </c>
      <c r="V25" s="92" t="str">
        <f t="shared" si="2"/>
        <v>-</v>
      </c>
    </row>
    <row r="26" spans="2:22" s="44" customFormat="1" ht="15" customHeight="1" x14ac:dyDescent="0.15">
      <c r="B26" s="131"/>
      <c r="C26" s="47"/>
      <c r="D26" s="82"/>
      <c r="E26" s="82"/>
      <c r="F26" s="83"/>
      <c r="G26" s="84"/>
      <c r="H26" s="85"/>
      <c r="I26" s="86"/>
      <c r="J26" s="86"/>
      <c r="K26" s="86"/>
      <c r="L26" s="87">
        <f>'PMS(input)'!$E$19</f>
        <v>38.5</v>
      </c>
      <c r="M26" s="84"/>
      <c r="N26" s="88">
        <f>'PMS(input)'!$E$21</f>
        <v>1.2</v>
      </c>
      <c r="O26" s="52">
        <f>'PMS(input)'!$E$22</f>
        <v>4.18</v>
      </c>
      <c r="P26" s="85"/>
      <c r="Q26" s="86"/>
      <c r="R26" s="86"/>
      <c r="S26" s="92" t="str">
        <f t="shared" si="0"/>
        <v>-</v>
      </c>
      <c r="T26" s="92" t="str">
        <f t="shared" si="3"/>
        <v>-</v>
      </c>
      <c r="U26" s="92" t="str">
        <f t="shared" si="1"/>
        <v>-</v>
      </c>
      <c r="V26" s="92" t="str">
        <f t="shared" si="2"/>
        <v>-</v>
      </c>
    </row>
    <row r="27" spans="2:22" s="44" customFormat="1" ht="15" customHeight="1" x14ac:dyDescent="0.15">
      <c r="B27" s="131"/>
      <c r="C27" s="47"/>
      <c r="D27" s="82"/>
      <c r="E27" s="82"/>
      <c r="F27" s="83"/>
      <c r="G27" s="84"/>
      <c r="H27" s="85"/>
      <c r="I27" s="86"/>
      <c r="J27" s="86"/>
      <c r="K27" s="86"/>
      <c r="L27" s="87">
        <f>'PMS(input)'!$E$19</f>
        <v>38.5</v>
      </c>
      <c r="M27" s="84"/>
      <c r="N27" s="88">
        <f>'PMS(input)'!$E$21</f>
        <v>1.2</v>
      </c>
      <c r="O27" s="52">
        <f>'PMS(input)'!$E$22</f>
        <v>4.18</v>
      </c>
      <c r="P27" s="85"/>
      <c r="Q27" s="86"/>
      <c r="R27" s="86"/>
      <c r="S27" s="92" t="str">
        <f t="shared" si="0"/>
        <v>-</v>
      </c>
      <c r="T27" s="92" t="str">
        <f t="shared" si="3"/>
        <v>-</v>
      </c>
      <c r="U27" s="92" t="str">
        <f t="shared" si="1"/>
        <v>-</v>
      </c>
      <c r="V27" s="92" t="str">
        <f t="shared" si="2"/>
        <v>-</v>
      </c>
    </row>
    <row r="28" spans="2:22" s="44" customFormat="1" ht="15" customHeight="1" x14ac:dyDescent="0.15">
      <c r="B28" s="131"/>
      <c r="C28" s="47"/>
      <c r="D28" s="82"/>
      <c r="E28" s="82"/>
      <c r="F28" s="83"/>
      <c r="G28" s="84"/>
      <c r="H28" s="85"/>
      <c r="I28" s="86"/>
      <c r="J28" s="86"/>
      <c r="K28" s="86"/>
      <c r="L28" s="87">
        <f>'PMS(input)'!$E$19</f>
        <v>38.5</v>
      </c>
      <c r="M28" s="84"/>
      <c r="N28" s="88">
        <f>'PMS(input)'!$E$21</f>
        <v>1.2</v>
      </c>
      <c r="O28" s="52">
        <f>'PMS(input)'!$E$22</f>
        <v>4.18</v>
      </c>
      <c r="P28" s="85"/>
      <c r="Q28" s="86"/>
      <c r="R28" s="86"/>
      <c r="S28" s="92" t="str">
        <f t="shared" si="0"/>
        <v>-</v>
      </c>
      <c r="T28" s="92" t="str">
        <f t="shared" si="3"/>
        <v>-</v>
      </c>
      <c r="U28" s="92" t="str">
        <f t="shared" si="1"/>
        <v>-</v>
      </c>
      <c r="V28" s="92" t="str">
        <f t="shared" si="2"/>
        <v>-</v>
      </c>
    </row>
    <row r="29" spans="2:22" s="44" customFormat="1" ht="15" customHeight="1" x14ac:dyDescent="0.15">
      <c r="B29" s="131"/>
      <c r="C29" s="47"/>
      <c r="D29" s="82"/>
      <c r="E29" s="82"/>
      <c r="F29" s="83"/>
      <c r="G29" s="84"/>
      <c r="H29" s="85"/>
      <c r="I29" s="86"/>
      <c r="J29" s="86"/>
      <c r="K29" s="86"/>
      <c r="L29" s="87">
        <f>'PMS(input)'!$E$19</f>
        <v>38.5</v>
      </c>
      <c r="M29" s="84"/>
      <c r="N29" s="88">
        <f>'PMS(input)'!$E$21</f>
        <v>1.2</v>
      </c>
      <c r="O29" s="52">
        <f>'PMS(input)'!$E$22</f>
        <v>4.18</v>
      </c>
      <c r="P29" s="85"/>
      <c r="Q29" s="86"/>
      <c r="R29" s="86"/>
      <c r="S29" s="92" t="str">
        <f t="shared" si="0"/>
        <v>-</v>
      </c>
      <c r="T29" s="92" t="str">
        <f t="shared" si="3"/>
        <v>-</v>
      </c>
      <c r="U29" s="92" t="str">
        <f t="shared" si="1"/>
        <v>-</v>
      </c>
      <c r="V29" s="92" t="str">
        <f t="shared" si="2"/>
        <v>-</v>
      </c>
    </row>
    <row r="30" spans="2:22" s="44" customFormat="1" ht="15" customHeight="1" x14ac:dyDescent="0.15">
      <c r="B30" s="131"/>
      <c r="C30" s="47"/>
      <c r="D30" s="82"/>
      <c r="E30" s="82"/>
      <c r="F30" s="83"/>
      <c r="G30" s="84"/>
      <c r="H30" s="85"/>
      <c r="I30" s="86"/>
      <c r="J30" s="86"/>
      <c r="K30" s="86"/>
      <c r="L30" s="87">
        <f>'PMS(input)'!$E$19</f>
        <v>38.5</v>
      </c>
      <c r="M30" s="84"/>
      <c r="N30" s="88">
        <f>'PMS(input)'!$E$21</f>
        <v>1.2</v>
      </c>
      <c r="O30" s="52">
        <f>'PMS(input)'!$E$22</f>
        <v>4.18</v>
      </c>
      <c r="P30" s="85"/>
      <c r="Q30" s="86"/>
      <c r="R30" s="86"/>
      <c r="S30" s="92" t="str">
        <f t="shared" si="0"/>
        <v>-</v>
      </c>
      <c r="T30" s="92" t="str">
        <f t="shared" si="3"/>
        <v>-</v>
      </c>
      <c r="U30" s="92" t="str">
        <f t="shared" si="1"/>
        <v>-</v>
      </c>
      <c r="V30" s="92" t="str">
        <f t="shared" si="2"/>
        <v>-</v>
      </c>
    </row>
    <row r="31" spans="2:22" s="44" customFormat="1" ht="15" customHeight="1" x14ac:dyDescent="0.15">
      <c r="B31" s="131"/>
      <c r="C31" s="47"/>
      <c r="D31" s="82"/>
      <c r="E31" s="82"/>
      <c r="F31" s="83"/>
      <c r="G31" s="84"/>
      <c r="H31" s="85"/>
      <c r="I31" s="86"/>
      <c r="J31" s="86"/>
      <c r="K31" s="86"/>
      <c r="L31" s="87">
        <f>'PMS(input)'!$E$19</f>
        <v>38.5</v>
      </c>
      <c r="M31" s="84"/>
      <c r="N31" s="88">
        <f>'PMS(input)'!$E$21</f>
        <v>1.2</v>
      </c>
      <c r="O31" s="52">
        <f>'PMS(input)'!$E$22</f>
        <v>4.18</v>
      </c>
      <c r="P31" s="85"/>
      <c r="Q31" s="86"/>
      <c r="R31" s="86"/>
      <c r="S31" s="92" t="str">
        <f t="shared" si="0"/>
        <v>-</v>
      </c>
      <c r="T31" s="92" t="str">
        <f t="shared" si="3"/>
        <v>-</v>
      </c>
      <c r="U31" s="92" t="str">
        <f t="shared" si="1"/>
        <v>-</v>
      </c>
      <c r="V31" s="92" t="str">
        <f t="shared" si="2"/>
        <v>-</v>
      </c>
    </row>
    <row r="32" spans="2:22" s="44" customFormat="1" ht="15" customHeight="1" x14ac:dyDescent="0.15">
      <c r="B32" s="131"/>
      <c r="C32" s="47"/>
      <c r="D32" s="82"/>
      <c r="E32" s="82"/>
      <c r="F32" s="83"/>
      <c r="G32" s="84"/>
      <c r="H32" s="85"/>
      <c r="I32" s="86"/>
      <c r="J32" s="86"/>
      <c r="K32" s="86"/>
      <c r="L32" s="87">
        <f>'PMS(input)'!$E$19</f>
        <v>38.5</v>
      </c>
      <c r="M32" s="84"/>
      <c r="N32" s="88">
        <f>'PMS(input)'!$E$21</f>
        <v>1.2</v>
      </c>
      <c r="O32" s="52">
        <f>'PMS(input)'!$E$22</f>
        <v>4.18</v>
      </c>
      <c r="P32" s="85"/>
      <c r="Q32" s="86"/>
      <c r="R32" s="86"/>
      <c r="S32" s="92" t="str">
        <f t="shared" si="0"/>
        <v>-</v>
      </c>
      <c r="T32" s="92" t="str">
        <f t="shared" si="3"/>
        <v>-</v>
      </c>
      <c r="U32" s="92" t="str">
        <f t="shared" si="1"/>
        <v>-</v>
      </c>
      <c r="V32" s="92" t="str">
        <f t="shared" si="2"/>
        <v>-</v>
      </c>
    </row>
    <row r="33" spans="2:22" s="44" customFormat="1" ht="15" customHeight="1" x14ac:dyDescent="0.15">
      <c r="B33" s="131"/>
      <c r="C33" s="47"/>
      <c r="D33" s="82"/>
      <c r="E33" s="82"/>
      <c r="F33" s="83"/>
      <c r="G33" s="84"/>
      <c r="H33" s="85"/>
      <c r="I33" s="86"/>
      <c r="J33" s="86"/>
      <c r="K33" s="86"/>
      <c r="L33" s="87">
        <f>'PMS(input)'!$E$19</f>
        <v>38.5</v>
      </c>
      <c r="M33" s="84"/>
      <c r="N33" s="88">
        <f>'PMS(input)'!$E$21</f>
        <v>1.2</v>
      </c>
      <c r="O33" s="52">
        <f>'PMS(input)'!$E$22</f>
        <v>4.18</v>
      </c>
      <c r="P33" s="85"/>
      <c r="Q33" s="86"/>
      <c r="R33" s="86"/>
      <c r="S33" s="92" t="str">
        <f t="shared" si="0"/>
        <v>-</v>
      </c>
      <c r="T33" s="92" t="str">
        <f t="shared" si="3"/>
        <v>-</v>
      </c>
      <c r="U33" s="92" t="str">
        <f t="shared" si="1"/>
        <v>-</v>
      </c>
      <c r="V33" s="92" t="str">
        <f t="shared" si="2"/>
        <v>-</v>
      </c>
    </row>
    <row r="34" spans="2:22" s="44" customFormat="1" ht="15" customHeight="1" x14ac:dyDescent="0.15">
      <c r="B34" s="131"/>
      <c r="C34" s="47"/>
      <c r="D34" s="82"/>
      <c r="E34" s="82"/>
      <c r="F34" s="83"/>
      <c r="G34" s="84"/>
      <c r="H34" s="85"/>
      <c r="I34" s="86"/>
      <c r="J34" s="86"/>
      <c r="K34" s="86"/>
      <c r="L34" s="87">
        <f>'PMS(input)'!$E$19</f>
        <v>38.5</v>
      </c>
      <c r="M34" s="84"/>
      <c r="N34" s="88">
        <f>'PMS(input)'!$E$21</f>
        <v>1.2</v>
      </c>
      <c r="O34" s="52">
        <f>'PMS(input)'!$E$22</f>
        <v>4.18</v>
      </c>
      <c r="P34" s="85"/>
      <c r="Q34" s="86"/>
      <c r="R34" s="86"/>
      <c r="S34" s="92" t="str">
        <f t="shared" si="0"/>
        <v>-</v>
      </c>
      <c r="T34" s="92" t="str">
        <f t="shared" si="3"/>
        <v>-</v>
      </c>
      <c r="U34" s="92" t="str">
        <f t="shared" si="1"/>
        <v>-</v>
      </c>
      <c r="V34" s="92" t="str">
        <f t="shared" si="2"/>
        <v>-</v>
      </c>
    </row>
    <row r="35" spans="2:22" s="44" customFormat="1" ht="15" customHeight="1" x14ac:dyDescent="0.15">
      <c r="B35" s="131"/>
      <c r="C35" s="47"/>
      <c r="D35" s="82"/>
      <c r="E35" s="82"/>
      <c r="F35" s="83"/>
      <c r="G35" s="84"/>
      <c r="H35" s="85"/>
      <c r="I35" s="86"/>
      <c r="J35" s="86"/>
      <c r="K35" s="86"/>
      <c r="L35" s="87">
        <f>'PMS(input)'!$E$19</f>
        <v>38.5</v>
      </c>
      <c r="M35" s="84"/>
      <c r="N35" s="88">
        <f>'PMS(input)'!$E$21</f>
        <v>1.2</v>
      </c>
      <c r="O35" s="52">
        <f>'PMS(input)'!$E$22</f>
        <v>4.18</v>
      </c>
      <c r="P35" s="85"/>
      <c r="Q35" s="86"/>
      <c r="R35" s="86"/>
      <c r="S35" s="92" t="str">
        <f t="shared" si="0"/>
        <v>-</v>
      </c>
      <c r="T35" s="92" t="str">
        <f t="shared" si="3"/>
        <v>-</v>
      </c>
      <c r="U35" s="92" t="str">
        <f t="shared" si="1"/>
        <v>-</v>
      </c>
      <c r="V35" s="92" t="str">
        <f t="shared" si="2"/>
        <v>-</v>
      </c>
    </row>
    <row r="36" spans="2:22" s="44" customFormat="1" ht="15" customHeight="1" x14ac:dyDescent="0.15">
      <c r="B36" s="131"/>
      <c r="C36" s="47"/>
      <c r="D36" s="82"/>
      <c r="E36" s="82"/>
      <c r="F36" s="83"/>
      <c r="G36" s="84"/>
      <c r="H36" s="85"/>
      <c r="I36" s="86"/>
      <c r="J36" s="86"/>
      <c r="K36" s="86"/>
      <c r="L36" s="87">
        <f>'PMS(input)'!$E$19</f>
        <v>38.5</v>
      </c>
      <c r="M36" s="84"/>
      <c r="N36" s="88">
        <f>'PMS(input)'!$E$21</f>
        <v>1.2</v>
      </c>
      <c r="O36" s="52">
        <f>'PMS(input)'!$E$22</f>
        <v>4.18</v>
      </c>
      <c r="P36" s="85"/>
      <c r="Q36" s="86"/>
      <c r="R36" s="86"/>
      <c r="S36" s="92" t="str">
        <f t="shared" si="0"/>
        <v>-</v>
      </c>
      <c r="T36" s="92" t="str">
        <f t="shared" si="3"/>
        <v>-</v>
      </c>
      <c r="U36" s="92" t="str">
        <f t="shared" si="1"/>
        <v>-</v>
      </c>
      <c r="V36" s="92" t="str">
        <f t="shared" si="2"/>
        <v>-</v>
      </c>
    </row>
    <row r="37" spans="2:22" s="44" customFormat="1" ht="15" customHeight="1" x14ac:dyDescent="0.15">
      <c r="B37" s="131"/>
      <c r="C37" s="47"/>
      <c r="D37" s="82"/>
      <c r="E37" s="82"/>
      <c r="F37" s="83"/>
      <c r="G37" s="84"/>
      <c r="H37" s="85"/>
      <c r="I37" s="86"/>
      <c r="J37" s="86"/>
      <c r="K37" s="86"/>
      <c r="L37" s="87">
        <f>'PMS(input)'!$E$19</f>
        <v>38.5</v>
      </c>
      <c r="M37" s="84"/>
      <c r="N37" s="88">
        <f>'PMS(input)'!$E$21</f>
        <v>1.2</v>
      </c>
      <c r="O37" s="52">
        <f>'PMS(input)'!$E$22</f>
        <v>4.18</v>
      </c>
      <c r="P37" s="85"/>
      <c r="Q37" s="86"/>
      <c r="R37" s="86"/>
      <c r="S37" s="92" t="str">
        <f t="shared" si="0"/>
        <v>-</v>
      </c>
      <c r="T37" s="92" t="str">
        <f t="shared" si="3"/>
        <v>-</v>
      </c>
      <c r="U37" s="92" t="str">
        <f t="shared" si="1"/>
        <v>-</v>
      </c>
      <c r="V37" s="92" t="str">
        <f t="shared" si="2"/>
        <v>-</v>
      </c>
    </row>
    <row r="38" spans="2:22" s="44" customFormat="1" ht="15" customHeight="1" x14ac:dyDescent="0.15">
      <c r="B38" s="131"/>
      <c r="C38" s="47"/>
      <c r="D38" s="82"/>
      <c r="E38" s="82"/>
      <c r="F38" s="83"/>
      <c r="G38" s="84"/>
      <c r="H38" s="85"/>
      <c r="I38" s="86"/>
      <c r="J38" s="86"/>
      <c r="K38" s="86"/>
      <c r="L38" s="87">
        <f>'PMS(input)'!$E$19</f>
        <v>38.5</v>
      </c>
      <c r="M38" s="84"/>
      <c r="N38" s="88">
        <f>'PMS(input)'!$E$21</f>
        <v>1.2</v>
      </c>
      <c r="O38" s="52">
        <f>'PMS(input)'!$E$22</f>
        <v>4.18</v>
      </c>
      <c r="P38" s="85"/>
      <c r="Q38" s="86"/>
      <c r="R38" s="86"/>
      <c r="S38" s="92" t="str">
        <f t="shared" si="0"/>
        <v>-</v>
      </c>
      <c r="T38" s="92" t="str">
        <f t="shared" si="3"/>
        <v>-</v>
      </c>
      <c r="U38" s="92" t="str">
        <f t="shared" si="1"/>
        <v>-</v>
      </c>
      <c r="V38" s="92" t="str">
        <f t="shared" si="2"/>
        <v>-</v>
      </c>
    </row>
    <row r="39" spans="2:22" s="44" customFormat="1" ht="15" customHeight="1" x14ac:dyDescent="0.15">
      <c r="B39" s="131"/>
      <c r="C39" s="47"/>
      <c r="D39" s="82"/>
      <c r="E39" s="82"/>
      <c r="F39" s="83"/>
      <c r="G39" s="84"/>
      <c r="H39" s="85"/>
      <c r="I39" s="86"/>
      <c r="J39" s="86"/>
      <c r="K39" s="86"/>
      <c r="L39" s="87">
        <f>'PMS(input)'!$E$19</f>
        <v>38.5</v>
      </c>
      <c r="M39" s="84"/>
      <c r="N39" s="88">
        <f>'PMS(input)'!$E$21</f>
        <v>1.2</v>
      </c>
      <c r="O39" s="52">
        <f>'PMS(input)'!$E$22</f>
        <v>4.18</v>
      </c>
      <c r="P39" s="85"/>
      <c r="Q39" s="86"/>
      <c r="R39" s="86"/>
      <c r="S39" s="92" t="str">
        <f t="shared" si="0"/>
        <v>-</v>
      </c>
      <c r="T39" s="92" t="str">
        <f t="shared" si="3"/>
        <v>-</v>
      </c>
      <c r="U39" s="92" t="str">
        <f t="shared" si="1"/>
        <v>-</v>
      </c>
      <c r="V39" s="92" t="str">
        <f t="shared" si="2"/>
        <v>-</v>
      </c>
    </row>
    <row r="40" spans="2:22" s="44" customFormat="1" ht="15" customHeight="1" x14ac:dyDescent="0.15">
      <c r="B40" s="131"/>
      <c r="C40" s="47"/>
      <c r="D40" s="82"/>
      <c r="E40" s="82"/>
      <c r="F40" s="83"/>
      <c r="G40" s="84"/>
      <c r="H40" s="85"/>
      <c r="I40" s="86"/>
      <c r="J40" s="86"/>
      <c r="K40" s="86"/>
      <c r="L40" s="87">
        <f>'PMS(input)'!$E$19</f>
        <v>38.5</v>
      </c>
      <c r="M40" s="84"/>
      <c r="N40" s="88">
        <f>'PMS(input)'!$E$21</f>
        <v>1.2</v>
      </c>
      <c r="O40" s="52">
        <f>'PMS(input)'!$E$22</f>
        <v>4.18</v>
      </c>
      <c r="P40" s="85"/>
      <c r="Q40" s="86"/>
      <c r="R40" s="86"/>
      <c r="S40" s="92" t="str">
        <f t="shared" si="0"/>
        <v>-</v>
      </c>
      <c r="T40" s="92" t="str">
        <f t="shared" si="3"/>
        <v>-</v>
      </c>
      <c r="U40" s="92" t="str">
        <f t="shared" si="1"/>
        <v>-</v>
      </c>
      <c r="V40" s="92" t="str">
        <f t="shared" si="2"/>
        <v>-</v>
      </c>
    </row>
    <row r="41" spans="2:22" s="44" customFormat="1" ht="15" customHeight="1" x14ac:dyDescent="0.15">
      <c r="B41" s="131"/>
      <c r="C41" s="47"/>
      <c r="D41" s="82"/>
      <c r="E41" s="82"/>
      <c r="F41" s="83"/>
      <c r="G41" s="84"/>
      <c r="H41" s="85"/>
      <c r="I41" s="86"/>
      <c r="J41" s="86"/>
      <c r="K41" s="86"/>
      <c r="L41" s="87">
        <f>'PMS(input)'!$E$19</f>
        <v>38.5</v>
      </c>
      <c r="M41" s="84"/>
      <c r="N41" s="88">
        <f>'PMS(input)'!$E$21</f>
        <v>1.2</v>
      </c>
      <c r="O41" s="52">
        <f>'PMS(input)'!$E$22</f>
        <v>4.18</v>
      </c>
      <c r="P41" s="85"/>
      <c r="Q41" s="86"/>
      <c r="R41" s="86"/>
      <c r="S41" s="92" t="str">
        <f t="shared" si="0"/>
        <v>-</v>
      </c>
      <c r="T41" s="92" t="str">
        <f t="shared" si="3"/>
        <v>-</v>
      </c>
      <c r="U41" s="92" t="str">
        <f t="shared" si="1"/>
        <v>-</v>
      </c>
      <c r="V41" s="92" t="str">
        <f t="shared" si="2"/>
        <v>-</v>
      </c>
    </row>
    <row r="42" spans="2:22" s="44" customFormat="1" ht="15" customHeight="1" x14ac:dyDescent="0.15">
      <c r="B42" s="131"/>
      <c r="C42" s="47"/>
      <c r="D42" s="82"/>
      <c r="E42" s="82"/>
      <c r="F42" s="83"/>
      <c r="G42" s="84"/>
      <c r="H42" s="85"/>
      <c r="I42" s="86"/>
      <c r="J42" s="86"/>
      <c r="K42" s="86"/>
      <c r="L42" s="87">
        <f>'PMS(input)'!$E$19</f>
        <v>38.5</v>
      </c>
      <c r="M42" s="84"/>
      <c r="N42" s="88">
        <f>'PMS(input)'!$E$21</f>
        <v>1.2</v>
      </c>
      <c r="O42" s="52">
        <f>'PMS(input)'!$E$22</f>
        <v>4.18</v>
      </c>
      <c r="P42" s="85"/>
      <c r="Q42" s="86"/>
      <c r="R42" s="86"/>
      <c r="S42" s="92" t="str">
        <f t="shared" si="0"/>
        <v>-</v>
      </c>
      <c r="T42" s="92" t="str">
        <f t="shared" si="3"/>
        <v>-</v>
      </c>
      <c r="U42" s="92" t="str">
        <f t="shared" si="1"/>
        <v>-</v>
      </c>
      <c r="V42" s="92" t="str">
        <f t="shared" si="2"/>
        <v>-</v>
      </c>
    </row>
    <row r="43" spans="2:22" s="44" customFormat="1" ht="15" customHeight="1" x14ac:dyDescent="0.15">
      <c r="B43" s="131"/>
      <c r="C43" s="47"/>
      <c r="D43" s="82"/>
      <c r="E43" s="82"/>
      <c r="F43" s="83"/>
      <c r="G43" s="84"/>
      <c r="H43" s="85"/>
      <c r="I43" s="86"/>
      <c r="J43" s="86"/>
      <c r="K43" s="86"/>
      <c r="L43" s="87">
        <f>'PMS(input)'!$E$19</f>
        <v>38.5</v>
      </c>
      <c r="M43" s="84"/>
      <c r="N43" s="88">
        <f>'PMS(input)'!$E$21</f>
        <v>1.2</v>
      </c>
      <c r="O43" s="52">
        <f>'PMS(input)'!$E$22</f>
        <v>4.18</v>
      </c>
      <c r="P43" s="85"/>
      <c r="Q43" s="86"/>
      <c r="R43" s="86"/>
      <c r="S43" s="92" t="str">
        <f t="shared" si="0"/>
        <v>-</v>
      </c>
      <c r="T43" s="92" t="str">
        <f t="shared" si="3"/>
        <v>-</v>
      </c>
      <c r="U43" s="92" t="str">
        <f t="shared" si="1"/>
        <v>-</v>
      </c>
      <c r="V43" s="92" t="str">
        <f t="shared" si="2"/>
        <v>-</v>
      </c>
    </row>
    <row r="44" spans="2:22" s="44" customFormat="1" ht="15" customHeight="1" x14ac:dyDescent="0.15">
      <c r="B44" s="131"/>
      <c r="C44" s="47"/>
      <c r="D44" s="82"/>
      <c r="E44" s="82"/>
      <c r="F44" s="83"/>
      <c r="G44" s="84"/>
      <c r="H44" s="85"/>
      <c r="I44" s="86"/>
      <c r="J44" s="86"/>
      <c r="K44" s="86"/>
      <c r="L44" s="87">
        <f>'PMS(input)'!$E$19</f>
        <v>38.5</v>
      </c>
      <c r="M44" s="84"/>
      <c r="N44" s="88">
        <f>'PMS(input)'!$E$21</f>
        <v>1.2</v>
      </c>
      <c r="O44" s="52">
        <f>'PMS(input)'!$E$22</f>
        <v>4.18</v>
      </c>
      <c r="P44" s="85"/>
      <c r="Q44" s="86"/>
      <c r="R44" s="86"/>
      <c r="S44" s="92" t="str">
        <f t="shared" si="0"/>
        <v>-</v>
      </c>
      <c r="T44" s="92" t="str">
        <f t="shared" si="3"/>
        <v>-</v>
      </c>
      <c r="U44" s="92" t="str">
        <f t="shared" si="1"/>
        <v>-</v>
      </c>
      <c r="V44" s="92" t="str">
        <f t="shared" si="2"/>
        <v>-</v>
      </c>
    </row>
    <row r="45" spans="2:22" s="44" customFormat="1" ht="15" customHeight="1" x14ac:dyDescent="0.15">
      <c r="B45" s="131"/>
      <c r="C45" s="47"/>
      <c r="D45" s="82"/>
      <c r="E45" s="82"/>
      <c r="F45" s="83"/>
      <c r="G45" s="84"/>
      <c r="H45" s="85"/>
      <c r="I45" s="86"/>
      <c r="J45" s="86"/>
      <c r="K45" s="86"/>
      <c r="L45" s="87">
        <f>'PMS(input)'!$E$19</f>
        <v>38.5</v>
      </c>
      <c r="M45" s="84"/>
      <c r="N45" s="88">
        <f>'PMS(input)'!$E$21</f>
        <v>1.2</v>
      </c>
      <c r="O45" s="52">
        <f>'PMS(input)'!$E$22</f>
        <v>4.18</v>
      </c>
      <c r="P45" s="85"/>
      <c r="Q45" s="86"/>
      <c r="R45" s="86"/>
      <c r="S45" s="92" t="str">
        <f t="shared" si="0"/>
        <v>-</v>
      </c>
      <c r="T45" s="92" t="str">
        <f t="shared" si="3"/>
        <v>-</v>
      </c>
      <c r="U45" s="92" t="str">
        <f t="shared" si="1"/>
        <v>-</v>
      </c>
      <c r="V45" s="92" t="str">
        <f t="shared" si="2"/>
        <v>-</v>
      </c>
    </row>
    <row r="46" spans="2:22" s="44" customFormat="1" ht="15" customHeight="1" x14ac:dyDescent="0.15">
      <c r="B46" s="131"/>
      <c r="C46" s="47"/>
      <c r="D46" s="82"/>
      <c r="E46" s="82"/>
      <c r="F46" s="83"/>
      <c r="G46" s="84"/>
      <c r="H46" s="85"/>
      <c r="I46" s="86"/>
      <c r="J46" s="86"/>
      <c r="K46" s="86"/>
      <c r="L46" s="87">
        <f>'PMS(input)'!$E$19</f>
        <v>38.5</v>
      </c>
      <c r="M46" s="84"/>
      <c r="N46" s="88">
        <f>'PMS(input)'!$E$21</f>
        <v>1.2</v>
      </c>
      <c r="O46" s="52">
        <f>'PMS(input)'!$E$22</f>
        <v>4.18</v>
      </c>
      <c r="P46" s="85"/>
      <c r="Q46" s="86"/>
      <c r="R46" s="86"/>
      <c r="S46" s="92" t="str">
        <f t="shared" si="0"/>
        <v>-</v>
      </c>
      <c r="T46" s="92" t="str">
        <f t="shared" si="3"/>
        <v>-</v>
      </c>
      <c r="U46" s="92" t="str">
        <f t="shared" si="1"/>
        <v>-</v>
      </c>
      <c r="V46" s="92" t="str">
        <f t="shared" si="2"/>
        <v>-</v>
      </c>
    </row>
    <row r="47" spans="2:22" s="44" customFormat="1" ht="15" customHeight="1" x14ac:dyDescent="0.15">
      <c r="B47" s="131"/>
      <c r="C47" s="47"/>
      <c r="D47" s="82"/>
      <c r="E47" s="82"/>
      <c r="F47" s="83"/>
      <c r="G47" s="84"/>
      <c r="H47" s="85"/>
      <c r="I47" s="86"/>
      <c r="J47" s="86"/>
      <c r="K47" s="86"/>
      <c r="L47" s="87">
        <f>'PMS(input)'!$E$19</f>
        <v>38.5</v>
      </c>
      <c r="M47" s="84"/>
      <c r="N47" s="88">
        <f>'PMS(input)'!$E$21</f>
        <v>1.2</v>
      </c>
      <c r="O47" s="52">
        <f>'PMS(input)'!$E$22</f>
        <v>4.18</v>
      </c>
      <c r="P47" s="85"/>
      <c r="Q47" s="86"/>
      <c r="R47" s="86"/>
      <c r="S47" s="92" t="str">
        <f t="shared" si="0"/>
        <v>-</v>
      </c>
      <c r="T47" s="92" t="str">
        <f t="shared" si="3"/>
        <v>-</v>
      </c>
      <c r="U47" s="92" t="str">
        <f t="shared" si="1"/>
        <v>-</v>
      </c>
      <c r="V47" s="92" t="str">
        <f t="shared" si="2"/>
        <v>-</v>
      </c>
    </row>
    <row r="48" spans="2:22" s="44" customFormat="1" ht="15" customHeight="1" x14ac:dyDescent="0.15">
      <c r="B48" s="131"/>
      <c r="C48" s="47"/>
      <c r="D48" s="82"/>
      <c r="E48" s="82"/>
      <c r="F48" s="83"/>
      <c r="G48" s="84"/>
      <c r="H48" s="85"/>
      <c r="I48" s="86"/>
      <c r="J48" s="86"/>
      <c r="K48" s="86"/>
      <c r="L48" s="87">
        <f>'PMS(input)'!$E$19</f>
        <v>38.5</v>
      </c>
      <c r="M48" s="84"/>
      <c r="N48" s="88">
        <f>'PMS(input)'!$E$21</f>
        <v>1.2</v>
      </c>
      <c r="O48" s="52">
        <f>'PMS(input)'!$E$22</f>
        <v>4.18</v>
      </c>
      <c r="P48" s="85"/>
      <c r="Q48" s="86"/>
      <c r="R48" s="86"/>
      <c r="S48" s="92" t="str">
        <f t="shared" si="0"/>
        <v>-</v>
      </c>
      <c r="T48" s="92" t="str">
        <f t="shared" si="3"/>
        <v>-</v>
      </c>
      <c r="U48" s="92" t="str">
        <f t="shared" si="1"/>
        <v>-</v>
      </c>
      <c r="V48" s="92" t="str">
        <f t="shared" si="2"/>
        <v>-</v>
      </c>
    </row>
    <row r="49" spans="1:22" s="44" customFormat="1" ht="15" customHeight="1" x14ac:dyDescent="0.15">
      <c r="B49" s="131"/>
      <c r="C49" s="47"/>
      <c r="D49" s="82"/>
      <c r="E49" s="82"/>
      <c r="F49" s="83"/>
      <c r="G49" s="84"/>
      <c r="H49" s="85"/>
      <c r="I49" s="86"/>
      <c r="J49" s="86"/>
      <c r="K49" s="86"/>
      <c r="L49" s="87">
        <f>'PMS(input)'!$E$19</f>
        <v>38.5</v>
      </c>
      <c r="M49" s="84"/>
      <c r="N49" s="88">
        <f>'PMS(input)'!$E$21</f>
        <v>1.2</v>
      </c>
      <c r="O49" s="52">
        <f>'PMS(input)'!$E$22</f>
        <v>4.18</v>
      </c>
      <c r="P49" s="85"/>
      <c r="Q49" s="86"/>
      <c r="R49" s="86"/>
      <c r="S49" s="92" t="str">
        <f t="shared" si="0"/>
        <v>-</v>
      </c>
      <c r="T49" s="92" t="str">
        <f t="shared" si="3"/>
        <v>-</v>
      </c>
      <c r="U49" s="92" t="str">
        <f t="shared" si="1"/>
        <v>-</v>
      </c>
      <c r="V49" s="92" t="str">
        <f t="shared" si="2"/>
        <v>-</v>
      </c>
    </row>
    <row r="50" spans="1:22" s="44" customFormat="1" ht="15" customHeight="1" x14ac:dyDescent="0.15">
      <c r="A50" s="39"/>
      <c r="B50" s="131"/>
      <c r="C50" s="47"/>
      <c r="D50" s="82"/>
      <c r="E50" s="82"/>
      <c r="F50" s="83"/>
      <c r="G50" s="84"/>
      <c r="H50" s="85"/>
      <c r="I50" s="86"/>
      <c r="J50" s="86"/>
      <c r="K50" s="86"/>
      <c r="L50" s="87">
        <f>'PMS(input)'!$E$19</f>
        <v>38.5</v>
      </c>
      <c r="M50" s="84"/>
      <c r="N50" s="88">
        <f>'PMS(input)'!$E$21</f>
        <v>1.2</v>
      </c>
      <c r="O50" s="52">
        <f>'PMS(input)'!$E$22</f>
        <v>4.18</v>
      </c>
      <c r="P50" s="85"/>
      <c r="Q50" s="86"/>
      <c r="R50" s="86"/>
      <c r="S50" s="92" t="str">
        <f t="shared" si="0"/>
        <v>-</v>
      </c>
      <c r="T50" s="92" t="str">
        <f t="shared" si="3"/>
        <v>-</v>
      </c>
      <c r="U50" s="92" t="str">
        <f t="shared" si="1"/>
        <v>-</v>
      </c>
      <c r="V50" s="92" t="str">
        <f t="shared" si="2"/>
        <v>-</v>
      </c>
    </row>
    <row r="51" spans="1:22" s="44" customFormat="1" ht="15" customHeight="1" x14ac:dyDescent="0.15">
      <c r="A51" s="39"/>
      <c r="B51" s="131"/>
      <c r="C51" s="47"/>
      <c r="D51" s="82"/>
      <c r="E51" s="82"/>
      <c r="F51" s="83"/>
      <c r="G51" s="84"/>
      <c r="H51" s="85"/>
      <c r="I51" s="86"/>
      <c r="J51" s="86"/>
      <c r="K51" s="86"/>
      <c r="L51" s="87">
        <f>'PMS(input)'!$E$19</f>
        <v>38.5</v>
      </c>
      <c r="M51" s="84"/>
      <c r="N51" s="88">
        <f>'PMS(input)'!$E$21</f>
        <v>1.2</v>
      </c>
      <c r="O51" s="52">
        <f>'PMS(input)'!$E$22</f>
        <v>4.18</v>
      </c>
      <c r="P51" s="85"/>
      <c r="Q51" s="86"/>
      <c r="R51" s="86"/>
      <c r="S51" s="92" t="str">
        <f t="shared" si="0"/>
        <v>-</v>
      </c>
      <c r="T51" s="92" t="str">
        <f t="shared" si="3"/>
        <v>-</v>
      </c>
      <c r="U51" s="92" t="str">
        <f t="shared" si="1"/>
        <v>-</v>
      </c>
      <c r="V51" s="92" t="str">
        <f t="shared" si="2"/>
        <v>-</v>
      </c>
    </row>
    <row r="52" spans="1:22" s="44" customFormat="1" ht="15" customHeight="1" x14ac:dyDescent="0.15">
      <c r="A52" s="39"/>
      <c r="B52" s="131"/>
      <c r="C52" s="47"/>
      <c r="D52" s="82"/>
      <c r="E52" s="82"/>
      <c r="F52" s="83"/>
      <c r="G52" s="84"/>
      <c r="H52" s="85"/>
      <c r="I52" s="86"/>
      <c r="J52" s="86"/>
      <c r="K52" s="86"/>
      <c r="L52" s="87">
        <f>'PMS(input)'!$E$19</f>
        <v>38.5</v>
      </c>
      <c r="M52" s="84"/>
      <c r="N52" s="88">
        <f>'PMS(input)'!$E$21</f>
        <v>1.2</v>
      </c>
      <c r="O52" s="52">
        <f>'PMS(input)'!$E$22</f>
        <v>4.18</v>
      </c>
      <c r="P52" s="85"/>
      <c r="Q52" s="86"/>
      <c r="R52" s="86"/>
      <c r="S52" s="92" t="str">
        <f t="shared" si="0"/>
        <v>-</v>
      </c>
      <c r="T52" s="92" t="str">
        <f t="shared" si="3"/>
        <v>-</v>
      </c>
      <c r="U52" s="92" t="str">
        <f t="shared" si="1"/>
        <v>-</v>
      </c>
      <c r="V52" s="92" t="str">
        <f t="shared" si="2"/>
        <v>-</v>
      </c>
    </row>
    <row r="53" spans="1:22" s="44" customFormat="1" ht="15" customHeight="1" x14ac:dyDescent="0.15">
      <c r="A53" s="39"/>
      <c r="B53" s="131"/>
      <c r="C53" s="47"/>
      <c r="D53" s="82"/>
      <c r="E53" s="82"/>
      <c r="F53" s="83"/>
      <c r="G53" s="84"/>
      <c r="H53" s="85"/>
      <c r="I53" s="86"/>
      <c r="J53" s="86"/>
      <c r="K53" s="86"/>
      <c r="L53" s="87">
        <f>'PMS(input)'!$E$19</f>
        <v>38.5</v>
      </c>
      <c r="M53" s="84"/>
      <c r="N53" s="88">
        <f>'PMS(input)'!$E$21</f>
        <v>1.2</v>
      </c>
      <c r="O53" s="52">
        <f>'PMS(input)'!$E$22</f>
        <v>4.18</v>
      </c>
      <c r="P53" s="85"/>
      <c r="Q53" s="86"/>
      <c r="R53" s="86"/>
      <c r="S53" s="92" t="str">
        <f t="shared" si="0"/>
        <v>-</v>
      </c>
      <c r="T53" s="92" t="str">
        <f t="shared" si="3"/>
        <v>-</v>
      </c>
      <c r="U53" s="92" t="str">
        <f t="shared" si="1"/>
        <v>-</v>
      </c>
      <c r="V53" s="92" t="str">
        <f t="shared" si="2"/>
        <v>-</v>
      </c>
    </row>
    <row r="54" spans="1:22" s="44" customFormat="1" ht="15" customHeight="1" x14ac:dyDescent="0.15">
      <c r="A54" s="39"/>
      <c r="B54" s="131"/>
      <c r="C54" s="47"/>
      <c r="D54" s="82"/>
      <c r="E54" s="82"/>
      <c r="F54" s="83"/>
      <c r="G54" s="84"/>
      <c r="H54" s="85"/>
      <c r="I54" s="86"/>
      <c r="J54" s="86"/>
      <c r="K54" s="86"/>
      <c r="L54" s="87">
        <f>'PMS(input)'!$E$19</f>
        <v>38.5</v>
      </c>
      <c r="M54" s="84"/>
      <c r="N54" s="88">
        <f>'PMS(input)'!$E$21</f>
        <v>1.2</v>
      </c>
      <c r="O54" s="52">
        <f>'PMS(input)'!$E$22</f>
        <v>4.18</v>
      </c>
      <c r="P54" s="85"/>
      <c r="Q54" s="86"/>
      <c r="R54" s="86"/>
      <c r="S54" s="92" t="str">
        <f t="shared" si="0"/>
        <v>-</v>
      </c>
      <c r="T54" s="92" t="str">
        <f t="shared" si="3"/>
        <v>-</v>
      </c>
      <c r="U54" s="92" t="str">
        <f t="shared" si="1"/>
        <v>-</v>
      </c>
      <c r="V54" s="92" t="str">
        <f t="shared" si="2"/>
        <v>-</v>
      </c>
    </row>
    <row r="55" spans="1:22" s="44" customFormat="1" ht="15" customHeight="1" x14ac:dyDescent="0.15">
      <c r="A55" s="39"/>
      <c r="B55" s="131"/>
      <c r="C55" s="47"/>
      <c r="D55" s="82"/>
      <c r="E55" s="82"/>
      <c r="F55" s="83"/>
      <c r="G55" s="84"/>
      <c r="H55" s="85"/>
      <c r="I55" s="86"/>
      <c r="J55" s="86"/>
      <c r="K55" s="86"/>
      <c r="L55" s="87">
        <f>'PMS(input)'!$E$19</f>
        <v>38.5</v>
      </c>
      <c r="M55" s="84"/>
      <c r="N55" s="88">
        <f>'PMS(input)'!$E$21</f>
        <v>1.2</v>
      </c>
      <c r="O55" s="52">
        <f>'PMS(input)'!$E$22</f>
        <v>4.18</v>
      </c>
      <c r="P55" s="85"/>
      <c r="Q55" s="86"/>
      <c r="R55" s="86"/>
      <c r="S55" s="92" t="str">
        <f t="shared" si="0"/>
        <v>-</v>
      </c>
      <c r="T55" s="92" t="str">
        <f t="shared" si="3"/>
        <v>-</v>
      </c>
      <c r="U55" s="92" t="str">
        <f t="shared" si="1"/>
        <v>-</v>
      </c>
      <c r="V55" s="92" t="str">
        <f t="shared" si="2"/>
        <v>-</v>
      </c>
    </row>
    <row r="56" spans="1:22" ht="15" x14ac:dyDescent="0.15">
      <c r="B56" s="131"/>
      <c r="C56" s="96" t="s">
        <v>103</v>
      </c>
      <c r="D56" s="89" t="s">
        <v>104</v>
      </c>
      <c r="E56" s="89" t="s">
        <v>104</v>
      </c>
      <c r="F56" s="89" t="s">
        <v>104</v>
      </c>
      <c r="G56" s="89" t="s">
        <v>104</v>
      </c>
      <c r="H56" s="89" t="s">
        <v>104</v>
      </c>
      <c r="I56" s="89" t="s">
        <v>104</v>
      </c>
      <c r="J56" s="89" t="s">
        <v>104</v>
      </c>
      <c r="K56" s="89" t="s">
        <v>104</v>
      </c>
      <c r="L56" s="89" t="s">
        <v>104</v>
      </c>
      <c r="M56" s="89" t="s">
        <v>104</v>
      </c>
      <c r="N56" s="89" t="s">
        <v>104</v>
      </c>
      <c r="O56" s="89" t="s">
        <v>104</v>
      </c>
      <c r="P56" s="89" t="s">
        <v>104</v>
      </c>
      <c r="Q56" s="89" t="s">
        <v>104</v>
      </c>
      <c r="R56" s="89" t="s">
        <v>104</v>
      </c>
      <c r="S56" s="93" t="s">
        <v>104</v>
      </c>
      <c r="T56" s="94">
        <f>SUMIF(T6:T55,"&gt;0",T6:T55)</f>
        <v>0</v>
      </c>
      <c r="U56" s="94">
        <f>SUMIF(U6:U55,"&gt;0",U6:U55)</f>
        <v>0</v>
      </c>
      <c r="V56" s="94">
        <f>SUMIF(V6:V55,"&gt;0",V6:V55)</f>
        <v>0</v>
      </c>
    </row>
    <row r="57" spans="1:22" x14ac:dyDescent="0.15">
      <c r="S57" s="95"/>
      <c r="T57" s="95"/>
      <c r="U57" s="95"/>
      <c r="V57" s="95"/>
    </row>
  </sheetData>
  <mergeCells count="4">
    <mergeCell ref="T2:V2"/>
    <mergeCell ref="B6:B56"/>
    <mergeCell ref="C2:G2"/>
    <mergeCell ref="H2:R2"/>
  </mergeCells>
  <phoneticPr fontId="2"/>
  <pageMargins left="0.7" right="0.7" top="0.75" bottom="0.75" header="0.3" footer="0.3"/>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9.625" style="1" customWidth="1"/>
    <col min="6" max="6" width="10" style="1" customWidth="1"/>
    <col min="7" max="7" width="13.375" style="1" customWidth="1"/>
    <col min="8" max="8" width="14.625" style="1" customWidth="1"/>
    <col min="9" max="9" width="14.375" style="6" bestFit="1" customWidth="1"/>
    <col min="10" max="16384" width="9" style="1"/>
  </cols>
  <sheetData>
    <row r="1" spans="1:11" ht="18" customHeight="1" x14ac:dyDescent="0.15">
      <c r="I1" s="15" t="str">
        <f>'PMS(input)'!K1</f>
        <v>JCM_TH_F_PMS_ver01.0</v>
      </c>
    </row>
    <row r="2" spans="1:11" ht="27.75" customHeight="1" x14ac:dyDescent="0.15">
      <c r="A2" s="133" t="s">
        <v>34</v>
      </c>
      <c r="B2" s="133"/>
      <c r="C2" s="133"/>
      <c r="D2" s="133"/>
      <c r="E2" s="133"/>
      <c r="F2" s="133"/>
      <c r="G2" s="133"/>
      <c r="H2" s="133"/>
      <c r="I2" s="133"/>
    </row>
    <row r="3" spans="1:11" ht="18" customHeight="1" x14ac:dyDescent="0.15">
      <c r="A3" s="134" t="s">
        <v>33</v>
      </c>
      <c r="B3" s="135"/>
      <c r="C3" s="135"/>
      <c r="D3" s="135"/>
      <c r="E3" s="135"/>
      <c r="F3" s="135"/>
      <c r="G3" s="135"/>
      <c r="H3" s="135"/>
      <c r="I3" s="135"/>
    </row>
    <row r="4" spans="1:11" ht="11.25" customHeight="1" x14ac:dyDescent="0.15"/>
    <row r="5" spans="1:11" ht="18.75" customHeight="1" thickBot="1" x14ac:dyDescent="0.2">
      <c r="A5" s="59" t="s">
        <v>105</v>
      </c>
      <c r="B5" s="60"/>
      <c r="C5" s="60"/>
      <c r="D5" s="60"/>
      <c r="E5" s="61"/>
      <c r="F5" s="62" t="s">
        <v>0</v>
      </c>
      <c r="G5" s="103" t="s">
        <v>53</v>
      </c>
      <c r="H5" s="62" t="s">
        <v>54</v>
      </c>
      <c r="I5" s="63" t="s">
        <v>1</v>
      </c>
    </row>
    <row r="6" spans="1:11" ht="18.75" customHeight="1" thickBot="1" x14ac:dyDescent="0.2">
      <c r="A6" s="64"/>
      <c r="B6" s="65" t="s">
        <v>106</v>
      </c>
      <c r="C6" s="66"/>
      <c r="D6" s="66"/>
      <c r="E6" s="66"/>
      <c r="F6" s="102"/>
      <c r="G6" s="104">
        <f>G8-G11</f>
        <v>0</v>
      </c>
      <c r="H6" s="101" t="s">
        <v>109</v>
      </c>
      <c r="I6" s="68" t="s">
        <v>107</v>
      </c>
    </row>
    <row r="7" spans="1:11" ht="18.75" customHeight="1" thickBot="1" x14ac:dyDescent="0.2">
      <c r="A7" s="59" t="s">
        <v>55</v>
      </c>
      <c r="B7" s="61"/>
      <c r="C7" s="60"/>
      <c r="D7" s="62"/>
      <c r="E7" s="62"/>
      <c r="F7" s="62"/>
      <c r="G7" s="105"/>
      <c r="H7" s="61"/>
      <c r="I7" s="62"/>
    </row>
    <row r="8" spans="1:11" ht="18.75" customHeight="1" thickBot="1" x14ac:dyDescent="0.2">
      <c r="A8" s="69"/>
      <c r="B8" s="70" t="s">
        <v>108</v>
      </c>
      <c r="C8" s="66"/>
      <c r="D8" s="66"/>
      <c r="E8" s="66"/>
      <c r="F8" s="102"/>
      <c r="G8" s="104">
        <f>G9</f>
        <v>0</v>
      </c>
      <c r="H8" s="101" t="s">
        <v>109</v>
      </c>
      <c r="I8" s="67" t="s">
        <v>110</v>
      </c>
      <c r="K8" s="33"/>
    </row>
    <row r="9" spans="1:11" ht="18.75" customHeight="1" x14ac:dyDescent="0.15">
      <c r="A9" s="64"/>
      <c r="B9" s="71"/>
      <c r="C9" s="76" t="s">
        <v>139</v>
      </c>
      <c r="D9" s="76"/>
      <c r="E9" s="76"/>
      <c r="F9" s="67" t="s">
        <v>113</v>
      </c>
      <c r="G9" s="106">
        <f>'PMS(input_separate)'!T56</f>
        <v>0</v>
      </c>
      <c r="H9" s="67" t="s">
        <v>137</v>
      </c>
      <c r="I9" s="67" t="s">
        <v>138</v>
      </c>
    </row>
    <row r="10" spans="1:11" ht="18.75" customHeight="1" thickBot="1" x14ac:dyDescent="0.2">
      <c r="A10" s="59" t="s">
        <v>56</v>
      </c>
      <c r="B10" s="60"/>
      <c r="C10" s="60"/>
      <c r="D10" s="60"/>
      <c r="E10" s="61"/>
      <c r="F10" s="62"/>
      <c r="G10" s="107"/>
      <c r="H10" s="61"/>
      <c r="I10" s="62"/>
    </row>
    <row r="11" spans="1:11" ht="19.5" thickBot="1" x14ac:dyDescent="0.2">
      <c r="A11" s="69"/>
      <c r="B11" s="72" t="s">
        <v>111</v>
      </c>
      <c r="C11" s="73"/>
      <c r="D11" s="73"/>
      <c r="E11" s="73"/>
      <c r="F11" s="100"/>
      <c r="G11" s="108">
        <f>G12</f>
        <v>0</v>
      </c>
      <c r="H11" s="101" t="s">
        <v>109</v>
      </c>
      <c r="I11" s="67" t="s">
        <v>112</v>
      </c>
    </row>
    <row r="12" spans="1:11" ht="18.75" x14ac:dyDescent="0.15">
      <c r="A12" s="64"/>
      <c r="B12" s="74"/>
      <c r="C12" s="76" t="s">
        <v>140</v>
      </c>
      <c r="D12" s="75"/>
      <c r="E12" s="75"/>
      <c r="F12" s="67" t="s">
        <v>113</v>
      </c>
      <c r="G12" s="109">
        <f>'PMS(input_separate)'!U56</f>
        <v>0</v>
      </c>
      <c r="H12" s="67" t="s">
        <v>141</v>
      </c>
      <c r="I12" s="67" t="s">
        <v>112</v>
      </c>
    </row>
    <row r="13" spans="1:11" x14ac:dyDescent="0.15">
      <c r="A13" s="2"/>
      <c r="B13" s="2"/>
      <c r="C13" s="8"/>
      <c r="D13" s="2"/>
      <c r="E13" s="8"/>
      <c r="F13" s="10"/>
      <c r="G13" s="9"/>
      <c r="H13" s="9"/>
      <c r="I13" s="7"/>
    </row>
    <row r="14" spans="1:11" ht="21.75" customHeight="1" x14ac:dyDescent="0.15">
      <c r="E14" s="2" t="s">
        <v>2</v>
      </c>
      <c r="F14" s="4"/>
    </row>
    <row r="15" spans="1:11" s="6" customFormat="1" ht="40.15" customHeight="1" x14ac:dyDescent="0.15">
      <c r="E15" s="78" t="s">
        <v>178</v>
      </c>
      <c r="F15" s="91">
        <v>1.2</v>
      </c>
      <c r="G15" s="79" t="s">
        <v>57</v>
      </c>
      <c r="H15" s="80" t="s">
        <v>48</v>
      </c>
      <c r="I15"/>
    </row>
    <row r="16" spans="1:11" s="6" customFormat="1" ht="40.15" customHeight="1" x14ac:dyDescent="0.15">
      <c r="E16" s="78" t="s">
        <v>179</v>
      </c>
      <c r="F16" s="91">
        <v>4.18</v>
      </c>
      <c r="G16" s="81" t="s">
        <v>177</v>
      </c>
      <c r="H16" s="80" t="s">
        <v>50</v>
      </c>
      <c r="I16"/>
      <c r="K16" s="34"/>
    </row>
    <row r="17" spans="1:11" s="6" customFormat="1" ht="40.15" customHeight="1" x14ac:dyDescent="0.15">
      <c r="E17" s="78" t="s">
        <v>169</v>
      </c>
      <c r="F17" s="90">
        <v>38.5</v>
      </c>
      <c r="G17" s="81" t="s">
        <v>52</v>
      </c>
      <c r="H17" s="80" t="s">
        <v>91</v>
      </c>
    </row>
    <row r="18" spans="1:11" s="6" customFormat="1" ht="15" customHeight="1" x14ac:dyDescent="0.15">
      <c r="H18" s="2"/>
    </row>
    <row r="19" spans="1:11" s="6" customFormat="1" ht="21.95" customHeight="1" x14ac:dyDescent="0.15">
      <c r="A19" s="1"/>
      <c r="B19" s="1"/>
      <c r="C19" s="1"/>
      <c r="D19" s="1"/>
      <c r="E19" s="1"/>
      <c r="F19" s="1"/>
      <c r="G19" s="1"/>
      <c r="H19" s="1"/>
      <c r="I19" s="1"/>
      <c r="J19" s="1"/>
    </row>
    <row r="20" spans="1:11" s="6" customFormat="1" ht="21.95" customHeight="1" x14ac:dyDescent="0.15">
      <c r="A20" s="1"/>
      <c r="B20" s="1"/>
      <c r="C20" s="1"/>
      <c r="D20" s="1"/>
      <c r="E20" s="1"/>
      <c r="F20" s="1"/>
      <c r="G20" s="1"/>
      <c r="H20" s="1"/>
      <c r="I20" s="1"/>
      <c r="J20" s="1"/>
    </row>
    <row r="21" spans="1:11" s="6" customFormat="1" ht="21.95" customHeight="1" x14ac:dyDescent="0.15">
      <c r="A21" s="1"/>
      <c r="B21" s="1"/>
      <c r="C21" s="1"/>
      <c r="D21" s="1"/>
      <c r="E21" s="1"/>
      <c r="F21" s="1"/>
      <c r="G21" s="1"/>
      <c r="H21" s="1"/>
      <c r="I21" s="1"/>
      <c r="J21" s="1"/>
    </row>
    <row r="22" spans="1:11" ht="18.75" customHeight="1" x14ac:dyDescent="0.15">
      <c r="I22" s="1"/>
      <c r="K22" s="14"/>
    </row>
    <row r="23" spans="1:11" ht="18.75" customHeight="1" x14ac:dyDescent="0.15">
      <c r="I23" s="1"/>
    </row>
    <row r="24" spans="1:11" ht="18.75" customHeight="1" x14ac:dyDescent="0.15">
      <c r="I24" s="1"/>
    </row>
    <row r="25" spans="1:11" ht="18.75" customHeight="1" x14ac:dyDescent="0.15">
      <c r="I25" s="1"/>
    </row>
    <row r="26" spans="1:11" ht="18.75" customHeight="1" x14ac:dyDescent="0.15">
      <c r="I26" s="1"/>
    </row>
    <row r="27" spans="1:11" ht="18.75" customHeight="1" x14ac:dyDescent="0.15">
      <c r="I27" s="1"/>
    </row>
    <row r="28" spans="1:11" ht="18.75" customHeight="1" x14ac:dyDescent="0.15">
      <c r="I28" s="1"/>
    </row>
    <row r="29" spans="1:11" ht="18.75" customHeight="1" x14ac:dyDescent="0.15">
      <c r="I29" s="1"/>
    </row>
    <row r="30" spans="1:11" ht="36.75" customHeight="1" x14ac:dyDescent="0.15">
      <c r="I30" s="1"/>
    </row>
    <row r="31" spans="1:11" ht="18.75" customHeight="1" x14ac:dyDescent="0.15">
      <c r="I31" s="1"/>
    </row>
    <row r="32" spans="1:11" ht="18.75" customHeight="1" x14ac:dyDescent="0.15">
      <c r="I32" s="1"/>
    </row>
    <row r="33" spans="9:9" ht="18.75" customHeight="1" x14ac:dyDescent="0.15">
      <c r="I33" s="1"/>
    </row>
    <row r="34" spans="9:9" ht="18.75" customHeight="1" x14ac:dyDescent="0.15">
      <c r="I34" s="1"/>
    </row>
    <row r="35" spans="9:9" ht="18.75" customHeight="1" x14ac:dyDescent="0.15">
      <c r="I35" s="1"/>
    </row>
    <row r="36" spans="9:9" x14ac:dyDescent="0.15">
      <c r="I36" s="1"/>
    </row>
  </sheetData>
  <mergeCells count="2">
    <mergeCell ref="A2:I2"/>
    <mergeCell ref="A3:I3"/>
  </mergeCells>
  <phoneticPr fontId="23"/>
  <pageMargins left="0.70866141732283472" right="0.70866141732283472" top="0.74803149606299213" bottom="0.74803149606299213" header="0.31496062992125984" footer="0.31496062992125984"/>
  <pageSetup paperSize="9" scale="76"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2018-11-13T00:22:43Z</cp:lastPrinted>
  <dcterms:created xsi:type="dcterms:W3CDTF">2012-01-13T02:28:29Z</dcterms:created>
  <dcterms:modified xsi:type="dcterms:W3CDTF">2020-02-14T11:31:26Z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