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3(兼松、冷凍機)\3_public comments\"/>
    </mc:Choice>
  </mc:AlternateContent>
  <xr:revisionPtr revIDLastSave="0" documentId="13_ncr:1_{30FF8887-5C39-479D-A18A-AF653262A0B9}" xr6:coauthVersionLast="41" xr6:coauthVersionMax="41" xr10:uidLastSave="{00000000-0000-0000-0000-000000000000}"/>
  <bookViews>
    <workbookView xWindow="30" yWindow="0" windowWidth="28770" windowHeight="15750" tabRatio="669" xr2:uid="{00000000-000D-0000-FFFF-FFFF00000000}"/>
  </bookViews>
  <sheets>
    <sheet name="MPS(input)" sheetId="1" r:id="rId1"/>
    <sheet name="MPS(input_separate)" sheetId="6" r:id="rId2"/>
    <sheet name="MPS(calc_process)" sheetId="2" r:id="rId3"/>
  </sheets>
  <definedNames>
    <definedName name="COP">'MPS(calc_process)'!$F$15:$F$17</definedName>
    <definedName name="_xlnm.Print_Area" localSheetId="2">'MPS(calc_process)'!$A$1:$I$18</definedName>
    <definedName name="_xlnm.Print_Area" localSheetId="0">'MPS(input)'!$A$1:$K$31</definedName>
    <definedName name="Z_B2660EC6_48E8_44CA_972A_E2556BB968F0_.wvu.PrintArea" localSheetId="2" hidden="1">'MPS(calc_process)'!$A$2:$I$18</definedName>
    <definedName name="Z_B2660EC6_48E8_44CA_972A_E2556BB968F0_.wvu.PrintArea" localSheetId="0" hidden="1">'MPS(input)'!$A$2:$K$31</definedName>
    <definedName name="Z_D0CDC236_ABDA_4432_BA8D_8D1597712156_.wvu.PrintArea" localSheetId="2" hidden="1">'MPS(calc_process)'!$A$2:$I$18</definedName>
    <definedName name="Z_D0CDC236_ABDA_4432_BA8D_8D1597712156_.wvu.PrintArea" localSheetId="0" hidden="1">'MPS(input)'!$A$2:$K$31</definedName>
    <definedName name="Z_D273F3A6_8152_4679_92B0_E1E5F788BD2C_.wvu.PrintArea" localSheetId="2" hidden="1">'MPS(calc_process)'!$A$2:$I$18</definedName>
    <definedName name="Z_D273F3A6_8152_4679_92B0_E1E5F788BD2C_.wvu.PrintArea" localSheetId="0" hidden="1">'MPS(input)'!$A$2:$K$31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6" l="1"/>
  <c r="I7" i="6"/>
  <c r="I8" i="6"/>
  <c r="I9" i="6"/>
  <c r="I10" i="6"/>
  <c r="I11" i="6"/>
  <c r="I12" i="6"/>
  <c r="I13" i="6"/>
  <c r="I14" i="6"/>
  <c r="I15" i="6"/>
  <c r="I16" i="6"/>
  <c r="I17" i="6"/>
  <c r="I18" i="6"/>
  <c r="I19" i="6"/>
  <c r="I20" i="6"/>
  <c r="I21" i="6"/>
  <c r="I22" i="6"/>
  <c r="I23" i="6"/>
  <c r="I24" i="6"/>
  <c r="I6" i="6"/>
  <c r="F7" i="6" l="1"/>
  <c r="F8" i="6"/>
  <c r="F9" i="6"/>
  <c r="F10" i="6"/>
  <c r="F11" i="6"/>
  <c r="F12" i="6"/>
  <c r="F13" i="6"/>
  <c r="F14" i="6"/>
  <c r="F15" i="6"/>
  <c r="F16" i="6"/>
  <c r="F17" i="6"/>
  <c r="F18" i="6"/>
  <c r="F19" i="6"/>
  <c r="F20" i="6"/>
  <c r="F21" i="6"/>
  <c r="F22" i="6"/>
  <c r="F23" i="6"/>
  <c r="F24" i="6"/>
  <c r="F25" i="6"/>
  <c r="F6" i="6" l="1"/>
  <c r="Q1" i="6" l="1"/>
  <c r="M25" i="6" l="1"/>
  <c r="M24" i="6"/>
  <c r="M23" i="6"/>
  <c r="M22" i="6"/>
  <c r="M21" i="6"/>
  <c r="M20" i="6"/>
  <c r="M19" i="6"/>
  <c r="M18" i="6"/>
  <c r="M17" i="6"/>
  <c r="M16" i="6"/>
  <c r="M15" i="6"/>
  <c r="M14" i="6"/>
  <c r="M13" i="6"/>
  <c r="M12" i="6"/>
  <c r="M11" i="6"/>
  <c r="M10" i="6"/>
  <c r="M9" i="6"/>
  <c r="M8" i="6"/>
  <c r="M7" i="6"/>
  <c r="M6" i="6"/>
  <c r="N25" i="6" l="1"/>
  <c r="N24" i="6"/>
  <c r="N23" i="6"/>
  <c r="N22" i="6"/>
  <c r="N21" i="6"/>
  <c r="N20" i="6"/>
  <c r="N19" i="6"/>
  <c r="N18" i="6"/>
  <c r="N17" i="6"/>
  <c r="N16" i="6"/>
  <c r="N15" i="6"/>
  <c r="N14" i="6"/>
  <c r="N13" i="6"/>
  <c r="N12" i="6"/>
  <c r="N11" i="6"/>
  <c r="N10" i="6"/>
  <c r="N9" i="6"/>
  <c r="N8" i="6"/>
  <c r="N7" i="6"/>
  <c r="N6" i="6"/>
  <c r="L25" i="6"/>
  <c r="L24" i="6"/>
  <c r="L23" i="6"/>
  <c r="L22" i="6"/>
  <c r="L21" i="6"/>
  <c r="L20" i="6"/>
  <c r="L19" i="6"/>
  <c r="L18" i="6"/>
  <c r="L17" i="6"/>
  <c r="L16" i="6"/>
  <c r="L15" i="6"/>
  <c r="L14" i="6"/>
  <c r="L13" i="6"/>
  <c r="L12" i="6"/>
  <c r="L11" i="6"/>
  <c r="L10" i="6"/>
  <c r="L9" i="6"/>
  <c r="L8" i="6"/>
  <c r="L7" i="6"/>
  <c r="L6" i="6"/>
  <c r="E25" i="6" l="1"/>
  <c r="E24" i="6"/>
  <c r="E23" i="6"/>
  <c r="E22" i="6"/>
  <c r="E21" i="6"/>
  <c r="E20" i="6"/>
  <c r="E19" i="6"/>
  <c r="E18" i="6"/>
  <c r="E17" i="6"/>
  <c r="E16" i="6"/>
  <c r="E15" i="6"/>
  <c r="E14" i="6"/>
  <c r="E13" i="6"/>
  <c r="E12" i="6"/>
  <c r="E11" i="6"/>
  <c r="E10" i="6"/>
  <c r="E9" i="6"/>
  <c r="E8" i="6"/>
  <c r="E7" i="6"/>
  <c r="E6" i="6"/>
  <c r="D25" i="6"/>
  <c r="D24" i="6"/>
  <c r="D23" i="6"/>
  <c r="D22" i="6"/>
  <c r="D21" i="6"/>
  <c r="D20" i="6"/>
  <c r="D19" i="6"/>
  <c r="D18" i="6"/>
  <c r="D17" i="6"/>
  <c r="D16" i="6"/>
  <c r="D15" i="6"/>
  <c r="D14" i="6"/>
  <c r="D13" i="6"/>
  <c r="D12" i="6"/>
  <c r="D11" i="6"/>
  <c r="D10" i="6"/>
  <c r="D9" i="6"/>
  <c r="D8" i="6"/>
  <c r="D7" i="6"/>
  <c r="D6" i="6"/>
  <c r="E16" i="1" l="1"/>
  <c r="E15" i="1"/>
  <c r="H9" i="6" l="1"/>
  <c r="H13" i="6"/>
  <c r="H17" i="6"/>
  <c r="H21" i="6"/>
  <c r="H25" i="6"/>
  <c r="H11" i="6"/>
  <c r="H23" i="6"/>
  <c r="H10" i="6"/>
  <c r="H14" i="6"/>
  <c r="H18" i="6"/>
  <c r="H22" i="6"/>
  <c r="H6" i="6"/>
  <c r="H7" i="6"/>
  <c r="H19" i="6"/>
  <c r="H8" i="6"/>
  <c r="H12" i="6"/>
  <c r="H16" i="6"/>
  <c r="H20" i="6"/>
  <c r="H24" i="6"/>
  <c r="H15" i="6"/>
  <c r="G10" i="6"/>
  <c r="G14" i="6"/>
  <c r="O14" i="6" s="1"/>
  <c r="G18" i="6"/>
  <c r="G22" i="6"/>
  <c r="O22" i="6" s="1"/>
  <c r="G16" i="6"/>
  <c r="O16" i="6" s="1"/>
  <c r="G7" i="6"/>
  <c r="O7" i="6" s="1"/>
  <c r="G11" i="6"/>
  <c r="O11" i="6" s="1"/>
  <c r="G15" i="6"/>
  <c r="O15" i="6" s="1"/>
  <c r="G19" i="6"/>
  <c r="O19" i="6" s="1"/>
  <c r="G23" i="6"/>
  <c r="O23" i="6" s="1"/>
  <c r="G12" i="6"/>
  <c r="O12" i="6" s="1"/>
  <c r="G24" i="6"/>
  <c r="O24" i="6" s="1"/>
  <c r="G9" i="6"/>
  <c r="O9" i="6" s="1"/>
  <c r="G13" i="6"/>
  <c r="O13" i="6" s="1"/>
  <c r="G17" i="6"/>
  <c r="O17" i="6" s="1"/>
  <c r="G21" i="6"/>
  <c r="O21" i="6" s="1"/>
  <c r="G25" i="6"/>
  <c r="O25" i="6" s="1"/>
  <c r="G8" i="6"/>
  <c r="O8" i="6" s="1"/>
  <c r="G20" i="6"/>
  <c r="O20" i="6" s="1"/>
  <c r="G6" i="6"/>
  <c r="O6" i="6" s="1"/>
  <c r="I1" i="2"/>
  <c r="O18" i="6" l="1"/>
  <c r="O10" i="6"/>
  <c r="P17" i="6"/>
  <c r="P12" i="6"/>
  <c r="P18" i="6"/>
  <c r="P8" i="6"/>
  <c r="P13" i="6"/>
  <c r="Q13" i="6" s="1"/>
  <c r="Q23" i="6"/>
  <c r="P23" i="6"/>
  <c r="P7" i="6"/>
  <c r="P14" i="6"/>
  <c r="P25" i="6"/>
  <c r="Q25" i="6" s="1"/>
  <c r="P9" i="6"/>
  <c r="P19" i="6"/>
  <c r="Q19" i="6"/>
  <c r="P16" i="6"/>
  <c r="Q16" i="6" s="1"/>
  <c r="P10" i="6"/>
  <c r="Q10" i="6" s="1"/>
  <c r="P6" i="6"/>
  <c r="P21" i="6"/>
  <c r="Q21" i="6" s="1"/>
  <c r="P24" i="6"/>
  <c r="P15" i="6"/>
  <c r="Q15" i="6"/>
  <c r="P22" i="6"/>
  <c r="P20" i="6"/>
  <c r="P11" i="6"/>
  <c r="Q7" i="6" l="1"/>
  <c r="Q8" i="6"/>
  <c r="Q12" i="6"/>
  <c r="O26" i="6"/>
  <c r="G9" i="2" s="1"/>
  <c r="G8" i="2" s="1"/>
  <c r="P26" i="6"/>
  <c r="G12" i="2" s="1"/>
  <c r="G11" i="2" s="1"/>
  <c r="Q22" i="6"/>
  <c r="Q11" i="6"/>
  <c r="Q24" i="6"/>
  <c r="Q9" i="6"/>
  <c r="Q14" i="6"/>
  <c r="Q20" i="6"/>
  <c r="Q18" i="6"/>
  <c r="Q17" i="6"/>
  <c r="Q6" i="6"/>
  <c r="Q26" i="6" l="1"/>
  <c r="G6" i="2"/>
  <c r="B26" i="1" s="1"/>
</calcChain>
</file>

<file path=xl/sharedStrings.xml><?xml version="1.0" encoding="utf-8"?>
<sst xmlns="http://schemas.openxmlformats.org/spreadsheetml/2006/main" count="221" uniqueCount="166">
  <si>
    <t>(1)</t>
  </si>
  <si>
    <t>MWh/p</t>
    <phoneticPr fontId="4"/>
  </si>
  <si>
    <t>Units</t>
    <phoneticPr fontId="4"/>
  </si>
  <si>
    <t>-</t>
    <phoneticPr fontId="4"/>
  </si>
  <si>
    <t>Selected from the default values set in the methodology</t>
  </si>
  <si>
    <t>[Monitoring option]</t>
    <phoneticPr fontId="4"/>
  </si>
  <si>
    <t>Option A</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</si>
  <si>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</si>
  <si>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</si>
  <si>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</si>
  <si>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</si>
  <si>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</si>
  <si>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</si>
  <si>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</si>
  <si>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t>N/A</t>
  </si>
  <si>
    <t>MWh/p</t>
    <phoneticPr fontId="4"/>
  </si>
  <si>
    <t>[List of Default Values]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</si>
  <si>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</si>
  <si>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</si>
  <si>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</si>
  <si>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</si>
  <si>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</si>
  <si>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</si>
  <si>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Option C</t>
    <phoneticPr fontId="4"/>
  </si>
  <si>
    <t>Monitored data</t>
    <phoneticPr fontId="4"/>
  </si>
  <si>
    <t>Continuously</t>
    <phoneticPr fontId="4"/>
  </si>
  <si>
    <t>(2)</t>
    <phoneticPr fontId="4"/>
  </si>
  <si>
    <t>Option B</t>
    <phoneticPr fontId="4"/>
  </si>
  <si>
    <t>Invoice from fuel supply company</t>
    <phoneticPr fontId="4"/>
  </si>
  <si>
    <t>Data is collected and recorded from the invoices by the fuel supply company.</t>
    <phoneticPr fontId="4"/>
  </si>
  <si>
    <t>Continuously</t>
    <phoneticPr fontId="4"/>
  </si>
  <si>
    <t xml:space="preserve">Power generation efficiency </t>
    <phoneticPr fontId="4"/>
  </si>
  <si>
    <t>%</t>
    <phoneticPr fontId="4"/>
  </si>
  <si>
    <t>Specification of the captive power generation system provided by the manufacturer</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</si>
  <si>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</si>
  <si>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</si>
  <si>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3"/>
  </si>
  <si>
    <t>Parameters</t>
    <phoneticPr fontId="3"/>
  </si>
  <si>
    <t>Description of data</t>
    <phoneticPr fontId="3"/>
  </si>
  <si>
    <t>Units</t>
    <phoneticPr fontId="3"/>
  </si>
  <si>
    <t>-</t>
    <phoneticPr fontId="3"/>
  </si>
  <si>
    <t>Estimated values</t>
    <phoneticPr fontId="3"/>
  </si>
  <si>
    <t>Total</t>
    <phoneticPr fontId="3"/>
  </si>
  <si>
    <t>-</t>
    <phoneticPr fontId="4"/>
  </si>
  <si>
    <t>2. Calculations for reference emissions</t>
    <phoneticPr fontId="4"/>
  </si>
  <si>
    <t>3. Calculations of the project emissions</t>
    <phoneticPr fontId="4"/>
  </si>
  <si>
    <t>(b)</t>
    <phoneticPr fontId="4"/>
  </si>
  <si>
    <t>(c)</t>
    <phoneticPr fontId="4"/>
  </si>
  <si>
    <t>(d)</t>
    <phoneticPr fontId="4"/>
  </si>
  <si>
    <t>(e)</t>
    <phoneticPr fontId="4"/>
  </si>
  <si>
    <t>Parameters</t>
    <phoneticPr fontId="4"/>
  </si>
  <si>
    <t>Description of data</t>
    <phoneticPr fontId="4"/>
  </si>
  <si>
    <t>Estimated Values</t>
    <phoneticPr fontId="4"/>
  </si>
  <si>
    <t>Units</t>
    <phoneticPr fontId="4"/>
  </si>
  <si>
    <t>Source of data</t>
    <phoneticPr fontId="4"/>
  </si>
  <si>
    <t>Other comments</t>
    <phoneticPr fontId="4"/>
  </si>
  <si>
    <t>(a)</t>
    <phoneticPr fontId="4"/>
  </si>
  <si>
    <t>(f)</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</si>
  <si>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</si>
  <si>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Power generation efficiency obtained from manufacturer's specification</t>
    <phoneticPr fontId="4"/>
  </si>
  <si>
    <t>The power generation efficiency calculated from monitored data of the amount of fuel input for power generation and the amount of electricity generated</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</si>
  <si>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</si>
  <si>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</si>
  <si>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</si>
  <si>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</si>
  <si>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</si>
  <si>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</si>
  <si>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</si>
  <si>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</si>
  <si>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</si>
  <si>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</si>
  <si>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</si>
  <si>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</si>
  <si>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</si>
  <si>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</si>
  <si>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</si>
  <si>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</si>
  <si>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</si>
  <si>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</si>
  <si>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</si>
  <si>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for option b</t>
    <phoneticPr fontId="4"/>
  </si>
  <si>
    <t>Calculated</t>
    <phoneticPr fontId="4"/>
  </si>
  <si>
    <r>
      <t>[For captive electricity]
CO</t>
    </r>
    <r>
      <rPr>
        <vertAlign val="subscript"/>
        <sz val="11"/>
        <rFont val="Arial"/>
        <family val="2"/>
      </rPr>
      <t>2</t>
    </r>
    <r>
      <rPr>
        <sz val="11"/>
        <rFont val="Arial"/>
        <family val="2"/>
      </rPr>
      <t xml:space="preserve"> emission factor for consumed electricity</t>
    </r>
    <phoneticPr fontId="4"/>
  </si>
  <si>
    <t>N/A</t>
    <phoneticPr fontId="3"/>
  </si>
  <si>
    <t>for option b</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</si>
  <si>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</si>
  <si>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</si>
  <si>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</si>
  <si>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</si>
  <si>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</si>
  <si>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 xml:space="preserve">JCM Proposed Methodology Spreadsheet Form (Input Sheet) [Attachment to Proposed Methodology Form]  </t>
    <phoneticPr fontId="4"/>
  </si>
  <si>
    <t>JCM_TH_F_PMS_ver01.0</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</si>
  <si>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</si>
  <si>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</si>
  <si>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</si>
  <si>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</si>
  <si>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</si>
  <si>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</si>
  <si>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</si>
  <si>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</si>
  <si>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</si>
  <si>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</si>
  <si>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</si>
  <si>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</si>
  <si>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</si>
  <si>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</si>
  <si>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</si>
  <si>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</si>
  <si>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</si>
  <si>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</si>
  <si>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</si>
  <si>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</si>
  <si>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</si>
  <si>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</si>
  <si>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</si>
  <si>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</si>
  <si>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</si>
  <si>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</si>
  <si>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</si>
  <si>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CO</t>
    </r>
    <r>
      <rPr>
        <vertAlign val="subscript"/>
        <sz val="11"/>
        <rFont val="Arial"/>
        <family val="2"/>
      </rPr>
      <t>2</t>
    </r>
    <r>
      <rPr>
        <sz val="11"/>
        <rFont val="Arial"/>
        <family val="2"/>
      </rPr>
      <t xml:space="preserve"> emission factor of consumed fuel</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</si>
  <si>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</si>
  <si>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</si>
  <si>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</si>
  <si>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i</t>
    <phoneticPr fontId="4"/>
  </si>
  <si>
    <r>
      <t>EC</t>
    </r>
    <r>
      <rPr>
        <i/>
        <vertAlign val="subscript"/>
        <sz val="11"/>
        <rFont val="Arial"/>
        <family val="2"/>
      </rPr>
      <t>PJ,i,p</t>
    </r>
    <phoneticPr fontId="4"/>
  </si>
  <si>
    <r>
      <t>FC</t>
    </r>
    <r>
      <rPr>
        <i/>
        <vertAlign val="subscript"/>
        <sz val="11"/>
        <rFont val="Arial"/>
        <family val="2"/>
      </rPr>
      <t>PJ,p</t>
    </r>
    <phoneticPr fontId="4"/>
  </si>
  <si>
    <r>
      <t>EG</t>
    </r>
    <r>
      <rPr>
        <i/>
        <vertAlign val="subscript"/>
        <sz val="11"/>
        <rFont val="Arial"/>
        <family val="2"/>
      </rPr>
      <t>PJ,p</t>
    </r>
    <phoneticPr fontId="4"/>
  </si>
  <si>
    <r>
      <t>EF</t>
    </r>
    <r>
      <rPr>
        <i/>
        <vertAlign val="subscript"/>
        <sz val="11"/>
        <rFont val="Arial"/>
        <family val="2"/>
      </rPr>
      <t>elec</t>
    </r>
    <phoneticPr fontId="4"/>
  </si>
  <si>
    <r>
      <t>EF</t>
    </r>
    <r>
      <rPr>
        <i/>
        <vertAlign val="subscript"/>
        <sz val="11"/>
        <rFont val="Arial"/>
        <family val="2"/>
      </rPr>
      <t>elec</t>
    </r>
    <phoneticPr fontId="4"/>
  </si>
  <si>
    <r>
      <t>COP</t>
    </r>
    <r>
      <rPr>
        <i/>
        <vertAlign val="subscript"/>
        <sz val="11"/>
        <rFont val="Arial"/>
        <family val="2"/>
      </rPr>
      <t>RE,i</t>
    </r>
    <phoneticPr fontId="4"/>
  </si>
  <si>
    <r>
      <t>COP</t>
    </r>
    <r>
      <rPr>
        <i/>
        <vertAlign val="subscript"/>
        <sz val="11"/>
        <rFont val="Arial"/>
        <family val="2"/>
      </rPr>
      <t>PJ,i</t>
    </r>
    <phoneticPr fontId="4"/>
  </si>
  <si>
    <r>
      <t>η</t>
    </r>
    <r>
      <rPr>
        <i/>
        <vertAlign val="subscript"/>
        <sz val="11"/>
        <rFont val="Arial"/>
        <family val="2"/>
      </rPr>
      <t>elec</t>
    </r>
    <phoneticPr fontId="4"/>
  </si>
  <si>
    <r>
      <t>NCV</t>
    </r>
    <r>
      <rPr>
        <i/>
        <vertAlign val="subscript"/>
        <sz val="11"/>
        <rFont val="Arial"/>
        <family val="2"/>
      </rPr>
      <t>fuel</t>
    </r>
    <phoneticPr fontId="4"/>
  </si>
  <si>
    <r>
      <t>EF</t>
    </r>
    <r>
      <rPr>
        <i/>
        <vertAlign val="subscript"/>
        <sz val="11"/>
        <rFont val="Arial"/>
        <family val="2"/>
      </rPr>
      <t>fuel</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</si>
  <si>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</si>
  <si>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</si>
  <si>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</si>
  <si>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3"/>
  </si>
  <si>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3"/>
  </si>
  <si>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3"/>
  </si>
  <si>
    <t xml:space="preserve"> [Attachment to Project Design Document]</t>
    <phoneticPr fontId="3"/>
  </si>
  <si>
    <t>JCM Proposed Methodology Spreadsheet Form (Calculation Process Sheet)</t>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</si>
  <si>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</si>
  <si>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FC</t>
    </r>
    <r>
      <rPr>
        <i/>
        <vertAlign val="subscript"/>
        <sz val="11"/>
        <rFont val="Arial"/>
        <family val="2"/>
      </rPr>
      <t>PJ,p</t>
    </r>
    <phoneticPr fontId="4"/>
  </si>
  <si>
    <r>
      <t>COP</t>
    </r>
    <r>
      <rPr>
        <i/>
        <vertAlign val="subscript"/>
        <sz val="11"/>
        <rFont val="Arial"/>
        <family val="2"/>
      </rPr>
      <t>RE,i</t>
    </r>
    <phoneticPr fontId="4"/>
  </si>
  <si>
    <r>
      <t>COP</t>
    </r>
    <r>
      <rPr>
        <i/>
        <vertAlign val="subscript"/>
        <sz val="11"/>
        <rFont val="Arial"/>
        <family val="2"/>
      </rPr>
      <t>PJ,i</t>
    </r>
    <phoneticPr fontId="4"/>
  </si>
  <si>
    <r>
      <t>η</t>
    </r>
    <r>
      <rPr>
        <i/>
        <vertAlign val="subscript"/>
        <sz val="11"/>
        <rFont val="Arial"/>
        <family val="2"/>
      </rPr>
      <t>elec</t>
    </r>
    <phoneticPr fontId="4"/>
  </si>
  <si>
    <r>
      <t>NCV</t>
    </r>
    <r>
      <rPr>
        <i/>
        <vertAlign val="subscript"/>
        <sz val="11"/>
        <rFont val="Arial"/>
        <family val="2"/>
      </rPr>
      <t>fuel</t>
    </r>
    <phoneticPr fontId="4"/>
  </si>
  <si>
    <r>
      <t>EF</t>
    </r>
    <r>
      <rPr>
        <i/>
        <vertAlign val="subscript"/>
        <sz val="11"/>
        <rFont val="Arial"/>
        <family val="2"/>
      </rPr>
      <t>fuel</t>
    </r>
    <phoneticPr fontId="4"/>
  </si>
  <si>
    <r>
      <t>COP</t>
    </r>
    <r>
      <rPr>
        <vertAlign val="subscript"/>
        <sz val="11"/>
        <rFont val="Arial"/>
        <family val="2"/>
      </rPr>
      <t>RE,i</t>
    </r>
    <r>
      <rPr>
        <sz val="11"/>
        <rFont val="Arial"/>
        <family val="2"/>
      </rPr>
      <t xml:space="preserve"> (Room temperature condition of - 25 deg. C)</t>
    </r>
    <phoneticPr fontId="4"/>
  </si>
  <si>
    <r>
      <t>COP</t>
    </r>
    <r>
      <rPr>
        <vertAlign val="subscript"/>
        <sz val="11"/>
        <rFont val="Arial"/>
        <family val="2"/>
      </rPr>
      <t>RE,i</t>
    </r>
    <r>
      <rPr>
        <sz val="11"/>
        <rFont val="Arial"/>
        <family val="2"/>
      </rPr>
      <t xml:space="preserve"> (Room temperature condition of 0 deg. C)</t>
    </r>
    <phoneticPr fontId="4"/>
  </si>
  <si>
    <r>
      <t>COP</t>
    </r>
    <r>
      <rPr>
        <vertAlign val="subscript"/>
        <sz val="11"/>
        <rFont val="Arial"/>
        <family val="2"/>
      </rPr>
      <t>RE,i</t>
    </r>
    <r>
      <rPr>
        <sz val="11"/>
        <rFont val="Arial"/>
        <family val="2"/>
      </rPr>
      <t xml:space="preserve"> (Room temperature condition of 5 deg. C)</t>
    </r>
    <phoneticPr fontId="4"/>
  </si>
  <si>
    <t>for option a</t>
    <phoneticPr fontId="4"/>
  </si>
  <si>
    <t>for option b</t>
    <phoneticPr fontId="4"/>
  </si>
  <si>
    <t>Identification number of refrigerators</t>
    <phoneticPr fontId="3"/>
  </si>
  <si>
    <r>
      <t xml:space="preserve">Power consumption of project refrigerator </t>
    </r>
    <r>
      <rPr>
        <i/>
        <sz val="11"/>
        <rFont val="Arial"/>
        <family val="2"/>
      </rPr>
      <t>i</t>
    </r>
    <r>
      <rPr>
        <sz val="11"/>
        <rFont val="Arial"/>
        <family val="2"/>
      </rPr>
      <t xml:space="preserve"> during the period </t>
    </r>
    <r>
      <rPr>
        <i/>
        <sz val="11"/>
        <rFont val="Arial"/>
        <family val="2"/>
      </rPr>
      <t>p</t>
    </r>
    <phoneticPr fontId="4"/>
  </si>
  <si>
    <r>
      <t xml:space="preserve">COP of reference refrigerator </t>
    </r>
    <r>
      <rPr>
        <i/>
        <sz val="11"/>
        <rFont val="Arial"/>
        <family val="2"/>
      </rPr>
      <t>i</t>
    </r>
    <phoneticPr fontId="4"/>
  </si>
  <si>
    <r>
      <t xml:space="preserve">COP of project refrigerator </t>
    </r>
    <r>
      <rPr>
        <i/>
        <sz val="11"/>
        <rFont val="Arial"/>
        <family val="2"/>
      </rPr>
      <t>i</t>
    </r>
    <phoneticPr fontId="4"/>
  </si>
  <si>
    <r>
      <t xml:space="preserve">The amount of electricity generated during the period </t>
    </r>
    <r>
      <rPr>
        <i/>
        <sz val="11"/>
        <rFont val="Arial"/>
        <family val="2"/>
      </rPr>
      <t>p</t>
    </r>
    <phoneticPr fontId="4"/>
  </si>
  <si>
    <t>for options a and b</t>
    <phoneticPr fontId="4"/>
  </si>
  <si>
    <r>
      <t xml:space="preserve">The amount of fuel input for power generation during the period </t>
    </r>
    <r>
      <rPr>
        <i/>
        <sz val="11"/>
        <rFont val="Arial"/>
        <family val="2"/>
      </rPr>
      <t>p</t>
    </r>
    <phoneticPr fontId="4"/>
  </si>
  <si>
    <t>mass or volume/p</t>
    <phoneticPr fontId="4"/>
  </si>
  <si>
    <t>GJ/mass or volume</t>
    <phoneticPr fontId="4"/>
  </si>
  <si>
    <r>
      <t xml:space="preserve">The amount of electricity generated during the period </t>
    </r>
    <r>
      <rPr>
        <i/>
        <sz val="11"/>
        <rFont val="Arial"/>
        <family val="2"/>
      </rPr>
      <t>p</t>
    </r>
    <phoneticPr fontId="3"/>
  </si>
  <si>
    <r>
      <t xml:space="preserve">The amount of fuel input for power generation during the period </t>
    </r>
    <r>
      <rPr>
        <i/>
        <sz val="11"/>
        <rFont val="Arial"/>
        <family val="2"/>
      </rPr>
      <t>p</t>
    </r>
    <phoneticPr fontId="3"/>
  </si>
  <si>
    <r>
      <t xml:space="preserve">Specifications of project refrigerator </t>
    </r>
    <r>
      <rPr>
        <i/>
        <sz val="11"/>
        <rFont val="Arial"/>
        <family val="2"/>
      </rPr>
      <t>i</t>
    </r>
    <r>
      <rPr>
        <sz val="11"/>
        <rFont val="Arial"/>
        <family val="2"/>
      </rPr>
      <t xml:space="preserve"> prepared for the quotation or factory acceptance test data at the time of shipment by manufacturer</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</si>
</sst>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0_ ;[Red]\-#,##0.000\ "/>
    <numFmt numFmtId="178" formatCode="0.00_ "/>
    <numFmt numFmtId="179" formatCode="0.0000_ "/>
    <numFmt numFmtId="180" formatCode="#,##0.00_ ;[Red]\-#,##0.00\ "/>
    <numFmt numFmtId="181" formatCode="#,##0.00_);[Red]\(#,##0.00\)"/>
    <numFmt numFmtId="182" formatCode="#,##0.00_ "/>
    <numFmt numFmtId="183" formatCode="#,##0.0000_ "/>
  </numFmts>
  <fonts count="29"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b/>
      <sz val="10"/>
      <color indexed="9"/>
      <name val="Arial"/>
      <family val="2"/>
    </font>
    <font>
      <i/>
      <vertAlign val="subscript"/>
      <sz val="11"/>
      <name val="Arial"/>
      <family val="2"/>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0" borderId="2" xfId="0" applyFont="1" applyBorder="1" applyProtection="1">
      <alignment vertical="center"/>
      <protection locked="0"/>
    </xf>
    <xf numFmtId="180" fontId="8" fillId="4" borderId="1" xfId="1" applyNumberFormat="1" applyFont="1" applyFill="1" applyBorder="1" applyProtection="1">
      <alignment vertical="center"/>
      <protection locked="0"/>
    </xf>
    <xf numFmtId="181" fontId="8" fillId="0" borderId="2" xfId="1" applyNumberFormat="1" applyFont="1" applyBorder="1" applyProtection="1">
      <alignment vertical="center"/>
      <protection locked="0"/>
    </xf>
    <xf numFmtId="0" fontId="6" fillId="6" borderId="16" xfId="0" applyFont="1" applyFill="1" applyBorder="1">
      <alignment vertical="center"/>
    </xf>
    <xf numFmtId="0" fontId="2" fillId="6" borderId="16" xfId="0" applyFont="1" applyFill="1" applyBorder="1">
      <alignment vertical="center"/>
    </xf>
    <xf numFmtId="0" fontId="6" fillId="6" borderId="16" xfId="0" applyFont="1" applyFill="1" applyBorder="1" applyAlignment="1">
      <alignment horizontal="center" vertical="center"/>
    </xf>
    <xf numFmtId="0" fontId="6" fillId="6" borderId="16" xfId="0" applyFont="1" applyFill="1" applyBorder="1" applyAlignment="1">
      <alignment horizontal="center" vertical="center" shrinkToFit="1"/>
    </xf>
    <xf numFmtId="0" fontId="2" fillId="8" borderId="16" xfId="0" applyFont="1" applyFill="1" applyBorder="1">
      <alignment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3" borderId="16" xfId="0" applyFont="1" applyFill="1" applyBorder="1">
      <alignment vertical="center"/>
    </xf>
    <xf numFmtId="0" fontId="2" fillId="8" borderId="16" xfId="0" applyFont="1" applyFill="1" applyBorder="1" applyAlignment="1">
      <alignment vertical="center"/>
    </xf>
    <xf numFmtId="0" fontId="8" fillId="0" borderId="16" xfId="0" applyFont="1" applyBorder="1" applyAlignment="1">
      <alignment horizontal="center" vertical="center"/>
    </xf>
    <xf numFmtId="0" fontId="6" fillId="6" borderId="18" xfId="0" applyFont="1" applyFill="1" applyBorder="1">
      <alignment vertical="center"/>
    </xf>
    <xf numFmtId="0" fontId="2" fillId="6" borderId="17" xfId="0" applyFont="1" applyFill="1" applyBorder="1">
      <alignment vertical="center"/>
    </xf>
    <xf numFmtId="0" fontId="2" fillId="6" borderId="19" xfId="0" applyFont="1" applyFill="1" applyBorder="1">
      <alignment vertical="center"/>
    </xf>
    <xf numFmtId="0" fontId="2" fillId="8" borderId="18" xfId="0" applyFont="1" applyFill="1" applyBorder="1" applyAlignment="1">
      <alignment vertical="center"/>
    </xf>
    <xf numFmtId="0" fontId="2" fillId="8" borderId="17" xfId="0" applyFont="1" applyFill="1" applyBorder="1">
      <alignment vertical="center"/>
    </xf>
    <xf numFmtId="0" fontId="2" fillId="8" borderId="18" xfId="0" applyFont="1" applyFill="1" applyBorder="1">
      <alignment vertical="center"/>
    </xf>
    <xf numFmtId="0" fontId="2" fillId="9" borderId="2" xfId="0" applyFont="1" applyFill="1" applyBorder="1" applyAlignment="1">
      <alignment horizontal="center" vertical="center"/>
    </xf>
    <xf numFmtId="2" fontId="2" fillId="9" borderId="2" xfId="0" applyNumberFormat="1"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8" fillId="3" borderId="1" xfId="1" applyNumberFormat="1" applyFont="1" applyFill="1" applyBorder="1" applyProtection="1">
      <alignment vertical="center"/>
    </xf>
    <xf numFmtId="176" fontId="8"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2" fillId="0" borderId="0" xfId="0" applyFont="1" applyProtection="1">
      <alignment vertical="center"/>
    </xf>
    <xf numFmtId="0" fontId="22" fillId="0" borderId="0" xfId="0" applyFont="1" applyAlignment="1" applyProtection="1">
      <alignment horizontal="right" vertical="center"/>
    </xf>
    <xf numFmtId="0" fontId="17" fillId="6" borderId="2" xfId="0" applyFont="1" applyFill="1" applyBorder="1" applyProtection="1">
      <alignment vertical="center"/>
    </xf>
    <xf numFmtId="0" fontId="17" fillId="0" borderId="0" xfId="0" applyFont="1" applyProtection="1">
      <alignment vertical="center"/>
    </xf>
    <xf numFmtId="0" fontId="21"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8" fillId="3" borderId="13"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8" fillId="3" borderId="14" xfId="0" applyFont="1" applyFill="1" applyBorder="1" applyAlignment="1" applyProtection="1">
      <alignment vertical="center" wrapText="1"/>
    </xf>
    <xf numFmtId="181" fontId="16" fillId="5" borderId="2" xfId="1" applyNumberFormat="1" applyFont="1" applyFill="1" applyBorder="1" applyProtection="1">
      <alignment vertical="center"/>
    </xf>
    <xf numFmtId="181" fontId="16" fillId="5" borderId="2" xfId="0" applyNumberFormat="1" applyFont="1" applyFill="1" applyBorder="1" applyProtection="1">
      <alignment vertical="center"/>
    </xf>
    <xf numFmtId="177" fontId="22" fillId="5" borderId="2" xfId="1" applyNumberFormat="1" applyFont="1" applyFill="1" applyBorder="1" applyProtection="1">
      <alignment vertical="center"/>
    </xf>
    <xf numFmtId="179" fontId="16" fillId="5" borderId="2" xfId="0" applyNumberFormat="1" applyFont="1" applyFill="1" applyBorder="1" applyProtection="1">
      <alignment vertical="center"/>
    </xf>
    <xf numFmtId="178" fontId="16" fillId="5" borderId="2" xfId="0" applyNumberFormat="1" applyFont="1" applyFill="1" applyBorder="1" applyProtection="1">
      <alignment vertical="center"/>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7" fontId="16" fillId="5" borderId="2" xfId="0" applyNumberFormat="1" applyFont="1" applyFill="1" applyBorder="1" applyProtection="1">
      <alignment vertical="center"/>
    </xf>
    <xf numFmtId="180" fontId="22" fillId="5" borderId="2" xfId="1" applyNumberFormat="1" applyFont="1" applyFill="1" applyBorder="1" applyAlignment="1" applyProtection="1">
      <alignment horizontal="right" vertical="center"/>
    </xf>
    <xf numFmtId="180" fontId="22" fillId="3" borderId="2" xfId="1" applyNumberFormat="1" applyFont="1" applyFill="1" applyBorder="1" applyAlignment="1" applyProtection="1">
      <alignment horizontal="right" vertical="center"/>
    </xf>
    <xf numFmtId="180" fontId="8" fillId="3" borderId="2" xfId="1" applyNumberFormat="1" applyFont="1" applyFill="1" applyBorder="1" applyProtection="1">
      <alignment vertical="center"/>
    </xf>
    <xf numFmtId="180" fontId="8" fillId="5" borderId="2" xfId="1" applyNumberFormat="1" applyFont="1" applyFill="1" applyBorder="1" applyProtection="1">
      <alignment vertical="center"/>
    </xf>
    <xf numFmtId="182" fontId="2" fillId="0" borderId="20" xfId="0" applyNumberFormat="1" applyFont="1" applyBorder="1">
      <alignment vertical="center"/>
    </xf>
    <xf numFmtId="182" fontId="8" fillId="0" borderId="17" xfId="0" applyNumberFormat="1" applyFont="1" applyFill="1" applyBorder="1">
      <alignment vertical="center"/>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2" fontId="16" fillId="5" borderId="2" xfId="0" applyNumberFormat="1" applyFont="1" applyFill="1" applyBorder="1" applyProtection="1">
      <alignment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82" fontId="8" fillId="0" borderId="1" xfId="0" applyNumberFormat="1" applyFont="1" applyFill="1" applyBorder="1" applyProtection="1">
      <alignment vertical="center"/>
      <protection locked="0"/>
    </xf>
    <xf numFmtId="183" fontId="8" fillId="0" borderId="1" xfId="0" applyNumberFormat="1" applyFont="1" applyFill="1" applyBorder="1" applyProtection="1">
      <alignment vertical="center"/>
      <protection locked="0"/>
    </xf>
    <xf numFmtId="182" fontId="8" fillId="0" borderId="2" xfId="0" applyNumberFormat="1" applyFont="1" applyFill="1" applyBorder="1" applyProtection="1">
      <alignment vertical="center"/>
      <protection locked="0"/>
    </xf>
    <xf numFmtId="0" fontId="2" fillId="0" borderId="8" xfId="0" applyFont="1" applyFill="1" applyBorder="1" applyProtection="1">
      <alignment vertical="center"/>
    </xf>
    <xf numFmtId="0" fontId="2" fillId="0" borderId="23" xfId="0" applyFont="1" applyFill="1" applyBorder="1" applyProtection="1">
      <alignment vertical="center"/>
    </xf>
    <xf numFmtId="0" fontId="2" fillId="0" borderId="7" xfId="0" applyFont="1" applyFill="1" applyBorder="1" applyProtection="1">
      <alignment vertical="center"/>
    </xf>
    <xf numFmtId="0" fontId="8" fillId="3" borderId="1" xfId="0" applyFont="1" applyFill="1" applyBorder="1" applyAlignment="1" applyProtection="1">
      <alignment vertical="center" wrapText="1"/>
    </xf>
    <xf numFmtId="0" fontId="6" fillId="6" borderId="1" xfId="0" applyFont="1" applyFill="1" applyBorder="1" applyAlignment="1" applyProtection="1">
      <alignment horizontal="center" vertical="center" wrapText="1"/>
    </xf>
    <xf numFmtId="0" fontId="6" fillId="6" borderId="1" xfId="0" applyFont="1" applyFill="1" applyBorder="1" applyAlignment="1">
      <alignment horizontal="center" vertical="center" wrapText="1"/>
    </xf>
    <xf numFmtId="0" fontId="8" fillId="4" borderId="1" xfId="0" quotePrefix="1"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8" fillId="9" borderId="10" xfId="0" applyFont="1" applyFill="1" applyBorder="1">
      <alignment vertical="center"/>
    </xf>
    <xf numFmtId="0" fontId="2" fillId="9" borderId="11" xfId="0" applyFont="1" applyFill="1" applyBorder="1" applyAlignment="1">
      <alignment horizontal="center" vertical="center"/>
    </xf>
    <xf numFmtId="2" fontId="2" fillId="9" borderId="11" xfId="0" applyNumberFormat="1" applyFont="1" applyFill="1" applyBorder="1" applyAlignment="1">
      <alignment horizontal="center" vertical="center"/>
    </xf>
    <xf numFmtId="0" fontId="8"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6" fillId="6" borderId="1" xfId="0" applyFont="1" applyFill="1" applyBorder="1" applyAlignment="1" applyProtection="1">
      <alignment horizontal="center" vertical="center" wrapText="1"/>
    </xf>
    <xf numFmtId="176" fontId="23" fillId="4" borderId="5" xfId="1" applyNumberFormat="1" applyFont="1" applyFill="1" applyBorder="1" applyAlignment="1" applyProtection="1">
      <alignment horizontal="right" vertical="center"/>
    </xf>
    <xf numFmtId="176" fontId="23" fillId="4" borderId="6" xfId="1" applyNumberFormat="1" applyFont="1" applyFill="1" applyBorder="1" applyAlignment="1" applyProtection="1">
      <alignment horizontal="right"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10" xfId="0" applyFont="1" applyFill="1" applyBorder="1" applyAlignment="1" applyProtection="1">
      <alignment horizontal="center" vertical="top" wrapText="1"/>
    </xf>
    <xf numFmtId="0" fontId="6" fillId="6" borderId="12" xfId="0" applyFont="1" applyFill="1" applyBorder="1" applyAlignment="1" applyProtection="1">
      <alignment horizontal="center" vertical="top" wrapText="1"/>
    </xf>
    <xf numFmtId="0" fontId="6" fillId="6" borderId="11" xfId="0" applyFont="1" applyFill="1" applyBorder="1" applyAlignment="1" applyProtection="1">
      <alignment horizontal="center" vertical="top" wrapText="1"/>
    </xf>
    <xf numFmtId="0" fontId="19" fillId="6" borderId="10" xfId="0" applyFont="1" applyFill="1" applyBorder="1" applyAlignment="1" applyProtection="1">
      <alignment horizontal="center" vertical="top" wrapText="1"/>
    </xf>
    <xf numFmtId="0" fontId="19" fillId="6" borderId="12" xfId="0" applyFont="1" applyFill="1" applyBorder="1" applyAlignment="1" applyProtection="1">
      <alignment horizontal="center" vertical="top" wrapText="1"/>
    </xf>
    <xf numFmtId="0" fontId="19" fillId="6" borderId="11" xfId="0" applyFont="1" applyFill="1" applyBorder="1" applyAlignment="1" applyProtection="1">
      <alignment horizontal="center" vertical="top" wrapText="1"/>
    </xf>
    <xf numFmtId="0" fontId="21" fillId="6" borderId="2" xfId="0" applyFont="1" applyFill="1" applyBorder="1" applyAlignment="1" applyProtection="1">
      <alignment vertical="center" wrapText="1"/>
    </xf>
    <xf numFmtId="0" fontId="5" fillId="7" borderId="0" xfId="0" applyFont="1" applyFill="1" applyAlignment="1">
      <alignment vertical="center"/>
    </xf>
    <xf numFmtId="0" fontId="27" fillId="7"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80" zoomScaleNormal="55" zoomScaleSheetLayoutView="80" workbookViewId="0"/>
  </sheetViews>
  <sheetFormatPr defaultColWidth="9" defaultRowHeight="14.25" x14ac:dyDescent="0.15"/>
  <cols>
    <col min="1" max="1" width="2.625" style="35" customWidth="1"/>
    <col min="2" max="2" width="15.75" style="35" customWidth="1"/>
    <col min="3" max="3" width="16.875" style="35" customWidth="1"/>
    <col min="4" max="4" width="32.25" style="35" customWidth="1"/>
    <col min="5" max="5" width="14.125" style="35" customWidth="1"/>
    <col min="6" max="6" width="13.125" style="35" customWidth="1"/>
    <col min="7" max="7" width="11.625" style="35" customWidth="1"/>
    <col min="8" max="8" width="11.5" style="35" customWidth="1"/>
    <col min="9" max="9" width="60.625" style="35" customWidth="1"/>
    <col min="10" max="10" width="15.75" style="35" customWidth="1"/>
    <col min="11" max="11" width="14.625" style="35" customWidth="1"/>
    <col min="12" max="16384" width="9" style="35"/>
  </cols>
  <sheetData>
    <row r="1" spans="1:11" ht="18" customHeight="1" x14ac:dyDescent="0.15">
      <c r="K1" s="36" t="s">
        <v>91</v>
      </c>
    </row>
    <row r="2" spans="1:11" ht="27.75" customHeight="1" x14ac:dyDescent="0.15">
      <c r="A2" s="37" t="s">
        <v>90</v>
      </c>
      <c r="B2" s="37"/>
      <c r="C2" s="37"/>
      <c r="D2" s="37"/>
      <c r="E2" s="37"/>
      <c r="F2" s="37"/>
      <c r="G2" s="37"/>
      <c r="H2" s="37"/>
      <c r="I2" s="37"/>
      <c r="J2" s="37"/>
      <c r="K2" s="38"/>
    </row>
    <row r="4" spans="1:11" ht="18.75" customHeight="1" x14ac:dyDescent="0.15">
      <c r="A4" s="39" t="s">
        <v>112</v>
      </c>
      <c r="B4" s="39"/>
    </row>
    <row r="5" spans="1:11" ht="18.75" customHeight="1" x14ac:dyDescent="0.15">
      <c r="A5" s="39"/>
      <c r="B5" s="100" t="s">
        <v>92</v>
      </c>
      <c r="C5" s="100" t="s">
        <v>93</v>
      </c>
      <c r="D5" s="100" t="s">
        <v>94</v>
      </c>
      <c r="E5" s="100" t="s">
        <v>95</v>
      </c>
      <c r="F5" s="100" t="s">
        <v>96</v>
      </c>
      <c r="G5" s="100" t="s">
        <v>97</v>
      </c>
      <c r="H5" s="100" t="s">
        <v>98</v>
      </c>
      <c r="I5" s="100" t="s">
        <v>99</v>
      </c>
      <c r="J5" s="100" t="s">
        <v>100</v>
      </c>
      <c r="K5" s="100" t="s">
        <v>101</v>
      </c>
    </row>
    <row r="6" spans="1:11" s="40" customFormat="1" ht="39" customHeight="1" x14ac:dyDescent="0.15">
      <c r="B6" s="100" t="s">
        <v>102</v>
      </c>
      <c r="C6" s="100" t="s">
        <v>103</v>
      </c>
      <c r="D6" s="100" t="s">
        <v>104</v>
      </c>
      <c r="E6" s="100" t="s">
        <v>105</v>
      </c>
      <c r="F6" s="100" t="s">
        <v>106</v>
      </c>
      <c r="G6" s="100" t="s">
        <v>107</v>
      </c>
      <c r="H6" s="100" t="s">
        <v>108</v>
      </c>
      <c r="I6" s="100" t="s">
        <v>109</v>
      </c>
      <c r="J6" s="100" t="s">
        <v>110</v>
      </c>
      <c r="K6" s="100" t="s">
        <v>111</v>
      </c>
    </row>
    <row r="7" spans="1:11" ht="139.9" customHeight="1" x14ac:dyDescent="0.15">
      <c r="B7" s="41" t="s">
        <v>0</v>
      </c>
      <c r="C7" s="102" t="s">
        <v>124</v>
      </c>
      <c r="D7" s="98" t="s">
        <v>155</v>
      </c>
      <c r="E7" s="43" t="s">
        <v>43</v>
      </c>
      <c r="F7" s="44" t="s">
        <v>1</v>
      </c>
      <c r="G7" s="3" t="s">
        <v>23</v>
      </c>
      <c r="H7" s="3" t="s">
        <v>24</v>
      </c>
      <c r="I7" s="101" t="s">
        <v>142</v>
      </c>
      <c r="J7" s="4" t="s">
        <v>25</v>
      </c>
      <c r="K7" s="4" t="s">
        <v>88</v>
      </c>
    </row>
    <row r="8" spans="1:11" ht="65.45" customHeight="1" x14ac:dyDescent="0.15">
      <c r="A8" s="45"/>
      <c r="B8" s="41" t="s">
        <v>26</v>
      </c>
      <c r="C8" s="102" t="s">
        <v>143</v>
      </c>
      <c r="D8" s="107" t="s">
        <v>160</v>
      </c>
      <c r="E8" s="15"/>
      <c r="F8" s="107" t="s">
        <v>161</v>
      </c>
      <c r="G8" s="3" t="s">
        <v>27</v>
      </c>
      <c r="H8" s="3" t="s">
        <v>28</v>
      </c>
      <c r="I8" s="4" t="s">
        <v>29</v>
      </c>
      <c r="J8" s="4" t="s">
        <v>30</v>
      </c>
      <c r="K8" s="4" t="s">
        <v>84</v>
      </c>
    </row>
    <row r="9" spans="1:11" ht="139.9" customHeight="1" x14ac:dyDescent="0.15">
      <c r="A9" s="45"/>
      <c r="B9" s="41" t="s">
        <v>18</v>
      </c>
      <c r="C9" s="102" t="s">
        <v>126</v>
      </c>
      <c r="D9" s="98" t="s">
        <v>158</v>
      </c>
      <c r="E9" s="15"/>
      <c r="F9" s="44" t="s">
        <v>15</v>
      </c>
      <c r="G9" s="3" t="s">
        <v>19</v>
      </c>
      <c r="H9" s="3" t="s">
        <v>20</v>
      </c>
      <c r="I9" s="101" t="s">
        <v>142</v>
      </c>
      <c r="J9" s="4" t="s">
        <v>17</v>
      </c>
      <c r="K9" s="4" t="s">
        <v>80</v>
      </c>
    </row>
    <row r="10" spans="1:11" ht="8.25" customHeight="1" x14ac:dyDescent="0.15">
      <c r="A10" s="45"/>
    </row>
    <row r="11" spans="1:11" ht="20.100000000000001" customHeight="1" x14ac:dyDescent="0.15">
      <c r="A11" s="39" t="s">
        <v>113</v>
      </c>
    </row>
    <row r="12" spans="1:11" ht="20.100000000000001" customHeight="1" x14ac:dyDescent="0.15">
      <c r="A12" s="45"/>
      <c r="B12" s="99" t="s">
        <v>56</v>
      </c>
      <c r="C12" s="114" t="s">
        <v>46</v>
      </c>
      <c r="D12" s="114"/>
      <c r="E12" s="99" t="s">
        <v>47</v>
      </c>
      <c r="F12" s="99" t="s">
        <v>48</v>
      </c>
      <c r="G12" s="114" t="s">
        <v>49</v>
      </c>
      <c r="H12" s="114"/>
      <c r="I12" s="114"/>
      <c r="J12" s="114" t="s">
        <v>57</v>
      </c>
      <c r="K12" s="114"/>
    </row>
    <row r="13" spans="1:11" ht="39" customHeight="1" x14ac:dyDescent="0.15">
      <c r="A13" s="45"/>
      <c r="B13" s="99" t="s">
        <v>50</v>
      </c>
      <c r="C13" s="114" t="s">
        <v>51</v>
      </c>
      <c r="D13" s="114"/>
      <c r="E13" s="99" t="s">
        <v>52</v>
      </c>
      <c r="F13" s="99" t="s">
        <v>53</v>
      </c>
      <c r="G13" s="114" t="s">
        <v>54</v>
      </c>
      <c r="H13" s="114"/>
      <c r="I13" s="114"/>
      <c r="J13" s="114" t="s">
        <v>55</v>
      </c>
      <c r="K13" s="114"/>
    </row>
    <row r="14" spans="1:11" ht="68.25" customHeight="1" x14ac:dyDescent="0.15">
      <c r="A14" s="45"/>
      <c r="B14" s="103" t="s">
        <v>128</v>
      </c>
      <c r="C14" s="108" t="s">
        <v>114</v>
      </c>
      <c r="D14" s="108"/>
      <c r="E14" s="5"/>
      <c r="F14" s="98" t="s">
        <v>115</v>
      </c>
      <c r="G14" s="109" t="s">
        <v>22</v>
      </c>
      <c r="H14" s="109"/>
      <c r="I14" s="109"/>
      <c r="J14" s="110"/>
      <c r="K14" s="110"/>
    </row>
    <row r="15" spans="1:11" ht="68.25" customHeight="1" x14ac:dyDescent="0.15">
      <c r="A15" s="45"/>
      <c r="B15" s="103" t="s">
        <v>128</v>
      </c>
      <c r="C15" s="108" t="s">
        <v>116</v>
      </c>
      <c r="D15" s="108"/>
      <c r="E15" s="46">
        <f>IF(ISERROR(3.6*(100/E20)*E22),0,3.6*(100/E20)*E22)</f>
        <v>0</v>
      </c>
      <c r="F15" s="98" t="s">
        <v>115</v>
      </c>
      <c r="G15" s="109" t="s">
        <v>59</v>
      </c>
      <c r="H15" s="109"/>
      <c r="I15" s="109"/>
      <c r="J15" s="112" t="s">
        <v>81</v>
      </c>
      <c r="K15" s="113"/>
    </row>
    <row r="16" spans="1:11" ht="68.25" customHeight="1" x14ac:dyDescent="0.15">
      <c r="A16" s="45"/>
      <c r="B16" s="103" t="s">
        <v>128</v>
      </c>
      <c r="C16" s="108" t="s">
        <v>117</v>
      </c>
      <c r="D16" s="108"/>
      <c r="E16" s="46">
        <f>IF(ISERROR(E8*E21*E22/E9),0,E8*E21*E22/E9)</f>
        <v>0</v>
      </c>
      <c r="F16" s="98" t="s">
        <v>115</v>
      </c>
      <c r="G16" s="109" t="s">
        <v>60</v>
      </c>
      <c r="H16" s="109"/>
      <c r="I16" s="109"/>
      <c r="J16" s="112" t="s">
        <v>81</v>
      </c>
      <c r="K16" s="113"/>
    </row>
    <row r="17" spans="1:11" ht="123" customHeight="1" x14ac:dyDescent="0.15">
      <c r="A17" s="45"/>
      <c r="B17" s="103" t="s">
        <v>128</v>
      </c>
      <c r="C17" s="108" t="s">
        <v>118</v>
      </c>
      <c r="D17" s="108"/>
      <c r="E17" s="6"/>
      <c r="F17" s="98" t="s">
        <v>115</v>
      </c>
      <c r="G17" s="111" t="s">
        <v>58</v>
      </c>
      <c r="H17" s="111"/>
      <c r="I17" s="111"/>
      <c r="J17" s="110"/>
      <c r="K17" s="110"/>
    </row>
    <row r="18" spans="1:11" ht="54.75" customHeight="1" x14ac:dyDescent="0.15">
      <c r="A18" s="45"/>
      <c r="B18" s="103" t="s">
        <v>144</v>
      </c>
      <c r="C18" s="108" t="s">
        <v>156</v>
      </c>
      <c r="D18" s="108"/>
      <c r="E18" s="47" t="s">
        <v>43</v>
      </c>
      <c r="F18" s="91" t="s">
        <v>3</v>
      </c>
      <c r="G18" s="109" t="s">
        <v>4</v>
      </c>
      <c r="H18" s="109"/>
      <c r="I18" s="109"/>
      <c r="J18" s="112" t="s">
        <v>88</v>
      </c>
      <c r="K18" s="113"/>
    </row>
    <row r="19" spans="1:11" ht="54.75" customHeight="1" x14ac:dyDescent="0.15">
      <c r="A19" s="45"/>
      <c r="B19" s="103" t="s">
        <v>145</v>
      </c>
      <c r="C19" s="108" t="s">
        <v>157</v>
      </c>
      <c r="D19" s="108"/>
      <c r="E19" s="47" t="s">
        <v>43</v>
      </c>
      <c r="F19" s="91" t="s">
        <v>3</v>
      </c>
      <c r="G19" s="109" t="s">
        <v>165</v>
      </c>
      <c r="H19" s="109"/>
      <c r="I19" s="109"/>
      <c r="J19" s="112" t="s">
        <v>88</v>
      </c>
      <c r="K19" s="113"/>
    </row>
    <row r="20" spans="1:11" ht="54.75" customHeight="1" x14ac:dyDescent="0.15">
      <c r="A20" s="45"/>
      <c r="B20" s="103" t="s">
        <v>146</v>
      </c>
      <c r="C20" s="108" t="s">
        <v>31</v>
      </c>
      <c r="D20" s="108"/>
      <c r="E20" s="92"/>
      <c r="F20" s="48" t="s">
        <v>32</v>
      </c>
      <c r="G20" s="111" t="s">
        <v>33</v>
      </c>
      <c r="H20" s="111"/>
      <c r="I20" s="111"/>
      <c r="J20" s="109" t="s">
        <v>152</v>
      </c>
      <c r="K20" s="109"/>
    </row>
    <row r="21" spans="1:11" ht="100.15" customHeight="1" x14ac:dyDescent="0.15">
      <c r="A21" s="45"/>
      <c r="B21" s="103" t="s">
        <v>147</v>
      </c>
      <c r="C21" s="108" t="s">
        <v>34</v>
      </c>
      <c r="D21" s="108"/>
      <c r="E21" s="92"/>
      <c r="F21" s="48" t="s">
        <v>162</v>
      </c>
      <c r="G21" s="111" t="s">
        <v>89</v>
      </c>
      <c r="H21" s="111"/>
      <c r="I21" s="111"/>
      <c r="J21" s="109" t="s">
        <v>153</v>
      </c>
      <c r="K21" s="109"/>
    </row>
    <row r="22" spans="1:11" ht="100.15" customHeight="1" x14ac:dyDescent="0.15">
      <c r="A22" s="45"/>
      <c r="B22" s="103" t="s">
        <v>148</v>
      </c>
      <c r="C22" s="108" t="s">
        <v>119</v>
      </c>
      <c r="D22" s="108"/>
      <c r="E22" s="93"/>
      <c r="F22" s="48" t="s">
        <v>69</v>
      </c>
      <c r="G22" s="111" t="s">
        <v>35</v>
      </c>
      <c r="H22" s="111"/>
      <c r="I22" s="111"/>
      <c r="J22" s="109" t="s">
        <v>159</v>
      </c>
      <c r="K22" s="109"/>
    </row>
    <row r="23" spans="1:11" ht="6.75" customHeight="1" x14ac:dyDescent="0.15">
      <c r="A23" s="45"/>
    </row>
    <row r="24" spans="1:11" ht="18.75" customHeight="1" x14ac:dyDescent="0.15">
      <c r="A24" s="49" t="s">
        <v>120</v>
      </c>
      <c r="B24" s="49"/>
    </row>
    <row r="25" spans="1:11" ht="17.25" thickBot="1" x14ac:dyDescent="0.2">
      <c r="B25" s="117" t="s">
        <v>121</v>
      </c>
      <c r="C25" s="118"/>
      <c r="D25" s="50" t="s">
        <v>2</v>
      </c>
    </row>
    <row r="26" spans="1:11" ht="19.5" thickBot="1" x14ac:dyDescent="0.2">
      <c r="B26" s="115">
        <f>ROUNDDOWN('MPS(calc_process)'!G6,0)</f>
        <v>0</v>
      </c>
      <c r="C26" s="116"/>
      <c r="D26" s="51" t="s">
        <v>122</v>
      </c>
    </row>
    <row r="27" spans="1:11" ht="20.100000000000001" customHeight="1" x14ac:dyDescent="0.15">
      <c r="B27" s="52"/>
      <c r="C27" s="52"/>
      <c r="F27" s="53"/>
      <c r="G27" s="53"/>
    </row>
    <row r="28" spans="1:11" ht="18.75" customHeight="1" x14ac:dyDescent="0.15">
      <c r="A28" s="39" t="s">
        <v>5</v>
      </c>
    </row>
    <row r="29" spans="1:11" ht="18" customHeight="1" x14ac:dyDescent="0.15">
      <c r="B29" s="54" t="s">
        <v>6</v>
      </c>
      <c r="C29" s="95" t="s">
        <v>85</v>
      </c>
      <c r="D29" s="96"/>
      <c r="E29" s="96"/>
      <c r="F29" s="96"/>
      <c r="G29" s="96"/>
      <c r="H29" s="96"/>
      <c r="I29" s="96"/>
      <c r="J29" s="97"/>
    </row>
    <row r="30" spans="1:11" ht="18" customHeight="1" x14ac:dyDescent="0.15">
      <c r="B30" s="54" t="s">
        <v>7</v>
      </c>
      <c r="C30" s="95" t="s">
        <v>86</v>
      </c>
      <c r="D30" s="96"/>
      <c r="E30" s="96"/>
      <c r="F30" s="96"/>
      <c r="G30" s="96"/>
      <c r="H30" s="96"/>
      <c r="I30" s="96"/>
      <c r="J30" s="97"/>
    </row>
    <row r="31" spans="1:11" ht="18" customHeight="1" x14ac:dyDescent="0.15">
      <c r="B31" s="54" t="s">
        <v>8</v>
      </c>
      <c r="C31" s="95" t="s">
        <v>87</v>
      </c>
      <c r="D31" s="96"/>
      <c r="E31" s="96"/>
      <c r="F31" s="96"/>
      <c r="G31" s="96"/>
      <c r="H31" s="96"/>
      <c r="I31" s="96"/>
      <c r="J31" s="97"/>
    </row>
  </sheetData>
  <sheetProtection formatCells="0" formatRows="0"/>
  <mergeCells count="35">
    <mergeCell ref="C21:D21"/>
    <mergeCell ref="B26:C26"/>
    <mergeCell ref="C18:D18"/>
    <mergeCell ref="B25:C25"/>
    <mergeCell ref="G21:I21"/>
    <mergeCell ref="J21:K21"/>
    <mergeCell ref="J22:K22"/>
    <mergeCell ref="G18:I18"/>
    <mergeCell ref="J18:K18"/>
    <mergeCell ref="C19:D19"/>
    <mergeCell ref="G19:I19"/>
    <mergeCell ref="J19:K19"/>
    <mergeCell ref="C20:D20"/>
    <mergeCell ref="G20:I20"/>
    <mergeCell ref="J20:K20"/>
    <mergeCell ref="C22:D22"/>
    <mergeCell ref="G22:I22"/>
    <mergeCell ref="C12:D12"/>
    <mergeCell ref="G12:I12"/>
    <mergeCell ref="J12:K12"/>
    <mergeCell ref="C13:D13"/>
    <mergeCell ref="G13:I13"/>
    <mergeCell ref="J13:K13"/>
    <mergeCell ref="C14:D14"/>
    <mergeCell ref="G14:I14"/>
    <mergeCell ref="J14:K14"/>
    <mergeCell ref="C17:D17"/>
    <mergeCell ref="G17:I17"/>
    <mergeCell ref="J17:K17"/>
    <mergeCell ref="J15:K15"/>
    <mergeCell ref="J16:K16"/>
    <mergeCell ref="C15:D15"/>
    <mergeCell ref="G15:I15"/>
    <mergeCell ref="C16:D16"/>
    <mergeCell ref="G16:I16"/>
  </mergeCells>
  <phoneticPr fontId="4"/>
  <dataValidations count="1">
    <dataValidation type="list" allowBlank="1" showInputMessage="1" showErrorMessage="1" sqref="E17" xr:uid="{00000000-0002-0000-0000-000000000000}">
      <formula1>"0.8,0.46"</formula1>
    </dataValidation>
  </dataValidations>
  <pageMargins left="0.70866141732283472" right="0.70866141732283472" top="0.74803149606299213" bottom="0.74803149606299213" header="0.31496062992125984" footer="0.31496062992125984"/>
  <pageSetup paperSize="9" scale="55" fitToHeight="3" orientation="landscape"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Q26"/>
  <sheetViews>
    <sheetView showGridLines="0" view="pageBreakPreview" zoomScale="80" zoomScaleNormal="70" zoomScaleSheetLayoutView="80" workbookViewId="0"/>
  </sheetViews>
  <sheetFormatPr defaultColWidth="9" defaultRowHeight="14.25" x14ac:dyDescent="0.15"/>
  <cols>
    <col min="1" max="17" width="13.625" style="55" customWidth="1"/>
    <col min="18" max="16384" width="9" style="55"/>
  </cols>
  <sheetData>
    <row r="1" spans="1:17" x14ac:dyDescent="0.15">
      <c r="Q1" s="56" t="str">
        <f>'MPS(input)'!K1</f>
        <v>JCM_TH_F_PMS_ver01.0</v>
      </c>
    </row>
    <row r="2" spans="1:17" s="58" customFormat="1" ht="27.6" customHeight="1" x14ac:dyDescent="0.15">
      <c r="A2" s="57"/>
      <c r="B2" s="57"/>
      <c r="C2" s="119" t="s">
        <v>61</v>
      </c>
      <c r="D2" s="120"/>
      <c r="E2" s="121"/>
      <c r="F2" s="119" t="s">
        <v>62</v>
      </c>
      <c r="G2" s="120"/>
      <c r="H2" s="120"/>
      <c r="I2" s="120"/>
      <c r="J2" s="120"/>
      <c r="K2" s="120"/>
      <c r="L2" s="120"/>
      <c r="M2" s="120"/>
      <c r="N2" s="121"/>
      <c r="O2" s="122" t="s">
        <v>63</v>
      </c>
      <c r="P2" s="123"/>
      <c r="Q2" s="124"/>
    </row>
    <row r="3" spans="1:17" ht="18.75" x14ac:dyDescent="0.15">
      <c r="A3" s="59" t="s">
        <v>37</v>
      </c>
      <c r="B3" s="89" t="s">
        <v>123</v>
      </c>
      <c r="C3" s="89" t="s">
        <v>124</v>
      </c>
      <c r="D3" s="102" t="s">
        <v>125</v>
      </c>
      <c r="E3" s="102" t="s">
        <v>126</v>
      </c>
      <c r="F3" s="103" t="s">
        <v>127</v>
      </c>
      <c r="G3" s="103" t="s">
        <v>128</v>
      </c>
      <c r="H3" s="103" t="s">
        <v>127</v>
      </c>
      <c r="I3" s="103" t="s">
        <v>127</v>
      </c>
      <c r="J3" s="103" t="s">
        <v>129</v>
      </c>
      <c r="K3" s="103" t="s">
        <v>130</v>
      </c>
      <c r="L3" s="103" t="s">
        <v>131</v>
      </c>
      <c r="M3" s="103" t="s">
        <v>132</v>
      </c>
      <c r="N3" s="103" t="s">
        <v>133</v>
      </c>
      <c r="O3" s="89" t="s">
        <v>134</v>
      </c>
      <c r="P3" s="89" t="s">
        <v>135</v>
      </c>
      <c r="Q3" s="89" t="s">
        <v>136</v>
      </c>
    </row>
    <row r="4" spans="1:17" ht="149.44999999999999" customHeight="1" x14ac:dyDescent="0.15">
      <c r="A4" s="59" t="s">
        <v>38</v>
      </c>
      <c r="B4" s="60" t="s">
        <v>154</v>
      </c>
      <c r="C4" s="42" t="s">
        <v>155</v>
      </c>
      <c r="D4" s="61" t="s">
        <v>164</v>
      </c>
      <c r="E4" s="62" t="s">
        <v>163</v>
      </c>
      <c r="F4" s="63" t="s">
        <v>64</v>
      </c>
      <c r="G4" s="64" t="s">
        <v>65</v>
      </c>
      <c r="H4" s="64" t="s">
        <v>66</v>
      </c>
      <c r="I4" s="64" t="s">
        <v>82</v>
      </c>
      <c r="J4" s="64" t="s">
        <v>156</v>
      </c>
      <c r="K4" s="64" t="s">
        <v>157</v>
      </c>
      <c r="L4" s="64" t="s">
        <v>31</v>
      </c>
      <c r="M4" s="64" t="s">
        <v>34</v>
      </c>
      <c r="N4" s="65" t="s">
        <v>67</v>
      </c>
      <c r="O4" s="61" t="s">
        <v>137</v>
      </c>
      <c r="P4" s="61" t="s">
        <v>138</v>
      </c>
      <c r="Q4" s="61" t="s">
        <v>139</v>
      </c>
    </row>
    <row r="5" spans="1:17" ht="28.5" x14ac:dyDescent="0.15">
      <c r="A5" s="59" t="s">
        <v>39</v>
      </c>
      <c r="B5" s="90" t="s">
        <v>40</v>
      </c>
      <c r="C5" s="86" t="s">
        <v>1</v>
      </c>
      <c r="D5" s="107" t="s">
        <v>161</v>
      </c>
      <c r="E5" s="86" t="s">
        <v>1</v>
      </c>
      <c r="F5" s="87" t="s">
        <v>68</v>
      </c>
      <c r="G5" s="87" t="s">
        <v>68</v>
      </c>
      <c r="H5" s="87" t="s">
        <v>68</v>
      </c>
      <c r="I5" s="87" t="s">
        <v>68</v>
      </c>
      <c r="J5" s="91" t="s">
        <v>3</v>
      </c>
      <c r="K5" s="91" t="s">
        <v>3</v>
      </c>
      <c r="L5" s="91" t="s">
        <v>32</v>
      </c>
      <c r="M5" s="48" t="s">
        <v>162</v>
      </c>
      <c r="N5" s="91" t="s">
        <v>69</v>
      </c>
      <c r="O5" s="90" t="s">
        <v>70</v>
      </c>
      <c r="P5" s="90" t="s">
        <v>70</v>
      </c>
      <c r="Q5" s="90" t="s">
        <v>70</v>
      </c>
    </row>
    <row r="6" spans="1:17" x14ac:dyDescent="0.15">
      <c r="A6" s="125" t="s">
        <v>41</v>
      </c>
      <c r="B6" s="14">
        <v>1</v>
      </c>
      <c r="C6" s="16"/>
      <c r="D6" s="66">
        <f>'MPS(input)'!$E$8</f>
        <v>0</v>
      </c>
      <c r="E6" s="67">
        <f>'MPS(input)'!$E$9</f>
        <v>0</v>
      </c>
      <c r="F6" s="68">
        <f>'MPS(input)'!$E$14</f>
        <v>0</v>
      </c>
      <c r="G6" s="79">
        <f>'MPS(input)'!$E$15</f>
        <v>0</v>
      </c>
      <c r="H6" s="79">
        <f>'MPS(input)'!$E$16</f>
        <v>0</v>
      </c>
      <c r="I6" s="79">
        <f>'MPS(input)'!$E$17</f>
        <v>0</v>
      </c>
      <c r="J6" s="94"/>
      <c r="K6" s="94"/>
      <c r="L6" s="88">
        <f>'MPS(input)'!$E$20</f>
        <v>0</v>
      </c>
      <c r="M6" s="70">
        <f>'MPS(input)'!$E$21</f>
        <v>0</v>
      </c>
      <c r="N6" s="69">
        <f>'MPS(input)'!$E$22</f>
        <v>0</v>
      </c>
      <c r="O6" s="80">
        <f>IF(ISERROR(C6*(K6/J6)*SMALL(F6:I6,COUNTIF(F6:I6,0)+1)),0,(C6*(K6/J6)*SMALL(F6:I6,COUNTIF(F6:I6,0)+1)))</f>
        <v>0</v>
      </c>
      <c r="P6" s="81">
        <f t="shared" ref="P6:P25" si="0">IF(ISERROR(C6*SMALL(F6:I6,COUNTIF(F6:I6,0)+1)),0,(C6*SMALL(F6:I6,COUNTIF(F6:I6,0)+1)))</f>
        <v>0</v>
      </c>
      <c r="Q6" s="82">
        <f>O6-P6</f>
        <v>0</v>
      </c>
    </row>
    <row r="7" spans="1:17" x14ac:dyDescent="0.15">
      <c r="A7" s="125"/>
      <c r="B7" s="14">
        <v>2</v>
      </c>
      <c r="C7" s="16"/>
      <c r="D7" s="66">
        <f>'MPS(input)'!$E$8</f>
        <v>0</v>
      </c>
      <c r="E7" s="67">
        <f>'MPS(input)'!$E$9</f>
        <v>0</v>
      </c>
      <c r="F7" s="68">
        <f>'MPS(input)'!$E$14</f>
        <v>0</v>
      </c>
      <c r="G7" s="79">
        <f>'MPS(input)'!$E$15</f>
        <v>0</v>
      </c>
      <c r="H7" s="79">
        <f>'MPS(input)'!$E$16</f>
        <v>0</v>
      </c>
      <c r="I7" s="79">
        <f>'MPS(input)'!$E$17</f>
        <v>0</v>
      </c>
      <c r="J7" s="94"/>
      <c r="K7" s="94"/>
      <c r="L7" s="88">
        <f>'MPS(input)'!$E$20</f>
        <v>0</v>
      </c>
      <c r="M7" s="70">
        <f>'MPS(input)'!$E$21</f>
        <v>0</v>
      </c>
      <c r="N7" s="69">
        <f>'MPS(input)'!$E$22</f>
        <v>0</v>
      </c>
      <c r="O7" s="80">
        <f t="shared" ref="O7:O25" si="1">IF(ISERROR(C7*(K7/J7)*SMALL(F7:I7,COUNTIF(F7:I7,0)+1)),0,(C7*(K7/J7)*SMALL(F7:I7,COUNTIF(F7:I7,0)+1)))</f>
        <v>0</v>
      </c>
      <c r="P7" s="81">
        <f t="shared" si="0"/>
        <v>0</v>
      </c>
      <c r="Q7" s="82">
        <f t="shared" ref="Q7:Q25" si="2">O7-P7</f>
        <v>0</v>
      </c>
    </row>
    <row r="8" spans="1:17" x14ac:dyDescent="0.15">
      <c r="A8" s="125"/>
      <c r="B8" s="14">
        <v>3</v>
      </c>
      <c r="C8" s="16"/>
      <c r="D8" s="66">
        <f>'MPS(input)'!$E$8</f>
        <v>0</v>
      </c>
      <c r="E8" s="67">
        <f>'MPS(input)'!$E$9</f>
        <v>0</v>
      </c>
      <c r="F8" s="68">
        <f>'MPS(input)'!$E$14</f>
        <v>0</v>
      </c>
      <c r="G8" s="79">
        <f>'MPS(input)'!$E$15</f>
        <v>0</v>
      </c>
      <c r="H8" s="79">
        <f>'MPS(input)'!$E$16</f>
        <v>0</v>
      </c>
      <c r="I8" s="79">
        <f>'MPS(input)'!$E$17</f>
        <v>0</v>
      </c>
      <c r="J8" s="94"/>
      <c r="K8" s="94"/>
      <c r="L8" s="88">
        <f>'MPS(input)'!$E$20</f>
        <v>0</v>
      </c>
      <c r="M8" s="70">
        <f>'MPS(input)'!$E$21</f>
        <v>0</v>
      </c>
      <c r="N8" s="69">
        <f>'MPS(input)'!$E$22</f>
        <v>0</v>
      </c>
      <c r="O8" s="80">
        <f t="shared" si="1"/>
        <v>0</v>
      </c>
      <c r="P8" s="81">
        <f t="shared" si="0"/>
        <v>0</v>
      </c>
      <c r="Q8" s="82">
        <f t="shared" si="2"/>
        <v>0</v>
      </c>
    </row>
    <row r="9" spans="1:17" x14ac:dyDescent="0.15">
      <c r="A9" s="125"/>
      <c r="B9" s="14">
        <v>4</v>
      </c>
      <c r="C9" s="16"/>
      <c r="D9" s="66">
        <f>'MPS(input)'!$E$8</f>
        <v>0</v>
      </c>
      <c r="E9" s="67">
        <f>'MPS(input)'!$E$9</f>
        <v>0</v>
      </c>
      <c r="F9" s="68">
        <f>'MPS(input)'!$E$14</f>
        <v>0</v>
      </c>
      <c r="G9" s="79">
        <f>'MPS(input)'!$E$15</f>
        <v>0</v>
      </c>
      <c r="H9" s="79">
        <f>'MPS(input)'!$E$16</f>
        <v>0</v>
      </c>
      <c r="I9" s="79">
        <f>'MPS(input)'!$E$17</f>
        <v>0</v>
      </c>
      <c r="J9" s="94"/>
      <c r="K9" s="94"/>
      <c r="L9" s="88">
        <f>'MPS(input)'!$E$20</f>
        <v>0</v>
      </c>
      <c r="M9" s="70">
        <f>'MPS(input)'!$E$21</f>
        <v>0</v>
      </c>
      <c r="N9" s="69">
        <f>'MPS(input)'!$E$22</f>
        <v>0</v>
      </c>
      <c r="O9" s="80">
        <f t="shared" si="1"/>
        <v>0</v>
      </c>
      <c r="P9" s="81">
        <f t="shared" si="0"/>
        <v>0</v>
      </c>
      <c r="Q9" s="82">
        <f t="shared" si="2"/>
        <v>0</v>
      </c>
    </row>
    <row r="10" spans="1:17" x14ac:dyDescent="0.15">
      <c r="A10" s="125"/>
      <c r="B10" s="14">
        <v>5</v>
      </c>
      <c r="C10" s="16"/>
      <c r="D10" s="66">
        <f>'MPS(input)'!$E$8</f>
        <v>0</v>
      </c>
      <c r="E10" s="67">
        <f>'MPS(input)'!$E$9</f>
        <v>0</v>
      </c>
      <c r="F10" s="68">
        <f>'MPS(input)'!$E$14</f>
        <v>0</v>
      </c>
      <c r="G10" s="79">
        <f>'MPS(input)'!$E$15</f>
        <v>0</v>
      </c>
      <c r="H10" s="79">
        <f>'MPS(input)'!$E$16</f>
        <v>0</v>
      </c>
      <c r="I10" s="79">
        <f>'MPS(input)'!$E$17</f>
        <v>0</v>
      </c>
      <c r="J10" s="94"/>
      <c r="K10" s="94"/>
      <c r="L10" s="88">
        <f>'MPS(input)'!$E$20</f>
        <v>0</v>
      </c>
      <c r="M10" s="70">
        <f>'MPS(input)'!$E$21</f>
        <v>0</v>
      </c>
      <c r="N10" s="69">
        <f>'MPS(input)'!$E$22</f>
        <v>0</v>
      </c>
      <c r="O10" s="80">
        <f t="shared" si="1"/>
        <v>0</v>
      </c>
      <c r="P10" s="81">
        <f t="shared" si="0"/>
        <v>0</v>
      </c>
      <c r="Q10" s="82">
        <f t="shared" si="2"/>
        <v>0</v>
      </c>
    </row>
    <row r="11" spans="1:17" x14ac:dyDescent="0.15">
      <c r="A11" s="125"/>
      <c r="B11" s="14">
        <v>6</v>
      </c>
      <c r="C11" s="16"/>
      <c r="D11" s="66">
        <f>'MPS(input)'!$E$8</f>
        <v>0</v>
      </c>
      <c r="E11" s="67">
        <f>'MPS(input)'!$E$9</f>
        <v>0</v>
      </c>
      <c r="F11" s="68">
        <f>'MPS(input)'!$E$14</f>
        <v>0</v>
      </c>
      <c r="G11" s="79">
        <f>'MPS(input)'!$E$15</f>
        <v>0</v>
      </c>
      <c r="H11" s="79">
        <f>'MPS(input)'!$E$16</f>
        <v>0</v>
      </c>
      <c r="I11" s="79">
        <f>'MPS(input)'!$E$17</f>
        <v>0</v>
      </c>
      <c r="J11" s="94"/>
      <c r="K11" s="94"/>
      <c r="L11" s="88">
        <f>'MPS(input)'!$E$20</f>
        <v>0</v>
      </c>
      <c r="M11" s="70">
        <f>'MPS(input)'!$E$21</f>
        <v>0</v>
      </c>
      <c r="N11" s="69">
        <f>'MPS(input)'!$E$22</f>
        <v>0</v>
      </c>
      <c r="O11" s="80">
        <f t="shared" si="1"/>
        <v>0</v>
      </c>
      <c r="P11" s="81">
        <f t="shared" si="0"/>
        <v>0</v>
      </c>
      <c r="Q11" s="82">
        <f t="shared" si="2"/>
        <v>0</v>
      </c>
    </row>
    <row r="12" spans="1:17" x14ac:dyDescent="0.15">
      <c r="A12" s="125"/>
      <c r="B12" s="14">
        <v>7</v>
      </c>
      <c r="C12" s="16"/>
      <c r="D12" s="66">
        <f>'MPS(input)'!$E$8</f>
        <v>0</v>
      </c>
      <c r="E12" s="67">
        <f>'MPS(input)'!$E$9</f>
        <v>0</v>
      </c>
      <c r="F12" s="68">
        <f>'MPS(input)'!$E$14</f>
        <v>0</v>
      </c>
      <c r="G12" s="79">
        <f>'MPS(input)'!$E$15</f>
        <v>0</v>
      </c>
      <c r="H12" s="79">
        <f>'MPS(input)'!$E$16</f>
        <v>0</v>
      </c>
      <c r="I12" s="79">
        <f>'MPS(input)'!$E$17</f>
        <v>0</v>
      </c>
      <c r="J12" s="94"/>
      <c r="K12" s="94"/>
      <c r="L12" s="88">
        <f>'MPS(input)'!$E$20</f>
        <v>0</v>
      </c>
      <c r="M12" s="70">
        <f>'MPS(input)'!$E$21</f>
        <v>0</v>
      </c>
      <c r="N12" s="69">
        <f>'MPS(input)'!$E$22</f>
        <v>0</v>
      </c>
      <c r="O12" s="80">
        <f t="shared" si="1"/>
        <v>0</v>
      </c>
      <c r="P12" s="81">
        <f t="shared" si="0"/>
        <v>0</v>
      </c>
      <c r="Q12" s="82">
        <f t="shared" si="2"/>
        <v>0</v>
      </c>
    </row>
    <row r="13" spans="1:17" x14ac:dyDescent="0.15">
      <c r="A13" s="125"/>
      <c r="B13" s="14">
        <v>8</v>
      </c>
      <c r="C13" s="16"/>
      <c r="D13" s="66">
        <f>'MPS(input)'!$E$8</f>
        <v>0</v>
      </c>
      <c r="E13" s="67">
        <f>'MPS(input)'!$E$9</f>
        <v>0</v>
      </c>
      <c r="F13" s="68">
        <f>'MPS(input)'!$E$14</f>
        <v>0</v>
      </c>
      <c r="G13" s="79">
        <f>'MPS(input)'!$E$15</f>
        <v>0</v>
      </c>
      <c r="H13" s="79">
        <f>'MPS(input)'!$E$16</f>
        <v>0</v>
      </c>
      <c r="I13" s="79">
        <f>'MPS(input)'!$E$17</f>
        <v>0</v>
      </c>
      <c r="J13" s="94"/>
      <c r="K13" s="94"/>
      <c r="L13" s="88">
        <f>'MPS(input)'!$E$20</f>
        <v>0</v>
      </c>
      <c r="M13" s="70">
        <f>'MPS(input)'!$E$21</f>
        <v>0</v>
      </c>
      <c r="N13" s="69">
        <f>'MPS(input)'!$E$22</f>
        <v>0</v>
      </c>
      <c r="O13" s="80">
        <f t="shared" si="1"/>
        <v>0</v>
      </c>
      <c r="P13" s="81">
        <f t="shared" si="0"/>
        <v>0</v>
      </c>
      <c r="Q13" s="82">
        <f t="shared" si="2"/>
        <v>0</v>
      </c>
    </row>
    <row r="14" spans="1:17" x14ac:dyDescent="0.15">
      <c r="A14" s="125"/>
      <c r="B14" s="14">
        <v>9</v>
      </c>
      <c r="C14" s="16"/>
      <c r="D14" s="66">
        <f>'MPS(input)'!$E$8</f>
        <v>0</v>
      </c>
      <c r="E14" s="67">
        <f>'MPS(input)'!$E$9</f>
        <v>0</v>
      </c>
      <c r="F14" s="68">
        <f>'MPS(input)'!$E$14</f>
        <v>0</v>
      </c>
      <c r="G14" s="79">
        <f>'MPS(input)'!$E$15</f>
        <v>0</v>
      </c>
      <c r="H14" s="79">
        <f>'MPS(input)'!$E$16</f>
        <v>0</v>
      </c>
      <c r="I14" s="79">
        <f>'MPS(input)'!$E$17</f>
        <v>0</v>
      </c>
      <c r="J14" s="94"/>
      <c r="K14" s="94"/>
      <c r="L14" s="88">
        <f>'MPS(input)'!$E$20</f>
        <v>0</v>
      </c>
      <c r="M14" s="70">
        <f>'MPS(input)'!$E$21</f>
        <v>0</v>
      </c>
      <c r="N14" s="69">
        <f>'MPS(input)'!$E$22</f>
        <v>0</v>
      </c>
      <c r="O14" s="80">
        <f t="shared" si="1"/>
        <v>0</v>
      </c>
      <c r="P14" s="81">
        <f t="shared" si="0"/>
        <v>0</v>
      </c>
      <c r="Q14" s="82">
        <f t="shared" si="2"/>
        <v>0</v>
      </c>
    </row>
    <row r="15" spans="1:17" x14ac:dyDescent="0.15">
      <c r="A15" s="125"/>
      <c r="B15" s="14">
        <v>10</v>
      </c>
      <c r="C15" s="16"/>
      <c r="D15" s="66">
        <f>'MPS(input)'!$E$8</f>
        <v>0</v>
      </c>
      <c r="E15" s="67">
        <f>'MPS(input)'!$E$9</f>
        <v>0</v>
      </c>
      <c r="F15" s="68">
        <f>'MPS(input)'!$E$14</f>
        <v>0</v>
      </c>
      <c r="G15" s="79">
        <f>'MPS(input)'!$E$15</f>
        <v>0</v>
      </c>
      <c r="H15" s="79">
        <f>'MPS(input)'!$E$16</f>
        <v>0</v>
      </c>
      <c r="I15" s="79">
        <f>'MPS(input)'!$E$17</f>
        <v>0</v>
      </c>
      <c r="J15" s="94"/>
      <c r="K15" s="94"/>
      <c r="L15" s="88">
        <f>'MPS(input)'!$E$20</f>
        <v>0</v>
      </c>
      <c r="M15" s="70">
        <f>'MPS(input)'!$E$21</f>
        <v>0</v>
      </c>
      <c r="N15" s="69">
        <f>'MPS(input)'!$E$22</f>
        <v>0</v>
      </c>
      <c r="O15" s="80">
        <f t="shared" si="1"/>
        <v>0</v>
      </c>
      <c r="P15" s="81">
        <f t="shared" si="0"/>
        <v>0</v>
      </c>
      <c r="Q15" s="82">
        <f t="shared" si="2"/>
        <v>0</v>
      </c>
    </row>
    <row r="16" spans="1:17" x14ac:dyDescent="0.15">
      <c r="A16" s="125"/>
      <c r="B16" s="14">
        <v>11</v>
      </c>
      <c r="C16" s="16"/>
      <c r="D16" s="66">
        <f>'MPS(input)'!$E$8</f>
        <v>0</v>
      </c>
      <c r="E16" s="67">
        <f>'MPS(input)'!$E$9</f>
        <v>0</v>
      </c>
      <c r="F16" s="68">
        <f>'MPS(input)'!$E$14</f>
        <v>0</v>
      </c>
      <c r="G16" s="79">
        <f>'MPS(input)'!$E$15</f>
        <v>0</v>
      </c>
      <c r="H16" s="79">
        <f>'MPS(input)'!$E$16</f>
        <v>0</v>
      </c>
      <c r="I16" s="79">
        <f>'MPS(input)'!$E$17</f>
        <v>0</v>
      </c>
      <c r="J16" s="94"/>
      <c r="K16" s="94"/>
      <c r="L16" s="88">
        <f>'MPS(input)'!$E$20</f>
        <v>0</v>
      </c>
      <c r="M16" s="70">
        <f>'MPS(input)'!$E$21</f>
        <v>0</v>
      </c>
      <c r="N16" s="69">
        <f>'MPS(input)'!$E$22</f>
        <v>0</v>
      </c>
      <c r="O16" s="80">
        <f t="shared" si="1"/>
        <v>0</v>
      </c>
      <c r="P16" s="81">
        <f t="shared" si="0"/>
        <v>0</v>
      </c>
      <c r="Q16" s="82">
        <f t="shared" si="2"/>
        <v>0</v>
      </c>
    </row>
    <row r="17" spans="1:17" x14ac:dyDescent="0.15">
      <c r="A17" s="125"/>
      <c r="B17" s="14">
        <v>12</v>
      </c>
      <c r="C17" s="16"/>
      <c r="D17" s="66">
        <f>'MPS(input)'!$E$8</f>
        <v>0</v>
      </c>
      <c r="E17" s="67">
        <f>'MPS(input)'!$E$9</f>
        <v>0</v>
      </c>
      <c r="F17" s="68">
        <f>'MPS(input)'!$E$14</f>
        <v>0</v>
      </c>
      <c r="G17" s="79">
        <f>'MPS(input)'!$E$15</f>
        <v>0</v>
      </c>
      <c r="H17" s="79">
        <f>'MPS(input)'!$E$16</f>
        <v>0</v>
      </c>
      <c r="I17" s="79">
        <f>'MPS(input)'!$E$17</f>
        <v>0</v>
      </c>
      <c r="J17" s="94"/>
      <c r="K17" s="94"/>
      <c r="L17" s="88">
        <f>'MPS(input)'!$E$20</f>
        <v>0</v>
      </c>
      <c r="M17" s="70">
        <f>'MPS(input)'!$E$21</f>
        <v>0</v>
      </c>
      <c r="N17" s="69">
        <f>'MPS(input)'!$E$22</f>
        <v>0</v>
      </c>
      <c r="O17" s="80">
        <f t="shared" si="1"/>
        <v>0</v>
      </c>
      <c r="P17" s="81">
        <f t="shared" si="0"/>
        <v>0</v>
      </c>
      <c r="Q17" s="82">
        <f t="shared" si="2"/>
        <v>0</v>
      </c>
    </row>
    <row r="18" spans="1:17" x14ac:dyDescent="0.15">
      <c r="A18" s="125"/>
      <c r="B18" s="14">
        <v>13</v>
      </c>
      <c r="C18" s="16"/>
      <c r="D18" s="66">
        <f>'MPS(input)'!$E$8</f>
        <v>0</v>
      </c>
      <c r="E18" s="67">
        <f>'MPS(input)'!$E$9</f>
        <v>0</v>
      </c>
      <c r="F18" s="68">
        <f>'MPS(input)'!$E$14</f>
        <v>0</v>
      </c>
      <c r="G18" s="79">
        <f>'MPS(input)'!$E$15</f>
        <v>0</v>
      </c>
      <c r="H18" s="79">
        <f>'MPS(input)'!$E$16</f>
        <v>0</v>
      </c>
      <c r="I18" s="79">
        <f>'MPS(input)'!$E$17</f>
        <v>0</v>
      </c>
      <c r="J18" s="94"/>
      <c r="K18" s="94"/>
      <c r="L18" s="88">
        <f>'MPS(input)'!$E$20</f>
        <v>0</v>
      </c>
      <c r="M18" s="70">
        <f>'MPS(input)'!$E$21</f>
        <v>0</v>
      </c>
      <c r="N18" s="69">
        <f>'MPS(input)'!$E$22</f>
        <v>0</v>
      </c>
      <c r="O18" s="80">
        <f t="shared" si="1"/>
        <v>0</v>
      </c>
      <c r="P18" s="81">
        <f t="shared" si="0"/>
        <v>0</v>
      </c>
      <c r="Q18" s="82">
        <f t="shared" si="2"/>
        <v>0</v>
      </c>
    </row>
    <row r="19" spans="1:17" x14ac:dyDescent="0.15">
      <c r="A19" s="125"/>
      <c r="B19" s="14">
        <v>14</v>
      </c>
      <c r="C19" s="16"/>
      <c r="D19" s="66">
        <f>'MPS(input)'!$E$8</f>
        <v>0</v>
      </c>
      <c r="E19" s="67">
        <f>'MPS(input)'!$E$9</f>
        <v>0</v>
      </c>
      <c r="F19" s="68">
        <f>'MPS(input)'!$E$14</f>
        <v>0</v>
      </c>
      <c r="G19" s="79">
        <f>'MPS(input)'!$E$15</f>
        <v>0</v>
      </c>
      <c r="H19" s="79">
        <f>'MPS(input)'!$E$16</f>
        <v>0</v>
      </c>
      <c r="I19" s="79">
        <f>'MPS(input)'!$E$17</f>
        <v>0</v>
      </c>
      <c r="J19" s="94"/>
      <c r="K19" s="94"/>
      <c r="L19" s="88">
        <f>'MPS(input)'!$E$20</f>
        <v>0</v>
      </c>
      <c r="M19" s="70">
        <f>'MPS(input)'!$E$21</f>
        <v>0</v>
      </c>
      <c r="N19" s="69">
        <f>'MPS(input)'!$E$22</f>
        <v>0</v>
      </c>
      <c r="O19" s="80">
        <f t="shared" si="1"/>
        <v>0</v>
      </c>
      <c r="P19" s="81">
        <f t="shared" si="0"/>
        <v>0</v>
      </c>
      <c r="Q19" s="82">
        <f t="shared" si="2"/>
        <v>0</v>
      </c>
    </row>
    <row r="20" spans="1:17" x14ac:dyDescent="0.15">
      <c r="A20" s="125"/>
      <c r="B20" s="14">
        <v>15</v>
      </c>
      <c r="C20" s="16"/>
      <c r="D20" s="66">
        <f>'MPS(input)'!$E$8</f>
        <v>0</v>
      </c>
      <c r="E20" s="67">
        <f>'MPS(input)'!$E$9</f>
        <v>0</v>
      </c>
      <c r="F20" s="68">
        <f>'MPS(input)'!$E$14</f>
        <v>0</v>
      </c>
      <c r="G20" s="79">
        <f>'MPS(input)'!$E$15</f>
        <v>0</v>
      </c>
      <c r="H20" s="79">
        <f>'MPS(input)'!$E$16</f>
        <v>0</v>
      </c>
      <c r="I20" s="79">
        <f>'MPS(input)'!$E$17</f>
        <v>0</v>
      </c>
      <c r="J20" s="94"/>
      <c r="K20" s="94"/>
      <c r="L20" s="88">
        <f>'MPS(input)'!$E$20</f>
        <v>0</v>
      </c>
      <c r="M20" s="70">
        <f>'MPS(input)'!$E$21</f>
        <v>0</v>
      </c>
      <c r="N20" s="69">
        <f>'MPS(input)'!$E$22</f>
        <v>0</v>
      </c>
      <c r="O20" s="80">
        <f t="shared" si="1"/>
        <v>0</v>
      </c>
      <c r="P20" s="81">
        <f t="shared" si="0"/>
        <v>0</v>
      </c>
      <c r="Q20" s="82">
        <f t="shared" si="2"/>
        <v>0</v>
      </c>
    </row>
    <row r="21" spans="1:17" x14ac:dyDescent="0.15">
      <c r="A21" s="125"/>
      <c r="B21" s="14">
        <v>16</v>
      </c>
      <c r="C21" s="16"/>
      <c r="D21" s="66">
        <f>'MPS(input)'!$E$8</f>
        <v>0</v>
      </c>
      <c r="E21" s="67">
        <f>'MPS(input)'!$E$9</f>
        <v>0</v>
      </c>
      <c r="F21" s="68">
        <f>'MPS(input)'!$E$14</f>
        <v>0</v>
      </c>
      <c r="G21" s="79">
        <f>'MPS(input)'!$E$15</f>
        <v>0</v>
      </c>
      <c r="H21" s="79">
        <f>'MPS(input)'!$E$16</f>
        <v>0</v>
      </c>
      <c r="I21" s="79">
        <f>'MPS(input)'!$E$17</f>
        <v>0</v>
      </c>
      <c r="J21" s="94"/>
      <c r="K21" s="94"/>
      <c r="L21" s="88">
        <f>'MPS(input)'!$E$20</f>
        <v>0</v>
      </c>
      <c r="M21" s="70">
        <f>'MPS(input)'!$E$21</f>
        <v>0</v>
      </c>
      <c r="N21" s="69">
        <f>'MPS(input)'!$E$22</f>
        <v>0</v>
      </c>
      <c r="O21" s="80">
        <f t="shared" si="1"/>
        <v>0</v>
      </c>
      <c r="P21" s="81">
        <f t="shared" si="0"/>
        <v>0</v>
      </c>
      <c r="Q21" s="82">
        <f t="shared" si="2"/>
        <v>0</v>
      </c>
    </row>
    <row r="22" spans="1:17" x14ac:dyDescent="0.15">
      <c r="A22" s="125"/>
      <c r="B22" s="14">
        <v>17</v>
      </c>
      <c r="C22" s="16"/>
      <c r="D22" s="66">
        <f>'MPS(input)'!$E$8</f>
        <v>0</v>
      </c>
      <c r="E22" s="67">
        <f>'MPS(input)'!$E$9</f>
        <v>0</v>
      </c>
      <c r="F22" s="68">
        <f>'MPS(input)'!$E$14</f>
        <v>0</v>
      </c>
      <c r="G22" s="79">
        <f>'MPS(input)'!$E$15</f>
        <v>0</v>
      </c>
      <c r="H22" s="79">
        <f>'MPS(input)'!$E$16</f>
        <v>0</v>
      </c>
      <c r="I22" s="79">
        <f>'MPS(input)'!$E$17</f>
        <v>0</v>
      </c>
      <c r="J22" s="94"/>
      <c r="K22" s="94"/>
      <c r="L22" s="88">
        <f>'MPS(input)'!$E$20</f>
        <v>0</v>
      </c>
      <c r="M22" s="70">
        <f>'MPS(input)'!$E$21</f>
        <v>0</v>
      </c>
      <c r="N22" s="69">
        <f>'MPS(input)'!$E$22</f>
        <v>0</v>
      </c>
      <c r="O22" s="80">
        <f t="shared" si="1"/>
        <v>0</v>
      </c>
      <c r="P22" s="81">
        <f t="shared" si="0"/>
        <v>0</v>
      </c>
      <c r="Q22" s="82">
        <f t="shared" si="2"/>
        <v>0</v>
      </c>
    </row>
    <row r="23" spans="1:17" x14ac:dyDescent="0.15">
      <c r="A23" s="125"/>
      <c r="B23" s="14">
        <v>18</v>
      </c>
      <c r="C23" s="16"/>
      <c r="D23" s="66">
        <f>'MPS(input)'!$E$8</f>
        <v>0</v>
      </c>
      <c r="E23" s="67">
        <f>'MPS(input)'!$E$9</f>
        <v>0</v>
      </c>
      <c r="F23" s="68">
        <f>'MPS(input)'!$E$14</f>
        <v>0</v>
      </c>
      <c r="G23" s="79">
        <f>'MPS(input)'!$E$15</f>
        <v>0</v>
      </c>
      <c r="H23" s="79">
        <f>'MPS(input)'!$E$16</f>
        <v>0</v>
      </c>
      <c r="I23" s="79">
        <f>'MPS(input)'!$E$17</f>
        <v>0</v>
      </c>
      <c r="J23" s="94"/>
      <c r="K23" s="94"/>
      <c r="L23" s="88">
        <f>'MPS(input)'!$E$20</f>
        <v>0</v>
      </c>
      <c r="M23" s="70">
        <f>'MPS(input)'!$E$21</f>
        <v>0</v>
      </c>
      <c r="N23" s="69">
        <f>'MPS(input)'!$E$22</f>
        <v>0</v>
      </c>
      <c r="O23" s="80">
        <f t="shared" si="1"/>
        <v>0</v>
      </c>
      <c r="P23" s="81">
        <f t="shared" si="0"/>
        <v>0</v>
      </c>
      <c r="Q23" s="82">
        <f t="shared" si="2"/>
        <v>0</v>
      </c>
    </row>
    <row r="24" spans="1:17" x14ac:dyDescent="0.15">
      <c r="A24" s="125"/>
      <c r="B24" s="14">
        <v>19</v>
      </c>
      <c r="C24" s="16"/>
      <c r="D24" s="66">
        <f>'MPS(input)'!$E$8</f>
        <v>0</v>
      </c>
      <c r="E24" s="67">
        <f>'MPS(input)'!$E$9</f>
        <v>0</v>
      </c>
      <c r="F24" s="68">
        <f>'MPS(input)'!$E$14</f>
        <v>0</v>
      </c>
      <c r="G24" s="79">
        <f>'MPS(input)'!$E$15</f>
        <v>0</v>
      </c>
      <c r="H24" s="79">
        <f>'MPS(input)'!$E$16</f>
        <v>0</v>
      </c>
      <c r="I24" s="79">
        <f>'MPS(input)'!$E$17</f>
        <v>0</v>
      </c>
      <c r="J24" s="94"/>
      <c r="K24" s="94"/>
      <c r="L24" s="88">
        <f>'MPS(input)'!$E$20</f>
        <v>0</v>
      </c>
      <c r="M24" s="70">
        <f>'MPS(input)'!$E$21</f>
        <v>0</v>
      </c>
      <c r="N24" s="69">
        <f>'MPS(input)'!$E$22</f>
        <v>0</v>
      </c>
      <c r="O24" s="80">
        <f t="shared" si="1"/>
        <v>0</v>
      </c>
      <c r="P24" s="81">
        <f t="shared" si="0"/>
        <v>0</v>
      </c>
      <c r="Q24" s="82">
        <f t="shared" si="2"/>
        <v>0</v>
      </c>
    </row>
    <row r="25" spans="1:17" x14ac:dyDescent="0.15">
      <c r="A25" s="125"/>
      <c r="B25" s="14">
        <v>20</v>
      </c>
      <c r="C25" s="16"/>
      <c r="D25" s="66">
        <f>'MPS(input)'!$E$8</f>
        <v>0</v>
      </c>
      <c r="E25" s="67">
        <f>'MPS(input)'!$E$9</f>
        <v>0</v>
      </c>
      <c r="F25" s="68">
        <f>'MPS(input)'!$E$14</f>
        <v>0</v>
      </c>
      <c r="G25" s="79">
        <f>'MPS(input)'!$E$15</f>
        <v>0</v>
      </c>
      <c r="H25" s="79">
        <f>'MPS(input)'!$E$16</f>
        <v>0</v>
      </c>
      <c r="I25" s="79">
        <f>'MPS(input)'!$E$17</f>
        <v>0</v>
      </c>
      <c r="J25" s="94"/>
      <c r="K25" s="94"/>
      <c r="L25" s="88">
        <f>'MPS(input)'!$E$20</f>
        <v>0</v>
      </c>
      <c r="M25" s="70">
        <f>'MPS(input)'!$E$21</f>
        <v>0</v>
      </c>
      <c r="N25" s="69">
        <f>'MPS(input)'!$E$22</f>
        <v>0</v>
      </c>
      <c r="O25" s="80">
        <f t="shared" si="1"/>
        <v>0</v>
      </c>
      <c r="P25" s="81">
        <f t="shared" si="0"/>
        <v>0</v>
      </c>
      <c r="Q25" s="82">
        <f t="shared" si="2"/>
        <v>0</v>
      </c>
    </row>
    <row r="26" spans="1:17" ht="15" x14ac:dyDescent="0.15">
      <c r="A26" s="125"/>
      <c r="B26" s="71" t="s">
        <v>42</v>
      </c>
      <c r="C26" s="72" t="s">
        <v>36</v>
      </c>
      <c r="D26" s="72" t="s">
        <v>21</v>
      </c>
      <c r="E26" s="72" t="s">
        <v>36</v>
      </c>
      <c r="F26" s="72" t="s">
        <v>36</v>
      </c>
      <c r="G26" s="72" t="s">
        <v>36</v>
      </c>
      <c r="H26" s="72" t="s">
        <v>21</v>
      </c>
      <c r="I26" s="72" t="s">
        <v>21</v>
      </c>
      <c r="J26" s="72" t="s">
        <v>21</v>
      </c>
      <c r="K26" s="72" t="s">
        <v>21</v>
      </c>
      <c r="L26" s="72" t="s">
        <v>36</v>
      </c>
      <c r="M26" s="72" t="s">
        <v>36</v>
      </c>
      <c r="N26" s="72" t="s">
        <v>36</v>
      </c>
      <c r="O26" s="83">
        <f>SUMIF(O6:O25,"&gt;0",O6:O25)</f>
        <v>0</v>
      </c>
      <c r="P26" s="83">
        <f>SUMIF(P6:P25,"&gt;0",P6:P25)</f>
        <v>0</v>
      </c>
      <c r="Q26" s="83">
        <f>SUMIF(Q6:Q25,"&gt;0",Q6:Q25)</f>
        <v>0</v>
      </c>
    </row>
  </sheetData>
  <sheetProtection formatCells="0" formatRows="0"/>
  <mergeCells count="4">
    <mergeCell ref="C2:E2"/>
    <mergeCell ref="O2:Q2"/>
    <mergeCell ref="A6:A26"/>
    <mergeCell ref="F2:N2"/>
  </mergeCells>
  <phoneticPr fontId="3"/>
  <pageMargins left="0.70866141732283472" right="0.70866141732283472" top="0.74803149606299213" bottom="0.74803149606299213" header="0.31496062992125984" footer="0.31496062992125984"/>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J6:J25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 t="str">
        <f>'MPS(input)'!K1</f>
        <v>JCM_TH_F_PMS_ver01.0</v>
      </c>
    </row>
    <row r="2" spans="1:9" ht="27.75" customHeight="1" x14ac:dyDescent="0.15">
      <c r="A2" s="126" t="s">
        <v>141</v>
      </c>
      <c r="B2" s="126"/>
      <c r="C2" s="126"/>
      <c r="D2" s="126"/>
      <c r="E2" s="126"/>
      <c r="F2" s="126"/>
      <c r="G2" s="126"/>
      <c r="H2" s="126"/>
      <c r="I2" s="126"/>
    </row>
    <row r="3" spans="1:9" ht="18" customHeight="1" x14ac:dyDescent="0.15">
      <c r="A3" s="127" t="s">
        <v>140</v>
      </c>
      <c r="B3" s="127"/>
      <c r="C3" s="127"/>
      <c r="D3" s="127"/>
      <c r="E3" s="127"/>
      <c r="F3" s="127"/>
      <c r="G3" s="127"/>
      <c r="H3" s="127"/>
      <c r="I3" s="127"/>
    </row>
    <row r="4" spans="1:9" ht="11.25" customHeight="1" x14ac:dyDescent="0.15"/>
    <row r="5" spans="1:9" ht="18.75" customHeight="1" thickBot="1" x14ac:dyDescent="0.2">
      <c r="A5" s="27" t="s">
        <v>9</v>
      </c>
      <c r="B5" s="18"/>
      <c r="C5" s="18"/>
      <c r="D5" s="18"/>
      <c r="E5" s="17"/>
      <c r="F5" s="19" t="s">
        <v>10</v>
      </c>
      <c r="G5" s="75" t="s">
        <v>11</v>
      </c>
      <c r="H5" s="19" t="s">
        <v>12</v>
      </c>
      <c r="I5" s="20" t="s">
        <v>13</v>
      </c>
    </row>
    <row r="6" spans="1:9" ht="18.75" customHeight="1" thickBot="1" x14ac:dyDescent="0.2">
      <c r="A6" s="28"/>
      <c r="B6" s="21" t="s">
        <v>71</v>
      </c>
      <c r="C6" s="21"/>
      <c r="D6" s="21"/>
      <c r="E6" s="21"/>
      <c r="F6" s="73" t="s">
        <v>83</v>
      </c>
      <c r="G6" s="84">
        <f>G8-G11</f>
        <v>0</v>
      </c>
      <c r="H6" s="74" t="s">
        <v>72</v>
      </c>
      <c r="I6" s="23" t="s">
        <v>73</v>
      </c>
    </row>
    <row r="7" spans="1:9" ht="18.75" customHeight="1" thickBot="1" x14ac:dyDescent="0.2">
      <c r="A7" s="27" t="s">
        <v>44</v>
      </c>
      <c r="B7" s="17"/>
      <c r="C7" s="18"/>
      <c r="D7" s="19"/>
      <c r="E7" s="19"/>
      <c r="F7" s="19"/>
      <c r="G7" s="76"/>
      <c r="H7" s="17"/>
      <c r="I7" s="19"/>
    </row>
    <row r="8" spans="1:9" ht="18.75" customHeight="1" thickBot="1" x14ac:dyDescent="0.2">
      <c r="A8" s="29"/>
      <c r="B8" s="32" t="s">
        <v>74</v>
      </c>
      <c r="C8" s="21"/>
      <c r="D8" s="21"/>
      <c r="E8" s="21"/>
      <c r="F8" s="73" t="s">
        <v>83</v>
      </c>
      <c r="G8" s="84">
        <f>G9</f>
        <v>0</v>
      </c>
      <c r="H8" s="74" t="s">
        <v>72</v>
      </c>
      <c r="I8" s="22" t="s">
        <v>75</v>
      </c>
    </row>
    <row r="9" spans="1:9" ht="18.75" customHeight="1" x14ac:dyDescent="0.15">
      <c r="A9" s="28"/>
      <c r="B9" s="31"/>
      <c r="C9" s="24" t="s">
        <v>74</v>
      </c>
      <c r="D9" s="24"/>
      <c r="E9" s="24"/>
      <c r="F9" s="22" t="s">
        <v>14</v>
      </c>
      <c r="G9" s="85">
        <f>'MPS(input_separate)'!O26</f>
        <v>0</v>
      </c>
      <c r="H9" s="22" t="s">
        <v>72</v>
      </c>
      <c r="I9" s="22" t="s">
        <v>75</v>
      </c>
    </row>
    <row r="10" spans="1:9" ht="18.75" customHeight="1" thickBot="1" x14ac:dyDescent="0.2">
      <c r="A10" s="27" t="s">
        <v>45</v>
      </c>
      <c r="B10" s="18"/>
      <c r="C10" s="18"/>
      <c r="D10" s="18"/>
      <c r="E10" s="17"/>
      <c r="F10" s="19"/>
      <c r="G10" s="27"/>
      <c r="H10" s="17"/>
      <c r="I10" s="19"/>
    </row>
    <row r="11" spans="1:9" ht="18.75" customHeight="1" thickBot="1" x14ac:dyDescent="0.2">
      <c r="A11" s="29"/>
      <c r="B11" s="30" t="s">
        <v>76</v>
      </c>
      <c r="C11" s="25"/>
      <c r="D11" s="25"/>
      <c r="E11" s="25"/>
      <c r="F11" s="77" t="s">
        <v>83</v>
      </c>
      <c r="G11" s="84">
        <f>G12</f>
        <v>0</v>
      </c>
      <c r="H11" s="78" t="s">
        <v>77</v>
      </c>
      <c r="I11" s="26" t="s">
        <v>78</v>
      </c>
    </row>
    <row r="12" spans="1:9" ht="18.75" customHeight="1" x14ac:dyDescent="0.15">
      <c r="A12" s="28"/>
      <c r="B12" s="31"/>
      <c r="C12" s="24" t="s">
        <v>79</v>
      </c>
      <c r="D12" s="24"/>
      <c r="E12" s="24"/>
      <c r="F12" s="26" t="s">
        <v>14</v>
      </c>
      <c r="G12" s="85">
        <f>'MPS(input_separate)'!P26</f>
        <v>0</v>
      </c>
      <c r="H12" s="26" t="s">
        <v>77</v>
      </c>
      <c r="I12" s="26" t="s">
        <v>78</v>
      </c>
    </row>
    <row r="13" spans="1:9" x14ac:dyDescent="0.15">
      <c r="A13" s="9"/>
      <c r="B13" s="9"/>
      <c r="C13" s="9"/>
      <c r="D13" s="9"/>
      <c r="E13" s="9"/>
      <c r="F13" s="10"/>
      <c r="G13" s="11"/>
      <c r="H13" s="11"/>
      <c r="I13" s="12"/>
    </row>
    <row r="14" spans="1:9" ht="21.75" customHeight="1" x14ac:dyDescent="0.15">
      <c r="E14" s="9" t="s">
        <v>16</v>
      </c>
      <c r="F14" s="7"/>
    </row>
    <row r="15" spans="1:9" ht="21.75" customHeight="1" x14ac:dyDescent="0.15">
      <c r="E15" s="104" t="s">
        <v>149</v>
      </c>
      <c r="F15" s="105"/>
      <c r="G15" s="33">
        <v>1.71</v>
      </c>
      <c r="H15" s="12"/>
    </row>
    <row r="16" spans="1:9" ht="21.75" customHeight="1" x14ac:dyDescent="0.15">
      <c r="E16" s="104" t="s">
        <v>150</v>
      </c>
      <c r="F16" s="106"/>
      <c r="G16" s="34">
        <v>2.79</v>
      </c>
      <c r="H16" s="12"/>
    </row>
    <row r="17" spans="5:8" ht="21.75" customHeight="1" x14ac:dyDescent="0.15">
      <c r="E17" s="104" t="s">
        <v>151</v>
      </c>
      <c r="F17" s="106"/>
      <c r="G17" s="34">
        <v>3.2</v>
      </c>
      <c r="H17" s="12"/>
    </row>
    <row r="18" spans="5:8" ht="21.75" customHeight="1" x14ac:dyDescent="0.15">
      <c r="E18" s="13"/>
      <c r="F18" s="13"/>
      <c r="G18" s="9"/>
      <c r="H18" s="9"/>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MPS(input)</vt:lpstr>
      <vt:lpstr>MPS(input_separate)</vt:lpstr>
      <vt:lpstr>MPS(calc_process)</vt:lpstr>
      <vt:lpstr>COP</vt:lpstr>
      <vt:lpstr>'MPS(calc_process)'!Print_Area</vt:lpstr>
      <vt:lpstr>'MPS(input)'!Print_Area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2017-08-28T12:56:12Z</cp:lastPrinted>
  <dcterms:created xsi:type="dcterms:W3CDTF">2016-01-26T02:23:56Z</dcterms:created>
  <dcterms:modified xsi:type="dcterms:W3CDTF">2020-02-14T09:56:15Z</dcterms:modified>
</cp:coreProperties>
</file>