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00" windowHeight="7850" tabRatio="587"/>
  </bookViews>
  <sheets>
    <sheet name="PMS(input)" sheetId="30" r:id="rId1"/>
    <sheet name="PMS(input_separate)" sheetId="32" r:id="rId2"/>
    <sheet name="PMS(calc_process)" sheetId="31" r:id="rId3"/>
  </sheets>
  <definedNames>
    <definedName name="_xlnm.Print_Area" localSheetId="2">'PMS(calc_process)'!$A$1:$I$21</definedName>
    <definedName name="_xlnm.Print_Area" localSheetId="0">'PMS(input)'!$A$1:$K$38</definedName>
    <definedName name="_xlnm.Print_Area" localSheetId="1">'PMS(input_separate)'!$A$1:$N$37</definedName>
  </definedNames>
  <calcPr calcId="145621"/>
</workbook>
</file>

<file path=xl/calcChain.xml><?xml version="1.0" encoding="utf-8"?>
<calcChain xmlns="http://schemas.openxmlformats.org/spreadsheetml/2006/main">
  <c r="I18" i="32" l="1"/>
  <c r="I17" i="32"/>
  <c r="I16" i="32"/>
  <c r="I15" i="32"/>
  <c r="I14" i="32"/>
  <c r="I13" i="32"/>
  <c r="I12" i="32"/>
  <c r="I11" i="32"/>
  <c r="I10" i="32"/>
  <c r="I9" i="32"/>
  <c r="H18" i="32"/>
  <c r="H17" i="32"/>
  <c r="H16" i="32"/>
  <c r="H15" i="32"/>
  <c r="H14" i="32"/>
  <c r="H13" i="32"/>
  <c r="H12" i="32"/>
  <c r="H11" i="32"/>
  <c r="H10" i="32"/>
  <c r="H9" i="32"/>
  <c r="N9" i="32" s="1"/>
  <c r="G17" i="31" l="1"/>
  <c r="G16" i="31"/>
  <c r="G15" i="31"/>
  <c r="G8" i="31"/>
  <c r="J27" i="32"/>
  <c r="J28" i="32"/>
  <c r="J29" i="32"/>
  <c r="J30" i="32"/>
  <c r="J31" i="32"/>
  <c r="J32" i="32"/>
  <c r="J33" i="32"/>
  <c r="J34" i="32"/>
  <c r="J35" i="32"/>
  <c r="J26" i="32"/>
  <c r="G27" i="32"/>
  <c r="G28" i="32"/>
  <c r="G29" i="32"/>
  <c r="G30" i="32"/>
  <c r="G31" i="32"/>
  <c r="G32" i="32"/>
  <c r="G33" i="32"/>
  <c r="G34" i="32"/>
  <c r="G35" i="32"/>
  <c r="G26" i="32"/>
  <c r="N10" i="32"/>
  <c r="N12" i="32"/>
  <c r="N14" i="32"/>
  <c r="N16" i="32"/>
  <c r="N29" i="32" l="1"/>
  <c r="N33" i="32"/>
  <c r="N26" i="32"/>
  <c r="N32" i="32"/>
  <c r="N28" i="32"/>
  <c r="N35" i="32"/>
  <c r="N31" i="32"/>
  <c r="N27" i="32"/>
  <c r="N34" i="32"/>
  <c r="N30" i="32"/>
  <c r="G14" i="31"/>
  <c r="N15" i="32"/>
  <c r="N11" i="32"/>
  <c r="N17" i="32"/>
  <c r="N13" i="32"/>
  <c r="N36" i="32" l="1"/>
  <c r="G12" i="31" s="1"/>
  <c r="E19" i="30"/>
  <c r="N1" i="32" l="1"/>
  <c r="I1" i="31" l="1"/>
  <c r="N18" i="32" l="1"/>
  <c r="N19" i="32" l="1"/>
  <c r="G11" i="31" s="1"/>
  <c r="G10" i="31" s="1"/>
  <c r="G6" i="31" s="1"/>
  <c r="B33" i="30" s="1"/>
</calcChain>
</file>

<file path=xl/sharedStrings.xml><?xml version="1.0" encoding="utf-8"?>
<sst xmlns="http://schemas.openxmlformats.org/spreadsheetml/2006/main" count="298" uniqueCount="176">
  <si>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</si>
  <si>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</si>
  <si>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</si>
  <si>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</si>
  <si>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</si>
  <si>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</si>
  <si>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</si>
  <si>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</si>
  <si>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</si>
  <si>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</si>
  <si>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</si>
  <si>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</si>
  <si>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</si>
  <si>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</si>
  <si>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</si>
  <si>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</si>
  <si>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</si>
  <si>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</si>
  <si>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</si>
  <si>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</si>
  <si>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</si>
  <si>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</si>
  <si>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</si>
  <si>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</si>
  <si>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</si>
  <si>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</si>
  <si>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</si>
  <si>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</si>
  <si>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</si>
  <si>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</si>
  <si>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</si>
  <si>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</si>
  <si>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</si>
  <si>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</si>
  <si>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</si>
  <si>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</si>
  <si>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 xml:space="preserve">[Attachment to Proposed Methodology Form]  </t>
    <phoneticPr fontId="2"/>
  </si>
  <si>
    <t>JCM Proposed Methodology Spreadsheet Form (Calculation Process Sheet)</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</si>
  <si>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</si>
  <si>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</si>
  <si>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</si>
  <si>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</si>
  <si>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</si>
  <si>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</si>
  <si>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</si>
  <si>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JCM_TH_F_PMS_ver01.0</t>
    <phoneticPr fontId="2"/>
  </si>
  <si>
    <t>(1)</t>
    <phoneticPr fontId="2"/>
  </si>
  <si>
    <t>(2)</t>
  </si>
  <si>
    <t>(3)</t>
  </si>
  <si>
    <t>MWh/p</t>
    <phoneticPr fontId="2"/>
  </si>
  <si>
    <t>GJ/p</t>
    <phoneticPr fontId="2"/>
  </si>
  <si>
    <t>Option C</t>
    <phoneticPr fontId="2"/>
  </si>
  <si>
    <t>Option B</t>
    <phoneticPr fontId="2"/>
  </si>
  <si>
    <t>Monitored data</t>
    <phoneticPr fontId="2"/>
  </si>
  <si>
    <t>Invoice</t>
    <phoneticPr fontId="2"/>
  </si>
  <si>
    <t>Monthly</t>
    <phoneticPr fontId="2"/>
  </si>
  <si>
    <t>Data on invoice provided by gas fuel supplier</t>
    <phoneticPr fontId="2"/>
  </si>
  <si>
    <t>Reference boiler efficiency</t>
    <phoneticPr fontId="2"/>
  </si>
  <si>
    <t>Net calorific value of gas fuel consumed by the CGS</t>
    <phoneticPr fontId="2"/>
  </si>
  <si>
    <t>%</t>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</si>
  <si>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</si>
  <si>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parameters</t>
    <phoneticPr fontId="2"/>
  </si>
  <si>
    <t>Identification</t>
    <phoneticPr fontId="2"/>
  </si>
  <si>
    <t>Units</t>
    <phoneticPr fontId="13"/>
  </si>
  <si>
    <t>Estimated Values</t>
    <phoneticPr fontId="13"/>
  </si>
  <si>
    <t>Total</t>
    <phoneticPr fontId="13"/>
  </si>
  <si>
    <t>Description of data</t>
    <phoneticPr fontId="2"/>
  </si>
  <si>
    <t>i</t>
    <phoneticPr fontId="2"/>
  </si>
  <si>
    <r>
      <t>EC</t>
    </r>
    <r>
      <rPr>
        <vertAlign val="subscript"/>
        <sz val="11"/>
        <rFont val="Arial"/>
        <family val="2"/>
      </rPr>
      <t>i,p</t>
    </r>
    <phoneticPr fontId="2"/>
  </si>
  <si>
    <t>Identification number for the recipient facility to which electricity and heat generated by the CGS is supplied</t>
    <phoneticPr fontId="13"/>
  </si>
  <si>
    <t>Ex-ante estimation of reference emissions</t>
    <phoneticPr fontId="13"/>
  </si>
  <si>
    <t>Reference boiler efficiency</t>
    <phoneticPr fontId="13"/>
  </si>
  <si>
    <t>-</t>
    <phoneticPr fontId="13"/>
  </si>
  <si>
    <t>MWh/p</t>
    <phoneticPr fontId="13"/>
  </si>
  <si>
    <r>
      <t xml:space="preserve">Parameters to be monitored </t>
    </r>
    <r>
      <rPr>
        <b/>
        <i/>
        <sz val="11"/>
        <color indexed="9"/>
        <rFont val="Arial"/>
        <family val="2"/>
      </rPr>
      <t>ex post</t>
    </r>
    <phoneticPr fontId="13"/>
  </si>
  <si>
    <r>
      <t xml:space="preserve">Project-specific parameters to be fixed </t>
    </r>
    <r>
      <rPr>
        <b/>
        <i/>
        <sz val="11"/>
        <color indexed="9"/>
        <rFont val="Arial"/>
        <family val="2"/>
      </rPr>
      <t>ex ante</t>
    </r>
    <phoneticPr fontId="13"/>
  </si>
  <si>
    <r>
      <t>HC</t>
    </r>
    <r>
      <rPr>
        <vertAlign val="subscript"/>
        <sz val="11"/>
        <rFont val="Arial"/>
        <family val="2"/>
      </rPr>
      <t>i,p</t>
    </r>
    <phoneticPr fontId="2"/>
  </si>
  <si>
    <t>GJ/p</t>
    <phoneticPr fontId="13"/>
  </si>
  <si>
    <t>%</t>
    <phoneticPr fontId="13"/>
  </si>
  <si>
    <t xml:space="preserve">JCM Proposed Methodology Spreadsheet Form (Input Sheet) [Attachment to Proposed Methodology Form]  </t>
    <phoneticPr fontId="2"/>
  </si>
  <si>
    <r>
      <t xml:space="preserve">Table 1: Parameters to be monitored </t>
    </r>
    <r>
      <rPr>
        <b/>
        <i/>
        <sz val="11"/>
        <color indexed="8"/>
        <rFont val="Arial"/>
        <family val="2"/>
      </rPr>
      <t>ex post</t>
    </r>
    <phoneticPr fontId="2"/>
  </si>
  <si>
    <r>
      <t>FC</t>
    </r>
    <r>
      <rPr>
        <vertAlign val="subscript"/>
        <sz val="11"/>
        <rFont val="Arial"/>
        <family val="2"/>
      </rPr>
      <t>CGS,p</t>
    </r>
    <phoneticPr fontId="2"/>
  </si>
  <si>
    <r>
      <t xml:space="preserve">Table 2: Project-specific parameters to be fixed </t>
    </r>
    <r>
      <rPr>
        <b/>
        <i/>
        <sz val="11"/>
        <color indexed="8"/>
        <rFont val="Arial"/>
        <family val="2"/>
      </rPr>
      <t>ex ante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</si>
  <si>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</si>
  <si>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</si>
  <si>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</si>
  <si>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t>
    <phoneticPr fontId="13"/>
  </si>
  <si>
    <t>Input on "PMS(input_separate)" sheet</t>
    <phoneticPr fontId="2"/>
  </si>
  <si>
    <t>Input on "PMS(input_separate)" sheet</t>
    <phoneticPr fontId="2"/>
  </si>
  <si>
    <t>-</t>
    <phoneticPr fontId="2"/>
  </si>
  <si>
    <t>Reference boiler efficiency</t>
    <phoneticPr fontId="2"/>
  </si>
  <si>
    <t>%</t>
    <phoneticPr fontId="2"/>
  </si>
  <si>
    <t>Reference boiler efficiency</t>
    <phoneticPr fontId="2"/>
  </si>
  <si>
    <t>Net calorific value of gas fuel consumed by the CGS</t>
    <phoneticPr fontId="2"/>
  </si>
  <si>
    <t xml:space="preserve">JCM Proposed Methodology Spreadsheet Form (Input Separate Sheet) [Attachment to Proposed Methodology Form]  </t>
    <phoneticPr fontId="2"/>
  </si>
  <si>
    <r>
      <t xml:space="preserve">Amount of gas fuel consumed by the CGS during the period </t>
    </r>
    <r>
      <rPr>
        <i/>
        <sz val="11"/>
        <rFont val="Arial"/>
        <family val="2"/>
      </rPr>
      <t>p</t>
    </r>
    <phoneticPr fontId="2"/>
  </si>
  <si>
    <r>
      <t>η</t>
    </r>
    <r>
      <rPr>
        <vertAlign val="subscript"/>
        <sz val="11"/>
        <rFont val="Arial"/>
        <family val="2"/>
      </rPr>
      <t>RE</t>
    </r>
    <phoneticPr fontId="2"/>
  </si>
  <si>
    <r>
      <t>NCV</t>
    </r>
    <r>
      <rPr>
        <vertAlign val="subscript"/>
        <sz val="11"/>
        <rFont val="Arial"/>
        <family val="2"/>
      </rPr>
      <t>fuel,CGS</t>
    </r>
    <phoneticPr fontId="2"/>
  </si>
  <si>
    <r>
      <t>EF</t>
    </r>
    <r>
      <rPr>
        <vertAlign val="subscript"/>
        <sz val="11"/>
        <rFont val="Arial"/>
        <family val="2"/>
      </rPr>
      <t>fuel,RE</t>
    </r>
    <phoneticPr fontId="2"/>
  </si>
  <si>
    <r>
      <t>EF</t>
    </r>
    <r>
      <rPr>
        <vertAlign val="subscript"/>
        <sz val="11"/>
        <rFont val="Arial"/>
        <family val="2"/>
      </rPr>
      <t>fuel,PJ</t>
    </r>
    <phoneticPr fontId="2"/>
  </si>
  <si>
    <r>
      <t>η</t>
    </r>
    <r>
      <rPr>
        <vertAlign val="subscript"/>
        <sz val="11"/>
        <rFont val="Arial"/>
        <family val="2"/>
      </rPr>
      <t>cap,i</t>
    </r>
    <phoneticPr fontId="2"/>
  </si>
  <si>
    <r>
      <t>EF</t>
    </r>
    <r>
      <rPr>
        <vertAlign val="subscript"/>
        <sz val="11"/>
        <rFont val="Arial"/>
        <family val="2"/>
      </rPr>
      <t>fuel,cap,i</t>
    </r>
    <phoneticPr fontId="2"/>
  </si>
  <si>
    <r>
      <t>tCO</t>
    </r>
    <r>
      <rPr>
        <vertAlign val="subscript"/>
        <sz val="11"/>
        <rFont val="Arial"/>
        <family val="2"/>
      </rPr>
      <t>2</t>
    </r>
    <r>
      <rPr>
        <sz val="11"/>
        <rFont val="Arial"/>
        <family val="2"/>
      </rPr>
      <t>/GJ</t>
    </r>
    <phoneticPr fontId="2"/>
  </si>
  <si>
    <r>
      <t>tCO</t>
    </r>
    <r>
      <rPr>
        <vertAlign val="subscript"/>
        <sz val="11"/>
        <rFont val="Arial"/>
        <family val="2"/>
      </rPr>
      <t>2</t>
    </r>
    <r>
      <rPr>
        <sz val="11"/>
        <rFont val="Arial"/>
        <family val="2"/>
      </rPr>
      <t>/MWh</t>
    </r>
    <phoneticPr fontId="2"/>
  </si>
  <si>
    <r>
      <t>EC</t>
    </r>
    <r>
      <rPr>
        <vertAlign val="subscript"/>
        <sz val="11"/>
        <rFont val="Arial"/>
        <family val="2"/>
      </rPr>
      <t>i,p</t>
    </r>
    <phoneticPr fontId="2"/>
  </si>
  <si>
    <r>
      <t>RE</t>
    </r>
    <r>
      <rPr>
        <vertAlign val="subscript"/>
        <sz val="11"/>
        <rFont val="Arial"/>
        <family val="2"/>
      </rPr>
      <t>elec,i,p</t>
    </r>
    <phoneticPr fontId="13"/>
  </si>
  <si>
    <r>
      <t>CO</t>
    </r>
    <r>
      <rPr>
        <vertAlign val="subscript"/>
        <sz val="11"/>
        <rFont val="Arial"/>
        <family val="2"/>
      </rPr>
      <t>2</t>
    </r>
    <r>
      <rPr>
        <sz val="11"/>
        <rFont val="Arial"/>
        <family val="2"/>
      </rPr>
      <t xml:space="preserve"> emission factor for gas fuel consumed by the CGS</t>
    </r>
    <phoneticPr fontId="2"/>
  </si>
  <si>
    <r>
      <t>RE</t>
    </r>
    <r>
      <rPr>
        <vertAlign val="subscript"/>
        <sz val="11"/>
        <rFont val="Arial"/>
        <family val="2"/>
      </rPr>
      <t>heat,i,p</t>
    </r>
    <phoneticPr fontId="13"/>
  </si>
  <si>
    <r>
      <t>tCO</t>
    </r>
    <r>
      <rPr>
        <vertAlign val="subscript"/>
        <sz val="11"/>
        <rFont val="Arial"/>
        <family val="2"/>
      </rPr>
      <t>2</t>
    </r>
    <r>
      <rPr>
        <sz val="11"/>
        <rFont val="Arial"/>
        <family val="2"/>
      </rPr>
      <t>/p</t>
    </r>
    <phoneticPr fontId="13"/>
  </si>
  <si>
    <r>
      <t>tCO</t>
    </r>
    <r>
      <rPr>
        <vertAlign val="subscript"/>
        <sz val="11"/>
        <rFont val="Arial"/>
        <family val="2"/>
      </rPr>
      <t>2</t>
    </r>
    <r>
      <rPr>
        <sz val="11"/>
        <rFont val="Arial"/>
        <family val="2"/>
      </rPr>
      <t>/p</t>
    </r>
    <phoneticPr fontId="13"/>
  </si>
  <si>
    <r>
      <t xml:space="preserve">Amount of gas fuel consumed by the CGS during the period </t>
    </r>
    <r>
      <rPr>
        <i/>
        <sz val="11"/>
        <color indexed="8"/>
        <rFont val="Arial"/>
        <family val="2"/>
      </rPr>
      <t>p</t>
    </r>
    <phoneticPr fontId="2"/>
  </si>
  <si>
    <r>
      <t>CO</t>
    </r>
    <r>
      <rPr>
        <vertAlign val="subscript"/>
        <sz val="11"/>
        <color indexed="8"/>
        <rFont val="Arial"/>
        <family val="2"/>
      </rPr>
      <t>2</t>
    </r>
    <r>
      <rPr>
        <sz val="11"/>
        <color indexed="8"/>
        <rFont val="Arial"/>
        <family val="2"/>
      </rPr>
      <t xml:space="preserve"> emission factor for gas fuel consumed by the CGS</t>
    </r>
    <phoneticPr fontId="2"/>
  </si>
  <si>
    <r>
      <t>EF</t>
    </r>
    <r>
      <rPr>
        <vertAlign val="subscript"/>
        <sz val="11"/>
        <color indexed="8"/>
        <rFont val="Arial"/>
        <family val="2"/>
      </rPr>
      <t>fuel,PJ</t>
    </r>
    <phoneticPr fontId="2"/>
  </si>
  <si>
    <r>
      <t>NCV</t>
    </r>
    <r>
      <rPr>
        <vertAlign val="subscript"/>
        <sz val="11"/>
        <color indexed="8"/>
        <rFont val="Arial"/>
        <family val="2"/>
      </rPr>
      <t>fuel,CGS</t>
    </r>
    <phoneticPr fontId="2"/>
  </si>
  <si>
    <r>
      <t>FC</t>
    </r>
    <r>
      <rPr>
        <vertAlign val="subscript"/>
        <sz val="11"/>
        <color indexed="8"/>
        <rFont val="Arial"/>
        <family val="2"/>
      </rPr>
      <t>CGS,p</t>
    </r>
    <phoneticPr fontId="2"/>
  </si>
  <si>
    <r>
      <t>RE</t>
    </r>
    <r>
      <rPr>
        <vertAlign val="subscript"/>
        <sz val="11"/>
        <color indexed="8"/>
        <rFont val="Arial"/>
        <family val="2"/>
      </rPr>
      <t>heat,i,p</t>
    </r>
    <phoneticPr fontId="2"/>
  </si>
  <si>
    <r>
      <t>RE</t>
    </r>
    <r>
      <rPr>
        <vertAlign val="subscript"/>
        <sz val="11"/>
        <color indexed="8"/>
        <rFont val="Arial"/>
        <family val="2"/>
      </rPr>
      <t>elec,i,p</t>
    </r>
    <phoneticPr fontId="2"/>
  </si>
  <si>
    <r>
      <t>η</t>
    </r>
    <r>
      <rPr>
        <vertAlign val="subscript"/>
        <sz val="11"/>
        <color indexed="8"/>
        <rFont val="Arial"/>
        <family val="2"/>
      </rPr>
      <t>RE</t>
    </r>
    <phoneticPr fontId="2"/>
  </si>
  <si>
    <r>
      <t>tCO</t>
    </r>
    <r>
      <rPr>
        <vertAlign val="subscript"/>
        <sz val="11"/>
        <color indexed="8"/>
        <rFont val="Arial"/>
        <family val="2"/>
      </rPr>
      <t>2</t>
    </r>
    <r>
      <rPr>
        <sz val="11"/>
        <color indexed="8"/>
        <rFont val="Arial"/>
        <family val="2"/>
      </rPr>
      <t>/GJ</t>
    </r>
    <phoneticPr fontId="2"/>
  </si>
  <si>
    <r>
      <t>tCO</t>
    </r>
    <r>
      <rPr>
        <vertAlign val="subscript"/>
        <sz val="11"/>
        <rFont val="Arial"/>
        <family val="2"/>
      </rPr>
      <t>2</t>
    </r>
    <r>
      <rPr>
        <sz val="11"/>
        <rFont val="Arial"/>
        <family val="2"/>
      </rPr>
      <t>/GJ</t>
    </r>
    <phoneticPr fontId="2"/>
  </si>
  <si>
    <t>-</t>
    <phoneticPr fontId="2"/>
  </si>
  <si>
    <r>
      <t>EF</t>
    </r>
    <r>
      <rPr>
        <vertAlign val="subscript"/>
        <sz val="11"/>
        <rFont val="Arial"/>
        <family val="2"/>
      </rPr>
      <t>elec,i</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</si>
  <si>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3"/>
  </si>
  <si>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a</t>
    </r>
    <phoneticPr fontId="13"/>
  </si>
  <si>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b</t>
    </r>
    <phoneticPr fontId="13"/>
  </si>
  <si>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3"/>
  </si>
  <si>
    <t>(4)</t>
  </si>
  <si>
    <t>(5)</t>
  </si>
  <si>
    <r>
      <t>EG</t>
    </r>
    <r>
      <rPr>
        <vertAlign val="subscript"/>
        <sz val="11"/>
        <rFont val="Arial"/>
        <family val="2"/>
      </rPr>
      <t>cap,i,p</t>
    </r>
    <phoneticPr fontId="2"/>
  </si>
  <si>
    <r>
      <t>FC</t>
    </r>
    <r>
      <rPr>
        <vertAlign val="subscript"/>
        <sz val="11"/>
        <rFont val="Arial"/>
        <family val="2"/>
      </rPr>
      <t>cap,i,p</t>
    </r>
    <phoneticPr fontId="2"/>
  </si>
  <si>
    <r>
      <t>NCV</t>
    </r>
    <r>
      <rPr>
        <vertAlign val="subscript"/>
        <sz val="11"/>
        <rFont val="Arial"/>
        <family val="2"/>
      </rPr>
      <t>fuel,cap,i</t>
    </r>
    <phoneticPr fontId="2"/>
  </si>
  <si>
    <r>
      <t xml:space="preserve">Amount of fuel consumed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</si>
  <si>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t xml:space="preserve">Amount of electricity generated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</si>
  <si>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</si>
  <si>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</si>
  <si>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a</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</si>
  <si>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b</t>
    </r>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</si>
  <si>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</si>
  <si>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 xml:space="preserve">Power generation efficiency of the captive power generation system connected to the recipient facility </t>
    </r>
    <r>
      <rPr>
        <i/>
        <sz val="11"/>
        <rFont val="Arial"/>
        <family val="2"/>
      </rPr>
      <t>i</t>
    </r>
    <phoneticPr fontId="13"/>
  </si>
  <si>
    <r>
      <t xml:space="preserve">Specification of the captive power generation system connected to the recipient facility </t>
    </r>
    <r>
      <rPr>
        <i/>
        <sz val="11"/>
        <rFont val="Arial"/>
        <family val="2"/>
      </rPr>
      <t>i</t>
    </r>
    <r>
      <rPr>
        <sz val="11"/>
        <rFont val="Arial"/>
        <family val="2"/>
      </rPr>
      <t>, provided by the manufacturer.</t>
    </r>
    <phoneticPr fontId="2"/>
  </si>
  <si>
    <r>
      <t xml:space="preserve">Net calorific value of the fuel consumed by the captive power generation system connected to the recipient facility </t>
    </r>
    <r>
      <rPr>
        <i/>
        <sz val="11"/>
        <rFont val="Arial"/>
        <family val="2"/>
      </rPr>
      <t>i</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</si>
  <si>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recipient facility </t>
    </r>
    <r>
      <rPr>
        <i/>
        <sz val="11"/>
        <rFont val="Arial"/>
        <family val="2"/>
      </rPr>
      <t>i</t>
    </r>
    <phoneticPr fontId="2"/>
  </si>
  <si>
    <r>
      <t>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phoneticPr fontId="13"/>
  </si>
  <si>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r>
      <rPr>
        <sz val="11"/>
        <rFont val="Arial"/>
        <family val="2"/>
      </rPr>
      <t>.</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</si>
  <si>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recipient facility </t>
    </r>
    <r>
      <rPr>
        <i/>
        <sz val="11"/>
        <rFont val="Arial"/>
        <family val="2"/>
      </rPr>
      <t>i</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recipient facility</t>
    </r>
    <r>
      <rPr>
        <i/>
        <sz val="11"/>
        <rFont val="Arial"/>
        <family val="2"/>
      </rPr>
      <t xml:space="preserve"> i.</t>
    </r>
    <phoneticPr fontId="2"/>
  </si>
  <si>
    <r>
      <t>Amount of fuel consumed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</si>
  <si>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r>
      <t>Amount of electricity generated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</si>
  <si>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r>
      <t xml:space="preserve">Power generation efficiency of the captive power generation system connected to the recipient facility </t>
    </r>
    <r>
      <rPr>
        <i/>
        <sz val="11"/>
        <rFont val="Arial"/>
        <family val="2"/>
      </rPr>
      <t>i</t>
    </r>
    <phoneticPr fontId="2"/>
  </si>
  <si>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2"/>
  </si>
  <si>
    <r>
      <t xml:space="preserve">Table 1-annex: Parameters to be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is calculated from measured data) </t>
    </r>
    <phoneticPr fontId="2"/>
  </si>
  <si>
    <t>Value derived from the result of survey. The default value, 89 [%], should be revised if necessary.</t>
    <phoneticPr fontId="2"/>
  </si>
  <si>
    <r>
      <t>CO</t>
    </r>
    <r>
      <rPr>
        <vertAlign val="subscript"/>
        <sz val="11"/>
        <rFont val="Arial"/>
        <family val="2"/>
      </rPr>
      <t>2</t>
    </r>
    <r>
      <rPr>
        <sz val="11"/>
        <rFont val="Arial"/>
        <family val="2"/>
      </rPr>
      <t xml:space="preserve"> emission factor for fossil fuel consumed by the reference boiler
(CO</t>
    </r>
    <r>
      <rPr>
        <vertAlign val="subscript"/>
        <sz val="11"/>
        <rFont val="Arial"/>
        <family val="2"/>
      </rPr>
      <t>2</t>
    </r>
    <r>
      <rPr>
        <sz val="11"/>
        <rFont val="Arial"/>
        <family val="2"/>
      </rPr>
      <t xml:space="preserve"> emission factor of natural gas is applied in this methodology)</t>
    </r>
    <phoneticPr fontId="2"/>
  </si>
  <si>
    <r>
      <t xml:space="preserve">Amount of electricity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</si>
  <si>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r>
      <t xml:space="preserve">Amount of heat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</si>
  <si>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r>
      <t>Amount of electricity consumed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3"/>
  </si>
  <si>
    <r>
      <t xml:space="preserve">Amount of heat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13"/>
  </si>
  <si>
    <r>
      <t xml:space="preserve">Reference emissions for heat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13"/>
  </si>
  <si>
    <r>
      <t>Reference emissions for electricity consumed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3"/>
  </si>
  <si>
    <r>
      <t xml:space="preserve">Table 4: </t>
    </r>
    <r>
      <rPr>
        <b/>
        <i/>
        <sz val="11"/>
        <color indexed="8"/>
        <rFont val="Arial"/>
        <family val="2"/>
      </rPr>
      <t>Ex-ante</t>
    </r>
    <r>
      <rPr>
        <b/>
        <sz val="11"/>
        <color indexed="8"/>
        <rFont val="Arial"/>
        <family val="2"/>
      </rPr>
      <t xml:space="preserve"> estimation of reference emissions for electricity consumed by the recipient facility which is generated by the CGS</t>
    </r>
    <phoneticPr fontId="2"/>
  </si>
  <si>
    <r>
      <t xml:space="preserve">Table 5: </t>
    </r>
    <r>
      <rPr>
        <b/>
        <i/>
        <sz val="11"/>
        <color indexed="8"/>
        <rFont val="Arial"/>
        <family val="2"/>
      </rPr>
      <t>Ex-ante</t>
    </r>
    <r>
      <rPr>
        <b/>
        <sz val="11"/>
        <color indexed="8"/>
        <rFont val="Arial"/>
        <family val="2"/>
      </rPr>
      <t xml:space="preserve"> estimation of reference emissions for heat consumed by the recipient facility which is generated by the CGS</t>
    </r>
    <phoneticPr fontId="2"/>
  </si>
  <si>
    <t>Reference emissions for electricity consumed by the recipient facility(ies) which is generated by the CGS</t>
    <phoneticPr fontId="2"/>
  </si>
  <si>
    <t>Reference emissions for heat consumed by the recipient facility(ies) which is generated by the CGS</t>
    <phoneticPr fontId="2"/>
  </si>
  <si>
    <r>
      <t xml:space="preserve">Measuring instrument(s) is installed at the point(s) where the amount of electricity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</si>
  <si>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 xml:space="preserve">Measuring instrument(s) is installed at the point(s) where the amount of heat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</si>
  <si>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 xml:space="preserve">Measuring instrument(s) is installed at the point(s) where the amount of electricity generated by the captive power generation system connected to the recipient facility </t>
    </r>
    <r>
      <rPr>
        <i/>
        <sz val="11"/>
        <rFont val="Arial"/>
        <family val="2"/>
      </rPr>
      <t>i</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</si>
  <si>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In the order of preference:
a) values provided by fuel supplier;
b) measurement by the project participants;
c) regional or national default values; or
d) IPCC default values provided in table 1.2 of Ch.1 Vol.2 of 2006 IPCC Guidelines on National GHG Inventories. Upper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</si>
  <si>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Lower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</si>
  <si>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2"/>
  </si>
  <si>
    <t>In the order of preference:
a) values provided by fuel supplier;
b) measurement by the project participants;
c) regional or national default values; or
d) IPCC default values provided in table 1.2 of Ch.1 Vol.2 of 2006 IPCC Guidelines on National GHG Inventories. Lower value is applied.</t>
    <phoneticPr fontId="2"/>
  </si>
  <si>
    <r>
      <t>mass</t>
    </r>
    <r>
      <rPr>
        <sz val="11"/>
        <rFont val="Arial"/>
        <family val="2"/>
      </rPr>
      <t xml:space="preserve"> or 
volume/p</t>
    </r>
    <phoneticPr fontId="2"/>
  </si>
  <si>
    <r>
      <t>mass</t>
    </r>
    <r>
      <rPr>
        <sz val="11"/>
        <rFont val="Arial"/>
        <family val="2"/>
      </rPr>
      <t xml:space="preserve"> or 
volume/p</t>
    </r>
    <phoneticPr fontId="2"/>
  </si>
  <si>
    <r>
      <t xml:space="preserve">GJ/mass or
</t>
    </r>
    <r>
      <rPr>
        <sz val="11"/>
        <rFont val="Arial"/>
        <family val="2"/>
      </rPr>
      <t>volume</t>
    </r>
    <phoneticPr fontId="2"/>
  </si>
  <si>
    <r>
      <t>mass</t>
    </r>
    <r>
      <rPr>
        <sz val="11"/>
        <rFont val="Arial"/>
        <family val="2"/>
      </rPr>
      <t xml:space="preserve"> or volume/p</t>
    </r>
    <phoneticPr fontId="2"/>
  </si>
  <si>
    <r>
      <t xml:space="preserve">GJ/mass or </t>
    </r>
    <r>
      <rPr>
        <sz val="11"/>
        <rFont val="Arial"/>
        <family val="2"/>
      </rPr>
      <t>volume</t>
    </r>
    <phoneticPr fontId="2"/>
  </si>
  <si>
    <r>
      <t>mass</t>
    </r>
    <r>
      <rPr>
        <sz val="11"/>
        <color indexed="8"/>
        <rFont val="Arial"/>
        <family val="2"/>
      </rPr>
      <t xml:space="preserve"> or 
volume/p</t>
    </r>
    <phoneticPr fontId="2"/>
  </si>
  <si>
    <r>
      <t xml:space="preserve">GJ/mass or
</t>
    </r>
    <r>
      <rPr>
        <sz val="11"/>
        <color indexed="8"/>
        <rFont val="Arial"/>
        <family val="2"/>
      </rPr>
      <t>volume</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</si>
</sst>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Red]\-#,##0.00\ "/>
    <numFmt numFmtId="177" formatCode="#,##0.0000_ ;[Red]\-#,##0.0000\ "/>
    <numFmt numFmtId="178" formatCode="#,##0.000_ ;[Red]\-#,##0.000\ "/>
    <numFmt numFmtId="179" formatCode="#,##0.0_ ;[Red]\-#,##0.0\ "/>
    <numFmt numFmtId="180" formatCode="0.0_ ;[Red]\-0.0\ "/>
  </numFmts>
  <fonts count="2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i/>
      <sz val="11"/>
      <color indexed="8"/>
      <name val="Arial"/>
      <family val="2"/>
    </font>
    <font>
      <b/>
      <i/>
      <sz val="11"/>
      <color indexed="9"/>
      <name val="Arial"/>
      <family val="2"/>
    </font>
    <font>
      <sz val="11"/>
      <color theme="1"/>
      <name val="Arial"/>
      <family val="2"/>
    </font>
    <font>
      <vertAlign val="subscript"/>
      <sz val="11"/>
      <name val="Arial"/>
      <family val="2"/>
    </font>
    <font>
      <b/>
      <sz val="11"/>
      <color theme="0"/>
      <name val="Arial"/>
      <family val="2"/>
    </font>
    <font>
      <b/>
      <vertAlign val="subscript"/>
      <sz val="11"/>
      <color indexed="8"/>
      <name val="Arial"/>
      <family val="2"/>
    </font>
    <font>
      <b/>
      <vertAlign val="subscript"/>
      <sz val="11"/>
      <color indexed="9"/>
      <name val="Arial"/>
      <family val="2"/>
    </font>
    <font>
      <sz val="11"/>
      <color indexed="10"/>
      <name val="Arial"/>
      <family val="2"/>
    </font>
    <font>
      <i/>
      <sz val="11"/>
      <name val="Arial"/>
      <family val="2"/>
    </font>
    <font>
      <b/>
      <sz val="11"/>
      <name val="Arial"/>
      <family val="2"/>
    </font>
    <font>
      <vertAlign val="subscript"/>
      <sz val="11"/>
      <name val="Arabic Typesetting"/>
      <family val="4"/>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16365C"/>
        <bgColor indexed="64"/>
      </patternFill>
    </fill>
    <fill>
      <patternFill patternType="solid">
        <fgColor rgb="FFF2DCDB"/>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medium">
        <color rgb="FFFF0000"/>
      </left>
      <right style="medium">
        <color rgb="FFFF0000"/>
      </right>
      <top style="medium">
        <color rgb="FFFF0000"/>
      </top>
      <bottom style="medium">
        <color rgb="FFFF0000"/>
      </bottom>
      <diagonal/>
    </border>
  </borders>
  <cellStyleXfs count="3">
    <xf numFmtId="0" fontId="0" fillId="0" borderId="0">
      <alignment vertical="center"/>
    </xf>
    <xf numFmtId="0" fontId="11" fillId="3" borderId="0" applyNumberFormat="0" applyBorder="0" applyAlignment="0" applyProtection="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6" fillId="4" borderId="0" xfId="0" applyFont="1" applyFill="1" applyAlignment="1">
      <alignment vertical="center"/>
    </xf>
    <xf numFmtId="0" fontId="6" fillId="4" borderId="0" xfId="0" applyFont="1" applyFill="1" applyAlignment="1">
      <alignment horizontal="righ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center" vertical="center"/>
    </xf>
    <xf numFmtId="0" fontId="8" fillId="0" borderId="6" xfId="0" applyFont="1" applyFill="1" applyBorder="1" applyAlignment="1">
      <alignment horizontal="left" vertical="center"/>
    </xf>
    <xf numFmtId="0" fontId="3" fillId="0" borderId="6" xfId="0" applyFont="1" applyBorder="1" applyAlignment="1">
      <alignment horizontal="left" vertical="center"/>
    </xf>
    <xf numFmtId="0" fontId="3" fillId="7" borderId="6" xfId="0" applyFont="1" applyFill="1" applyBorder="1" applyAlignment="1">
      <alignment vertical="center"/>
    </xf>
    <xf numFmtId="0" fontId="3" fillId="7" borderId="7" xfId="0" applyFont="1" applyFill="1" applyBorder="1">
      <alignment vertical="center"/>
    </xf>
    <xf numFmtId="0" fontId="3" fillId="7" borderId="8" xfId="0" applyFont="1" applyFill="1" applyBorder="1">
      <alignment vertical="center"/>
    </xf>
    <xf numFmtId="0" fontId="3" fillId="7" borderId="9" xfId="0" applyFont="1" applyFill="1" applyBorder="1">
      <alignment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pplyAlignment="1">
      <alignment vertical="center"/>
    </xf>
    <xf numFmtId="0" fontId="3" fillId="7" borderId="12"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10" fillId="4" borderId="0" xfId="0" applyFont="1" applyFill="1" applyAlignment="1">
      <alignment vertical="center"/>
    </xf>
    <xf numFmtId="0" fontId="6" fillId="5" borderId="1" xfId="0" applyFont="1" applyFill="1" applyBorder="1" applyAlignment="1">
      <alignment horizontal="center" vertical="center" wrapText="1"/>
    </xf>
    <xf numFmtId="0" fontId="8" fillId="6" borderId="1" xfId="0" quotePrefix="1" applyFont="1" applyFill="1" applyBorder="1" applyAlignment="1">
      <alignment horizontal="center" vertical="center"/>
    </xf>
    <xf numFmtId="0" fontId="8" fillId="6" borderId="1" xfId="0" applyFont="1" applyFill="1" applyBorder="1" applyAlignment="1">
      <alignment horizontal="center" vertical="center"/>
    </xf>
    <xf numFmtId="0" fontId="8" fillId="6" borderId="1" xfId="0" applyFont="1" applyFill="1" applyBorder="1" applyAlignment="1">
      <alignment vertical="center" wrapText="1"/>
    </xf>
    <xf numFmtId="0" fontId="8" fillId="6" borderId="1" xfId="0" applyFont="1" applyFill="1" applyBorder="1">
      <alignment vertical="center"/>
    </xf>
    <xf numFmtId="0" fontId="8" fillId="0" borderId="1" xfId="0" applyFont="1" applyFill="1" applyBorder="1" applyAlignment="1">
      <alignment horizontal="center" vertical="center" wrapText="1"/>
    </xf>
    <xf numFmtId="0" fontId="8" fillId="2" borderId="1" xfId="0" applyFont="1" applyFill="1" applyBorder="1" applyAlignment="1">
      <alignment vertical="center" wrapText="1"/>
    </xf>
    <xf numFmtId="0" fontId="16" fillId="0" borderId="0" xfId="0" applyFont="1">
      <alignment vertical="center"/>
    </xf>
    <xf numFmtId="0" fontId="16" fillId="9" borderId="1" xfId="0" applyFont="1" applyFill="1" applyBorder="1" applyAlignment="1">
      <alignment horizontal="center" vertical="center"/>
    </xf>
    <xf numFmtId="0" fontId="18" fillId="10" borderId="1" xfId="0" quotePrefix="1"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2" borderId="1" xfId="0" quotePrefix="1" applyFont="1" applyFill="1" applyBorder="1" applyAlignment="1">
      <alignment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lignment vertical="center"/>
    </xf>
    <xf numFmtId="0" fontId="6" fillId="5" borderId="1" xfId="0" applyFont="1" applyFill="1" applyBorder="1" applyAlignment="1">
      <alignment horizontal="center" vertical="center"/>
    </xf>
    <xf numFmtId="0" fontId="3" fillId="6" borderId="2" xfId="0" applyFont="1" applyFill="1" applyBorder="1">
      <alignment vertical="center"/>
    </xf>
    <xf numFmtId="0" fontId="8" fillId="9" borderId="1" xfId="0" applyFont="1" applyFill="1" applyBorder="1" applyAlignment="1">
      <alignment horizontal="center" vertical="center"/>
    </xf>
    <xf numFmtId="0" fontId="18" fillId="10" borderId="1" xfId="0" applyFont="1" applyFill="1" applyBorder="1" applyAlignment="1">
      <alignment horizontal="center" vertical="center"/>
    </xf>
    <xf numFmtId="0" fontId="6" fillId="5" borderId="1" xfId="0" applyFont="1" applyFill="1" applyBorder="1" applyAlignment="1">
      <alignment vertical="center" wrapText="1"/>
    </xf>
    <xf numFmtId="0" fontId="8" fillId="9" borderId="1" xfId="0" applyFont="1" applyFill="1" applyBorder="1" applyAlignment="1">
      <alignment horizontal="left" vertical="center" wrapText="1"/>
    </xf>
    <xf numFmtId="38" fontId="8" fillId="9" borderId="1" xfId="2" applyFont="1" applyFill="1" applyBorder="1" applyAlignment="1">
      <alignment horizontal="left" vertical="center" wrapText="1"/>
    </xf>
    <xf numFmtId="177" fontId="8" fillId="0" borderId="1" xfId="0" applyNumberFormat="1" applyFont="1" applyBorder="1">
      <alignment vertical="center"/>
    </xf>
    <xf numFmtId="0" fontId="3" fillId="8" borderId="6" xfId="0" applyFont="1" applyFill="1" applyBorder="1" applyAlignment="1">
      <alignment horizontal="left" vertical="center"/>
    </xf>
    <xf numFmtId="176" fontId="8" fillId="0" borderId="1" xfId="0" applyNumberFormat="1" applyFont="1" applyBorder="1" applyAlignment="1">
      <alignment horizontal="right" vertical="center"/>
    </xf>
    <xf numFmtId="178" fontId="8" fillId="0" borderId="1" xfId="0" applyNumberFormat="1" applyFont="1" applyFill="1" applyBorder="1" applyAlignment="1">
      <alignment horizontal="right" vertical="center"/>
    </xf>
    <xf numFmtId="178" fontId="8" fillId="9" borderId="1" xfId="0" applyNumberFormat="1" applyFont="1" applyFill="1" applyBorder="1" applyAlignment="1">
      <alignment horizontal="right" vertical="center"/>
    </xf>
    <xf numFmtId="177" fontId="8" fillId="0" borderId="1" xfId="0" applyNumberFormat="1" applyFont="1" applyBorder="1" applyAlignment="1">
      <alignment horizontal="right" vertical="center"/>
    </xf>
    <xf numFmtId="0" fontId="3" fillId="0" borderId="10" xfId="0" applyFont="1" applyBorder="1" applyAlignment="1">
      <alignment vertical="center"/>
    </xf>
    <xf numFmtId="0" fontId="3" fillId="0" borderId="10" xfId="0" applyFont="1" applyBorder="1" applyAlignment="1">
      <alignment horizontal="center" vertical="center"/>
    </xf>
    <xf numFmtId="0" fontId="3" fillId="2" borderId="10" xfId="0" applyFont="1" applyFill="1" applyBorder="1" applyAlignment="1">
      <alignment horizontal="center" vertical="center"/>
    </xf>
    <xf numFmtId="38" fontId="8" fillId="9" borderId="1" xfId="2" applyFont="1" applyFill="1" applyBorder="1" applyAlignment="1">
      <alignment horizontal="center" vertical="center"/>
    </xf>
    <xf numFmtId="177" fontId="8" fillId="0" borderId="6" xfId="0" applyNumberFormat="1" applyFont="1" applyFill="1" applyBorder="1" applyAlignment="1">
      <alignment horizontal="right" vertical="center"/>
    </xf>
    <xf numFmtId="0" fontId="3" fillId="0" borderId="7" xfId="0" applyFont="1" applyBorder="1">
      <alignment vertical="center"/>
    </xf>
    <xf numFmtId="0" fontId="3" fillId="0" borderId="7" xfId="0" applyFont="1" applyBorder="1" applyAlignment="1">
      <alignment horizontal="center" vertical="center"/>
    </xf>
    <xf numFmtId="0" fontId="3" fillId="0" borderId="9" xfId="0" applyFont="1" applyBorder="1" applyAlignment="1">
      <alignment horizontal="left" vertical="center"/>
    </xf>
    <xf numFmtId="0" fontId="6" fillId="5" borderId="10" xfId="0" applyFont="1" applyFill="1" applyBorder="1" applyAlignment="1">
      <alignment horizontal="center" vertical="center"/>
    </xf>
    <xf numFmtId="0" fontId="6" fillId="5" borderId="11" xfId="0" applyFont="1" applyFill="1" applyBorder="1">
      <alignment vertical="center"/>
    </xf>
    <xf numFmtId="0" fontId="16" fillId="9" borderId="14" xfId="0" applyFont="1" applyFill="1" applyBorder="1" applyAlignment="1">
      <alignment horizontal="center" vertical="center"/>
    </xf>
    <xf numFmtId="0" fontId="3" fillId="0" borderId="6" xfId="0" applyFont="1" applyFill="1" applyBorder="1" applyAlignment="1">
      <alignment horizontal="left" vertical="center" wrapText="1"/>
    </xf>
    <xf numFmtId="0" fontId="3" fillId="11" borderId="6" xfId="0" applyFont="1" applyFill="1" applyBorder="1">
      <alignment vertical="center"/>
    </xf>
    <xf numFmtId="177" fontId="3" fillId="0" borderId="6" xfId="0" applyNumberFormat="1" applyFont="1" applyFill="1" applyBorder="1" applyAlignment="1">
      <alignment horizontal="right" vertical="center"/>
    </xf>
    <xf numFmtId="0" fontId="16" fillId="9" borderId="14" xfId="0" applyFont="1" applyFill="1" applyBorder="1" applyAlignment="1">
      <alignment horizontal="center" vertical="center"/>
    </xf>
    <xf numFmtId="179" fontId="8" fillId="9" borderId="1" xfId="0" applyNumberFormat="1" applyFont="1" applyFill="1" applyBorder="1" applyAlignment="1">
      <alignment horizontal="right" vertical="center"/>
    </xf>
    <xf numFmtId="179" fontId="16" fillId="9" borderId="1" xfId="0" applyNumberFormat="1" applyFont="1" applyFill="1" applyBorder="1" applyAlignment="1">
      <alignment horizontal="right" vertical="center"/>
    </xf>
    <xf numFmtId="179" fontId="8" fillId="0" borderId="1" xfId="0" applyNumberFormat="1" applyFont="1" applyBorder="1" applyAlignment="1">
      <alignment horizontal="right" vertical="center"/>
    </xf>
    <xf numFmtId="179" fontId="3" fillId="0" borderId="18" xfId="0" applyNumberFormat="1" applyFont="1" applyBorder="1" applyAlignment="1">
      <alignment horizontal="right" vertical="center"/>
    </xf>
    <xf numFmtId="179" fontId="3" fillId="0" borderId="12" xfId="0" applyNumberFormat="1" applyFont="1" applyFill="1" applyBorder="1" applyAlignment="1">
      <alignment horizontal="right" vertical="center"/>
    </xf>
    <xf numFmtId="179" fontId="3" fillId="0" borderId="10" xfId="1" applyNumberFormat="1" applyFont="1" applyFill="1" applyBorder="1" applyAlignment="1">
      <alignment horizontal="right" vertical="center"/>
    </xf>
    <xf numFmtId="179" fontId="3" fillId="0" borderId="11" xfId="0" applyNumberFormat="1" applyFont="1" applyFill="1" applyBorder="1" applyAlignment="1">
      <alignment horizontal="right" vertical="center"/>
    </xf>
    <xf numFmtId="179" fontId="3" fillId="0" borderId="6" xfId="0" applyNumberFormat="1" applyFont="1" applyFill="1" applyBorder="1" applyAlignment="1">
      <alignment horizontal="right" vertical="center"/>
    </xf>
    <xf numFmtId="179" fontId="8" fillId="2" borderId="1" xfId="2" applyNumberFormat="1" applyFont="1" applyFill="1" applyBorder="1">
      <alignment vertical="center"/>
    </xf>
    <xf numFmtId="180" fontId="8" fillId="9" borderId="1" xfId="0" applyNumberFormat="1" applyFont="1" applyFill="1" applyBorder="1">
      <alignment vertical="center"/>
    </xf>
    <xf numFmtId="0" fontId="6" fillId="5" borderId="1" xfId="0" applyFont="1" applyFill="1" applyBorder="1" applyAlignment="1">
      <alignment horizontal="center" vertical="center" wrapText="1"/>
    </xf>
    <xf numFmtId="0" fontId="6" fillId="5" borderId="14" xfId="0" applyFont="1" applyFill="1" applyBorder="1" applyAlignment="1">
      <alignment horizontal="left" vertical="center" wrapText="1"/>
    </xf>
    <xf numFmtId="179" fontId="8" fillId="8" borderId="6" xfId="0" applyNumberFormat="1" applyFont="1" applyFill="1" applyBorder="1" applyAlignment="1">
      <alignment horizontal="right" vertical="center"/>
    </xf>
    <xf numFmtId="0" fontId="3" fillId="0" borderId="6" xfId="0" applyFont="1" applyFill="1" applyBorder="1" applyAlignment="1">
      <alignment vertical="center"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8" fillId="6"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2" xfId="0" applyFont="1" applyBorder="1" applyAlignment="1">
      <alignment horizontal="left" vertical="center" wrapText="1"/>
    </xf>
    <xf numFmtId="0" fontId="8" fillId="6" borderId="14" xfId="0" applyFont="1" applyFill="1" applyBorder="1" applyAlignment="1">
      <alignment horizontal="left" vertical="center" wrapText="1"/>
    </xf>
    <xf numFmtId="0" fontId="8" fillId="6" borderId="2" xfId="0" applyFont="1" applyFill="1" applyBorder="1" applyAlignment="1">
      <alignment horizontal="left" vertical="center" wrapText="1"/>
    </xf>
    <xf numFmtId="0" fontId="8" fillId="0" borderId="1" xfId="0" applyFont="1" applyBorder="1" applyAlignment="1">
      <alignment horizontal="left" vertical="center" wrapText="1"/>
    </xf>
    <xf numFmtId="0" fontId="6" fillId="5" borderId="15" xfId="0" applyFont="1" applyFill="1" applyBorder="1" applyAlignment="1">
      <alignment horizontal="left" vertical="center" wrapText="1"/>
    </xf>
    <xf numFmtId="0" fontId="0" fillId="0" borderId="2" xfId="0" applyBorder="1" applyAlignment="1">
      <alignment horizontal="left" vertical="center" wrapText="1"/>
    </xf>
    <xf numFmtId="179" fontId="8" fillId="9" borderId="14" xfId="0" applyNumberFormat="1" applyFont="1" applyFill="1" applyBorder="1" applyAlignment="1">
      <alignment horizontal="right" vertical="center"/>
    </xf>
    <xf numFmtId="179" fontId="8" fillId="9" borderId="15" xfId="0" applyNumberFormat="1" applyFont="1" applyFill="1" applyBorder="1" applyAlignment="1">
      <alignment horizontal="right" vertical="center"/>
    </xf>
    <xf numFmtId="179" fontId="8" fillId="9" borderId="2" xfId="0" applyNumberFormat="1" applyFont="1" applyFill="1" applyBorder="1" applyAlignment="1">
      <alignment horizontal="right" vertical="center"/>
    </xf>
    <xf numFmtId="0" fontId="8" fillId="6" borderId="14" xfId="0" applyFont="1" applyFill="1" applyBorder="1" applyAlignment="1">
      <alignment horizontal="right" vertical="center"/>
    </xf>
    <xf numFmtId="0" fontId="8" fillId="6" borderId="15" xfId="0" applyFont="1" applyFill="1" applyBorder="1" applyAlignment="1">
      <alignment horizontal="right" vertical="center"/>
    </xf>
    <xf numFmtId="0" fontId="8" fillId="6" borderId="2" xfId="0" applyFont="1" applyFill="1" applyBorder="1" applyAlignment="1">
      <alignment horizontal="right" vertical="center"/>
    </xf>
    <xf numFmtId="0" fontId="18" fillId="10" borderId="1" xfId="0" applyFont="1" applyFill="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5" xfId="0" applyFont="1" applyFill="1" applyBorder="1" applyAlignment="1">
      <alignment horizontal="left" vertical="center"/>
    </xf>
    <xf numFmtId="0" fontId="8" fillId="6" borderId="2" xfId="0" applyFont="1" applyFill="1" applyBorder="1" applyAlignment="1">
      <alignment horizontal="left" vertical="center"/>
    </xf>
    <xf numFmtId="0" fontId="6" fillId="10" borderId="1" xfId="0" applyFont="1" applyFill="1" applyBorder="1" applyAlignment="1">
      <alignment horizontal="center" vertical="center" wrapText="1"/>
    </xf>
    <xf numFmtId="0" fontId="6" fillId="5" borderId="14" xfId="0" applyFont="1" applyFill="1" applyBorder="1" applyAlignment="1">
      <alignment vertical="center" wrapText="1"/>
    </xf>
    <xf numFmtId="0" fontId="6" fillId="5" borderId="15" xfId="0" applyFont="1" applyFill="1" applyBorder="1" applyAlignment="1">
      <alignment vertical="center" wrapText="1"/>
    </xf>
    <xf numFmtId="0" fontId="6" fillId="5" borderId="2" xfId="0" applyFont="1" applyFill="1" applyBorder="1" applyAlignment="1">
      <alignment vertical="center" wrapText="1"/>
    </xf>
    <xf numFmtId="0" fontId="8" fillId="6" borderId="15" xfId="0" applyFont="1" applyFill="1" applyBorder="1" applyAlignment="1">
      <alignment horizontal="left" vertical="center" wrapText="1"/>
    </xf>
    <xf numFmtId="0" fontId="8" fillId="9" borderId="14" xfId="0" applyFont="1" applyFill="1" applyBorder="1" applyAlignment="1">
      <alignment horizontal="center" vertical="center"/>
    </xf>
    <xf numFmtId="0" fontId="8" fillId="9" borderId="15" xfId="0" applyFont="1" applyFill="1" applyBorder="1" applyAlignment="1">
      <alignment horizontal="center" vertical="center"/>
    </xf>
    <xf numFmtId="0" fontId="8" fillId="9" borderId="2" xfId="0" applyFont="1" applyFill="1" applyBorder="1" applyAlignment="1">
      <alignment horizontal="center" vertical="center"/>
    </xf>
    <xf numFmtId="179" fontId="8" fillId="0" borderId="14" xfId="0" applyNumberFormat="1" applyFont="1" applyBorder="1" applyAlignment="1">
      <alignment horizontal="right" vertical="center"/>
    </xf>
    <xf numFmtId="179" fontId="8" fillId="0" borderId="15" xfId="0" applyNumberFormat="1" applyFont="1" applyBorder="1" applyAlignment="1">
      <alignment horizontal="right" vertical="center"/>
    </xf>
    <xf numFmtId="179" fontId="8" fillId="0" borderId="2" xfId="0" applyNumberFormat="1" applyFont="1" applyBorder="1" applyAlignment="1">
      <alignment horizontal="right" vertical="center"/>
    </xf>
    <xf numFmtId="0" fontId="16" fillId="9" borderId="14" xfId="0" applyFont="1" applyFill="1" applyBorder="1" applyAlignment="1">
      <alignment horizontal="center" vertical="center"/>
    </xf>
    <xf numFmtId="0" fontId="16" fillId="9" borderId="15" xfId="0" applyFont="1" applyFill="1" applyBorder="1" applyAlignment="1">
      <alignment horizontal="center" vertical="center"/>
    </xf>
    <xf numFmtId="0" fontId="16" fillId="9" borderId="2" xfId="0" applyFont="1" applyFill="1" applyBorder="1" applyAlignment="1">
      <alignment horizontal="center" vertical="center"/>
    </xf>
    <xf numFmtId="0" fontId="6" fillId="5" borderId="14" xfId="0" applyFont="1" applyFill="1" applyBorder="1" applyAlignment="1">
      <alignment horizontal="left" vertical="center" wrapText="1"/>
    </xf>
    <xf numFmtId="0" fontId="6" fillId="5" borderId="2" xfId="0" applyFont="1" applyFill="1" applyBorder="1" applyAlignment="1">
      <alignment horizontal="left" vertical="center" wrapText="1"/>
    </xf>
    <xf numFmtId="0" fontId="10" fillId="4" borderId="0" xfId="0" applyFont="1" applyFill="1" applyAlignment="1">
      <alignment vertical="center"/>
    </xf>
    <xf numFmtId="0" fontId="9" fillId="4" borderId="0" xfId="0" applyFont="1" applyFill="1" applyAlignment="1">
      <alignment horizontal="right" vertical="center"/>
    </xf>
    <xf numFmtId="0" fontId="10" fillId="4" borderId="0" xfId="0" applyFont="1" applyFill="1" applyAlignment="1">
      <alignment horizontal="right" vertical="center"/>
    </xf>
    <xf numFmtId="0" fontId="3" fillId="11" borderId="6" xfId="0" applyFont="1" applyFill="1" applyBorder="1" applyAlignment="1">
      <alignment horizontal="center" vertical="center"/>
    </xf>
    <xf numFmtId="0" fontId="3" fillId="6" borderId="7"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6" xfId="0" applyFont="1" applyFill="1" applyBorder="1" applyAlignment="1">
      <alignment horizontal="left" vertical="center" wrapText="1"/>
    </xf>
    <xf numFmtId="0" fontId="3" fillId="6" borderId="17" xfId="0" applyFont="1" applyFill="1" applyBorder="1" applyAlignment="1">
      <alignment horizontal="lef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C5D9F1"/>
      <color rgb="FFF2DCDB"/>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8"/>
  <sheetViews>
    <sheetView showGridLines="0" tabSelected="1" view="pageBreakPreview" zoomScale="70" zoomScaleNormal="55" zoomScaleSheetLayoutView="70" workbookViewId="0"/>
  </sheetViews>
  <sheetFormatPr defaultColWidth="9" defaultRowHeight="14"/>
  <cols>
    <col min="1" max="1" width="3.6328125" style="1" customWidth="1"/>
    <col min="2" max="3" width="12.6328125" style="1" customWidth="1"/>
    <col min="4" max="4" width="30.6328125" style="1" customWidth="1"/>
    <col min="5" max="5" width="15.36328125" style="1" customWidth="1"/>
    <col min="6" max="7" width="12.6328125" style="1" customWidth="1"/>
    <col min="8" max="8" width="15.6328125" style="1" customWidth="1"/>
    <col min="9" max="9" width="82.90625" style="1" customWidth="1"/>
    <col min="10" max="10" width="12.6328125" style="1" customWidth="1"/>
    <col min="11" max="11" width="22.6328125" style="1" customWidth="1"/>
    <col min="12" max="16384" width="9" style="1"/>
  </cols>
  <sheetData>
    <row r="1" spans="1:11" ht="18" customHeight="1">
      <c r="K1" s="17" t="s">
        <v>45</v>
      </c>
    </row>
    <row r="2" spans="1:11" ht="28" customHeight="1">
      <c r="A2" s="42" t="s">
        <v>79</v>
      </c>
      <c r="B2" s="18"/>
      <c r="C2" s="18"/>
      <c r="D2" s="18"/>
      <c r="E2" s="18"/>
      <c r="F2" s="18"/>
      <c r="G2" s="18"/>
      <c r="H2" s="18"/>
      <c r="I2" s="18"/>
      <c r="J2" s="18"/>
      <c r="K2" s="19"/>
    </row>
    <row r="4" spans="1:11" ht="19" customHeight="1">
      <c r="A4" s="7" t="s">
        <v>80</v>
      </c>
      <c r="B4" s="7"/>
    </row>
    <row r="5" spans="1:11" ht="19" customHeight="1">
      <c r="A5" s="7"/>
      <c r="B5" s="43" t="s">
        <v>10</v>
      </c>
      <c r="C5" s="43" t="s">
        <v>11</v>
      </c>
      <c r="D5" s="43" t="s">
        <v>12</v>
      </c>
      <c r="E5" s="43" t="s">
        <v>13</v>
      </c>
      <c r="F5" s="43" t="s">
        <v>14</v>
      </c>
      <c r="G5" s="43" t="s">
        <v>15</v>
      </c>
      <c r="H5" s="43" t="s">
        <v>16</v>
      </c>
      <c r="I5" s="43" t="s">
        <v>17</v>
      </c>
      <c r="J5" s="43" t="s">
        <v>18</v>
      </c>
      <c r="K5" s="43" t="s">
        <v>19</v>
      </c>
    </row>
    <row r="6" spans="1:11" s="13" customFormat="1" ht="39" customHeight="1">
      <c r="B6" s="43" t="s">
        <v>20</v>
      </c>
      <c r="C6" s="43" t="s">
        <v>21</v>
      </c>
      <c r="D6" s="43" t="s">
        <v>22</v>
      </c>
      <c r="E6" s="43" t="s">
        <v>23</v>
      </c>
      <c r="F6" s="43" t="s">
        <v>24</v>
      </c>
      <c r="G6" s="43" t="s">
        <v>25</v>
      </c>
      <c r="H6" s="43" t="s">
        <v>26</v>
      </c>
      <c r="I6" s="43" t="s">
        <v>27</v>
      </c>
      <c r="J6" s="43" t="s">
        <v>28</v>
      </c>
      <c r="K6" s="43" t="s">
        <v>29</v>
      </c>
    </row>
    <row r="7" spans="1:11" ht="160" customHeight="1">
      <c r="B7" s="44" t="s">
        <v>46</v>
      </c>
      <c r="C7" s="45" t="s">
        <v>68</v>
      </c>
      <c r="D7" s="46" t="s">
        <v>152</v>
      </c>
      <c r="E7" s="76" t="s">
        <v>89</v>
      </c>
      <c r="F7" s="47" t="s">
        <v>49</v>
      </c>
      <c r="G7" s="48" t="s">
        <v>51</v>
      </c>
      <c r="H7" s="48" t="s">
        <v>53</v>
      </c>
      <c r="I7" s="56" t="s">
        <v>162</v>
      </c>
      <c r="J7" s="57" t="s">
        <v>55</v>
      </c>
      <c r="K7" s="49" t="s">
        <v>87</v>
      </c>
    </row>
    <row r="8" spans="1:11" ht="160" customHeight="1">
      <c r="B8" s="44" t="s">
        <v>47</v>
      </c>
      <c r="C8" s="45" t="s">
        <v>76</v>
      </c>
      <c r="D8" s="46" t="s">
        <v>153</v>
      </c>
      <c r="E8" s="76" t="s">
        <v>89</v>
      </c>
      <c r="F8" s="47" t="s">
        <v>50</v>
      </c>
      <c r="G8" s="48" t="s">
        <v>51</v>
      </c>
      <c r="H8" s="48" t="s">
        <v>53</v>
      </c>
      <c r="I8" s="56" t="s">
        <v>163</v>
      </c>
      <c r="J8" s="57" t="s">
        <v>55</v>
      </c>
      <c r="K8" s="49" t="s">
        <v>87</v>
      </c>
    </row>
    <row r="9" spans="1:11" ht="79.5" customHeight="1">
      <c r="B9" s="44" t="s">
        <v>48</v>
      </c>
      <c r="C9" s="45" t="s">
        <v>81</v>
      </c>
      <c r="D9" s="46" t="s">
        <v>95</v>
      </c>
      <c r="E9" s="96"/>
      <c r="F9" s="46" t="s">
        <v>169</v>
      </c>
      <c r="G9" s="58" t="s">
        <v>52</v>
      </c>
      <c r="H9" s="58" t="s">
        <v>54</v>
      </c>
      <c r="I9" s="59" t="s">
        <v>56</v>
      </c>
      <c r="J9" s="57" t="s">
        <v>55</v>
      </c>
      <c r="K9" s="59"/>
    </row>
    <row r="10" spans="1:11" ht="19" customHeight="1">
      <c r="A10" s="7" t="s">
        <v>149</v>
      </c>
      <c r="B10" s="7"/>
    </row>
    <row r="11" spans="1:11" ht="19" customHeight="1">
      <c r="A11" s="7"/>
      <c r="B11" s="98" t="s">
        <v>10</v>
      </c>
      <c r="C11" s="98" t="s">
        <v>11</v>
      </c>
      <c r="D11" s="98" t="s">
        <v>12</v>
      </c>
      <c r="E11" s="98" t="s">
        <v>13</v>
      </c>
      <c r="F11" s="98" t="s">
        <v>14</v>
      </c>
      <c r="G11" s="98" t="s">
        <v>15</v>
      </c>
      <c r="H11" s="98" t="s">
        <v>16</v>
      </c>
      <c r="I11" s="98" t="s">
        <v>17</v>
      </c>
      <c r="J11" s="98" t="s">
        <v>18</v>
      </c>
      <c r="K11" s="98" t="s">
        <v>19</v>
      </c>
    </row>
    <row r="12" spans="1:11" s="13" customFormat="1" ht="39" customHeight="1">
      <c r="B12" s="98" t="s">
        <v>20</v>
      </c>
      <c r="C12" s="98" t="s">
        <v>21</v>
      </c>
      <c r="D12" s="98" t="s">
        <v>22</v>
      </c>
      <c r="E12" s="98" t="s">
        <v>23</v>
      </c>
      <c r="F12" s="98" t="s">
        <v>1</v>
      </c>
      <c r="G12" s="98" t="s">
        <v>25</v>
      </c>
      <c r="H12" s="98" t="s">
        <v>26</v>
      </c>
      <c r="I12" s="98" t="s">
        <v>27</v>
      </c>
      <c r="J12" s="98" t="s">
        <v>28</v>
      </c>
      <c r="K12" s="98" t="s">
        <v>29</v>
      </c>
    </row>
    <row r="13" spans="1:11" ht="80.25" customHeight="1">
      <c r="B13" s="44" t="s">
        <v>126</v>
      </c>
      <c r="C13" s="54" t="s">
        <v>129</v>
      </c>
      <c r="D13" s="46" t="s">
        <v>145</v>
      </c>
      <c r="E13" s="76" t="s">
        <v>89</v>
      </c>
      <c r="F13" s="46" t="s">
        <v>170</v>
      </c>
      <c r="G13" s="58" t="s">
        <v>30</v>
      </c>
      <c r="H13" s="58" t="s">
        <v>54</v>
      </c>
      <c r="I13" s="59" t="s">
        <v>56</v>
      </c>
      <c r="J13" s="57" t="s">
        <v>55</v>
      </c>
      <c r="K13" s="49" t="s">
        <v>87</v>
      </c>
    </row>
    <row r="14" spans="1:11" ht="160" customHeight="1">
      <c r="B14" s="44" t="s">
        <v>127</v>
      </c>
      <c r="C14" s="54" t="s">
        <v>128</v>
      </c>
      <c r="D14" s="46" t="s">
        <v>146</v>
      </c>
      <c r="E14" s="76" t="s">
        <v>89</v>
      </c>
      <c r="F14" s="47" t="s">
        <v>49</v>
      </c>
      <c r="G14" s="48" t="s">
        <v>34</v>
      </c>
      <c r="H14" s="48" t="s">
        <v>53</v>
      </c>
      <c r="I14" s="56" t="s">
        <v>164</v>
      </c>
      <c r="J14" s="57" t="s">
        <v>55</v>
      </c>
      <c r="K14" s="49" t="s">
        <v>87</v>
      </c>
    </row>
    <row r="15" spans="1:11" ht="8.25" customHeight="1"/>
    <row r="16" spans="1:11" ht="20.149999999999999" customHeight="1">
      <c r="A16" s="7" t="s">
        <v>82</v>
      </c>
    </row>
    <row r="17" spans="1:11" ht="20.149999999999999" customHeight="1">
      <c r="B17" s="43" t="s">
        <v>10</v>
      </c>
      <c r="C17" s="102" t="s">
        <v>11</v>
      </c>
      <c r="D17" s="102"/>
      <c r="E17" s="43" t="s">
        <v>12</v>
      </c>
      <c r="F17" s="43" t="s">
        <v>13</v>
      </c>
      <c r="G17" s="102" t="s">
        <v>14</v>
      </c>
      <c r="H17" s="102"/>
      <c r="I17" s="102"/>
      <c r="J17" s="102" t="s">
        <v>15</v>
      </c>
      <c r="K17" s="102"/>
    </row>
    <row r="18" spans="1:11" ht="39" customHeight="1">
      <c r="B18" s="43" t="s">
        <v>21</v>
      </c>
      <c r="C18" s="102" t="s">
        <v>22</v>
      </c>
      <c r="D18" s="102"/>
      <c r="E18" s="43" t="s">
        <v>23</v>
      </c>
      <c r="F18" s="43" t="s">
        <v>24</v>
      </c>
      <c r="G18" s="102" t="s">
        <v>26</v>
      </c>
      <c r="H18" s="102"/>
      <c r="I18" s="102"/>
      <c r="J18" s="102" t="s">
        <v>29</v>
      </c>
      <c r="K18" s="102"/>
    </row>
    <row r="19" spans="1:11" ht="100" customHeight="1">
      <c r="B19" s="45" t="s">
        <v>96</v>
      </c>
      <c r="C19" s="106" t="s">
        <v>57</v>
      </c>
      <c r="D19" s="106"/>
      <c r="E19" s="97">
        <f>'PMS(calc_process)'!F20</f>
        <v>89</v>
      </c>
      <c r="F19" s="47" t="s">
        <v>59</v>
      </c>
      <c r="G19" s="107" t="s">
        <v>150</v>
      </c>
      <c r="H19" s="107"/>
      <c r="I19" s="107"/>
      <c r="J19" s="113"/>
      <c r="K19" s="113"/>
    </row>
    <row r="20" spans="1:11" ht="100" customHeight="1">
      <c r="B20" s="45" t="s">
        <v>97</v>
      </c>
      <c r="C20" s="106" t="s">
        <v>58</v>
      </c>
      <c r="D20" s="106"/>
      <c r="E20" s="67"/>
      <c r="F20" s="46" t="s">
        <v>171</v>
      </c>
      <c r="G20" s="108" t="s">
        <v>165</v>
      </c>
      <c r="H20" s="109"/>
      <c r="I20" s="110"/>
      <c r="J20" s="108"/>
      <c r="K20" s="110"/>
    </row>
    <row r="21" spans="1:11" ht="100" customHeight="1">
      <c r="B21" s="45" t="s">
        <v>98</v>
      </c>
      <c r="C21" s="111" t="s">
        <v>151</v>
      </c>
      <c r="D21" s="112"/>
      <c r="E21" s="67"/>
      <c r="F21" s="46" t="s">
        <v>102</v>
      </c>
      <c r="G21" s="108" t="s">
        <v>166</v>
      </c>
      <c r="H21" s="109"/>
      <c r="I21" s="110"/>
      <c r="J21" s="108"/>
      <c r="K21" s="110"/>
    </row>
    <row r="22" spans="1:11" ht="100" customHeight="1">
      <c r="B22" s="45" t="s">
        <v>99</v>
      </c>
      <c r="C22" s="111" t="s">
        <v>106</v>
      </c>
      <c r="D22" s="112"/>
      <c r="E22" s="67"/>
      <c r="F22" s="46" t="s">
        <v>102</v>
      </c>
      <c r="G22" s="108" t="s">
        <v>167</v>
      </c>
      <c r="H22" s="109"/>
      <c r="I22" s="110"/>
      <c r="J22" s="108"/>
      <c r="K22" s="110"/>
    </row>
    <row r="23" spans="1:11" ht="120" customHeight="1">
      <c r="B23" s="54" t="s">
        <v>121</v>
      </c>
      <c r="C23" s="106" t="s">
        <v>133</v>
      </c>
      <c r="D23" s="106"/>
      <c r="E23" s="62" t="s">
        <v>89</v>
      </c>
      <c r="F23" s="46" t="s">
        <v>103</v>
      </c>
      <c r="G23" s="108" t="s">
        <v>60</v>
      </c>
      <c r="H23" s="109"/>
      <c r="I23" s="110"/>
      <c r="J23" s="108" t="s">
        <v>88</v>
      </c>
      <c r="K23" s="110"/>
    </row>
    <row r="24" spans="1:11" ht="120" customHeight="1">
      <c r="B24" s="54" t="s">
        <v>121</v>
      </c>
      <c r="C24" s="106" t="s">
        <v>135</v>
      </c>
      <c r="D24" s="106"/>
      <c r="E24" s="62" t="s">
        <v>89</v>
      </c>
      <c r="F24" s="46" t="s">
        <v>103</v>
      </c>
      <c r="G24" s="107" t="s">
        <v>143</v>
      </c>
      <c r="H24" s="107"/>
      <c r="I24" s="107"/>
      <c r="J24" s="113"/>
      <c r="K24" s="113"/>
    </row>
    <row r="25" spans="1:11" ht="120" customHeight="1">
      <c r="B25" s="54" t="s">
        <v>121</v>
      </c>
      <c r="C25" s="106" t="s">
        <v>136</v>
      </c>
      <c r="D25" s="106"/>
      <c r="E25" s="62" t="s">
        <v>89</v>
      </c>
      <c r="F25" s="46" t="s">
        <v>103</v>
      </c>
      <c r="G25" s="107" t="s">
        <v>144</v>
      </c>
      <c r="H25" s="107"/>
      <c r="I25" s="107"/>
      <c r="J25" s="113"/>
      <c r="K25" s="113"/>
    </row>
    <row r="26" spans="1:11" ht="120" customHeight="1">
      <c r="B26" s="54" t="s">
        <v>121</v>
      </c>
      <c r="C26" s="106" t="s">
        <v>134</v>
      </c>
      <c r="D26" s="106"/>
      <c r="E26" s="62" t="s">
        <v>89</v>
      </c>
      <c r="F26" s="46" t="s">
        <v>103</v>
      </c>
      <c r="G26" s="108" t="s">
        <v>137</v>
      </c>
      <c r="H26" s="109"/>
      <c r="I26" s="110"/>
      <c r="J26" s="108" t="s">
        <v>88</v>
      </c>
      <c r="K26" s="110"/>
    </row>
    <row r="27" spans="1:11" ht="100" customHeight="1">
      <c r="B27" s="45" t="s">
        <v>100</v>
      </c>
      <c r="C27" s="111" t="s">
        <v>147</v>
      </c>
      <c r="D27" s="112"/>
      <c r="E27" s="62" t="s">
        <v>89</v>
      </c>
      <c r="F27" s="46" t="s">
        <v>59</v>
      </c>
      <c r="G27" s="108" t="s">
        <v>139</v>
      </c>
      <c r="H27" s="109"/>
      <c r="I27" s="110"/>
      <c r="J27" s="108" t="s">
        <v>88</v>
      </c>
      <c r="K27" s="110"/>
    </row>
    <row r="28" spans="1:11" ht="100" customHeight="1">
      <c r="B28" s="54" t="s">
        <v>130</v>
      </c>
      <c r="C28" s="111" t="s">
        <v>140</v>
      </c>
      <c r="D28" s="112"/>
      <c r="E28" s="62" t="s">
        <v>89</v>
      </c>
      <c r="F28" s="46" t="s">
        <v>171</v>
      </c>
      <c r="G28" s="108" t="s">
        <v>168</v>
      </c>
      <c r="H28" s="109"/>
      <c r="I28" s="110"/>
      <c r="J28" s="108" t="s">
        <v>88</v>
      </c>
      <c r="K28" s="110"/>
    </row>
    <row r="29" spans="1:11" ht="100" customHeight="1">
      <c r="B29" s="45" t="s">
        <v>101</v>
      </c>
      <c r="C29" s="111" t="s">
        <v>141</v>
      </c>
      <c r="D29" s="112"/>
      <c r="E29" s="62" t="s">
        <v>89</v>
      </c>
      <c r="F29" s="46" t="s">
        <v>102</v>
      </c>
      <c r="G29" s="108" t="s">
        <v>166</v>
      </c>
      <c r="H29" s="109"/>
      <c r="I29" s="110"/>
      <c r="J29" s="108" t="s">
        <v>88</v>
      </c>
      <c r="K29" s="110"/>
    </row>
    <row r="30" spans="1:11" ht="6.75" customHeight="1"/>
    <row r="31" spans="1:11" ht="19" customHeight="1">
      <c r="A31" s="5" t="s">
        <v>83</v>
      </c>
      <c r="B31" s="5"/>
    </row>
    <row r="32" spans="1:11" ht="17.5" thickBot="1">
      <c r="B32" s="103" t="s">
        <v>84</v>
      </c>
      <c r="C32" s="103"/>
      <c r="D32" s="60" t="s">
        <v>24</v>
      </c>
    </row>
    <row r="33" spans="1:10" ht="16.5" thickBot="1">
      <c r="B33" s="104">
        <f>ROUNDDOWN('PMS(calc_process)'!G6, 0)</f>
        <v>0</v>
      </c>
      <c r="C33" s="105"/>
      <c r="D33" s="61" t="s">
        <v>85</v>
      </c>
    </row>
    <row r="34" spans="1:10" ht="20.149999999999999" customHeight="1">
      <c r="B34" s="6"/>
      <c r="C34" s="6"/>
      <c r="F34" s="14"/>
      <c r="G34" s="14"/>
    </row>
    <row r="35" spans="1:10" ht="19" customHeight="1">
      <c r="A35" s="7" t="s">
        <v>9</v>
      </c>
    </row>
    <row r="36" spans="1:10" ht="18" customHeight="1">
      <c r="B36" s="27" t="s">
        <v>31</v>
      </c>
      <c r="C36" s="101" t="s">
        <v>32</v>
      </c>
      <c r="D36" s="101"/>
      <c r="E36" s="101"/>
      <c r="F36" s="101"/>
      <c r="G36" s="101"/>
      <c r="H36" s="101"/>
      <c r="I36" s="101"/>
      <c r="J36" s="15"/>
    </row>
    <row r="37" spans="1:10" ht="18" customHeight="1">
      <c r="B37" s="27" t="s">
        <v>30</v>
      </c>
      <c r="C37" s="101" t="s">
        <v>33</v>
      </c>
      <c r="D37" s="101"/>
      <c r="E37" s="101"/>
      <c r="F37" s="101"/>
      <c r="G37" s="101"/>
      <c r="H37" s="101"/>
      <c r="I37" s="101"/>
      <c r="J37" s="15"/>
    </row>
    <row r="38" spans="1:10" ht="18" customHeight="1">
      <c r="B38" s="27" t="s">
        <v>34</v>
      </c>
      <c r="C38" s="101" t="s">
        <v>35</v>
      </c>
      <c r="D38" s="101"/>
      <c r="E38" s="101"/>
      <c r="F38" s="101"/>
      <c r="G38" s="101"/>
      <c r="H38" s="101"/>
      <c r="I38" s="101"/>
      <c r="J38" s="15"/>
    </row>
  </sheetData>
  <mergeCells count="44">
    <mergeCell ref="C25:D25"/>
    <mergeCell ref="G25:I25"/>
    <mergeCell ref="J25:K25"/>
    <mergeCell ref="C28:D28"/>
    <mergeCell ref="G28:I28"/>
    <mergeCell ref="J28:K28"/>
    <mergeCell ref="J20:K20"/>
    <mergeCell ref="C23:D23"/>
    <mergeCell ref="C27:D27"/>
    <mergeCell ref="C29:D29"/>
    <mergeCell ref="J24:K24"/>
    <mergeCell ref="G22:I22"/>
    <mergeCell ref="G23:I23"/>
    <mergeCell ref="G26:I26"/>
    <mergeCell ref="C26:D26"/>
    <mergeCell ref="J21:K21"/>
    <mergeCell ref="J22:K22"/>
    <mergeCell ref="J23:K23"/>
    <mergeCell ref="J26:K26"/>
    <mergeCell ref="J27:K27"/>
    <mergeCell ref="J29:K29"/>
    <mergeCell ref="G21:I21"/>
    <mergeCell ref="J17:K17"/>
    <mergeCell ref="J18:K18"/>
    <mergeCell ref="J19:K19"/>
    <mergeCell ref="G17:I17"/>
    <mergeCell ref="G18:I18"/>
    <mergeCell ref="G19:I19"/>
    <mergeCell ref="C37:I37"/>
    <mergeCell ref="C38:I38"/>
    <mergeCell ref="C17:D17"/>
    <mergeCell ref="C18:D18"/>
    <mergeCell ref="B32:C32"/>
    <mergeCell ref="B33:C33"/>
    <mergeCell ref="C19:D19"/>
    <mergeCell ref="C36:I36"/>
    <mergeCell ref="C20:D20"/>
    <mergeCell ref="C24:D24"/>
    <mergeCell ref="G24:I24"/>
    <mergeCell ref="G20:I20"/>
    <mergeCell ref="G27:I27"/>
    <mergeCell ref="G29:I29"/>
    <mergeCell ref="C21:D21"/>
    <mergeCell ref="C22:D22"/>
  </mergeCells>
  <phoneticPr fontId="2"/>
  <pageMargins left="0.70866141732283472" right="0.70866141732283472" top="0.74803149606299213" bottom="0.74803149606299213" header="0.31496062992125984" footer="0.31496062992125984"/>
  <pageSetup paperSize="9" scale="57" fitToHeight="0" orientation="landscape" r:id="rId1"/>
  <rowBreaks count="1" manualBreakCount="1">
    <brk id="15" max="10" man="1"/>
  </rowBreaks>
  <ignoredErrors>
    <ignoredError sqref="B7:B9 B13:B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P36"/>
  <sheetViews>
    <sheetView showGridLines="0" view="pageBreakPreview" zoomScale="60" zoomScaleNormal="100" workbookViewId="0"/>
  </sheetViews>
  <sheetFormatPr defaultColWidth="9" defaultRowHeight="14"/>
  <cols>
    <col min="1" max="1" width="1.6328125" style="50" customWidth="1"/>
    <col min="2" max="2" width="13.7265625" style="50" customWidth="1"/>
    <col min="3" max="3" width="22.6328125" style="50" customWidth="1"/>
    <col min="4" max="8" width="22.36328125" style="50" customWidth="1"/>
    <col min="9" max="14" width="22.6328125" style="50" customWidth="1"/>
    <col min="15" max="16" width="20.6328125" style="50" customWidth="1"/>
    <col min="17" max="16384" width="9" style="50"/>
  </cols>
  <sheetData>
    <row r="1" spans="1:14">
      <c r="A1" s="1"/>
      <c r="B1" s="1"/>
      <c r="C1" s="1"/>
      <c r="D1" s="1"/>
      <c r="E1" s="1"/>
      <c r="F1" s="1"/>
      <c r="G1" s="1"/>
      <c r="H1" s="1"/>
      <c r="I1" s="1"/>
      <c r="J1" s="1"/>
      <c r="K1" s="1"/>
      <c r="L1" s="1"/>
      <c r="M1" s="1"/>
      <c r="N1" s="17" t="str">
        <f>'PMS(input)'!K1</f>
        <v>JCM_TH_F_PMS_ver01.0</v>
      </c>
    </row>
    <row r="2" spans="1:14" ht="15.5">
      <c r="A2" s="42" t="s">
        <v>94</v>
      </c>
      <c r="B2" s="18"/>
      <c r="C2" s="18"/>
      <c r="D2" s="18"/>
      <c r="E2" s="18"/>
      <c r="F2" s="18"/>
      <c r="G2" s="18"/>
      <c r="H2" s="18"/>
      <c r="I2" s="18"/>
      <c r="J2" s="18"/>
      <c r="K2" s="18"/>
      <c r="L2" s="18"/>
      <c r="M2" s="18"/>
      <c r="N2" s="19"/>
    </row>
    <row r="3" spans="1:14">
      <c r="A3" s="1"/>
      <c r="B3" s="1"/>
      <c r="C3" s="1"/>
      <c r="D3" s="1"/>
      <c r="E3" s="1"/>
      <c r="F3" s="1"/>
      <c r="G3" s="1"/>
      <c r="H3" s="1"/>
      <c r="I3" s="1"/>
      <c r="J3" s="1"/>
      <c r="K3" s="1"/>
      <c r="L3" s="1"/>
      <c r="M3" s="1"/>
      <c r="N3" s="1"/>
    </row>
    <row r="4" spans="1:14">
      <c r="A4" s="7" t="s">
        <v>158</v>
      </c>
      <c r="B4" s="7"/>
      <c r="C4" s="1"/>
      <c r="D4" s="1"/>
      <c r="E4" s="1"/>
      <c r="F4" s="1"/>
      <c r="G4" s="1"/>
      <c r="H4" s="1"/>
      <c r="I4" s="1"/>
      <c r="J4" s="1"/>
      <c r="K4" s="1"/>
      <c r="L4" s="1"/>
      <c r="M4" s="1"/>
      <c r="N4" s="1"/>
    </row>
    <row r="5" spans="1:14" ht="43.5" customHeight="1">
      <c r="A5" s="7"/>
      <c r="B5" s="128" t="s">
        <v>61</v>
      </c>
      <c r="C5" s="43" t="s">
        <v>62</v>
      </c>
      <c r="D5" s="99" t="s">
        <v>74</v>
      </c>
      <c r="E5" s="114" t="s">
        <v>148</v>
      </c>
      <c r="F5" s="115"/>
      <c r="G5" s="129" t="s">
        <v>75</v>
      </c>
      <c r="H5" s="130"/>
      <c r="I5" s="130"/>
      <c r="J5" s="130"/>
      <c r="K5" s="130"/>
      <c r="L5" s="130"/>
      <c r="M5" s="131"/>
      <c r="N5" s="64" t="s">
        <v>70</v>
      </c>
    </row>
    <row r="6" spans="1:14" ht="20.149999999999999" customHeight="1">
      <c r="A6" s="13"/>
      <c r="B6" s="128"/>
      <c r="C6" s="62" t="s">
        <v>67</v>
      </c>
      <c r="D6" s="54" t="s">
        <v>104</v>
      </c>
      <c r="E6" s="54" t="s">
        <v>129</v>
      </c>
      <c r="F6" s="54" t="s">
        <v>128</v>
      </c>
      <c r="G6" s="54" t="s">
        <v>121</v>
      </c>
      <c r="H6" s="54" t="s">
        <v>121</v>
      </c>
      <c r="I6" s="54" t="s">
        <v>121</v>
      </c>
      <c r="J6" s="54" t="s">
        <v>121</v>
      </c>
      <c r="K6" s="54" t="s">
        <v>100</v>
      </c>
      <c r="L6" s="54" t="s">
        <v>130</v>
      </c>
      <c r="M6" s="54" t="s">
        <v>101</v>
      </c>
      <c r="N6" s="62" t="s">
        <v>105</v>
      </c>
    </row>
    <row r="7" spans="1:14" ht="120" customHeight="1">
      <c r="A7" s="1"/>
      <c r="B7" s="52" t="s">
        <v>66</v>
      </c>
      <c r="C7" s="65" t="s">
        <v>69</v>
      </c>
      <c r="D7" s="65" t="s">
        <v>154</v>
      </c>
      <c r="E7" s="46" t="s">
        <v>131</v>
      </c>
      <c r="F7" s="46" t="s">
        <v>132</v>
      </c>
      <c r="G7" s="66" t="s">
        <v>122</v>
      </c>
      <c r="H7" s="66" t="s">
        <v>123</v>
      </c>
      <c r="I7" s="66" t="s">
        <v>124</v>
      </c>
      <c r="J7" s="66" t="s">
        <v>125</v>
      </c>
      <c r="K7" s="65" t="s">
        <v>138</v>
      </c>
      <c r="L7" s="65" t="s">
        <v>140</v>
      </c>
      <c r="M7" s="65" t="s">
        <v>142</v>
      </c>
      <c r="N7" s="65" t="s">
        <v>157</v>
      </c>
    </row>
    <row r="8" spans="1:14" ht="30" customHeight="1">
      <c r="B8" s="63" t="s">
        <v>63</v>
      </c>
      <c r="C8" s="62" t="s">
        <v>72</v>
      </c>
      <c r="D8" s="62" t="s">
        <v>73</v>
      </c>
      <c r="E8" s="55" t="s">
        <v>172</v>
      </c>
      <c r="F8" s="54" t="s">
        <v>49</v>
      </c>
      <c r="G8" s="54" t="s">
        <v>103</v>
      </c>
      <c r="H8" s="54" t="s">
        <v>103</v>
      </c>
      <c r="I8" s="54" t="s">
        <v>103</v>
      </c>
      <c r="J8" s="54" t="s">
        <v>103</v>
      </c>
      <c r="K8" s="55" t="s">
        <v>59</v>
      </c>
      <c r="L8" s="55" t="s">
        <v>173</v>
      </c>
      <c r="M8" s="55" t="s">
        <v>102</v>
      </c>
      <c r="N8" s="62" t="s">
        <v>109</v>
      </c>
    </row>
    <row r="9" spans="1:14" ht="20.149999999999999" customHeight="1">
      <c r="B9" s="122" t="s">
        <v>64</v>
      </c>
      <c r="C9" s="62">
        <v>1</v>
      </c>
      <c r="D9" s="90"/>
      <c r="E9" s="90"/>
      <c r="F9" s="90"/>
      <c r="G9" s="70"/>
      <c r="H9" s="71">
        <f>IF(ISERROR(3.6*(100/K9)*M9),0,3.6*(100/K9)*M9)</f>
        <v>0</v>
      </c>
      <c r="I9" s="71">
        <f>IF(ISERROR(E9*L9*M9/F9),0,E9*L9*M9/F9)</f>
        <v>0</v>
      </c>
      <c r="J9" s="70"/>
      <c r="K9" s="90"/>
      <c r="L9" s="72"/>
      <c r="M9" s="72"/>
      <c r="N9" s="88">
        <f>IF(ISERROR(D9*SMALL(G9:J9,COUNTIF(G9:J9,0)+1)),0,D9*SMALL(G9:J9,COUNTIF(G9:J9,0)+1))</f>
        <v>0</v>
      </c>
    </row>
    <row r="10" spans="1:14" ht="20.149999999999999" customHeight="1">
      <c r="B10" s="122"/>
      <c r="C10" s="62">
        <v>2</v>
      </c>
      <c r="D10" s="90"/>
      <c r="E10" s="90"/>
      <c r="F10" s="90"/>
      <c r="G10" s="70"/>
      <c r="H10" s="71">
        <f t="shared" ref="H10:H18" si="0">IF(ISERROR(3.6*(100/K10)*M10),0,3.6*(100/K10)*M10)</f>
        <v>0</v>
      </c>
      <c r="I10" s="71">
        <f t="shared" ref="I10:I18" si="1">IF(ISERROR(E10*L10*M10/F10),0,E10*L10*M10/F10)</f>
        <v>0</v>
      </c>
      <c r="J10" s="70"/>
      <c r="K10" s="90"/>
      <c r="L10" s="69"/>
      <c r="M10" s="72"/>
      <c r="N10" s="88">
        <f t="shared" ref="N10:N18" si="2">IF(ISERROR(D10*SMALL(G10:J10,COUNTIF(G10:J10,0)+1)),0,D10*SMALL(G10:J10,COUNTIF(G10:J10,0)+1))</f>
        <v>0</v>
      </c>
    </row>
    <row r="11" spans="1:14" ht="20.149999999999999" customHeight="1">
      <c r="B11" s="122"/>
      <c r="C11" s="62">
        <v>3</v>
      </c>
      <c r="D11" s="90"/>
      <c r="E11" s="90"/>
      <c r="F11" s="90"/>
      <c r="G11" s="70"/>
      <c r="H11" s="71">
        <f t="shared" si="0"/>
        <v>0</v>
      </c>
      <c r="I11" s="71">
        <f t="shared" si="1"/>
        <v>0</v>
      </c>
      <c r="J11" s="70"/>
      <c r="K11" s="90"/>
      <c r="L11" s="69"/>
      <c r="M11" s="72"/>
      <c r="N11" s="88">
        <f t="shared" si="2"/>
        <v>0</v>
      </c>
    </row>
    <row r="12" spans="1:14" ht="20.149999999999999" customHeight="1">
      <c r="B12" s="122"/>
      <c r="C12" s="62">
        <v>4</v>
      </c>
      <c r="D12" s="90"/>
      <c r="E12" s="90"/>
      <c r="F12" s="90"/>
      <c r="G12" s="70"/>
      <c r="H12" s="71">
        <f t="shared" si="0"/>
        <v>0</v>
      </c>
      <c r="I12" s="71">
        <f t="shared" si="1"/>
        <v>0</v>
      </c>
      <c r="J12" s="70"/>
      <c r="K12" s="90"/>
      <c r="L12" s="69"/>
      <c r="M12" s="72"/>
      <c r="N12" s="88">
        <f t="shared" si="2"/>
        <v>0</v>
      </c>
    </row>
    <row r="13" spans="1:14" ht="20.149999999999999" customHeight="1">
      <c r="B13" s="122"/>
      <c r="C13" s="62">
        <v>5</v>
      </c>
      <c r="D13" s="90"/>
      <c r="E13" s="90"/>
      <c r="F13" s="90"/>
      <c r="G13" s="70"/>
      <c r="H13" s="71">
        <f t="shared" si="0"/>
        <v>0</v>
      </c>
      <c r="I13" s="71">
        <f t="shared" si="1"/>
        <v>0</v>
      </c>
      <c r="J13" s="70"/>
      <c r="K13" s="90"/>
      <c r="L13" s="69"/>
      <c r="M13" s="72"/>
      <c r="N13" s="88">
        <f t="shared" si="2"/>
        <v>0</v>
      </c>
    </row>
    <row r="14" spans="1:14" ht="20.149999999999999" customHeight="1">
      <c r="B14" s="122"/>
      <c r="C14" s="62">
        <v>6</v>
      </c>
      <c r="D14" s="90"/>
      <c r="E14" s="90"/>
      <c r="F14" s="90"/>
      <c r="G14" s="70"/>
      <c r="H14" s="71">
        <f t="shared" si="0"/>
        <v>0</v>
      </c>
      <c r="I14" s="71">
        <f t="shared" si="1"/>
        <v>0</v>
      </c>
      <c r="J14" s="70"/>
      <c r="K14" s="90"/>
      <c r="L14" s="69"/>
      <c r="M14" s="72"/>
      <c r="N14" s="88">
        <f t="shared" si="2"/>
        <v>0</v>
      </c>
    </row>
    <row r="15" spans="1:14" ht="20.149999999999999" customHeight="1">
      <c r="B15" s="122"/>
      <c r="C15" s="62">
        <v>7</v>
      </c>
      <c r="D15" s="90"/>
      <c r="E15" s="90"/>
      <c r="F15" s="90"/>
      <c r="G15" s="70"/>
      <c r="H15" s="71">
        <f t="shared" si="0"/>
        <v>0</v>
      </c>
      <c r="I15" s="71">
        <f t="shared" si="1"/>
        <v>0</v>
      </c>
      <c r="J15" s="70"/>
      <c r="K15" s="90"/>
      <c r="L15" s="69"/>
      <c r="M15" s="72"/>
      <c r="N15" s="88">
        <f t="shared" si="2"/>
        <v>0</v>
      </c>
    </row>
    <row r="16" spans="1:14" ht="20.149999999999999" customHeight="1">
      <c r="B16" s="122"/>
      <c r="C16" s="62">
        <v>8</v>
      </c>
      <c r="D16" s="90"/>
      <c r="E16" s="90"/>
      <c r="F16" s="90"/>
      <c r="G16" s="70"/>
      <c r="H16" s="71">
        <f t="shared" si="0"/>
        <v>0</v>
      </c>
      <c r="I16" s="71">
        <f t="shared" si="1"/>
        <v>0</v>
      </c>
      <c r="J16" s="70"/>
      <c r="K16" s="90"/>
      <c r="L16" s="69"/>
      <c r="M16" s="72"/>
      <c r="N16" s="88">
        <f t="shared" si="2"/>
        <v>0</v>
      </c>
    </row>
    <row r="17" spans="1:16" ht="20.149999999999999" customHeight="1">
      <c r="B17" s="122"/>
      <c r="C17" s="62">
        <v>9</v>
      </c>
      <c r="D17" s="90"/>
      <c r="E17" s="90"/>
      <c r="F17" s="90"/>
      <c r="G17" s="70"/>
      <c r="H17" s="71">
        <f t="shared" si="0"/>
        <v>0</v>
      </c>
      <c r="I17" s="71">
        <f t="shared" si="1"/>
        <v>0</v>
      </c>
      <c r="J17" s="70"/>
      <c r="K17" s="90"/>
      <c r="L17" s="69"/>
      <c r="M17" s="72"/>
      <c r="N17" s="88">
        <f t="shared" si="2"/>
        <v>0</v>
      </c>
    </row>
    <row r="18" spans="1:16" ht="20.149999999999999" customHeight="1">
      <c r="B18" s="122"/>
      <c r="C18" s="62">
        <v>10</v>
      </c>
      <c r="D18" s="90"/>
      <c r="E18" s="90"/>
      <c r="F18" s="90"/>
      <c r="G18" s="70"/>
      <c r="H18" s="71">
        <f t="shared" si="0"/>
        <v>0</v>
      </c>
      <c r="I18" s="71">
        <f t="shared" si="1"/>
        <v>0</v>
      </c>
      <c r="J18" s="70"/>
      <c r="K18" s="90"/>
      <c r="L18" s="69"/>
      <c r="M18" s="72"/>
      <c r="N18" s="88">
        <f t="shared" si="2"/>
        <v>0</v>
      </c>
    </row>
    <row r="19" spans="1:16" ht="20.149999999999999" customHeight="1">
      <c r="B19" s="63" t="s">
        <v>65</v>
      </c>
      <c r="C19" s="51" t="s">
        <v>72</v>
      </c>
      <c r="D19" s="83" t="s">
        <v>86</v>
      </c>
      <c r="E19" s="87"/>
      <c r="F19" s="87"/>
      <c r="G19" s="51" t="s">
        <v>86</v>
      </c>
      <c r="H19" s="51" t="s">
        <v>72</v>
      </c>
      <c r="I19" s="51" t="s">
        <v>86</v>
      </c>
      <c r="J19" s="51" t="s">
        <v>86</v>
      </c>
      <c r="K19" s="51" t="s">
        <v>86</v>
      </c>
      <c r="L19" s="51"/>
      <c r="M19" s="51" t="s">
        <v>86</v>
      </c>
      <c r="N19" s="89">
        <f>SUM(N9:N18)</f>
        <v>0</v>
      </c>
    </row>
    <row r="21" spans="1:16">
      <c r="A21" s="7" t="s">
        <v>159</v>
      </c>
      <c r="B21" s="7"/>
      <c r="C21" s="1"/>
      <c r="D21" s="1"/>
      <c r="E21" s="1"/>
      <c r="F21" s="1"/>
      <c r="G21" s="1"/>
      <c r="H21" s="1"/>
      <c r="I21" s="1"/>
      <c r="J21" s="1"/>
      <c r="K21" s="1"/>
      <c r="L21" s="1"/>
      <c r="M21" s="1"/>
      <c r="N21" s="1"/>
      <c r="O21" s="1"/>
      <c r="P21" s="1"/>
    </row>
    <row r="22" spans="1:16" ht="43.5" customHeight="1">
      <c r="A22" s="7"/>
      <c r="B22" s="102" t="s">
        <v>61</v>
      </c>
      <c r="C22" s="53" t="s">
        <v>62</v>
      </c>
      <c r="D22" s="142" t="s">
        <v>74</v>
      </c>
      <c r="E22" s="114"/>
      <c r="F22" s="143"/>
      <c r="G22" s="129" t="s">
        <v>75</v>
      </c>
      <c r="H22" s="130"/>
      <c r="I22" s="130"/>
      <c r="J22" s="130"/>
      <c r="K22" s="130"/>
      <c r="L22" s="130"/>
      <c r="M22" s="131"/>
      <c r="N22" s="53" t="s">
        <v>70</v>
      </c>
    </row>
    <row r="23" spans="1:16" ht="20.149999999999999" customHeight="1">
      <c r="A23" s="13"/>
      <c r="B23" s="102"/>
      <c r="C23" s="62" t="s">
        <v>67</v>
      </c>
      <c r="D23" s="123" t="s">
        <v>76</v>
      </c>
      <c r="E23" s="124"/>
      <c r="F23" s="125"/>
      <c r="G23" s="123" t="s">
        <v>96</v>
      </c>
      <c r="H23" s="124"/>
      <c r="I23" s="125"/>
      <c r="J23" s="123" t="s">
        <v>98</v>
      </c>
      <c r="K23" s="124"/>
      <c r="L23" s="124"/>
      <c r="M23" s="125"/>
      <c r="N23" s="62" t="s">
        <v>107</v>
      </c>
    </row>
    <row r="24" spans="1:16" ht="120" customHeight="1">
      <c r="A24" s="1"/>
      <c r="B24" s="52" t="s">
        <v>66</v>
      </c>
      <c r="C24" s="65" t="s">
        <v>69</v>
      </c>
      <c r="D24" s="111" t="s">
        <v>155</v>
      </c>
      <c r="E24" s="132"/>
      <c r="F24" s="112"/>
      <c r="G24" s="111" t="s">
        <v>71</v>
      </c>
      <c r="H24" s="132"/>
      <c r="I24" s="112"/>
      <c r="J24" s="111" t="s">
        <v>151</v>
      </c>
      <c r="K24" s="126"/>
      <c r="L24" s="126"/>
      <c r="M24" s="127"/>
      <c r="N24" s="65" t="s">
        <v>156</v>
      </c>
    </row>
    <row r="25" spans="1:16" ht="30" customHeight="1">
      <c r="B25" s="63" t="s">
        <v>63</v>
      </c>
      <c r="C25" s="62" t="s">
        <v>72</v>
      </c>
      <c r="D25" s="133" t="s">
        <v>77</v>
      </c>
      <c r="E25" s="134"/>
      <c r="F25" s="135"/>
      <c r="G25" s="133" t="s">
        <v>78</v>
      </c>
      <c r="H25" s="134"/>
      <c r="I25" s="135"/>
      <c r="J25" s="123" t="s">
        <v>119</v>
      </c>
      <c r="K25" s="124"/>
      <c r="L25" s="124"/>
      <c r="M25" s="125"/>
      <c r="N25" s="62" t="s">
        <v>108</v>
      </c>
    </row>
    <row r="26" spans="1:16" ht="20.149999999999999" customHeight="1">
      <c r="B26" s="122" t="s">
        <v>64</v>
      </c>
      <c r="C26" s="62">
        <v>1</v>
      </c>
      <c r="D26" s="136"/>
      <c r="E26" s="137"/>
      <c r="F26" s="138"/>
      <c r="G26" s="116">
        <f>'PMS(calc_process)'!$F$20</f>
        <v>89</v>
      </c>
      <c r="H26" s="117"/>
      <c r="I26" s="118"/>
      <c r="J26" s="119">
        <f>'PMS(input)'!$E$21</f>
        <v>0</v>
      </c>
      <c r="K26" s="120"/>
      <c r="L26" s="120"/>
      <c r="M26" s="121"/>
      <c r="N26" s="88">
        <f t="shared" ref="N26:N35" si="3">IF(ISERROR(D26*(100/G26)*J26),0,D26*(100/G26)*J26)</f>
        <v>0</v>
      </c>
    </row>
    <row r="27" spans="1:16" ht="20.149999999999999" customHeight="1">
      <c r="B27" s="122"/>
      <c r="C27" s="62">
        <v>2</v>
      </c>
      <c r="D27" s="136"/>
      <c r="E27" s="137"/>
      <c r="F27" s="138"/>
      <c r="G27" s="116">
        <f>'PMS(calc_process)'!$F$20</f>
        <v>89</v>
      </c>
      <c r="H27" s="117"/>
      <c r="I27" s="118"/>
      <c r="J27" s="119">
        <f>'PMS(input)'!$E$21</f>
        <v>0</v>
      </c>
      <c r="K27" s="120"/>
      <c r="L27" s="120"/>
      <c r="M27" s="121"/>
      <c r="N27" s="88">
        <f t="shared" si="3"/>
        <v>0</v>
      </c>
    </row>
    <row r="28" spans="1:16" ht="20.149999999999999" customHeight="1">
      <c r="B28" s="122"/>
      <c r="C28" s="62">
        <v>3</v>
      </c>
      <c r="D28" s="136"/>
      <c r="E28" s="137"/>
      <c r="F28" s="138"/>
      <c r="G28" s="116">
        <f>'PMS(calc_process)'!$F$20</f>
        <v>89</v>
      </c>
      <c r="H28" s="117"/>
      <c r="I28" s="118"/>
      <c r="J28" s="119">
        <f>'PMS(input)'!$E$21</f>
        <v>0</v>
      </c>
      <c r="K28" s="120"/>
      <c r="L28" s="120"/>
      <c r="M28" s="121"/>
      <c r="N28" s="88">
        <f t="shared" si="3"/>
        <v>0</v>
      </c>
    </row>
    <row r="29" spans="1:16" ht="20.149999999999999" customHeight="1">
      <c r="B29" s="122"/>
      <c r="C29" s="62">
        <v>4</v>
      </c>
      <c r="D29" s="136"/>
      <c r="E29" s="137"/>
      <c r="F29" s="138"/>
      <c r="G29" s="116">
        <f>'PMS(calc_process)'!$F$20</f>
        <v>89</v>
      </c>
      <c r="H29" s="117"/>
      <c r="I29" s="118"/>
      <c r="J29" s="119">
        <f>'PMS(input)'!$E$21</f>
        <v>0</v>
      </c>
      <c r="K29" s="120"/>
      <c r="L29" s="120"/>
      <c r="M29" s="121"/>
      <c r="N29" s="88">
        <f t="shared" si="3"/>
        <v>0</v>
      </c>
    </row>
    <row r="30" spans="1:16" ht="20.149999999999999" customHeight="1">
      <c r="B30" s="122"/>
      <c r="C30" s="62">
        <v>5</v>
      </c>
      <c r="D30" s="136"/>
      <c r="E30" s="137"/>
      <c r="F30" s="138"/>
      <c r="G30" s="116">
        <f>'PMS(calc_process)'!$F$20</f>
        <v>89</v>
      </c>
      <c r="H30" s="117"/>
      <c r="I30" s="118"/>
      <c r="J30" s="119">
        <f>'PMS(input)'!$E$21</f>
        <v>0</v>
      </c>
      <c r="K30" s="120"/>
      <c r="L30" s="120"/>
      <c r="M30" s="121"/>
      <c r="N30" s="88">
        <f t="shared" si="3"/>
        <v>0</v>
      </c>
    </row>
    <row r="31" spans="1:16" ht="20.149999999999999" customHeight="1">
      <c r="B31" s="122"/>
      <c r="C31" s="62">
        <v>6</v>
      </c>
      <c r="D31" s="136"/>
      <c r="E31" s="137"/>
      <c r="F31" s="138"/>
      <c r="G31" s="116">
        <f>'PMS(calc_process)'!$F$20</f>
        <v>89</v>
      </c>
      <c r="H31" s="117"/>
      <c r="I31" s="118"/>
      <c r="J31" s="119">
        <f>'PMS(input)'!$E$21</f>
        <v>0</v>
      </c>
      <c r="K31" s="120"/>
      <c r="L31" s="120"/>
      <c r="M31" s="121"/>
      <c r="N31" s="88">
        <f t="shared" si="3"/>
        <v>0</v>
      </c>
    </row>
    <row r="32" spans="1:16" ht="20.149999999999999" customHeight="1">
      <c r="B32" s="122"/>
      <c r="C32" s="62">
        <v>7</v>
      </c>
      <c r="D32" s="136"/>
      <c r="E32" s="137"/>
      <c r="F32" s="138"/>
      <c r="G32" s="116">
        <f>'PMS(calc_process)'!$F$20</f>
        <v>89</v>
      </c>
      <c r="H32" s="117"/>
      <c r="I32" s="118"/>
      <c r="J32" s="119">
        <f>'PMS(input)'!$E$21</f>
        <v>0</v>
      </c>
      <c r="K32" s="120"/>
      <c r="L32" s="120"/>
      <c r="M32" s="121"/>
      <c r="N32" s="88">
        <f t="shared" si="3"/>
        <v>0</v>
      </c>
    </row>
    <row r="33" spans="2:14" ht="20.149999999999999" customHeight="1">
      <c r="B33" s="122"/>
      <c r="C33" s="62">
        <v>8</v>
      </c>
      <c r="D33" s="136"/>
      <c r="E33" s="137"/>
      <c r="F33" s="138"/>
      <c r="G33" s="116">
        <f>'PMS(calc_process)'!$F$20</f>
        <v>89</v>
      </c>
      <c r="H33" s="117"/>
      <c r="I33" s="118"/>
      <c r="J33" s="119">
        <f>'PMS(input)'!$E$21</f>
        <v>0</v>
      </c>
      <c r="K33" s="120"/>
      <c r="L33" s="120"/>
      <c r="M33" s="121"/>
      <c r="N33" s="88">
        <f t="shared" si="3"/>
        <v>0</v>
      </c>
    </row>
    <row r="34" spans="2:14" ht="20.149999999999999" customHeight="1">
      <c r="B34" s="122"/>
      <c r="C34" s="62">
        <v>9</v>
      </c>
      <c r="D34" s="136"/>
      <c r="E34" s="137"/>
      <c r="F34" s="138"/>
      <c r="G34" s="116">
        <f>'PMS(calc_process)'!$F$20</f>
        <v>89</v>
      </c>
      <c r="H34" s="117"/>
      <c r="I34" s="118"/>
      <c r="J34" s="119">
        <f>'PMS(input)'!$E$21</f>
        <v>0</v>
      </c>
      <c r="K34" s="120"/>
      <c r="L34" s="120"/>
      <c r="M34" s="121"/>
      <c r="N34" s="88">
        <f t="shared" si="3"/>
        <v>0</v>
      </c>
    </row>
    <row r="35" spans="2:14" ht="20.149999999999999" customHeight="1">
      <c r="B35" s="122"/>
      <c r="C35" s="62">
        <v>10</v>
      </c>
      <c r="D35" s="136"/>
      <c r="E35" s="137"/>
      <c r="F35" s="138"/>
      <c r="G35" s="116">
        <f>'PMS(calc_process)'!$F$20</f>
        <v>89</v>
      </c>
      <c r="H35" s="117"/>
      <c r="I35" s="118"/>
      <c r="J35" s="119">
        <f>'PMS(input)'!$E$21</f>
        <v>0</v>
      </c>
      <c r="K35" s="120"/>
      <c r="L35" s="120"/>
      <c r="M35" s="121"/>
      <c r="N35" s="88">
        <f t="shared" si="3"/>
        <v>0</v>
      </c>
    </row>
    <row r="36" spans="2:14" ht="20.149999999999999" customHeight="1">
      <c r="B36" s="63" t="s">
        <v>65</v>
      </c>
      <c r="C36" s="51" t="s">
        <v>72</v>
      </c>
      <c r="D36" s="139" t="s">
        <v>86</v>
      </c>
      <c r="E36" s="140"/>
      <c r="F36" s="141"/>
      <c r="G36" s="139" t="s">
        <v>86</v>
      </c>
      <c r="H36" s="140"/>
      <c r="I36" s="141"/>
      <c r="J36" s="123" t="s">
        <v>120</v>
      </c>
      <c r="K36" s="124"/>
      <c r="L36" s="124"/>
      <c r="M36" s="125"/>
      <c r="N36" s="89">
        <f>SUM(N26:N35)</f>
        <v>0</v>
      </c>
    </row>
  </sheetData>
  <mergeCells count="50">
    <mergeCell ref="D36:F36"/>
    <mergeCell ref="G34:I34"/>
    <mergeCell ref="G35:I35"/>
    <mergeCell ref="D22:F22"/>
    <mergeCell ref="D23:F23"/>
    <mergeCell ref="D24:F24"/>
    <mergeCell ref="D25:F25"/>
    <mergeCell ref="D26:F26"/>
    <mergeCell ref="D27:F27"/>
    <mergeCell ref="D28:F28"/>
    <mergeCell ref="D29:F29"/>
    <mergeCell ref="D30:F30"/>
    <mergeCell ref="D31:F31"/>
    <mergeCell ref="D32:F32"/>
    <mergeCell ref="G36:I36"/>
    <mergeCell ref="J34:M34"/>
    <mergeCell ref="J35:M35"/>
    <mergeCell ref="J36:M36"/>
    <mergeCell ref="J28:M28"/>
    <mergeCell ref="J29:M29"/>
    <mergeCell ref="J30:M30"/>
    <mergeCell ref="J31:M31"/>
    <mergeCell ref="B5:B6"/>
    <mergeCell ref="B22:B23"/>
    <mergeCell ref="B26:B35"/>
    <mergeCell ref="G5:M5"/>
    <mergeCell ref="G22:M22"/>
    <mergeCell ref="G23:I23"/>
    <mergeCell ref="G24:I24"/>
    <mergeCell ref="G25:I25"/>
    <mergeCell ref="G26:I26"/>
    <mergeCell ref="G27:I27"/>
    <mergeCell ref="G28:I28"/>
    <mergeCell ref="G29:I29"/>
    <mergeCell ref="G30:I30"/>
    <mergeCell ref="D33:F33"/>
    <mergeCell ref="D34:F34"/>
    <mergeCell ref="D35:F35"/>
    <mergeCell ref="B9:B18"/>
    <mergeCell ref="J33:M33"/>
    <mergeCell ref="J23:M23"/>
    <mergeCell ref="J24:M24"/>
    <mergeCell ref="J25:M25"/>
    <mergeCell ref="J26:M26"/>
    <mergeCell ref="J27:M27"/>
    <mergeCell ref="E5:F5"/>
    <mergeCell ref="G31:I31"/>
    <mergeCell ref="G32:I32"/>
    <mergeCell ref="J32:M32"/>
    <mergeCell ref="G33:I33"/>
  </mergeCells>
  <phoneticPr fontId="2"/>
  <pageMargins left="0.7" right="0.7" top="0.75" bottom="0.75" header="0.3" footer="0.3"/>
  <pageSetup paperSize="9"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2"/>
  <sheetViews>
    <sheetView showGridLines="0" view="pageBreakPreview" zoomScale="80" zoomScaleNormal="100" zoomScaleSheetLayoutView="80" workbookViewId="0"/>
  </sheetViews>
  <sheetFormatPr defaultColWidth="9" defaultRowHeight="14"/>
  <cols>
    <col min="1" max="4" width="3.6328125" style="1" customWidth="1"/>
    <col min="5" max="5" width="47.08984375" style="1" customWidth="1"/>
    <col min="6" max="8" width="15.6328125" style="1" customWidth="1"/>
    <col min="9" max="9" width="15.6328125" style="8" customWidth="1"/>
    <col min="10" max="16384" width="9" style="1"/>
  </cols>
  <sheetData>
    <row r="1" spans="1:11" ht="18" customHeight="1">
      <c r="I1" s="17" t="str">
        <f>'PMS(input)'!K1</f>
        <v>JCM_TH_F_PMS_ver01.0</v>
      </c>
    </row>
    <row r="2" spans="1:11" ht="28" customHeight="1">
      <c r="A2" s="144" t="s">
        <v>37</v>
      </c>
      <c r="B2" s="144"/>
      <c r="C2" s="144"/>
      <c r="D2" s="144"/>
      <c r="E2" s="144"/>
      <c r="F2" s="144"/>
      <c r="G2" s="144"/>
      <c r="H2" s="144"/>
      <c r="I2" s="144"/>
    </row>
    <row r="3" spans="1:11" ht="18" customHeight="1">
      <c r="A3" s="145" t="s">
        <v>36</v>
      </c>
      <c r="B3" s="146"/>
      <c r="C3" s="146"/>
      <c r="D3" s="146"/>
      <c r="E3" s="146"/>
      <c r="F3" s="146"/>
      <c r="G3" s="146"/>
      <c r="H3" s="146"/>
      <c r="I3" s="146"/>
    </row>
    <row r="4" spans="1:11" ht="11.25" customHeight="1"/>
    <row r="5" spans="1:11" ht="19" customHeight="1" thickBot="1">
      <c r="A5" s="35" t="s">
        <v>2</v>
      </c>
      <c r="B5" s="20"/>
      <c r="C5" s="20"/>
      <c r="D5" s="20"/>
      <c r="E5" s="21"/>
      <c r="F5" s="22" t="s">
        <v>6</v>
      </c>
      <c r="G5" s="81" t="s">
        <v>0</v>
      </c>
      <c r="H5" s="22" t="s">
        <v>1</v>
      </c>
      <c r="I5" s="23" t="s">
        <v>7</v>
      </c>
    </row>
    <row r="6" spans="1:11" ht="19" customHeight="1" thickBot="1">
      <c r="A6" s="36"/>
      <c r="B6" s="24" t="s">
        <v>38</v>
      </c>
      <c r="C6" s="24"/>
      <c r="D6" s="24"/>
      <c r="E6" s="24"/>
      <c r="F6" s="78"/>
      <c r="G6" s="91">
        <f>G10-G14</f>
        <v>0</v>
      </c>
      <c r="H6" s="80" t="s">
        <v>41</v>
      </c>
      <c r="I6" s="25" t="s">
        <v>42</v>
      </c>
    </row>
    <row r="7" spans="1:11" ht="19" customHeight="1">
      <c r="A7" s="35" t="s">
        <v>3</v>
      </c>
      <c r="B7" s="20"/>
      <c r="C7" s="20"/>
      <c r="D7" s="20"/>
      <c r="E7" s="21"/>
      <c r="F7" s="21"/>
      <c r="G7" s="82"/>
      <c r="H7" s="21"/>
      <c r="I7" s="22"/>
      <c r="J7" s="16"/>
      <c r="K7" s="16"/>
    </row>
    <row r="8" spans="1:11" ht="19" customHeight="1">
      <c r="A8" s="37"/>
      <c r="B8" s="32" t="s">
        <v>92</v>
      </c>
      <c r="C8" s="33"/>
      <c r="D8" s="33"/>
      <c r="E8" s="34"/>
      <c r="F8" s="26"/>
      <c r="G8" s="95">
        <f>F20</f>
        <v>89</v>
      </c>
      <c r="H8" s="26" t="s">
        <v>91</v>
      </c>
      <c r="I8" s="28" t="s">
        <v>117</v>
      </c>
    </row>
    <row r="9" spans="1:11" ht="19" customHeight="1" thickBot="1">
      <c r="A9" s="35" t="s">
        <v>4</v>
      </c>
      <c r="B9" s="21"/>
      <c r="C9" s="20"/>
      <c r="D9" s="22"/>
      <c r="E9" s="22"/>
      <c r="F9" s="22"/>
      <c r="G9" s="35"/>
      <c r="H9" s="21"/>
      <c r="I9" s="22"/>
    </row>
    <row r="10" spans="1:11" ht="19" customHeight="1" thickBot="1">
      <c r="A10" s="37"/>
      <c r="B10" s="41" t="s">
        <v>39</v>
      </c>
      <c r="C10" s="24"/>
      <c r="D10" s="24"/>
      <c r="E10" s="24"/>
      <c r="F10" s="78"/>
      <c r="G10" s="91">
        <f>SUM(G11:G12)</f>
        <v>0</v>
      </c>
      <c r="H10" s="80" t="s">
        <v>41</v>
      </c>
      <c r="I10" s="28" t="s">
        <v>43</v>
      </c>
    </row>
    <row r="11" spans="1:11" ht="40" customHeight="1">
      <c r="A11" s="37"/>
      <c r="B11" s="39"/>
      <c r="C11" s="148" t="s">
        <v>160</v>
      </c>
      <c r="D11" s="149"/>
      <c r="E11" s="150"/>
      <c r="F11" s="73"/>
      <c r="G11" s="92">
        <f>'PMS(input_separate)'!N19</f>
        <v>0</v>
      </c>
      <c r="H11" s="80" t="s">
        <v>41</v>
      </c>
      <c r="I11" s="74" t="s">
        <v>116</v>
      </c>
    </row>
    <row r="12" spans="1:11" ht="40" customHeight="1">
      <c r="A12" s="37"/>
      <c r="B12" s="39"/>
      <c r="C12" s="151" t="s">
        <v>161</v>
      </c>
      <c r="D12" s="152"/>
      <c r="E12" s="153"/>
      <c r="F12" s="73"/>
      <c r="G12" s="93">
        <f>'PMS(input_separate)'!N36</f>
        <v>0</v>
      </c>
      <c r="H12" s="80" t="s">
        <v>41</v>
      </c>
      <c r="I12" s="75" t="s">
        <v>115</v>
      </c>
    </row>
    <row r="13" spans="1:11" ht="19" customHeight="1" thickBot="1">
      <c r="A13" s="35" t="s">
        <v>5</v>
      </c>
      <c r="B13" s="20"/>
      <c r="C13" s="20"/>
      <c r="D13" s="20"/>
      <c r="E13" s="21"/>
      <c r="F13" s="22"/>
      <c r="G13" s="35"/>
      <c r="H13" s="21"/>
      <c r="I13" s="22"/>
    </row>
    <row r="14" spans="1:11" ht="19" customHeight="1" thickBot="1">
      <c r="A14" s="37"/>
      <c r="B14" s="38" t="s">
        <v>40</v>
      </c>
      <c r="C14" s="31"/>
      <c r="D14" s="31"/>
      <c r="E14" s="31"/>
      <c r="F14" s="79"/>
      <c r="G14" s="91">
        <f>G15*G16*G17</f>
        <v>0</v>
      </c>
      <c r="H14" s="80" t="s">
        <v>41</v>
      </c>
      <c r="I14" s="28" t="s">
        <v>44</v>
      </c>
    </row>
    <row r="15" spans="1:11" ht="40" customHeight="1">
      <c r="A15" s="37"/>
      <c r="B15" s="39"/>
      <c r="C15" s="148" t="s">
        <v>110</v>
      </c>
      <c r="D15" s="149"/>
      <c r="E15" s="150"/>
      <c r="F15" s="30"/>
      <c r="G15" s="94">
        <f>'PMS(input)'!E9</f>
        <v>0</v>
      </c>
      <c r="H15" s="84" t="s">
        <v>174</v>
      </c>
      <c r="I15" s="28" t="s">
        <v>114</v>
      </c>
    </row>
    <row r="16" spans="1:11" ht="40" customHeight="1">
      <c r="A16" s="37"/>
      <c r="B16" s="39"/>
      <c r="C16" s="148" t="s">
        <v>93</v>
      </c>
      <c r="D16" s="149"/>
      <c r="E16" s="150"/>
      <c r="F16" s="26"/>
      <c r="G16" s="86">
        <f>'PMS(input)'!E20</f>
        <v>0</v>
      </c>
      <c r="H16" s="84" t="s">
        <v>175</v>
      </c>
      <c r="I16" s="28" t="s">
        <v>113</v>
      </c>
    </row>
    <row r="17" spans="1:9" ht="40" customHeight="1">
      <c r="A17" s="36"/>
      <c r="B17" s="40"/>
      <c r="C17" s="148" t="s">
        <v>111</v>
      </c>
      <c r="D17" s="149"/>
      <c r="E17" s="150"/>
      <c r="F17" s="29"/>
      <c r="G17" s="77">
        <f>'PMS(input)'!E22</f>
        <v>0</v>
      </c>
      <c r="H17" s="26" t="s">
        <v>118</v>
      </c>
      <c r="I17" s="28" t="s">
        <v>112</v>
      </c>
    </row>
    <row r="18" spans="1:9">
      <c r="A18" s="2"/>
      <c r="B18" s="2"/>
      <c r="C18" s="10"/>
      <c r="D18" s="2"/>
      <c r="E18" s="10"/>
      <c r="F18" s="12"/>
      <c r="G18" s="11"/>
      <c r="H18" s="11"/>
      <c r="I18" s="9"/>
    </row>
    <row r="19" spans="1:9" ht="21.75" customHeight="1">
      <c r="C19" s="2" t="s">
        <v>8</v>
      </c>
      <c r="F19" s="6"/>
    </row>
    <row r="20" spans="1:9" ht="21.75" customHeight="1">
      <c r="C20" s="147" t="s">
        <v>117</v>
      </c>
      <c r="D20" s="147"/>
      <c r="E20" s="85" t="s">
        <v>90</v>
      </c>
      <c r="F20" s="100">
        <v>89</v>
      </c>
      <c r="G20" s="68" t="s">
        <v>91</v>
      </c>
      <c r="H20" s="3"/>
    </row>
    <row r="21" spans="1:9">
      <c r="E21" s="4"/>
      <c r="F21" s="4"/>
      <c r="G21" s="2"/>
      <c r="H21" s="2"/>
    </row>
    <row r="22" spans="1:9" s="8" customFormat="1">
      <c r="E22" s="2"/>
      <c r="F22" s="2"/>
      <c r="G22" s="2"/>
      <c r="H22" s="2"/>
    </row>
  </sheetData>
  <mergeCells count="8">
    <mergeCell ref="A2:I2"/>
    <mergeCell ref="A3:I3"/>
    <mergeCell ref="C20:D20"/>
    <mergeCell ref="C11:E11"/>
    <mergeCell ref="C12:E12"/>
    <mergeCell ref="C15:E15"/>
    <mergeCell ref="C16:E16"/>
    <mergeCell ref="C17:E17"/>
  </mergeCells>
  <phoneticPr fontId="2"/>
  <pageMargins left="0.70866141732283472" right="0.70866141732283472" top="0.74803149606299213" bottom="0.74803149606299213" header="0.31496062992125984" footer="0.31496062992125984"/>
  <pageSetup paperSize="9" scale="7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2018-09-11T01:10:16Z</cp:lastPrinted>
  <dcterms:created xsi:type="dcterms:W3CDTF">2012-01-13T02:28:29Z</dcterms:created>
  <dcterms:modified xsi:type="dcterms:W3CDTF">2018-09-25T00:55:09Z</dcterms:modified>
</cp:coreProperties>
</file>