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660" yWindow="0" windowWidth="28800" windowHeight="12315" tabRatio="688"/>
  </bookViews>
  <sheets>
    <sheet name="MPS(input)" sheetId="1" r:id="rId1"/>
    <sheet name="MPS(input_separate)" sheetId="6" r:id="rId2"/>
    <sheet name="MPS(calc_process)" sheetId="2" r:id="rId3"/>
    <sheet name="MSS" sheetId="7" r:id="rId4"/>
    <sheet name="MRS(input)" sheetId="8" r:id="rId5"/>
    <sheet name="MRS(input_separate)" sheetId="9" r:id="rId6"/>
    <sheet name="MRS(calc_process)" sheetId="10" r:id="rId7"/>
  </sheets>
  <definedNames>
    <definedName name="_xlnm.Print_Area" localSheetId="2">'MPS(calc_process)'!$A$1:$I$21</definedName>
    <definedName name="_xlnm.Print_Area" localSheetId="0">'MPS(input)'!$A$1:$K$36</definedName>
    <definedName name="_xlnm.Print_Area" localSheetId="6">'MRS(calc_process)'!$A$1:$I$21</definedName>
    <definedName name="_xlnm.Print_Area" localSheetId="4">'MRS(input)'!$A$1:$L$36</definedName>
    <definedName name="Z_B2660EC6_48E8_44CA_972A_E2556BB968F0_.wvu.PrintArea" localSheetId="2" hidden="1">'MPS(calc_process)'!$A$1:$I$21</definedName>
    <definedName name="Z_B2660EC6_48E8_44CA_972A_E2556BB968F0_.wvu.PrintArea" localSheetId="0" hidden="1">'MPS(input)'!$A$1:$K$36</definedName>
    <definedName name="Z_B2660EC6_48E8_44CA_972A_E2556BB968F0_.wvu.PrintArea" localSheetId="6" hidden="1">'MRS(calc_process)'!$A$1:$I$21</definedName>
    <definedName name="Z_B2660EC6_48E8_44CA_972A_E2556BB968F0_.wvu.PrintArea" localSheetId="4" hidden="1">'MRS(input)'!$A$1:$L$36</definedName>
    <definedName name="Z_D0CDC236_ABDA_4432_BA8D_8D1597712156_.wvu.PrintArea" localSheetId="2" hidden="1">'MPS(calc_process)'!$A$1:$I$21</definedName>
    <definedName name="Z_D0CDC236_ABDA_4432_BA8D_8D1597712156_.wvu.PrintArea" localSheetId="0" hidden="1">'MPS(input)'!$A$1:$K$36</definedName>
    <definedName name="Z_D0CDC236_ABDA_4432_BA8D_8D1597712156_.wvu.PrintArea" localSheetId="6" hidden="1">'MRS(calc_process)'!$A$1:$I$21</definedName>
    <definedName name="Z_D0CDC236_ABDA_4432_BA8D_8D1597712156_.wvu.PrintArea" localSheetId="4" hidden="1">'MRS(input)'!$A$1:$L$36</definedName>
    <definedName name="Z_D273F3A6_8152_4679_92B0_E1E5F788BD2C_.wvu.PrintArea" localSheetId="2" hidden="1">'MPS(calc_process)'!$A$1:$I$21</definedName>
    <definedName name="Z_D273F3A6_8152_4679_92B0_E1E5F788BD2C_.wvu.PrintArea" localSheetId="0" hidden="1">'MPS(input)'!$A$1:$K$36</definedName>
    <definedName name="Z_D273F3A6_8152_4679_92B0_E1E5F788BD2C_.wvu.PrintArea" localSheetId="6" hidden="1">'MRS(calc_process)'!$A$1:$I$21</definedName>
    <definedName name="Z_D273F3A6_8152_4679_92B0_E1E5F788BD2C_.wvu.PrintArea" localSheetId="4" hidden="1">'MRS(input)'!$A$1:$L$36</definedName>
  </definedNames>
  <calcPr calcId="145621"/>
</workbook>
</file>

<file path=xl/calcChain.xml><?xml version="1.0" encoding="utf-8"?>
<calcChain xmlns="http://schemas.openxmlformats.org/spreadsheetml/2006/main">
  <c r="F19" i="8" l="1"/>
  <c r="J8" i="9"/>
  <c r="F18" i="8"/>
  <c r="I8" i="9"/>
  <c r="T8" i="9"/>
  <c r="I9" i="9"/>
  <c r="T9" i="9"/>
  <c r="I10" i="9"/>
  <c r="T10" i="9"/>
  <c r="I11" i="9"/>
  <c r="T11" i="9"/>
  <c r="I12" i="9"/>
  <c r="T12" i="9"/>
  <c r="I13" i="9"/>
  <c r="T13" i="9"/>
  <c r="I14" i="9"/>
  <c r="T14" i="9"/>
  <c r="I15" i="9"/>
  <c r="T15" i="9"/>
  <c r="I16" i="9"/>
  <c r="T16" i="9"/>
  <c r="I17" i="9"/>
  <c r="T17" i="9"/>
  <c r="I18" i="9"/>
  <c r="T18" i="9"/>
  <c r="I19" i="9"/>
  <c r="T19" i="9"/>
  <c r="I20" i="9"/>
  <c r="T20" i="9"/>
  <c r="I21" i="9"/>
  <c r="T21" i="9"/>
  <c r="I22" i="9"/>
  <c r="T22" i="9"/>
  <c r="I23" i="9"/>
  <c r="T23" i="9"/>
  <c r="I24" i="9"/>
  <c r="T24" i="9"/>
  <c r="I25" i="9"/>
  <c r="T25" i="9"/>
  <c r="I26" i="9"/>
  <c r="T26" i="9"/>
  <c r="S27" i="9"/>
  <c r="T27" i="9"/>
  <c r="S8" i="9"/>
  <c r="J9" i="9"/>
  <c r="S9" i="9"/>
  <c r="J10" i="9"/>
  <c r="S10" i="9"/>
  <c r="J11" i="9"/>
  <c r="S11" i="9"/>
  <c r="J12" i="9"/>
  <c r="S12" i="9"/>
  <c r="J13" i="9"/>
  <c r="S13" i="9"/>
  <c r="J14" i="9"/>
  <c r="S14" i="9"/>
  <c r="J15" i="9"/>
  <c r="S15" i="9"/>
  <c r="J16" i="9"/>
  <c r="S16" i="9"/>
  <c r="J17" i="9"/>
  <c r="S17" i="9"/>
  <c r="J18" i="9"/>
  <c r="S18" i="9"/>
  <c r="J19" i="9"/>
  <c r="S19" i="9"/>
  <c r="J20" i="9"/>
  <c r="S20" i="9"/>
  <c r="J21" i="9"/>
  <c r="S21" i="9"/>
  <c r="J22" i="9"/>
  <c r="S22" i="9"/>
  <c r="J23" i="9"/>
  <c r="S23" i="9"/>
  <c r="J24" i="9"/>
  <c r="S24" i="9"/>
  <c r="J25" i="9"/>
  <c r="S25" i="9"/>
  <c r="J26" i="9"/>
  <c r="S26" i="9"/>
  <c r="J7" i="9"/>
  <c r="I7" i="9"/>
  <c r="S7" i="9"/>
  <c r="H7" i="9"/>
  <c r="I7" i="6"/>
  <c r="J9" i="6"/>
  <c r="I9" i="6"/>
  <c r="T9" i="6"/>
  <c r="J10" i="6"/>
  <c r="I10" i="6"/>
  <c r="T10" i="6"/>
  <c r="J11" i="6"/>
  <c r="I11" i="6"/>
  <c r="T11" i="6"/>
  <c r="J12" i="6"/>
  <c r="I12" i="6"/>
  <c r="T12" i="6"/>
  <c r="J13" i="6"/>
  <c r="I13" i="6"/>
  <c r="T13" i="6"/>
  <c r="J14" i="6"/>
  <c r="I14" i="6"/>
  <c r="T14" i="6"/>
  <c r="J15" i="6"/>
  <c r="I15" i="6"/>
  <c r="T15" i="6"/>
  <c r="J16" i="6"/>
  <c r="I16" i="6"/>
  <c r="T16" i="6"/>
  <c r="J17" i="6"/>
  <c r="I17" i="6"/>
  <c r="T17" i="6"/>
  <c r="J18" i="6"/>
  <c r="I18" i="6"/>
  <c r="T18" i="6"/>
  <c r="J19" i="6"/>
  <c r="I19" i="6"/>
  <c r="T19" i="6"/>
  <c r="J20" i="6"/>
  <c r="I20" i="6"/>
  <c r="T20" i="6"/>
  <c r="J21" i="6"/>
  <c r="I21" i="6"/>
  <c r="T21" i="6"/>
  <c r="J22" i="6"/>
  <c r="I22" i="6"/>
  <c r="T22" i="6"/>
  <c r="J23" i="6"/>
  <c r="I23" i="6"/>
  <c r="T23" i="6"/>
  <c r="J24" i="6"/>
  <c r="I24" i="6"/>
  <c r="T24" i="6"/>
  <c r="J25" i="6"/>
  <c r="I25" i="6"/>
  <c r="T25" i="6"/>
  <c r="J26" i="6"/>
  <c r="I26" i="6"/>
  <c r="T26" i="6"/>
  <c r="J8" i="6"/>
  <c r="I8" i="6"/>
  <c r="T8" i="6"/>
  <c r="J7" i="6"/>
  <c r="S7" i="6"/>
  <c r="S27" i="6" s="1"/>
  <c r="G9" i="2" s="1"/>
  <c r="G8" i="2" s="1"/>
  <c r="G6" i="2" s="1"/>
  <c r="B31" i="1" s="1"/>
  <c r="T7" i="6"/>
  <c r="T27" i="6" s="1"/>
  <c r="G12" i="2" s="1"/>
  <c r="G11" i="2" s="1"/>
  <c r="S25" i="6"/>
  <c r="S23" i="6"/>
  <c r="S21" i="6"/>
  <c r="S19" i="6"/>
  <c r="S17" i="6"/>
  <c r="S15" i="6"/>
  <c r="S13" i="6"/>
  <c r="S11" i="6"/>
  <c r="S9" i="6"/>
  <c r="S26" i="6"/>
  <c r="S24" i="6"/>
  <c r="S22" i="6"/>
  <c r="S20" i="6"/>
  <c r="S18" i="6"/>
  <c r="S16" i="6"/>
  <c r="S14" i="6"/>
  <c r="S12" i="6"/>
  <c r="S10" i="6"/>
  <c r="S8" i="6"/>
  <c r="K16" i="8"/>
  <c r="K17" i="8"/>
  <c r="K18" i="8"/>
  <c r="K20" i="8"/>
  <c r="K21" i="8"/>
  <c r="K22" i="8"/>
  <c r="K23" i="8"/>
  <c r="K24" i="8"/>
  <c r="K25" i="8"/>
  <c r="K26" i="8"/>
  <c r="K27" i="8"/>
  <c r="K15" i="8"/>
  <c r="H27" i="8"/>
  <c r="H26" i="8"/>
  <c r="H25" i="8"/>
  <c r="H24" i="8"/>
  <c r="H23" i="8"/>
  <c r="H22" i="8"/>
  <c r="H21" i="8"/>
  <c r="H20" i="8"/>
  <c r="H18" i="8"/>
  <c r="H17" i="8"/>
  <c r="H16" i="8"/>
  <c r="H15" i="8"/>
  <c r="F20" i="8"/>
  <c r="F21" i="8"/>
  <c r="F22" i="8"/>
  <c r="F23" i="8"/>
  <c r="F24" i="8"/>
  <c r="F25" i="8"/>
  <c r="F26" i="8"/>
  <c r="F27" i="8"/>
  <c r="F15" i="8"/>
  <c r="L7" i="9"/>
  <c r="M7" i="9"/>
  <c r="N7" i="9"/>
  <c r="L8" i="9"/>
  <c r="M8" i="9"/>
  <c r="N8" i="9"/>
  <c r="L9" i="9"/>
  <c r="M9" i="9"/>
  <c r="N9" i="9"/>
  <c r="L10" i="9"/>
  <c r="M10" i="9"/>
  <c r="N10" i="9"/>
  <c r="L11" i="9"/>
  <c r="M11" i="9"/>
  <c r="N11" i="9"/>
  <c r="L12" i="9"/>
  <c r="M12" i="9"/>
  <c r="N12" i="9"/>
  <c r="L13" i="9"/>
  <c r="M13" i="9"/>
  <c r="N13" i="9"/>
  <c r="L14" i="9"/>
  <c r="M14" i="9"/>
  <c r="N14" i="9"/>
  <c r="L15" i="9"/>
  <c r="M15" i="9"/>
  <c r="N15" i="9"/>
  <c r="L16" i="9"/>
  <c r="M16" i="9"/>
  <c r="N16" i="9"/>
  <c r="L17" i="9"/>
  <c r="M17" i="9"/>
  <c r="N17" i="9"/>
  <c r="L18" i="9"/>
  <c r="M18" i="9"/>
  <c r="N18" i="9"/>
  <c r="L19" i="9"/>
  <c r="M19" i="9"/>
  <c r="N19" i="9"/>
  <c r="L20" i="9"/>
  <c r="M20" i="9"/>
  <c r="N20" i="9"/>
  <c r="L21" i="9"/>
  <c r="M21" i="9"/>
  <c r="N21" i="9"/>
  <c r="L22" i="9"/>
  <c r="M22" i="9"/>
  <c r="N22" i="9"/>
  <c r="L23" i="9"/>
  <c r="M23" i="9"/>
  <c r="N23" i="9"/>
  <c r="L24" i="9"/>
  <c r="M24" i="9"/>
  <c r="N24" i="9"/>
  <c r="L25" i="9"/>
  <c r="M25" i="9"/>
  <c r="N25" i="9"/>
  <c r="L26" i="9"/>
  <c r="M26" i="9"/>
  <c r="N26" i="9"/>
  <c r="K8" i="9"/>
  <c r="K9" i="9"/>
  <c r="K10" i="9"/>
  <c r="K11" i="9"/>
  <c r="K12" i="9"/>
  <c r="K13" i="9"/>
  <c r="K14" i="9"/>
  <c r="K15" i="9"/>
  <c r="K16" i="9"/>
  <c r="K17" i="9"/>
  <c r="K18" i="9"/>
  <c r="K19" i="9"/>
  <c r="K20" i="9"/>
  <c r="K21" i="9"/>
  <c r="K22" i="9"/>
  <c r="K23" i="9"/>
  <c r="K24" i="9"/>
  <c r="K25" i="9"/>
  <c r="K26" i="9"/>
  <c r="K7" i="9"/>
  <c r="I2" i="10"/>
  <c r="I1" i="10"/>
  <c r="U2" i="9"/>
  <c r="U1" i="9"/>
  <c r="L2" i="8"/>
  <c r="L1" i="8"/>
  <c r="R26" i="9"/>
  <c r="Q26" i="9"/>
  <c r="P26" i="9"/>
  <c r="O26" i="9"/>
  <c r="F26" i="9"/>
  <c r="E26" i="9"/>
  <c r="D26" i="9"/>
  <c r="R25" i="9"/>
  <c r="Q25" i="9"/>
  <c r="P25" i="9"/>
  <c r="O25" i="9"/>
  <c r="F25" i="9"/>
  <c r="E25" i="9"/>
  <c r="D25" i="9"/>
  <c r="R24" i="9"/>
  <c r="Q24" i="9"/>
  <c r="P24" i="9"/>
  <c r="O24" i="9"/>
  <c r="F24" i="9"/>
  <c r="E24" i="9"/>
  <c r="D24" i="9"/>
  <c r="R23" i="9"/>
  <c r="Q23" i="9"/>
  <c r="P23" i="9"/>
  <c r="O23" i="9"/>
  <c r="F23" i="9"/>
  <c r="E23" i="9"/>
  <c r="D23" i="9"/>
  <c r="R22" i="9"/>
  <c r="Q22" i="9"/>
  <c r="P22" i="9"/>
  <c r="O22" i="9"/>
  <c r="F22" i="9"/>
  <c r="E22" i="9"/>
  <c r="D22" i="9"/>
  <c r="R21" i="9"/>
  <c r="Q21" i="9"/>
  <c r="P21" i="9"/>
  <c r="O21" i="9"/>
  <c r="F21" i="9"/>
  <c r="E21" i="9"/>
  <c r="D21" i="9"/>
  <c r="R20" i="9"/>
  <c r="Q20" i="9"/>
  <c r="P20" i="9"/>
  <c r="O20" i="9"/>
  <c r="F20" i="9"/>
  <c r="E20" i="9"/>
  <c r="D20" i="9"/>
  <c r="R19" i="9"/>
  <c r="Q19" i="9"/>
  <c r="P19" i="9"/>
  <c r="O19" i="9"/>
  <c r="F19" i="9"/>
  <c r="E19" i="9"/>
  <c r="D19" i="9"/>
  <c r="R18" i="9"/>
  <c r="Q18" i="9"/>
  <c r="P18" i="9"/>
  <c r="O18" i="9"/>
  <c r="F18" i="9"/>
  <c r="E18" i="9"/>
  <c r="D18" i="9"/>
  <c r="R17" i="9"/>
  <c r="Q17" i="9"/>
  <c r="P17" i="9"/>
  <c r="O17" i="9"/>
  <c r="F17" i="9"/>
  <c r="E17" i="9"/>
  <c r="D17" i="9"/>
  <c r="R16" i="9"/>
  <c r="Q16" i="9"/>
  <c r="P16" i="9"/>
  <c r="O16" i="9"/>
  <c r="F16" i="9"/>
  <c r="E16" i="9"/>
  <c r="D16" i="9"/>
  <c r="R15" i="9"/>
  <c r="Q15" i="9"/>
  <c r="P15" i="9"/>
  <c r="O15" i="9"/>
  <c r="F15" i="9"/>
  <c r="E15" i="9"/>
  <c r="D15" i="9"/>
  <c r="R14" i="9"/>
  <c r="Q14" i="9"/>
  <c r="P14" i="9"/>
  <c r="O14" i="9"/>
  <c r="F14" i="9"/>
  <c r="E14" i="9"/>
  <c r="D14" i="9"/>
  <c r="R13" i="9"/>
  <c r="Q13" i="9"/>
  <c r="P13" i="9"/>
  <c r="O13" i="9"/>
  <c r="F13" i="9"/>
  <c r="E13" i="9"/>
  <c r="D13" i="9"/>
  <c r="R12" i="9"/>
  <c r="Q12" i="9"/>
  <c r="P12" i="9"/>
  <c r="O12" i="9"/>
  <c r="F12" i="9"/>
  <c r="E12" i="9"/>
  <c r="D12" i="9"/>
  <c r="R11" i="9"/>
  <c r="Q11" i="9"/>
  <c r="P11" i="9"/>
  <c r="O11" i="9"/>
  <c r="F11" i="9"/>
  <c r="E11" i="9"/>
  <c r="D11" i="9"/>
  <c r="R10" i="9"/>
  <c r="Q10" i="9"/>
  <c r="P10" i="9"/>
  <c r="O10" i="9"/>
  <c r="F10" i="9"/>
  <c r="E10" i="9"/>
  <c r="D10" i="9"/>
  <c r="R9" i="9"/>
  <c r="Q9" i="9"/>
  <c r="P9" i="9"/>
  <c r="O9" i="9"/>
  <c r="F9" i="9"/>
  <c r="E9" i="9"/>
  <c r="D9" i="9"/>
  <c r="R8" i="9"/>
  <c r="Q8" i="9"/>
  <c r="P8" i="9"/>
  <c r="O8" i="9"/>
  <c r="F8" i="9"/>
  <c r="E8" i="9"/>
  <c r="D8" i="9"/>
  <c r="R7" i="9"/>
  <c r="Q7" i="9"/>
  <c r="P7" i="9"/>
  <c r="O7" i="9"/>
  <c r="F7" i="9"/>
  <c r="E7" i="9"/>
  <c r="D7" i="9"/>
  <c r="F17" i="8"/>
  <c r="H24" i="9"/>
  <c r="F16" i="8"/>
  <c r="G25" i="9"/>
  <c r="C2" i="7"/>
  <c r="C1" i="7"/>
  <c r="H18" i="9"/>
  <c r="H22" i="9"/>
  <c r="H10" i="9"/>
  <c r="H26" i="9"/>
  <c r="H14" i="9"/>
  <c r="G9" i="9"/>
  <c r="H9" i="9"/>
  <c r="G10" i="9"/>
  <c r="H13" i="9"/>
  <c r="G14" i="9"/>
  <c r="H17" i="9"/>
  <c r="G18" i="9"/>
  <c r="H21" i="9"/>
  <c r="G22" i="9"/>
  <c r="H25" i="9"/>
  <c r="G26" i="9"/>
  <c r="G7" i="9"/>
  <c r="G11" i="9"/>
  <c r="G15" i="9"/>
  <c r="G19" i="9"/>
  <c r="G23" i="9"/>
  <c r="G8" i="9"/>
  <c r="H11" i="9"/>
  <c r="G12" i="9"/>
  <c r="H15" i="9"/>
  <c r="G16" i="9"/>
  <c r="H19" i="9"/>
  <c r="G20" i="9"/>
  <c r="H23" i="9"/>
  <c r="G24" i="9"/>
  <c r="H8" i="9"/>
  <c r="H12" i="9"/>
  <c r="G13" i="9"/>
  <c r="H16" i="9"/>
  <c r="G17" i="9"/>
  <c r="H20" i="9"/>
  <c r="G21" i="9"/>
  <c r="U26" i="9"/>
  <c r="U24" i="9"/>
  <c r="U16" i="9"/>
  <c r="T7" i="9"/>
  <c r="U25" i="9"/>
  <c r="U12" i="9"/>
  <c r="U22" i="9"/>
  <c r="U15" i="9"/>
  <c r="U14" i="9"/>
  <c r="U18" i="9"/>
  <c r="U17" i="9"/>
  <c r="U9" i="9"/>
  <c r="G12" i="10"/>
  <c r="G11" i="10"/>
  <c r="U20" i="9"/>
  <c r="U8" i="9"/>
  <c r="U23" i="9"/>
  <c r="U11" i="9"/>
  <c r="U21" i="9"/>
  <c r="U10" i="9"/>
  <c r="G9" i="10"/>
  <c r="G8" i="10"/>
  <c r="U7" i="9"/>
  <c r="U13" i="9"/>
  <c r="U19" i="9"/>
  <c r="G6" i="10"/>
  <c r="D31" i="8"/>
  <c r="U27" i="9"/>
  <c r="I2" i="2"/>
  <c r="U1" i="6"/>
  <c r="U2" i="6"/>
  <c r="E16" i="1"/>
  <c r="R14" i="6"/>
  <c r="P12" i="6"/>
  <c r="O11" i="6"/>
  <c r="F26" i="6"/>
  <c r="F25" i="6"/>
  <c r="F24" i="6"/>
  <c r="F23" i="6"/>
  <c r="F22" i="6"/>
  <c r="F21" i="6"/>
  <c r="F20" i="6"/>
  <c r="F19" i="6"/>
  <c r="F18" i="6"/>
  <c r="F17" i="6"/>
  <c r="F16" i="6"/>
  <c r="F15" i="6"/>
  <c r="F14" i="6"/>
  <c r="F13" i="6"/>
  <c r="F12" i="6"/>
  <c r="F11" i="6"/>
  <c r="F10" i="6"/>
  <c r="F9" i="6"/>
  <c r="F8" i="6"/>
  <c r="F7" i="6"/>
  <c r="Q26" i="6"/>
  <c r="Q25" i="6"/>
  <c r="Q24" i="6"/>
  <c r="Q23" i="6"/>
  <c r="Q22" i="6"/>
  <c r="Q21" i="6"/>
  <c r="Q20" i="6"/>
  <c r="Q19" i="6"/>
  <c r="Q18" i="6"/>
  <c r="Q17" i="6"/>
  <c r="Q16" i="6"/>
  <c r="Q15" i="6"/>
  <c r="Q14" i="6"/>
  <c r="Q13" i="6"/>
  <c r="Q12" i="6"/>
  <c r="Q11" i="6"/>
  <c r="Q10" i="6"/>
  <c r="Q9" i="6"/>
  <c r="Q8" i="6"/>
  <c r="Q7" i="6"/>
  <c r="R26" i="6"/>
  <c r="R25" i="6"/>
  <c r="R24" i="6"/>
  <c r="R23" i="6"/>
  <c r="R22" i="6"/>
  <c r="R21" i="6"/>
  <c r="R20" i="6"/>
  <c r="R19" i="6"/>
  <c r="R18" i="6"/>
  <c r="R17" i="6"/>
  <c r="R16" i="6"/>
  <c r="R15" i="6"/>
  <c r="R13" i="6"/>
  <c r="R12" i="6"/>
  <c r="R11" i="6"/>
  <c r="R10" i="6"/>
  <c r="R9" i="6"/>
  <c r="R8" i="6"/>
  <c r="R7" i="6"/>
  <c r="P26" i="6"/>
  <c r="P25" i="6"/>
  <c r="P24" i="6"/>
  <c r="P23" i="6"/>
  <c r="P22" i="6"/>
  <c r="P21" i="6"/>
  <c r="P20" i="6"/>
  <c r="P19" i="6"/>
  <c r="P18" i="6"/>
  <c r="P17" i="6"/>
  <c r="P16" i="6"/>
  <c r="P15" i="6"/>
  <c r="P14" i="6"/>
  <c r="P13" i="6"/>
  <c r="P11" i="6"/>
  <c r="P10" i="6"/>
  <c r="P9" i="6"/>
  <c r="P8" i="6"/>
  <c r="P7" i="6"/>
  <c r="O26" i="6"/>
  <c r="O25" i="6"/>
  <c r="O24" i="6"/>
  <c r="O23" i="6"/>
  <c r="O22" i="6"/>
  <c r="O21" i="6"/>
  <c r="O20" i="6"/>
  <c r="O19" i="6"/>
  <c r="O18" i="6"/>
  <c r="O17" i="6"/>
  <c r="O16" i="6"/>
  <c r="O15" i="6"/>
  <c r="O14" i="6"/>
  <c r="O13" i="6"/>
  <c r="O12" i="6"/>
  <c r="O10" i="6"/>
  <c r="O9" i="6"/>
  <c r="O8" i="6"/>
  <c r="O7" i="6"/>
  <c r="E26" i="6"/>
  <c r="E25" i="6"/>
  <c r="E24" i="6"/>
  <c r="E23" i="6"/>
  <c r="E22" i="6"/>
  <c r="E21" i="6"/>
  <c r="E20" i="6"/>
  <c r="E19" i="6"/>
  <c r="E18" i="6"/>
  <c r="E17" i="6"/>
  <c r="E16" i="6"/>
  <c r="E15" i="6"/>
  <c r="E14" i="6"/>
  <c r="E13" i="6"/>
  <c r="E12" i="6"/>
  <c r="E11" i="6"/>
  <c r="E10" i="6"/>
  <c r="E9" i="6"/>
  <c r="E8" i="6"/>
  <c r="E7" i="6"/>
  <c r="D26" i="6"/>
  <c r="D25" i="6"/>
  <c r="D24" i="6"/>
  <c r="D23" i="6"/>
  <c r="D22" i="6"/>
  <c r="D21" i="6"/>
  <c r="D20" i="6"/>
  <c r="D19" i="6"/>
  <c r="D18" i="6"/>
  <c r="D17" i="6"/>
  <c r="D16" i="6"/>
  <c r="D15" i="6"/>
  <c r="D14" i="6"/>
  <c r="D13" i="6"/>
  <c r="D12" i="6"/>
  <c r="D11" i="6"/>
  <c r="D10" i="6"/>
  <c r="D9" i="6"/>
  <c r="D8" i="6"/>
  <c r="D7" i="6"/>
  <c r="E17" i="1"/>
  <c r="H26" i="6"/>
  <c r="H19" i="6"/>
  <c r="H11" i="6"/>
  <c r="H20" i="6"/>
  <c r="H12" i="6"/>
  <c r="H21" i="6"/>
  <c r="H13" i="6"/>
  <c r="H24" i="6"/>
  <c r="H25" i="6"/>
  <c r="H17" i="6"/>
  <c r="H9" i="6"/>
  <c r="H18" i="6"/>
  <c r="H10" i="6"/>
  <c r="H22" i="6"/>
  <c r="H14" i="6"/>
  <c r="H23" i="6"/>
  <c r="H15" i="6"/>
  <c r="H7" i="6"/>
  <c r="H16" i="6"/>
  <c r="H8" i="6"/>
  <c r="G23" i="6"/>
  <c r="G15" i="6"/>
  <c r="G7" i="6"/>
  <c r="G24" i="6"/>
  <c r="G16" i="6"/>
  <c r="G8" i="6"/>
  <c r="G25" i="6"/>
  <c r="G17" i="6"/>
  <c r="G9" i="6"/>
  <c r="G20" i="6"/>
  <c r="G21" i="6"/>
  <c r="G13" i="6"/>
  <c r="G22" i="6"/>
  <c r="G26" i="6"/>
  <c r="G18" i="6"/>
  <c r="G10" i="6"/>
  <c r="G19" i="6"/>
  <c r="G11" i="6"/>
  <c r="G12" i="6"/>
  <c r="G14" i="6"/>
  <c r="I1" i="2"/>
  <c r="U22" i="6"/>
  <c r="U9" i="6"/>
  <c r="U24" i="6"/>
  <c r="U23" i="6"/>
  <c r="U14" i="6"/>
  <c r="U26" i="6"/>
  <c r="U25" i="6"/>
  <c r="U13" i="6"/>
  <c r="U17" i="6"/>
  <c r="U20" i="6"/>
  <c r="U8" i="6"/>
  <c r="U19" i="6"/>
  <c r="U11" i="6"/>
  <c r="U18" i="6"/>
  <c r="U10" i="6"/>
  <c r="U16" i="6"/>
  <c r="U21" i="6"/>
  <c r="U15" i="6"/>
  <c r="U12" i="6"/>
  <c r="U7" i="6" l="1"/>
  <c r="U27" i="6" s="1"/>
</calcChain>
</file>

<file path=xl/sharedStrings.xml><?xml version="1.0" encoding="utf-8"?>
<sst xmlns="http://schemas.openxmlformats.org/spreadsheetml/2006/main" count="492" uniqueCount="217">
  <si>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</si>
  <si>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</si>
  <si>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</si>
  <si>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</si>
  <si>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</si>
  <si>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</si>
  <si>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</si>
  <si>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</si>
  <si>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</si>
  <si>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</si>
  <si>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Monitoring point No.</t>
    <phoneticPr fontId="4"/>
  </si>
  <si>
    <t>Parameters</t>
    <phoneticPr fontId="4"/>
  </si>
  <si>
    <t>Description of data</t>
    <phoneticPr fontId="4"/>
  </si>
  <si>
    <t>Estimated Values</t>
    <phoneticPr fontId="4"/>
  </si>
  <si>
    <t>Units</t>
    <phoneticPr fontId="4"/>
  </si>
  <si>
    <t>Monitoring option</t>
    <phoneticPr fontId="4"/>
  </si>
  <si>
    <t>Source of data</t>
    <phoneticPr fontId="4"/>
  </si>
  <si>
    <t>Measurement methods and procedures</t>
    <phoneticPr fontId="4"/>
  </si>
  <si>
    <t>Monitoring frequency</t>
    <phoneticPr fontId="4"/>
  </si>
  <si>
    <t>Other comments</t>
    <phoneticPr fontId="4"/>
  </si>
  <si>
    <t>(1)</t>
  </si>
  <si>
    <r>
      <t>EC</t>
    </r>
    <r>
      <rPr>
        <vertAlign val="subscript"/>
        <sz val="11"/>
        <rFont val="Arial"/>
        <family val="2"/>
      </rPr>
      <t>PJ,i,p</t>
    </r>
    <phoneticPr fontId="4"/>
  </si>
  <si>
    <t>MWh/p</t>
    <phoneticPr fontId="4"/>
  </si>
  <si>
    <r>
      <t>EF</t>
    </r>
    <r>
      <rPr>
        <vertAlign val="subscript"/>
        <sz val="11"/>
        <rFont val="Arial"/>
        <family val="2"/>
      </rPr>
      <t>elec</t>
    </r>
    <phoneticPr fontId="4"/>
  </si>
  <si>
    <r>
      <t>T</t>
    </r>
    <r>
      <rPr>
        <vertAlign val="subscript"/>
        <sz val="11"/>
        <rFont val="Arial"/>
        <family val="2"/>
      </rPr>
      <t>cooling-out,i</t>
    </r>
    <phoneticPr fontId="4"/>
  </si>
  <si>
    <t>degree Celsius</t>
    <phoneticPr fontId="4"/>
  </si>
  <si>
    <t>-</t>
    <phoneticPr fontId="4"/>
  </si>
  <si>
    <t>Selected from the default values set in the methodology</t>
  </si>
  <si>
    <r>
      <t>COP</t>
    </r>
    <r>
      <rPr>
        <vertAlign val="subscript"/>
        <sz val="11"/>
        <rFont val="Arial"/>
        <family val="2"/>
      </rPr>
      <t>PJ,i</t>
    </r>
    <phoneticPr fontId="4"/>
  </si>
  <si>
    <r>
      <t xml:space="preserve">COP of project chiller </t>
    </r>
    <r>
      <rPr>
        <i/>
        <sz val="11"/>
        <rFont val="Arial"/>
        <family val="2"/>
      </rPr>
      <t>i</t>
    </r>
    <r>
      <rPr>
        <sz val="11"/>
        <rFont val="Arial"/>
        <family val="2"/>
      </rPr>
      <t xml:space="preserve"> calculated under the standardizing temperature conditions</t>
    </r>
    <phoneticPr fontId="4"/>
  </si>
  <si>
    <t>[Monitoring option]</t>
    <phoneticPr fontId="4"/>
  </si>
  <si>
    <t>Option A</t>
    <phoneticPr fontId="4"/>
  </si>
  <si>
    <t>Option B</t>
    <phoneticPr fontId="4"/>
  </si>
  <si>
    <t>Option C</t>
    <phoneticPr fontId="4"/>
  </si>
  <si>
    <t>Parameter</t>
  </si>
  <si>
    <r>
      <t>tCO</t>
    </r>
    <r>
      <rPr>
        <vertAlign val="subscript"/>
        <sz val="11"/>
        <color indexed="8"/>
        <rFont val="Arial"/>
        <family val="2"/>
      </rPr>
      <t>2</t>
    </r>
    <r>
      <rPr>
        <sz val="11"/>
        <color indexed="8"/>
        <rFont val="Arial"/>
        <family val="2"/>
      </rPr>
      <t>/p</t>
    </r>
    <phoneticPr fontId="4"/>
  </si>
  <si>
    <t>N/A</t>
  </si>
  <si>
    <t>MWh/p</t>
    <phoneticPr fontId="4"/>
  </si>
  <si>
    <t>[List of Default Values]</t>
    <phoneticPr fontId="4"/>
  </si>
  <si>
    <t>degree Celsius</t>
    <phoneticPr fontId="4"/>
  </si>
  <si>
    <t>Continuously</t>
    <phoneticPr fontId="4"/>
  </si>
  <si>
    <t>(3)</t>
    <phoneticPr fontId="4"/>
  </si>
  <si>
    <t>Option C</t>
    <phoneticPr fontId="4"/>
  </si>
  <si>
    <t>Monitored data</t>
    <phoneticPr fontId="4"/>
  </si>
  <si>
    <t>-</t>
    <phoneticPr fontId="3"/>
  </si>
  <si>
    <t>The most recent value available at the time of validation is applied and fixed for the monitoring period thereafter. The data is sourced from “Grid Emission Factor (GEF) of Thailand”, endorsed by Thailand Greenhouse Gas Management Organization unless otherwise instructed by the Joint Committee.</t>
    <phoneticPr fontId="4"/>
  </si>
  <si>
    <r>
      <t>EG</t>
    </r>
    <r>
      <rPr>
        <vertAlign val="subscript"/>
        <sz val="11"/>
        <rFont val="Arial"/>
        <family val="2"/>
      </rPr>
      <t>PJ,p</t>
    </r>
    <phoneticPr fontId="4"/>
  </si>
  <si>
    <t>Monitored data</t>
    <phoneticPr fontId="4"/>
  </si>
  <si>
    <t>Continuously</t>
    <phoneticPr fontId="4"/>
  </si>
  <si>
    <t>(2)</t>
    <phoneticPr fontId="4"/>
  </si>
  <si>
    <r>
      <t>FC</t>
    </r>
    <r>
      <rPr>
        <vertAlign val="subscript"/>
        <sz val="11"/>
        <rFont val="Arial"/>
        <family val="2"/>
      </rPr>
      <t>PJ,p</t>
    </r>
    <phoneticPr fontId="4"/>
  </si>
  <si>
    <t>Option B</t>
    <phoneticPr fontId="4"/>
  </si>
  <si>
    <t>Invoice from fuel supply company</t>
    <phoneticPr fontId="4"/>
  </si>
  <si>
    <t>Data is collected and recorded from the invoices by the fuel supply company.</t>
    <phoneticPr fontId="4"/>
  </si>
  <si>
    <t>Continuously</t>
    <phoneticPr fontId="4"/>
  </si>
  <si>
    <r>
      <t>η</t>
    </r>
    <r>
      <rPr>
        <vertAlign val="subscript"/>
        <sz val="11"/>
        <rFont val="Arial"/>
        <family val="2"/>
      </rPr>
      <t>elec</t>
    </r>
    <phoneticPr fontId="4"/>
  </si>
  <si>
    <t xml:space="preserve">Power generation efficiency </t>
    <phoneticPr fontId="4"/>
  </si>
  <si>
    <t>%</t>
    <phoneticPr fontId="4"/>
  </si>
  <si>
    <t>Specification of the captive power generation system provided by the manufacturer</t>
    <phoneticPr fontId="4"/>
  </si>
  <si>
    <r>
      <t>NCV</t>
    </r>
    <r>
      <rPr>
        <vertAlign val="subscript"/>
        <sz val="11"/>
        <rFont val="Arial"/>
        <family val="2"/>
      </rPr>
      <t>fuel</t>
    </r>
    <phoneticPr fontId="4"/>
  </si>
  <si>
    <t>Net calorific value of consumed fuel</t>
    <phoneticPr fontId="4"/>
  </si>
  <si>
    <t>In order of preference:
1) values provided by the fuel supplier;
2) measurement by the project participants;
3) regional or national default values;
4) IPCC default values provided in table 1.4 of Ch.1 Vol.2 of 2006 IPCC Guidelines on National GHG Inventories. Lower value is applied.</t>
    <phoneticPr fontId="4"/>
  </si>
  <si>
    <r>
      <t>EF</t>
    </r>
    <r>
      <rPr>
        <vertAlign val="subscript"/>
        <sz val="11"/>
        <rFont val="Arial"/>
        <family val="2"/>
      </rPr>
      <t>fuel</t>
    </r>
    <phoneticPr fontId="4"/>
  </si>
  <si>
    <r>
      <t>CO</t>
    </r>
    <r>
      <rPr>
        <vertAlign val="subscript"/>
        <sz val="11"/>
        <rFont val="Arial"/>
        <family val="2"/>
      </rPr>
      <t>2</t>
    </r>
    <r>
      <rPr>
        <sz val="11"/>
        <rFont val="Arial"/>
        <family val="2"/>
      </rPr>
      <t xml:space="preserve"> emission factor of consumed fuel</t>
    </r>
    <phoneticPr fontId="4"/>
  </si>
  <si>
    <r>
      <t>tCO</t>
    </r>
    <r>
      <rPr>
        <vertAlign val="subscript"/>
        <sz val="11"/>
        <rFont val="Arial"/>
        <family val="2"/>
      </rPr>
      <t>2</t>
    </r>
    <r>
      <rPr>
        <sz val="11"/>
        <rFont val="Arial"/>
        <family val="2"/>
      </rPr>
      <t>/GJ</t>
    </r>
    <phoneticPr fontId="4"/>
  </si>
  <si>
    <t>-</t>
    <phoneticPr fontId="3"/>
  </si>
  <si>
    <t>Parameters</t>
    <phoneticPr fontId="3"/>
  </si>
  <si>
    <t>Description of data</t>
    <phoneticPr fontId="3"/>
  </si>
  <si>
    <t>Units</t>
    <phoneticPr fontId="3"/>
  </si>
  <si>
    <t>-</t>
    <phoneticPr fontId="3"/>
  </si>
  <si>
    <t>Estimated values</t>
    <phoneticPr fontId="3"/>
  </si>
  <si>
    <t>Total</t>
    <phoneticPr fontId="3"/>
  </si>
  <si>
    <t>Project
chiller
No.</t>
    <phoneticPr fontId="3"/>
  </si>
  <si>
    <t>-</t>
    <phoneticPr fontId="4"/>
  </si>
  <si>
    <r>
      <t xml:space="preserve">The amount of fuel input for power generation during monitoring period </t>
    </r>
    <r>
      <rPr>
        <i/>
        <sz val="11"/>
        <rFont val="Arial"/>
        <family val="2"/>
      </rPr>
      <t>p</t>
    </r>
    <phoneticPr fontId="4"/>
  </si>
  <si>
    <r>
      <t xml:space="preserve">The amount of electricity generated during the monitoring period </t>
    </r>
    <r>
      <rPr>
        <i/>
        <sz val="11"/>
        <rFont val="Arial"/>
        <family val="2"/>
      </rPr>
      <t>p</t>
    </r>
    <phoneticPr fontId="4"/>
  </si>
  <si>
    <r>
      <t xml:space="preserve">Power consumption of project chiller </t>
    </r>
    <r>
      <rPr>
        <i/>
        <sz val="11"/>
        <rFont val="Arial"/>
        <family val="2"/>
      </rPr>
      <t>i</t>
    </r>
    <r>
      <rPr>
        <sz val="11"/>
        <rFont val="Arial"/>
        <family val="2"/>
      </rPr>
      <t xml:space="preserve"> during the period </t>
    </r>
    <r>
      <rPr>
        <i/>
        <sz val="11"/>
        <rFont val="Arial"/>
        <family val="2"/>
      </rPr>
      <t>p</t>
    </r>
    <phoneticPr fontId="4"/>
  </si>
  <si>
    <t>Units</t>
    <phoneticPr fontId="4"/>
  </si>
  <si>
    <t>1. Calculations for emission reductions</t>
    <phoneticPr fontId="4"/>
  </si>
  <si>
    <t>Fuel type</t>
    <phoneticPr fontId="4"/>
  </si>
  <si>
    <t>Value</t>
    <phoneticPr fontId="4"/>
  </si>
  <si>
    <t>Units</t>
    <phoneticPr fontId="4"/>
  </si>
  <si>
    <t>(a)</t>
    <phoneticPr fontId="4"/>
  </si>
  <si>
    <t>(b)</t>
    <phoneticPr fontId="4"/>
  </si>
  <si>
    <t>(c)</t>
    <phoneticPr fontId="4"/>
  </si>
  <si>
    <t>(d)</t>
    <phoneticPr fontId="4"/>
  </si>
  <si>
    <t>(e)</t>
    <phoneticPr fontId="4"/>
  </si>
  <si>
    <t>(f)</t>
    <phoneticPr fontId="4"/>
  </si>
  <si>
    <t>Parameters</t>
    <phoneticPr fontId="4"/>
  </si>
  <si>
    <t>Description of data</t>
    <phoneticPr fontId="4"/>
  </si>
  <si>
    <t>Estimated Values</t>
    <phoneticPr fontId="4"/>
  </si>
  <si>
    <t>Source of data</t>
    <phoneticPr fontId="4"/>
  </si>
  <si>
    <t>Other comments</t>
    <phoneticPr fontId="4"/>
  </si>
  <si>
    <t xml:space="preserve">Power generation efficiency obtained from manufacturer's specification
</t>
    <phoneticPr fontId="4"/>
  </si>
  <si>
    <t>The power generation efficiency calculated from monitored data of the amount of fuel input for power generation and the amount of electricity generated.</t>
    <phoneticPr fontId="4"/>
  </si>
  <si>
    <t>Calculated</t>
    <phoneticPr fontId="4"/>
  </si>
  <si>
    <r>
      <t>EF</t>
    </r>
    <r>
      <rPr>
        <vertAlign val="subscript"/>
        <sz val="11"/>
        <color theme="1"/>
        <rFont val="Arial"/>
        <family val="2"/>
      </rPr>
      <t>elec</t>
    </r>
    <phoneticPr fontId="4"/>
  </si>
  <si>
    <r>
      <t>tCO</t>
    </r>
    <r>
      <rPr>
        <vertAlign val="subscript"/>
        <sz val="11"/>
        <color theme="1"/>
        <rFont val="Arial"/>
        <family val="2"/>
      </rPr>
      <t>2</t>
    </r>
    <r>
      <rPr>
        <sz val="11"/>
        <color theme="1"/>
        <rFont val="Arial"/>
        <family val="2"/>
      </rPr>
      <t>/MWh</t>
    </r>
    <phoneticPr fontId="4"/>
  </si>
  <si>
    <t>[Captive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t>
    <phoneticPr fontId="4"/>
  </si>
  <si>
    <t>Monitoring Plan Sheet (Input Sheet) [Attachment to Project Design Document]</t>
    <phoneticPr fontId="4"/>
  </si>
  <si>
    <r>
      <t xml:space="preserve">Table 1: Parameters to be monitored </t>
    </r>
    <r>
      <rPr>
        <b/>
        <i/>
        <sz val="11"/>
        <color indexed="8"/>
        <rFont val="Arial"/>
        <family val="2"/>
      </rPr>
      <t>ex post</t>
    </r>
    <phoneticPr fontId="4"/>
  </si>
  <si>
    <r>
      <t xml:space="preserve">Table 2: Project-specific parameters to be fixed </t>
    </r>
    <r>
      <rPr>
        <b/>
        <i/>
        <sz val="11"/>
        <color indexed="8"/>
        <rFont val="Arial"/>
        <family val="2"/>
      </rPr>
      <t>ex ante</t>
    </r>
    <phoneticPr fontId="4"/>
  </si>
  <si>
    <r>
      <t>tCO</t>
    </r>
    <r>
      <rPr>
        <vertAlign val="subscript"/>
        <sz val="11"/>
        <rFont val="Arial"/>
        <family val="2"/>
      </rPr>
      <t>2</t>
    </r>
    <r>
      <rPr>
        <sz val="11"/>
        <rFont val="Arial"/>
        <family val="2"/>
      </rPr>
      <t>/MWh</t>
    </r>
    <phoneticPr fontId="4"/>
  </si>
  <si>
    <r>
      <t xml:space="preserve">Output cooling water temperature of project chiller </t>
    </r>
    <r>
      <rPr>
        <i/>
        <sz val="11"/>
        <rFont val="Arial"/>
        <family val="2"/>
      </rPr>
      <t>i</t>
    </r>
    <r>
      <rPr>
        <sz val="11"/>
        <rFont val="Arial"/>
        <family val="2"/>
      </rPr>
      <t xml:space="preserve"> set under the project specific condition</t>
    </r>
    <phoneticPr fontId="4"/>
  </si>
  <si>
    <r>
      <t xml:space="preserve">Specifications of project chiller </t>
    </r>
    <r>
      <rPr>
        <i/>
        <sz val="11"/>
        <rFont val="Arial"/>
        <family val="2"/>
      </rPr>
      <t>i</t>
    </r>
    <r>
      <rPr>
        <sz val="11"/>
        <rFont val="Arial"/>
        <family val="2"/>
      </rPr>
      <t xml:space="preserve"> prepared for the quotation or factory acceptance test data by manufacturer</t>
    </r>
    <phoneticPr fontId="4"/>
  </si>
  <si>
    <r>
      <t>T</t>
    </r>
    <r>
      <rPr>
        <vertAlign val="subscript"/>
        <sz val="11"/>
        <rFont val="Arial"/>
        <family val="2"/>
      </rPr>
      <t>chilled-out,i</t>
    </r>
    <phoneticPr fontId="4"/>
  </si>
  <si>
    <r>
      <t xml:space="preserve">Output chilled water temperature of project chiller </t>
    </r>
    <r>
      <rPr>
        <i/>
        <sz val="11"/>
        <rFont val="Arial"/>
        <family val="2"/>
      </rPr>
      <t>i</t>
    </r>
    <r>
      <rPr>
        <sz val="11"/>
        <rFont val="Arial"/>
        <family val="2"/>
      </rPr>
      <t xml:space="preserve"> set under the project specific condition</t>
    </r>
    <phoneticPr fontId="4"/>
  </si>
  <si>
    <r>
      <t>COP</t>
    </r>
    <r>
      <rPr>
        <vertAlign val="subscript"/>
        <sz val="11"/>
        <rFont val="Arial"/>
        <family val="2"/>
      </rPr>
      <t>RE,i</t>
    </r>
    <phoneticPr fontId="4"/>
  </si>
  <si>
    <r>
      <t xml:space="preserve">COP of reference chiller </t>
    </r>
    <r>
      <rPr>
        <i/>
        <sz val="11"/>
        <rFont val="Arial"/>
        <family val="2"/>
      </rPr>
      <t>i</t>
    </r>
    <r>
      <rPr>
        <sz val="11"/>
        <rFont val="Arial"/>
        <family val="2"/>
      </rPr>
      <t xml:space="preserve"> under the standardizing temperature conditions</t>
    </r>
    <phoneticPr fontId="4"/>
  </si>
  <si>
    <r>
      <t xml:space="preserve">COP of project chiller </t>
    </r>
    <r>
      <rPr>
        <i/>
        <sz val="11"/>
        <rFont val="Arial"/>
        <family val="2"/>
      </rPr>
      <t>i</t>
    </r>
    <r>
      <rPr>
        <sz val="11"/>
        <rFont val="Arial"/>
        <family val="2"/>
      </rPr>
      <t xml:space="preserve"> under the project specific conditions</t>
    </r>
    <phoneticPr fontId="4"/>
  </si>
  <si>
    <r>
      <t>COP</t>
    </r>
    <r>
      <rPr>
        <vertAlign val="subscript"/>
        <sz val="11"/>
        <rFont val="Arial"/>
        <family val="2"/>
      </rPr>
      <t>PJ,tc,i</t>
    </r>
    <phoneticPr fontId="4"/>
  </si>
  <si>
    <r>
      <t>Calculated with the following equation;
COP</t>
    </r>
    <r>
      <rPr>
        <vertAlign val="subscript"/>
        <sz val="11"/>
        <rFont val="Arial"/>
        <family val="2"/>
      </rPr>
      <t>PJ,tc,i</t>
    </r>
    <r>
      <rPr>
        <sz val="11"/>
        <rFont val="Arial"/>
        <family val="2"/>
      </rPr>
      <t>= COP</t>
    </r>
    <r>
      <rPr>
        <vertAlign val="subscript"/>
        <sz val="11"/>
        <rFont val="Arial"/>
        <family val="2"/>
      </rPr>
      <t>PJ,i</t>
    </r>
    <r>
      <rPr>
        <sz val="11"/>
        <rFont val="Arial"/>
        <family val="2"/>
      </rPr>
      <t xml:space="preserve"> × [(T</t>
    </r>
    <r>
      <rPr>
        <vertAlign val="subscript"/>
        <sz val="11"/>
        <rFont val="Arial"/>
        <family val="2"/>
      </rPr>
      <t>cooling-out,i</t>
    </r>
    <r>
      <rPr>
        <sz val="11"/>
        <rFont val="Arial"/>
        <family val="2"/>
      </rPr>
      <t xml:space="preserve"> - T</t>
    </r>
    <r>
      <rPr>
        <vertAlign val="subscript"/>
        <sz val="11"/>
        <rFont val="Arial"/>
        <family val="2"/>
      </rPr>
      <t>chilled-out,i</t>
    </r>
    <r>
      <rPr>
        <sz val="11"/>
        <rFont val="Arial"/>
        <family val="2"/>
      </rPr>
      <t xml:space="preserve"> + TD</t>
    </r>
    <r>
      <rPr>
        <vertAlign val="subscript"/>
        <sz val="11"/>
        <rFont val="Arial"/>
        <family val="2"/>
      </rPr>
      <t>chilled</t>
    </r>
    <r>
      <rPr>
        <sz val="11"/>
        <rFont val="Arial"/>
        <family val="2"/>
      </rPr>
      <t xml:space="preserve"> + TD</t>
    </r>
    <r>
      <rPr>
        <vertAlign val="subscript"/>
        <sz val="11"/>
        <rFont val="Arial"/>
        <family val="2"/>
      </rPr>
      <t>cooling</t>
    </r>
    <r>
      <rPr>
        <sz val="11"/>
        <rFont val="Arial"/>
        <family val="2"/>
      </rPr>
      <t>) ÷ (37 - 7 + TD</t>
    </r>
    <r>
      <rPr>
        <vertAlign val="subscript"/>
        <sz val="11"/>
        <rFont val="Arial"/>
        <family val="2"/>
      </rPr>
      <t>chilled</t>
    </r>
    <r>
      <rPr>
        <sz val="11"/>
        <rFont val="Arial"/>
        <family val="2"/>
      </rPr>
      <t xml:space="preserve"> + TD</t>
    </r>
    <r>
      <rPr>
        <vertAlign val="subscript"/>
        <sz val="11"/>
        <rFont val="Arial"/>
        <family val="2"/>
      </rPr>
      <t>cooling</t>
    </r>
    <r>
      <rPr>
        <sz val="11"/>
        <rFont val="Arial"/>
        <family val="2"/>
      </rPr>
      <t>)]</t>
    </r>
    <phoneticPr fontId="4"/>
  </si>
  <si>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t>
    </r>
    <phoneticPr fontId="4"/>
  </si>
  <si>
    <r>
      <t>CO</t>
    </r>
    <r>
      <rPr>
        <b/>
        <vertAlign val="subscript"/>
        <sz val="11"/>
        <color indexed="9"/>
        <rFont val="Arial"/>
        <family val="2"/>
      </rPr>
      <t>2</t>
    </r>
    <r>
      <rPr>
        <b/>
        <sz val="11"/>
        <color indexed="9"/>
        <rFont val="Arial"/>
        <family val="2"/>
      </rPr>
      <t xml:space="preserve"> emission reductions</t>
    </r>
    <phoneticPr fontId="4"/>
  </si>
  <si>
    <r>
      <t xml:space="preserve">Parameters to be monitored </t>
    </r>
    <r>
      <rPr>
        <b/>
        <i/>
        <sz val="11"/>
        <color indexed="9"/>
        <rFont val="Arial"/>
        <family val="2"/>
      </rPr>
      <t>ex post</t>
    </r>
    <phoneticPr fontId="3"/>
  </si>
  <si>
    <r>
      <t xml:space="preserve">Project-specific parameters to be fixed </t>
    </r>
    <r>
      <rPr>
        <b/>
        <i/>
        <sz val="11"/>
        <color indexed="9"/>
        <rFont val="Arial"/>
        <family val="2"/>
      </rPr>
      <t>ex ante</t>
    </r>
    <phoneticPr fontId="3"/>
  </si>
  <si>
    <r>
      <rPr>
        <b/>
        <i/>
        <sz val="11"/>
        <color theme="0"/>
        <rFont val="Arial"/>
        <family val="2"/>
      </rPr>
      <t>Ex-ante</t>
    </r>
    <r>
      <rPr>
        <b/>
        <sz val="11"/>
        <color theme="0"/>
        <rFont val="Arial"/>
        <family val="2"/>
      </rPr>
      <t xml:space="preserve"> estimation of emissions</t>
    </r>
    <phoneticPr fontId="3"/>
  </si>
  <si>
    <r>
      <t>EC</t>
    </r>
    <r>
      <rPr>
        <vertAlign val="subscript"/>
        <sz val="11"/>
        <rFont val="Arial"/>
        <family val="2"/>
      </rPr>
      <t>PJ,i,p</t>
    </r>
    <phoneticPr fontId="4"/>
  </si>
  <si>
    <r>
      <t>FC</t>
    </r>
    <r>
      <rPr>
        <vertAlign val="subscript"/>
        <sz val="11"/>
        <rFont val="Arial"/>
        <family val="2"/>
      </rPr>
      <t>PJ,p</t>
    </r>
    <phoneticPr fontId="4"/>
  </si>
  <si>
    <r>
      <t>EG</t>
    </r>
    <r>
      <rPr>
        <vertAlign val="subscript"/>
        <sz val="11"/>
        <rFont val="Arial"/>
        <family val="2"/>
      </rPr>
      <t>PJ,p</t>
    </r>
    <phoneticPr fontId="4"/>
  </si>
  <si>
    <r>
      <t>EF</t>
    </r>
    <r>
      <rPr>
        <vertAlign val="subscript"/>
        <sz val="11"/>
        <rFont val="Arial"/>
        <family val="2"/>
      </rPr>
      <t>elec</t>
    </r>
    <phoneticPr fontId="4"/>
  </si>
  <si>
    <r>
      <t>EF</t>
    </r>
    <r>
      <rPr>
        <vertAlign val="subscript"/>
        <sz val="11"/>
        <color theme="1"/>
        <rFont val="Arial"/>
        <family val="2"/>
      </rPr>
      <t>elec</t>
    </r>
    <phoneticPr fontId="4"/>
  </si>
  <si>
    <r>
      <t>T</t>
    </r>
    <r>
      <rPr>
        <vertAlign val="subscript"/>
        <sz val="11"/>
        <rFont val="Arial"/>
        <family val="2"/>
      </rPr>
      <t>cooling-out,i</t>
    </r>
    <phoneticPr fontId="4"/>
  </si>
  <si>
    <r>
      <t>T</t>
    </r>
    <r>
      <rPr>
        <vertAlign val="subscript"/>
        <sz val="11"/>
        <rFont val="Arial"/>
        <family val="2"/>
      </rPr>
      <t>chilled-out,i</t>
    </r>
    <phoneticPr fontId="4"/>
  </si>
  <si>
    <r>
      <t>COP</t>
    </r>
    <r>
      <rPr>
        <vertAlign val="subscript"/>
        <sz val="11"/>
        <rFont val="Arial"/>
        <family val="2"/>
      </rPr>
      <t>RE,i</t>
    </r>
    <phoneticPr fontId="4"/>
  </si>
  <si>
    <r>
      <t>COP</t>
    </r>
    <r>
      <rPr>
        <vertAlign val="subscript"/>
        <sz val="11"/>
        <rFont val="Arial"/>
        <family val="2"/>
      </rPr>
      <t>PJ,i</t>
    </r>
    <phoneticPr fontId="4"/>
  </si>
  <si>
    <r>
      <t>COP</t>
    </r>
    <r>
      <rPr>
        <vertAlign val="subscript"/>
        <sz val="11"/>
        <rFont val="Arial"/>
        <family val="2"/>
      </rPr>
      <t>PJ,tc,i</t>
    </r>
    <phoneticPr fontId="4"/>
  </si>
  <si>
    <r>
      <t>η</t>
    </r>
    <r>
      <rPr>
        <vertAlign val="subscript"/>
        <sz val="11"/>
        <rFont val="Arial"/>
        <family val="2"/>
      </rPr>
      <t>elec</t>
    </r>
    <phoneticPr fontId="4"/>
  </si>
  <si>
    <r>
      <t>NCV</t>
    </r>
    <r>
      <rPr>
        <vertAlign val="subscript"/>
        <sz val="11"/>
        <rFont val="Arial"/>
        <family val="2"/>
      </rPr>
      <t>fuel</t>
    </r>
    <phoneticPr fontId="4"/>
  </si>
  <si>
    <r>
      <t>EF</t>
    </r>
    <r>
      <rPr>
        <vertAlign val="subscript"/>
        <sz val="11"/>
        <rFont val="Arial"/>
        <family val="2"/>
      </rPr>
      <t>fuel</t>
    </r>
    <phoneticPr fontId="4"/>
  </si>
  <si>
    <r>
      <t>RE</t>
    </r>
    <r>
      <rPr>
        <vertAlign val="subscript"/>
        <sz val="11"/>
        <rFont val="Arial"/>
        <family val="2"/>
      </rPr>
      <t>i,p</t>
    </r>
    <phoneticPr fontId="4"/>
  </si>
  <si>
    <r>
      <t>PE</t>
    </r>
    <r>
      <rPr>
        <vertAlign val="subscript"/>
        <sz val="11"/>
        <rFont val="Arial"/>
        <family val="2"/>
      </rPr>
      <t>i,p</t>
    </r>
    <phoneticPr fontId="3"/>
  </si>
  <si>
    <r>
      <t>ER</t>
    </r>
    <r>
      <rPr>
        <vertAlign val="subscript"/>
        <sz val="11"/>
        <rFont val="Arial"/>
        <family val="2"/>
      </rPr>
      <t>i,p</t>
    </r>
    <phoneticPr fontId="4"/>
  </si>
  <si>
    <r>
      <t xml:space="preserve">Power consumption of project chiller </t>
    </r>
    <r>
      <rPr>
        <i/>
        <sz val="11"/>
        <rFont val="Arial"/>
        <family val="2"/>
      </rPr>
      <t>i</t>
    </r>
    <r>
      <rPr>
        <sz val="11"/>
        <rFont val="Arial"/>
        <family val="2"/>
      </rPr>
      <t xml:space="preserve"> during the period </t>
    </r>
    <r>
      <rPr>
        <i/>
        <sz val="11"/>
        <rFont val="Arial"/>
        <family val="2"/>
      </rPr>
      <t>p</t>
    </r>
    <phoneticPr fontId="4"/>
  </si>
  <si>
    <r>
      <t xml:space="preserve">The amount of fuel input for power generation during monitoring period </t>
    </r>
    <r>
      <rPr>
        <i/>
        <sz val="11"/>
        <rFont val="Arial"/>
        <family val="2"/>
      </rPr>
      <t>p</t>
    </r>
    <phoneticPr fontId="3"/>
  </si>
  <si>
    <r>
      <t xml:space="preserve">The amount of electricity generated during the monitoring period </t>
    </r>
    <r>
      <rPr>
        <i/>
        <sz val="11"/>
        <rFont val="Arial"/>
        <family val="2"/>
      </rPr>
      <t>p</t>
    </r>
    <phoneticPr fontId="3"/>
  </si>
  <si>
    <r>
      <t xml:space="preserve">Output cooling water temperature of project chiller </t>
    </r>
    <r>
      <rPr>
        <i/>
        <sz val="11"/>
        <rFont val="Arial"/>
        <family val="2"/>
      </rPr>
      <t>i</t>
    </r>
    <r>
      <rPr>
        <sz val="11"/>
        <rFont val="Arial"/>
        <family val="2"/>
      </rPr>
      <t xml:space="preserve"> set under the project specific condition</t>
    </r>
    <phoneticPr fontId="4"/>
  </si>
  <si>
    <r>
      <t xml:space="preserve">Output chilled water temperature of project chiller </t>
    </r>
    <r>
      <rPr>
        <i/>
        <sz val="11"/>
        <rFont val="Arial"/>
        <family val="2"/>
      </rPr>
      <t>i</t>
    </r>
    <r>
      <rPr>
        <sz val="11"/>
        <rFont val="Arial"/>
        <family val="2"/>
      </rPr>
      <t xml:space="preserve"> set under the project specific condition</t>
    </r>
    <phoneticPr fontId="4"/>
  </si>
  <si>
    <r>
      <t xml:space="preserve">COP of reference chiller </t>
    </r>
    <r>
      <rPr>
        <i/>
        <sz val="11"/>
        <rFont val="Arial"/>
        <family val="2"/>
      </rPr>
      <t>i</t>
    </r>
    <r>
      <rPr>
        <sz val="11"/>
        <rFont val="Arial"/>
        <family val="2"/>
      </rPr>
      <t xml:space="preserve"> under the standardizing temperature conditions</t>
    </r>
    <phoneticPr fontId="4"/>
  </si>
  <si>
    <r>
      <t xml:space="preserve">COP of project chiller </t>
    </r>
    <r>
      <rPr>
        <i/>
        <sz val="11"/>
        <rFont val="Arial"/>
        <family val="2"/>
      </rPr>
      <t>i</t>
    </r>
    <r>
      <rPr>
        <sz val="11"/>
        <rFont val="Arial"/>
        <family val="2"/>
      </rPr>
      <t xml:space="preserve"> under the project specific conditions</t>
    </r>
    <phoneticPr fontId="4"/>
  </si>
  <si>
    <r>
      <t xml:space="preserve">COP of project chiller </t>
    </r>
    <r>
      <rPr>
        <i/>
        <sz val="11"/>
        <rFont val="Arial"/>
        <family val="2"/>
      </rPr>
      <t>i</t>
    </r>
    <r>
      <rPr>
        <sz val="11"/>
        <rFont val="Arial"/>
        <family val="2"/>
      </rPr>
      <t xml:space="preserve"> calculated under the standardizing temperature conditions</t>
    </r>
    <phoneticPr fontId="4"/>
  </si>
  <si>
    <r>
      <t>CO</t>
    </r>
    <r>
      <rPr>
        <vertAlign val="subscript"/>
        <sz val="11"/>
        <rFont val="Arial"/>
        <family val="2"/>
      </rPr>
      <t>2</t>
    </r>
    <r>
      <rPr>
        <sz val="11"/>
        <rFont val="Arial"/>
        <family val="2"/>
      </rPr>
      <t xml:space="preserve"> emission factor of consumed fuel</t>
    </r>
    <phoneticPr fontId="4"/>
  </si>
  <si>
    <r>
      <t xml:space="preserve">Reference emissions of project chiller </t>
    </r>
    <r>
      <rPr>
        <i/>
        <sz val="11"/>
        <rFont val="Arial"/>
        <family val="2"/>
      </rPr>
      <t>i</t>
    </r>
    <r>
      <rPr>
        <sz val="11"/>
        <rFont val="Arial"/>
        <family val="2"/>
      </rPr>
      <t xml:space="preserve"> during the period </t>
    </r>
    <r>
      <rPr>
        <i/>
        <sz val="11"/>
        <rFont val="Arial"/>
        <family val="2"/>
      </rPr>
      <t>p</t>
    </r>
    <phoneticPr fontId="3"/>
  </si>
  <si>
    <r>
      <t xml:space="preserve">Project emissions of project chiller </t>
    </r>
    <r>
      <rPr>
        <i/>
        <sz val="11"/>
        <rFont val="Arial"/>
        <family val="2"/>
      </rPr>
      <t>i</t>
    </r>
    <r>
      <rPr>
        <sz val="11"/>
        <rFont val="Arial"/>
        <family val="2"/>
      </rPr>
      <t xml:space="preserve"> during the period </t>
    </r>
    <r>
      <rPr>
        <i/>
        <sz val="11"/>
        <rFont val="Arial"/>
        <family val="2"/>
      </rPr>
      <t>p</t>
    </r>
    <phoneticPr fontId="3"/>
  </si>
  <si>
    <r>
      <t>tCO</t>
    </r>
    <r>
      <rPr>
        <vertAlign val="subscript"/>
        <sz val="11"/>
        <rFont val="Arial"/>
        <family val="2"/>
      </rPr>
      <t>2</t>
    </r>
    <r>
      <rPr>
        <sz val="11"/>
        <rFont val="Arial"/>
        <family val="2"/>
      </rPr>
      <t>/MWh</t>
    </r>
    <phoneticPr fontId="4"/>
  </si>
  <si>
    <r>
      <t>tCO</t>
    </r>
    <r>
      <rPr>
        <vertAlign val="subscript"/>
        <sz val="11"/>
        <color theme="1"/>
        <rFont val="Arial"/>
        <family val="2"/>
      </rPr>
      <t>2</t>
    </r>
    <r>
      <rPr>
        <sz val="11"/>
        <color theme="1"/>
        <rFont val="Arial"/>
        <family val="2"/>
      </rPr>
      <t>/MWh</t>
    </r>
    <phoneticPr fontId="4"/>
  </si>
  <si>
    <r>
      <t>tCO</t>
    </r>
    <r>
      <rPr>
        <vertAlign val="subscript"/>
        <sz val="11"/>
        <rFont val="Arial"/>
        <family val="2"/>
      </rPr>
      <t>2</t>
    </r>
    <r>
      <rPr>
        <sz val="11"/>
        <rFont val="Arial"/>
        <family val="2"/>
      </rPr>
      <t>/GJ</t>
    </r>
    <phoneticPr fontId="4"/>
  </si>
  <si>
    <r>
      <t>tCO</t>
    </r>
    <r>
      <rPr>
        <vertAlign val="subscript"/>
        <sz val="11"/>
        <rFont val="Arial"/>
        <family val="2"/>
      </rPr>
      <t>2</t>
    </r>
    <r>
      <rPr>
        <sz val="11"/>
        <rFont val="Arial"/>
        <family val="2"/>
      </rPr>
      <t>/p</t>
    </r>
    <phoneticPr fontId="3"/>
  </si>
  <si>
    <r>
      <t xml:space="preserve">Emission reductions during the period </t>
    </r>
    <r>
      <rPr>
        <i/>
        <sz val="11"/>
        <color indexed="8"/>
        <rFont val="Arial"/>
        <family val="2"/>
      </rPr>
      <t>p</t>
    </r>
    <phoneticPr fontId="4"/>
  </si>
  <si>
    <r>
      <t>tCO</t>
    </r>
    <r>
      <rPr>
        <vertAlign val="subscript"/>
        <sz val="11"/>
        <color indexed="8"/>
        <rFont val="Arial"/>
        <family val="2"/>
      </rPr>
      <t>2</t>
    </r>
    <r>
      <rPr>
        <sz val="11"/>
        <color indexed="8"/>
        <rFont val="Arial"/>
        <family val="2"/>
      </rPr>
      <t>/p</t>
    </r>
    <phoneticPr fontId="4"/>
  </si>
  <si>
    <r>
      <t>ER</t>
    </r>
    <r>
      <rPr>
        <vertAlign val="subscript"/>
        <sz val="11"/>
        <color indexed="8"/>
        <rFont val="Arial"/>
        <family val="2"/>
      </rPr>
      <t>p</t>
    </r>
    <phoneticPr fontId="4"/>
  </si>
  <si>
    <r>
      <t xml:space="preserve">Reference emissions during the period </t>
    </r>
    <r>
      <rPr>
        <i/>
        <sz val="11"/>
        <color indexed="8"/>
        <rFont val="Arial"/>
        <family val="2"/>
      </rPr>
      <t>p</t>
    </r>
    <phoneticPr fontId="4"/>
  </si>
  <si>
    <r>
      <t>RE</t>
    </r>
    <r>
      <rPr>
        <vertAlign val="subscript"/>
        <sz val="11"/>
        <color indexed="8"/>
        <rFont val="Arial"/>
        <family val="2"/>
      </rPr>
      <t>p</t>
    </r>
    <phoneticPr fontId="4"/>
  </si>
  <si>
    <r>
      <t xml:space="preserve">Project emissions during the period </t>
    </r>
    <r>
      <rPr>
        <i/>
        <sz val="11"/>
        <color indexed="8"/>
        <rFont val="Arial"/>
        <family val="2"/>
      </rPr>
      <t>p</t>
    </r>
    <phoneticPr fontId="4"/>
  </si>
  <si>
    <r>
      <t>tCO</t>
    </r>
    <r>
      <rPr>
        <vertAlign val="subscript"/>
        <sz val="11"/>
        <rFont val="Arial"/>
        <family val="2"/>
      </rPr>
      <t>2</t>
    </r>
    <r>
      <rPr>
        <sz val="11"/>
        <rFont val="Arial"/>
        <family val="2"/>
      </rPr>
      <t>/p</t>
    </r>
    <phoneticPr fontId="4"/>
  </si>
  <si>
    <r>
      <t>PE</t>
    </r>
    <r>
      <rPr>
        <vertAlign val="subscript"/>
        <sz val="11"/>
        <rFont val="Arial"/>
        <family val="2"/>
      </rPr>
      <t>p</t>
    </r>
    <phoneticPr fontId="4"/>
  </si>
  <si>
    <r>
      <t xml:space="preserve">Project emissions during the period </t>
    </r>
    <r>
      <rPr>
        <i/>
        <sz val="11"/>
        <color indexed="8"/>
        <rFont val="Arial"/>
        <family val="2"/>
      </rPr>
      <t>p</t>
    </r>
    <phoneticPr fontId="3"/>
  </si>
  <si>
    <r>
      <t>COP</t>
    </r>
    <r>
      <rPr>
        <vertAlign val="subscript"/>
        <sz val="11"/>
        <rFont val="Arial"/>
        <family val="2"/>
      </rPr>
      <t>RE,i</t>
    </r>
    <r>
      <rPr>
        <sz val="11"/>
        <rFont val="Arial"/>
        <family val="2"/>
      </rPr>
      <t xml:space="preserve"> (300</t>
    </r>
    <r>
      <rPr>
        <sz val="11"/>
        <rFont val="Arial Unicode MS"/>
        <family val="3"/>
        <charset val="128"/>
      </rPr>
      <t>≤</t>
    </r>
    <r>
      <rPr>
        <sz val="11"/>
        <rFont val="Arial"/>
        <family val="2"/>
      </rPr>
      <t>x&lt;500USRt)</t>
    </r>
    <phoneticPr fontId="4"/>
  </si>
  <si>
    <r>
      <t>COP</t>
    </r>
    <r>
      <rPr>
        <vertAlign val="subscript"/>
        <sz val="11"/>
        <rFont val="Arial"/>
        <family val="2"/>
      </rPr>
      <t>RE,i</t>
    </r>
    <r>
      <rPr>
        <sz val="11"/>
        <rFont val="Arial"/>
        <family val="2"/>
      </rPr>
      <t xml:space="preserve"> (500</t>
    </r>
    <r>
      <rPr>
        <sz val="11"/>
        <rFont val="Arial Unicode MS"/>
        <family val="3"/>
        <charset val="128"/>
      </rPr>
      <t>≤</t>
    </r>
    <r>
      <rPr>
        <sz val="11"/>
        <rFont val="Arial"/>
        <family val="2"/>
      </rPr>
      <t>x&lt;800USRt)</t>
    </r>
    <phoneticPr fontId="4"/>
  </si>
  <si>
    <r>
      <t>COP</t>
    </r>
    <r>
      <rPr>
        <vertAlign val="subscript"/>
        <sz val="11"/>
        <rFont val="Arial"/>
        <family val="2"/>
      </rPr>
      <t>RE,i</t>
    </r>
    <r>
      <rPr>
        <sz val="11"/>
        <rFont val="Arial"/>
        <family val="2"/>
      </rPr>
      <t xml:space="preserve"> (800</t>
    </r>
    <r>
      <rPr>
        <sz val="11"/>
        <rFont val="Arial Unicode MS"/>
        <family val="3"/>
        <charset val="128"/>
      </rPr>
      <t>≤</t>
    </r>
    <r>
      <rPr>
        <sz val="11"/>
        <rFont val="Arial"/>
        <family val="2"/>
      </rPr>
      <t>x</t>
    </r>
    <r>
      <rPr>
        <sz val="11"/>
        <rFont val="Arial Unicode MS"/>
        <family val="3"/>
        <charset val="128"/>
      </rPr>
      <t>≤</t>
    </r>
    <r>
      <rPr>
        <sz val="11"/>
        <rFont val="Arial"/>
        <family val="2"/>
      </rPr>
      <t>1500USRt)</t>
    </r>
    <phoneticPr fontId="4"/>
  </si>
  <si>
    <r>
      <t>TD</t>
    </r>
    <r>
      <rPr>
        <vertAlign val="subscript"/>
        <sz val="11"/>
        <rFont val="Arial"/>
        <family val="2"/>
      </rPr>
      <t>cooling</t>
    </r>
    <phoneticPr fontId="4"/>
  </si>
  <si>
    <r>
      <t>TD</t>
    </r>
    <r>
      <rPr>
        <vertAlign val="subscript"/>
        <sz val="11"/>
        <rFont val="Arial"/>
        <family val="2"/>
      </rPr>
      <t>chilled</t>
    </r>
    <phoneticPr fontId="4"/>
  </si>
  <si>
    <r>
      <rPr>
        <sz val="11"/>
        <rFont val="Arial"/>
        <family val="2"/>
      </rPr>
      <t>Chiller</t>
    </r>
    <r>
      <rPr>
        <i/>
        <sz val="11"/>
        <rFont val="Arial"/>
        <family val="2"/>
      </rPr>
      <t xml:space="preserve"> i</t>
    </r>
    <phoneticPr fontId="4"/>
  </si>
  <si>
    <t>3. Calculations of the project emissions</t>
    <phoneticPr fontId="3"/>
  </si>
  <si>
    <t>2. Calculations for reference emissions</t>
    <phoneticPr fontId="4"/>
  </si>
  <si>
    <t>Monitoring Structure Sheet [Attachment to Project Design Document]</t>
  </si>
  <si>
    <t>Role</t>
  </si>
  <si>
    <t>Monitoring Report Sheet (Input Sheet) [For Verification]</t>
    <phoneticPr fontId="4"/>
  </si>
  <si>
    <t>Monitoring Report Sheet (Calculation Process Sheet) [For Verification]</t>
    <phoneticPr fontId="4"/>
  </si>
  <si>
    <r>
      <t xml:space="preserve">Table 1: Parameters monitored </t>
    </r>
    <r>
      <rPr>
        <b/>
        <i/>
        <sz val="11"/>
        <color indexed="8"/>
        <rFont val="Arial"/>
        <family val="2"/>
      </rPr>
      <t>ex post</t>
    </r>
    <phoneticPr fontId="4"/>
  </si>
  <si>
    <r>
      <t xml:space="preserve">Table 2: Project-specific parameters fixed </t>
    </r>
    <r>
      <rPr>
        <b/>
        <i/>
        <sz val="11"/>
        <color indexed="8"/>
        <rFont val="Arial"/>
        <family val="2"/>
      </rPr>
      <t>ex ante</t>
    </r>
    <phoneticPr fontId="4"/>
  </si>
  <si>
    <r>
      <t xml:space="preserve">Table3: </t>
    </r>
    <r>
      <rPr>
        <b/>
        <i/>
        <sz val="11"/>
        <color indexed="8"/>
        <rFont val="Arial"/>
        <family val="2"/>
      </rPr>
      <t>Ex-post</t>
    </r>
    <r>
      <rPr>
        <b/>
        <sz val="11"/>
        <color indexed="8"/>
        <rFont val="Arial"/>
        <family val="2"/>
      </rPr>
      <t xml:space="preserve"> calculation of CO</t>
    </r>
    <r>
      <rPr>
        <b/>
        <vertAlign val="subscript"/>
        <sz val="11"/>
        <color indexed="8"/>
        <rFont val="Arial"/>
        <family val="2"/>
      </rPr>
      <t>2</t>
    </r>
    <r>
      <rPr>
        <b/>
        <sz val="11"/>
        <color indexed="8"/>
        <rFont val="Arial"/>
        <family val="2"/>
      </rPr>
      <t xml:space="preserve"> emission reductions</t>
    </r>
    <phoneticPr fontId="4"/>
  </si>
  <si>
    <r>
      <t xml:space="preserve">Parameters monitored </t>
    </r>
    <r>
      <rPr>
        <b/>
        <i/>
        <sz val="11"/>
        <color indexed="9"/>
        <rFont val="Arial"/>
        <family val="2"/>
      </rPr>
      <t>ex post</t>
    </r>
    <phoneticPr fontId="3"/>
  </si>
  <si>
    <r>
      <t xml:space="preserve">Project-specific parameters fixed </t>
    </r>
    <r>
      <rPr>
        <b/>
        <i/>
        <sz val="11"/>
        <color indexed="9"/>
        <rFont val="Arial"/>
        <family val="2"/>
      </rPr>
      <t>ex ante</t>
    </r>
    <phoneticPr fontId="3"/>
  </si>
  <si>
    <r>
      <rPr>
        <b/>
        <i/>
        <sz val="11"/>
        <color theme="0"/>
        <rFont val="Arial"/>
        <family val="2"/>
      </rPr>
      <t>Ex-post</t>
    </r>
    <r>
      <rPr>
        <b/>
        <sz val="11"/>
        <color theme="0"/>
        <rFont val="Arial"/>
        <family val="2"/>
      </rPr>
      <t xml:space="preserve"> calculation of emissions</t>
    </r>
    <phoneticPr fontId="3"/>
  </si>
  <si>
    <t>Monitoring period</t>
    <phoneticPr fontId="4"/>
  </si>
  <si>
    <t>(k)</t>
    <phoneticPr fontId="4"/>
  </si>
  <si>
    <t>Monitoring period</t>
    <phoneticPr fontId="4"/>
  </si>
  <si>
    <t>Monitored Values</t>
    <phoneticPr fontId="4"/>
  </si>
  <si>
    <t>Monitored
/estimated values</t>
    <phoneticPr fontId="3"/>
  </si>
  <si>
    <r>
      <t>Emissions reductions by 
the project chiller</t>
    </r>
    <r>
      <rPr>
        <i/>
        <sz val="11"/>
        <rFont val="Arial"/>
        <family val="2"/>
      </rPr>
      <t xml:space="preserve"> i </t>
    </r>
    <r>
      <rPr>
        <sz val="11"/>
        <rFont val="Arial"/>
        <family val="2"/>
      </rPr>
      <t xml:space="preserve">during the period </t>
    </r>
    <r>
      <rPr>
        <i/>
        <sz val="11"/>
        <rFont val="Arial"/>
        <family val="2"/>
      </rPr>
      <t>p</t>
    </r>
    <phoneticPr fontId="3"/>
  </si>
  <si>
    <t>Based on public data which is measured by entities other than the project participants (Data used: publicly recognized data such as statistical data and specifications)</t>
    <phoneticPr fontId="4"/>
  </si>
  <si>
    <t>Based on the amount of transaction which is measured directly using measuring equipment (Data used: commercial evidence such as invoices)</t>
    <phoneticPr fontId="4"/>
  </si>
  <si>
    <t>Based on the actual measurement using measuring equipment (Data used: measured values)</t>
    <phoneticPr fontId="4"/>
  </si>
  <si>
    <t>Reference Number:</t>
    <phoneticPr fontId="4"/>
  </si>
  <si>
    <t>Input on "MPS
(input_separate)"</t>
    <phoneticPr fontId="4"/>
  </si>
  <si>
    <t>for option b)</t>
    <phoneticPr fontId="4"/>
  </si>
  <si>
    <t>In order of preference:
1) values provided by the fuel supplier;
2) measurement by the project participants;
3) regional or national default values;
4) IPCC default values provided in table 1.2 of Ch.1 Vol.2 of 2006 IPCC Guidelines on National GHG Inventories. Lower value is applied.</t>
    <phoneticPr fontId="4"/>
  </si>
  <si>
    <t>Input on "MRS
(input_separate)"</t>
    <phoneticPr fontId="4"/>
  </si>
  <si>
    <r>
      <t xml:space="preserve">[For </t>
    </r>
    <r>
      <rPr>
        <sz val="11"/>
        <color rgb="FFFF0000"/>
        <rFont val="Arial"/>
        <family val="2"/>
      </rPr>
      <t>1)</t>
    </r>
    <r>
      <rPr>
        <sz val="11"/>
        <rFont val="Arial"/>
        <family val="2"/>
      </rPr>
      <t xml:space="preserve"> grid electricity]
CO</t>
    </r>
    <r>
      <rPr>
        <vertAlign val="subscript"/>
        <sz val="11"/>
        <rFont val="Arial"/>
        <family val="2"/>
      </rPr>
      <t>2</t>
    </r>
    <r>
      <rPr>
        <sz val="11"/>
        <rFont val="Arial"/>
        <family val="2"/>
      </rPr>
      <t xml:space="preserve"> emission factor for consumed electricity</t>
    </r>
    <phoneticPr fontId="4"/>
  </si>
  <si>
    <r>
      <t xml:space="preserve">[For </t>
    </r>
    <r>
      <rPr>
        <sz val="11"/>
        <color rgb="FFFF0000"/>
        <rFont val="Arial"/>
        <family val="2"/>
      </rPr>
      <t>2)</t>
    </r>
    <r>
      <rPr>
        <sz val="11"/>
        <color theme="1"/>
        <rFont val="Arial"/>
        <family val="2"/>
      </rPr>
      <t xml:space="preserve"> captive electricity]
CO</t>
    </r>
    <r>
      <rPr>
        <vertAlign val="subscript"/>
        <sz val="11"/>
        <color theme="1"/>
        <rFont val="Arial"/>
        <family val="2"/>
      </rPr>
      <t>2</t>
    </r>
    <r>
      <rPr>
        <sz val="11"/>
        <color theme="1"/>
        <rFont val="Arial"/>
        <family val="2"/>
      </rPr>
      <t xml:space="preserve"> emission factor for consumed electricity
</t>
    </r>
    <r>
      <rPr>
        <b/>
        <sz val="11"/>
        <color theme="1"/>
        <rFont val="Arial"/>
        <family val="2"/>
      </rPr>
      <t>Option a)</t>
    </r>
    <phoneticPr fontId="4"/>
  </si>
  <si>
    <r>
      <t xml:space="preserve">[For </t>
    </r>
    <r>
      <rPr>
        <sz val="11"/>
        <color rgb="FFFF0000"/>
        <rFont val="Arial"/>
        <family val="2"/>
      </rPr>
      <t>2)</t>
    </r>
    <r>
      <rPr>
        <sz val="11"/>
        <color theme="1"/>
        <rFont val="Arial"/>
        <family val="2"/>
      </rPr>
      <t xml:space="preserve"> captive electricity]
CO</t>
    </r>
    <r>
      <rPr>
        <vertAlign val="subscript"/>
        <sz val="11"/>
        <color theme="1"/>
        <rFont val="Arial"/>
        <family val="2"/>
      </rPr>
      <t>2</t>
    </r>
    <r>
      <rPr>
        <sz val="11"/>
        <color theme="1"/>
        <rFont val="Arial"/>
        <family val="2"/>
      </rPr>
      <t xml:space="preserve"> emission factor for consumed electricity
</t>
    </r>
    <r>
      <rPr>
        <b/>
        <sz val="11"/>
        <color theme="1"/>
        <rFont val="Arial"/>
        <family val="2"/>
      </rPr>
      <t>Option b)</t>
    </r>
    <phoneticPr fontId="4"/>
  </si>
  <si>
    <r>
      <t>[For</t>
    </r>
    <r>
      <rPr>
        <sz val="11"/>
        <color rgb="FFFF0000"/>
        <rFont val="Arial"/>
        <family val="2"/>
      </rPr>
      <t xml:space="preserve"> 2)</t>
    </r>
    <r>
      <rPr>
        <sz val="11"/>
        <color theme="1"/>
        <rFont val="Arial"/>
        <family val="2"/>
      </rPr>
      <t xml:space="preserve"> captive electricity]
</t>
    </r>
    <r>
      <rPr>
        <b/>
        <sz val="11"/>
        <color theme="1"/>
        <rFont val="Arial"/>
        <family val="2"/>
      </rPr>
      <t xml:space="preserve">In case the captive electricity generation system meets all of the following conditions;
</t>
    </r>
    <r>
      <rPr>
        <sz val="11"/>
        <color theme="1"/>
        <rFont val="Arial"/>
        <family val="2"/>
      </rPr>
      <t xml:space="preserve"> - The system is non-renewable generation system
 - Electricity generation capacity of the system is less than or equal to 15 MW</t>
    </r>
    <phoneticPr fontId="4"/>
  </si>
  <si>
    <r>
      <t xml:space="preserve">[For </t>
    </r>
    <r>
      <rPr>
        <sz val="11"/>
        <color rgb="FFFF0000"/>
        <rFont val="Arial"/>
        <family val="2"/>
      </rPr>
      <t>1)</t>
    </r>
    <r>
      <rPr>
        <sz val="11"/>
        <rFont val="Arial"/>
        <family val="2"/>
      </rPr>
      <t xml:space="preserve"> grid electricity]
CO</t>
    </r>
    <r>
      <rPr>
        <vertAlign val="subscript"/>
        <sz val="11"/>
        <rFont val="Arial"/>
        <family val="2"/>
      </rPr>
      <t>2</t>
    </r>
    <r>
      <rPr>
        <sz val="11"/>
        <rFont val="Arial"/>
        <family val="2"/>
      </rPr>
      <t xml:space="preserve"> emission factor for consumed electricity</t>
    </r>
    <phoneticPr fontId="4"/>
  </si>
  <si>
    <r>
      <t xml:space="preserve">GJ/mass or </t>
    </r>
    <r>
      <rPr>
        <sz val="11"/>
        <color rgb="FFFF0000"/>
        <rFont val="Arial"/>
        <family val="2"/>
      </rPr>
      <t>volume</t>
    </r>
    <phoneticPr fontId="4"/>
  </si>
  <si>
    <r>
      <t xml:space="preserve">mass or </t>
    </r>
    <r>
      <rPr>
        <sz val="11"/>
        <color rgb="FFFF0000"/>
        <rFont val="Arial"/>
        <family val="2"/>
      </rPr>
      <t>volume</t>
    </r>
    <r>
      <rPr>
        <sz val="11"/>
        <rFont val="Arial"/>
        <family val="2"/>
      </rPr>
      <t>/p</t>
    </r>
    <phoneticPr fontId="4"/>
  </si>
  <si>
    <r>
      <t>[For 3) electricity directly supplied from small power producer (SPP) ]
CO</t>
    </r>
    <r>
      <rPr>
        <vertAlign val="subscript"/>
        <sz val="11"/>
        <color rgb="FFFF0000"/>
        <rFont val="Arial"/>
        <family val="2"/>
      </rPr>
      <t>2</t>
    </r>
    <r>
      <rPr>
        <sz val="11"/>
        <color rgb="FFFF0000"/>
        <rFont val="Arial"/>
        <family val="2"/>
      </rPr>
      <t xml:space="preserve"> emission factor for consumed electricity</t>
    </r>
    <r>
      <rPr>
        <b/>
        <sz val="11"/>
        <color theme="1"/>
        <rFont val="Arial"/>
        <family val="2"/>
      </rPr>
      <t/>
    </r>
    <phoneticPr fontId="4"/>
  </si>
  <si>
    <r>
      <t>[For</t>
    </r>
    <r>
      <rPr>
        <sz val="11"/>
        <color rgb="FFFF0000"/>
        <rFont val="Arial"/>
        <family val="2"/>
      </rPr>
      <t xml:space="preserve"> 2)</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t>
    </r>
    <phoneticPr fontId="4"/>
  </si>
  <si>
    <r>
      <t>[For</t>
    </r>
    <r>
      <rPr>
        <sz val="11"/>
        <color rgb="FFFF0000"/>
        <rFont val="Arial"/>
        <family val="2"/>
      </rPr>
      <t xml:space="preserve"> 2)</t>
    </r>
    <r>
      <rPr>
        <sz val="11"/>
        <rFont val="Arial"/>
        <family val="2"/>
      </rPr>
      <t xml:space="preserve"> captive electricity]
CO</t>
    </r>
    <r>
      <rPr>
        <vertAlign val="subscript"/>
        <sz val="11"/>
        <rFont val="Arial"/>
        <family val="2"/>
      </rPr>
      <t>2</t>
    </r>
    <r>
      <rPr>
        <sz val="11"/>
        <rFont val="Arial"/>
        <family val="2"/>
      </rPr>
      <t xml:space="preserve"> emission factor for consumed electricity
</t>
    </r>
    <r>
      <rPr>
        <b/>
        <sz val="11"/>
        <rFont val="Arial"/>
        <family val="2"/>
      </rPr>
      <t>Option b</t>
    </r>
    <phoneticPr fontId="4"/>
  </si>
  <si>
    <r>
      <t xml:space="preserve">[For </t>
    </r>
    <r>
      <rPr>
        <sz val="11"/>
        <color rgb="FFFF0000"/>
        <rFont val="Arial"/>
        <family val="2"/>
      </rPr>
      <t>2)</t>
    </r>
    <r>
      <rPr>
        <sz val="11"/>
        <rFont val="Arial"/>
        <family val="2"/>
      </rPr>
      <t xml:space="preserve"> captive electricity</t>
    </r>
    <r>
      <rPr>
        <sz val="11"/>
        <rFont val="Arial"/>
        <family val="2"/>
      </rPr>
      <t>]
CO</t>
    </r>
    <r>
      <rPr>
        <vertAlign val="subscript"/>
        <sz val="11"/>
        <rFont val="Arial"/>
        <family val="2"/>
      </rPr>
      <t>2</t>
    </r>
    <r>
      <rPr>
        <sz val="11"/>
        <rFont val="Arial"/>
        <family val="2"/>
      </rPr>
      <t xml:space="preserve"> emission factor for consumed electricity
</t>
    </r>
    <r>
      <rPr>
        <b/>
        <sz val="11"/>
        <rFont val="Arial"/>
        <family val="2"/>
      </rPr>
      <t>Option a</t>
    </r>
    <phoneticPr fontId="4"/>
  </si>
  <si>
    <r>
      <t xml:space="preserve">[For </t>
    </r>
    <r>
      <rPr>
        <sz val="11"/>
        <color rgb="FFFF0000"/>
        <rFont val="Arial"/>
        <family val="2"/>
      </rPr>
      <t>2)</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
</t>
    </r>
    <r>
      <rPr>
        <b/>
        <sz val="11"/>
        <color theme="1"/>
        <rFont val="Arial"/>
        <family val="2"/>
      </rPr>
      <t>Option a)</t>
    </r>
    <phoneticPr fontId="4"/>
  </si>
  <si>
    <r>
      <t xml:space="preserve">[For </t>
    </r>
    <r>
      <rPr>
        <sz val="11"/>
        <color rgb="FFFF0000"/>
        <rFont val="Arial"/>
        <family val="2"/>
      </rPr>
      <t>2)</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
</t>
    </r>
    <r>
      <rPr>
        <b/>
        <sz val="11"/>
        <color theme="1"/>
        <rFont val="Arial"/>
        <family val="2"/>
      </rPr>
      <t>Option b)</t>
    </r>
    <phoneticPr fontId="4"/>
  </si>
  <si>
    <r>
      <t>[For</t>
    </r>
    <r>
      <rPr>
        <sz val="11"/>
        <color rgb="FFFF0000"/>
        <rFont val="Arial"/>
        <family val="2"/>
      </rPr>
      <t xml:space="preserve"> 2)</t>
    </r>
    <r>
      <rPr>
        <sz val="11"/>
        <color theme="1"/>
        <rFont val="Arial"/>
        <family val="2"/>
      </rPr>
      <t xml:space="preserve"> captive electricity</t>
    </r>
    <r>
      <rPr>
        <sz val="11"/>
        <color theme="1"/>
        <rFont val="Arial"/>
        <family val="2"/>
      </rPr>
      <t xml:space="preserve">]
</t>
    </r>
    <r>
      <rPr>
        <b/>
        <sz val="11"/>
        <color theme="1"/>
        <rFont val="Arial"/>
        <family val="2"/>
      </rPr>
      <t xml:space="preserve">In case the captive electricity generation system meets all of the following conditions;
</t>
    </r>
    <r>
      <rPr>
        <sz val="11"/>
        <color theme="1"/>
        <rFont val="Arial"/>
        <family val="2"/>
      </rPr>
      <t xml:space="preserve"> - The system is non-renewable generation system
 - Electricity generation capacity of the system is less than or equal to 15 MW</t>
    </r>
    <phoneticPr fontId="4"/>
  </si>
  <si>
    <r>
      <t>[For</t>
    </r>
    <r>
      <rPr>
        <sz val="11"/>
        <color rgb="FFFF0000"/>
        <rFont val="Arial"/>
        <family val="2"/>
      </rPr>
      <t xml:space="preserve"> 2)</t>
    </r>
    <r>
      <rPr>
        <sz val="11"/>
        <rFont val="Arial"/>
        <family val="2"/>
      </rPr>
      <t xml:space="preserve"> captive electricity</t>
    </r>
    <r>
      <rPr>
        <sz val="11"/>
        <rFont val="Arial"/>
        <family val="2"/>
      </rPr>
      <t>]
CO</t>
    </r>
    <r>
      <rPr>
        <vertAlign val="subscript"/>
        <sz val="11"/>
        <rFont val="Arial"/>
        <family val="2"/>
      </rPr>
      <t>2</t>
    </r>
    <r>
      <rPr>
        <sz val="11"/>
        <rFont val="Arial"/>
        <family val="2"/>
      </rPr>
      <t xml:space="preserve"> emission factor for consumed electricity
</t>
    </r>
    <r>
      <rPr>
        <b/>
        <sz val="11"/>
        <rFont val="Arial"/>
        <family val="2"/>
      </rPr>
      <t>Option b</t>
    </r>
    <phoneticPr fontId="4"/>
  </si>
  <si>
    <r>
      <t>[For</t>
    </r>
    <r>
      <rPr>
        <sz val="11"/>
        <color rgb="FFFF0000"/>
        <rFont val="Arial"/>
        <family val="2"/>
      </rPr>
      <t xml:space="preserve"> 2)</t>
    </r>
    <r>
      <rPr>
        <sz val="11"/>
        <color theme="1"/>
        <rFont val="Arial"/>
        <family val="2"/>
      </rPr>
      <t xml:space="preserve"> captive electricity</t>
    </r>
    <r>
      <rPr>
        <sz val="11"/>
        <color theme="1"/>
        <rFont val="Arial"/>
        <family val="2"/>
      </rPr>
      <t>]
CO</t>
    </r>
    <r>
      <rPr>
        <vertAlign val="subscript"/>
        <sz val="11"/>
        <color theme="1"/>
        <rFont val="Arial"/>
        <family val="2"/>
      </rPr>
      <t>2</t>
    </r>
    <r>
      <rPr>
        <sz val="11"/>
        <color theme="1"/>
        <rFont val="Arial"/>
        <family val="2"/>
      </rPr>
      <t xml:space="preserve"> emission factor for consumed electricity</t>
    </r>
    <phoneticPr fontId="4"/>
  </si>
  <si>
    <r>
      <t xml:space="preserve">Data is measured by measuring equipments in the factory.
</t>
    </r>
    <r>
      <rPr>
        <strike/>
        <sz val="11"/>
        <color rgb="FFFF0000"/>
        <rFont val="Arial"/>
        <family val="2"/>
      </rPr>
      <t>- Specification of measuring equipments:
  1) Electrical power meter is applied for measurement of electrical power consumption of project chiller.
  2) Meter is certified in compliance with national/international standards on electrical power meter.</t>
    </r>
    <r>
      <rPr>
        <sz val="11"/>
        <rFont val="Arial"/>
        <family val="2"/>
      </rPr>
      <t xml:space="preserve">
- Measuring and recording:
</t>
    </r>
    <r>
      <rPr>
        <sz val="11"/>
        <rFont val="ＭＳ Ｐゴシック"/>
        <family val="3"/>
        <charset val="128"/>
      </rPr>
      <t>　</t>
    </r>
    <r>
      <rPr>
        <sz val="11"/>
        <rFont val="Arial"/>
        <family val="2"/>
      </rPr>
      <t xml:space="preserve">1) Measured data is  recorded and stored in the measuring equipments.
</t>
    </r>
    <r>
      <rPr>
        <sz val="11"/>
        <rFont val="ＭＳ Ｐゴシック"/>
        <family val="3"/>
        <charset val="128"/>
      </rPr>
      <t>　</t>
    </r>
    <r>
      <rPr>
        <sz val="11"/>
        <rFont val="Arial"/>
        <family val="2"/>
      </rPr>
      <t xml:space="preserve">2) Recorded data is checked its integrity once a month by responsible staff.
- Calibration:
</t>
    </r>
    <r>
      <rPr>
        <sz val="11"/>
        <color theme="1"/>
        <rFont val="Arial"/>
        <family val="2"/>
      </rPr>
      <t xml:space="preserve">The electrical </t>
    </r>
    <r>
      <rPr>
        <strike/>
        <sz val="11"/>
        <color rgb="FFFF0000"/>
        <rFont val="Arial"/>
        <family val="2"/>
      </rPr>
      <t>power meter</t>
    </r>
    <r>
      <rPr>
        <sz val="11"/>
        <color rgb="FFFF0000"/>
        <rFont val="Arial"/>
        <family val="2"/>
      </rPr>
      <t xml:space="preserve"> measuring equipment</t>
    </r>
    <r>
      <rPr>
        <sz val="11"/>
        <color theme="1"/>
        <rFont val="Arial"/>
        <family val="2"/>
      </rPr>
      <t xml:space="preserve"> is replaced or calibrated at an interval following the regulations in the country in which the </t>
    </r>
    <r>
      <rPr>
        <strike/>
        <sz val="11"/>
        <color rgb="FFFF0000"/>
        <rFont val="Arial"/>
        <family val="2"/>
      </rPr>
      <t>electricity meter</t>
    </r>
    <r>
      <rPr>
        <sz val="11"/>
        <color rgb="FFFF0000"/>
        <rFont val="Arial"/>
        <family val="2"/>
      </rPr>
      <t xml:space="preserve"> measuring equipment</t>
    </r>
    <r>
      <rPr>
        <sz val="11"/>
        <color theme="1"/>
        <rFont val="Arial"/>
        <family val="2"/>
      </rPr>
      <t xml:space="preserve"> is commonly used or according to the manufacturer’s recommendation, unless a type approval, manufacturer’s specification, or certification issued by an entity accredited under international/national standards for the electrical </t>
    </r>
    <r>
      <rPr>
        <strike/>
        <sz val="11"/>
        <color rgb="FFFF0000"/>
        <rFont val="Arial"/>
        <family val="2"/>
      </rPr>
      <t>power meter</t>
    </r>
    <r>
      <rPr>
        <sz val="11"/>
        <color rgb="FFFF0000"/>
        <rFont val="Arial"/>
        <family val="2"/>
      </rPr>
      <t xml:space="preserve"> measuring equipment</t>
    </r>
    <r>
      <rPr>
        <sz val="11"/>
        <color theme="1"/>
        <rFont val="Arial"/>
        <family val="2"/>
      </rPr>
      <t xml:space="preserve"> has been prepared by the time of installation.</t>
    </r>
    <phoneticPr fontId="4"/>
  </si>
  <si>
    <r>
      <t xml:space="preserve">Data is measured by measuring equipments in the factory.
</t>
    </r>
    <r>
      <rPr>
        <strike/>
        <sz val="11"/>
        <color rgb="FFFF0000"/>
        <rFont val="Arial"/>
        <family val="2"/>
      </rPr>
      <t>- Specification of measuring equipments:
  1) Electrical power meter is applied for measurement of electrical power consumption of project chiller.
  2) Meter is certified in compliance with national/international standards on electrical power meter.</t>
    </r>
    <r>
      <rPr>
        <sz val="11"/>
        <rFont val="Arial"/>
        <family val="2"/>
      </rPr>
      <t xml:space="preserve">
- Measuring and recording:
</t>
    </r>
    <r>
      <rPr>
        <sz val="11"/>
        <rFont val="ＭＳ Ｐゴシック"/>
        <family val="3"/>
        <charset val="128"/>
      </rPr>
      <t>　</t>
    </r>
    <r>
      <rPr>
        <sz val="11"/>
        <rFont val="Arial"/>
        <family val="2"/>
      </rPr>
      <t xml:space="preserve">1) Measured data is  recorded and stored in the measuring equipments.
</t>
    </r>
    <r>
      <rPr>
        <sz val="11"/>
        <rFont val="ＭＳ Ｐゴシック"/>
        <family val="3"/>
        <charset val="128"/>
      </rPr>
      <t>　</t>
    </r>
    <r>
      <rPr>
        <sz val="11"/>
        <rFont val="Arial"/>
        <family val="2"/>
      </rPr>
      <t xml:space="preserve">2) Recorded data is checked its integrity once a month by responsible staff.
- Calibration:
</t>
    </r>
    <r>
      <rPr>
        <sz val="11"/>
        <color theme="1"/>
        <rFont val="Arial"/>
        <family val="2"/>
      </rPr>
      <t xml:space="preserve">The </t>
    </r>
    <r>
      <rPr>
        <strike/>
        <sz val="11"/>
        <color rgb="FFFF0000"/>
        <rFont val="Arial"/>
        <family val="2"/>
      </rPr>
      <t>electrical power meter</t>
    </r>
    <r>
      <rPr>
        <strike/>
        <sz val="11"/>
        <color theme="1"/>
        <rFont val="Arial"/>
        <family val="2"/>
      </rPr>
      <t xml:space="preserve"> </t>
    </r>
    <r>
      <rPr>
        <sz val="11"/>
        <color rgb="FFFF0000"/>
        <rFont val="Arial"/>
        <family val="2"/>
      </rPr>
      <t xml:space="preserve">measuring equipment </t>
    </r>
    <r>
      <rPr>
        <sz val="11"/>
        <color theme="1"/>
        <rFont val="Arial"/>
        <family val="2"/>
      </rPr>
      <t>is replaced or calibrated at an interval following the regulations in the country in which the</t>
    </r>
    <r>
      <rPr>
        <sz val="11"/>
        <color rgb="FFFF0000"/>
        <rFont val="Arial"/>
        <family val="2"/>
      </rPr>
      <t xml:space="preserve"> </t>
    </r>
    <r>
      <rPr>
        <strike/>
        <sz val="11"/>
        <color rgb="FFFF0000"/>
        <rFont val="Arial"/>
        <family val="2"/>
      </rPr>
      <t>electricity meter</t>
    </r>
    <r>
      <rPr>
        <strike/>
        <sz val="11"/>
        <color theme="1"/>
        <rFont val="Arial"/>
        <family val="2"/>
      </rPr>
      <t xml:space="preserve"> </t>
    </r>
    <r>
      <rPr>
        <sz val="11"/>
        <color rgb="FFFF0000"/>
        <rFont val="Arial"/>
        <family val="2"/>
      </rPr>
      <t>measuring equipment</t>
    </r>
    <r>
      <rPr>
        <sz val="11"/>
        <color theme="1"/>
        <rFont val="Arial"/>
        <family val="2"/>
      </rPr>
      <t xml:space="preserve"> is commonly used or according to the manufacturer’s recommendation, unless a type approval, manufacturer’s specification, or certification issued by an entity accredited under international/national standards for the </t>
    </r>
    <r>
      <rPr>
        <strike/>
        <sz val="11"/>
        <color rgb="FFFF0000"/>
        <rFont val="Arial"/>
        <family val="2"/>
      </rPr>
      <t>electrical power meter</t>
    </r>
    <r>
      <rPr>
        <strike/>
        <sz val="11"/>
        <color theme="1"/>
        <rFont val="Arial"/>
        <family val="2"/>
      </rPr>
      <t xml:space="preserve"> </t>
    </r>
    <r>
      <rPr>
        <sz val="11"/>
        <color rgb="FFFF0000"/>
        <rFont val="Arial"/>
        <family val="2"/>
      </rPr>
      <t>measuring equipment</t>
    </r>
    <r>
      <rPr>
        <sz val="11"/>
        <color theme="1"/>
        <rFont val="Arial"/>
        <family val="2"/>
      </rPr>
      <t xml:space="preserve"> has been prepared by the time of installation.</t>
    </r>
    <phoneticPr fontId="4"/>
  </si>
  <si>
    <r>
      <t xml:space="preserve">Data is measured by measuring equipments in the factory.
</t>
    </r>
    <r>
      <rPr>
        <strike/>
        <sz val="11"/>
        <color rgb="FFFF0000"/>
        <rFont val="Arial"/>
        <family val="2"/>
      </rPr>
      <t>- Specification of measuring equipments:
  1) Electrical power meter is applied for measurement of electrical power consumption of project chiller.
  2) Meter is certified in compliance with national/international standards on electrical power meter.</t>
    </r>
    <r>
      <rPr>
        <sz val="11"/>
        <rFont val="Arial"/>
        <family val="2"/>
      </rPr>
      <t xml:space="preserve">
- Measuring and recording:
</t>
    </r>
    <r>
      <rPr>
        <sz val="11"/>
        <rFont val="ＭＳ Ｐゴシック"/>
        <family val="3"/>
        <charset val="128"/>
      </rPr>
      <t>　</t>
    </r>
    <r>
      <rPr>
        <sz val="11"/>
        <rFont val="Arial"/>
        <family val="2"/>
      </rPr>
      <t xml:space="preserve">1) Measured data is  recorded and stored in the measuring equipments.
</t>
    </r>
    <r>
      <rPr>
        <sz val="11"/>
        <rFont val="ＭＳ Ｐゴシック"/>
        <family val="3"/>
        <charset val="128"/>
      </rPr>
      <t>　</t>
    </r>
    <r>
      <rPr>
        <sz val="11"/>
        <rFont val="Arial"/>
        <family val="2"/>
      </rPr>
      <t xml:space="preserve">2) Recorded data is checked its integrity once a month by responsible staff.
- Calibration:
</t>
    </r>
    <r>
      <rPr>
        <sz val="11"/>
        <color theme="1"/>
        <rFont val="Arial"/>
        <family val="2"/>
      </rPr>
      <t xml:space="preserve">The </t>
    </r>
    <r>
      <rPr>
        <strike/>
        <sz val="11"/>
        <color rgb="FFFF0000"/>
        <rFont val="Arial"/>
        <family val="2"/>
      </rPr>
      <t>electrical power meter</t>
    </r>
    <r>
      <rPr>
        <strike/>
        <sz val="11"/>
        <color theme="1"/>
        <rFont val="Arial"/>
        <family val="2"/>
      </rPr>
      <t xml:space="preserve"> </t>
    </r>
    <r>
      <rPr>
        <sz val="11"/>
        <color rgb="FFFF0000"/>
        <rFont val="Arial"/>
        <family val="2"/>
      </rPr>
      <t xml:space="preserve">measuring equipment </t>
    </r>
    <r>
      <rPr>
        <sz val="11"/>
        <color theme="1"/>
        <rFont val="Arial"/>
        <family val="2"/>
      </rPr>
      <t>is replaced or calibrated at an interval following the regulations in the country in which the</t>
    </r>
    <r>
      <rPr>
        <sz val="11"/>
        <color rgb="FFFF0000"/>
        <rFont val="Arial"/>
        <family val="2"/>
      </rPr>
      <t xml:space="preserve"> </t>
    </r>
    <r>
      <rPr>
        <strike/>
        <sz val="11"/>
        <color rgb="FFFF0000"/>
        <rFont val="Arial"/>
        <family val="2"/>
      </rPr>
      <t>electricity meter</t>
    </r>
    <r>
      <rPr>
        <strike/>
        <sz val="11"/>
        <color theme="1"/>
        <rFont val="Arial"/>
        <family val="2"/>
      </rPr>
      <t xml:space="preserve"> </t>
    </r>
    <r>
      <rPr>
        <sz val="11"/>
        <color rgb="FFFF0000"/>
        <rFont val="Arial"/>
        <family val="2"/>
      </rPr>
      <t>measuring equipment</t>
    </r>
    <r>
      <rPr>
        <sz val="11"/>
        <color theme="1"/>
        <rFont val="Arial"/>
        <family val="2"/>
      </rPr>
      <t xml:space="preserve"> is commonly used or according to the manufacturer’s recommendation, unless a type approval, manufacturer’s specification, or certification issued by an entity accredited under international/national standards for the </t>
    </r>
    <r>
      <rPr>
        <strike/>
        <sz val="11"/>
        <color rgb="FFFF0000"/>
        <rFont val="Arial"/>
        <family val="2"/>
      </rPr>
      <t>electrical power meter</t>
    </r>
    <r>
      <rPr>
        <strike/>
        <sz val="11"/>
        <color theme="1"/>
        <rFont val="Arial"/>
        <family val="2"/>
      </rPr>
      <t xml:space="preserve"> </t>
    </r>
    <r>
      <rPr>
        <sz val="11"/>
        <color rgb="FFFF0000"/>
        <rFont val="Arial"/>
        <family val="2"/>
      </rPr>
      <t>measuring equipment</t>
    </r>
    <r>
      <rPr>
        <sz val="11"/>
        <color theme="1"/>
        <rFont val="Arial"/>
        <family val="2"/>
      </rPr>
      <t xml:space="preserve"> has been prepared by the time of installation.</t>
    </r>
    <phoneticPr fontId="4"/>
  </si>
  <si>
    <r>
      <t>Monitoring Spreadsheet: JCM_TH_AM005_ver</t>
    </r>
    <r>
      <rPr>
        <sz val="11"/>
        <color rgb="FFFF0000"/>
        <rFont val="Arial"/>
        <family val="2"/>
      </rPr>
      <t>02.0</t>
    </r>
    <phoneticPr fontId="4"/>
  </si>
  <si>
    <r>
      <t>[For 3) electricity directly supplied from small power producer (SPP) ]
CO</t>
    </r>
    <r>
      <rPr>
        <vertAlign val="subscript"/>
        <sz val="11"/>
        <color rgb="FFFF0000"/>
        <rFont val="Arial"/>
        <family val="2"/>
      </rPr>
      <t>2</t>
    </r>
    <r>
      <rPr>
        <sz val="11"/>
        <color rgb="FFFF0000"/>
        <rFont val="Arial"/>
        <family val="2"/>
      </rPr>
      <t xml:space="preserve"> emission factor for consumed electricity</t>
    </r>
    <phoneticPr fontId="4"/>
  </si>
  <si>
    <r>
      <t>[Electricity directly supplied from SPP]
a) The value provided by the SPP with the evidence which may include a quotation of emission factor from the SPP;
b) The value calculated in the same manner for the option a) of 2) captive electricity;
c) The value calculated in the same manner instructed for the option b) of 2) captive electricity;
When project chiller may consume electricity supplied from more than 2 SPPs, the project participant applies the CO</t>
    </r>
    <r>
      <rPr>
        <vertAlign val="subscript"/>
        <sz val="11"/>
        <color rgb="FFFF0000"/>
        <rFont val="Arial"/>
        <family val="2"/>
      </rPr>
      <t>2</t>
    </r>
    <r>
      <rPr>
        <sz val="11"/>
        <color rgb="FFFF0000"/>
        <rFont val="Arial"/>
        <family val="2"/>
      </rPr>
      <t xml:space="preserve"> emission factors with the lowest value.</t>
    </r>
    <phoneticPr fontId="4"/>
  </si>
  <si>
    <r>
      <t>[For 3) electricity directly supplied from small power producer (SPP) ]
CO</t>
    </r>
    <r>
      <rPr>
        <vertAlign val="subscript"/>
        <sz val="11"/>
        <color rgb="FFFF0000"/>
        <rFont val="Arial"/>
        <family val="2"/>
      </rPr>
      <t xml:space="preserve">2 </t>
    </r>
    <r>
      <rPr>
        <sz val="11"/>
        <color rgb="FFFF0000"/>
        <rFont val="Arial"/>
        <family val="2"/>
      </rPr>
      <t>emission factor for consumed electricity</t>
    </r>
    <phoneticPr fontId="4"/>
  </si>
  <si>
    <r>
      <t>[For 3) electricity directly supplied from small power producer (SPP) ]
CO</t>
    </r>
    <r>
      <rPr>
        <vertAlign val="subscript"/>
        <sz val="11"/>
        <color rgb="FFFF0000"/>
        <rFont val="Arial"/>
        <family val="2"/>
      </rPr>
      <t xml:space="preserve">2 </t>
    </r>
    <r>
      <rPr>
        <sz val="11"/>
        <color rgb="FFFF0000"/>
        <rFont val="Arial"/>
        <family val="2"/>
      </rPr>
      <t>emission factor for consumed electricity</t>
    </r>
    <phoneticPr fontId="4"/>
  </si>
  <si>
    <t>MWh/p</t>
    <phoneticPr fontId="4"/>
  </si>
  <si>
    <t>Option C</t>
    <phoneticPr fontId="4"/>
  </si>
  <si>
    <t>Monitoring Plan Sheet (Calculation Process Sheet) [Attachment to Project Design Document]</t>
    <phoneticPr fontId="4"/>
  </si>
  <si>
    <t>Responsible personnel</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</si>
</sst>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Red]\-#,##0\ "/>
    <numFmt numFmtId="177" formatCode="#,##0.000_ ;[Red]\-#,##0.000\ "/>
    <numFmt numFmtId="178" formatCode="0.00_ "/>
    <numFmt numFmtId="179" formatCode="#,##0.00_ ;[Red]\-#,##0.00\ "/>
    <numFmt numFmtId="180" formatCode="0.00_ ;[Red]\-0.00\ "/>
    <numFmt numFmtId="181" formatCode="0.0000_ ;[Red]\-0.0000\ "/>
    <numFmt numFmtId="182" formatCode="0.000_ ;[Red]\-0.000\ "/>
    <numFmt numFmtId="183" formatCode="#,##0.0_ ;[Red]\-#,##0.0\ "/>
    <numFmt numFmtId="184" formatCode="#,##0.0000_ ;[Red]\-#,##0.0000\ "/>
  </numFmts>
  <fonts count="32" x14ac:knownFonts="1">
    <font>
      <sz val="11"/>
      <color theme="1"/>
      <name val="ＭＳ Ｐゴシック"/>
      <family val="3"/>
      <charset val="128"/>
      <scheme val="minor"/>
    </font>
    <font>
      <sz val="11"/>
      <color theme="1"/>
      <name val="ＭＳ Ｐゴシック"/>
      <family val="3"/>
      <charset val="128"/>
      <scheme val="minor"/>
    </font>
    <font>
      <sz val="11"/>
      <color indexed="8"/>
      <name val="Arial"/>
      <family val="2"/>
    </font>
    <font>
      <sz val="6"/>
      <name val="ＭＳ Ｐゴシック"/>
      <family val="3"/>
      <charset val="128"/>
      <scheme val="minor"/>
    </font>
    <font>
      <sz val="6"/>
      <name val="ＭＳ Ｐゴシック"/>
      <family val="3"/>
      <charset val="128"/>
    </font>
    <font>
      <b/>
      <sz val="12"/>
      <color indexed="9"/>
      <name val="Arial"/>
      <family val="2"/>
    </font>
    <font>
      <b/>
      <sz val="11"/>
      <color indexed="9"/>
      <name val="Arial"/>
      <family val="2"/>
    </font>
    <font>
      <b/>
      <sz val="11"/>
      <color indexed="8"/>
      <name val="Arial"/>
      <family val="2"/>
    </font>
    <font>
      <sz val="11"/>
      <name val="Arial"/>
      <family val="2"/>
    </font>
    <font>
      <vertAlign val="subscript"/>
      <sz val="11"/>
      <name val="Arial"/>
      <family val="2"/>
    </font>
    <font>
      <i/>
      <sz val="11"/>
      <name val="Arial"/>
      <family val="2"/>
    </font>
    <font>
      <sz val="11"/>
      <color indexed="8"/>
      <name val="ＭＳ Ｐゴシック"/>
      <family val="3"/>
      <charset val="128"/>
    </font>
    <font>
      <sz val="11"/>
      <name val="ＭＳ Ｐゴシック"/>
      <family val="3"/>
      <charset val="128"/>
    </font>
    <font>
      <i/>
      <sz val="11"/>
      <color indexed="8"/>
      <name val="Arial"/>
      <family val="2"/>
    </font>
    <font>
      <vertAlign val="subscript"/>
      <sz val="11"/>
      <color indexed="8"/>
      <name val="Arial"/>
      <family val="2"/>
    </font>
    <font>
      <b/>
      <sz val="11"/>
      <name val="Arial"/>
      <family val="2"/>
    </font>
    <font>
      <sz val="11"/>
      <color rgb="FF000000"/>
      <name val="Arial"/>
      <family val="2"/>
    </font>
    <font>
      <b/>
      <sz val="11"/>
      <color theme="1"/>
      <name val="Arial"/>
      <family val="2"/>
    </font>
    <font>
      <b/>
      <i/>
      <sz val="11"/>
      <color indexed="9"/>
      <name val="Arial"/>
      <family val="2"/>
    </font>
    <font>
      <b/>
      <sz val="11"/>
      <color theme="0"/>
      <name val="Arial"/>
      <family val="2"/>
    </font>
    <font>
      <b/>
      <i/>
      <sz val="11"/>
      <color theme="0"/>
      <name val="Arial"/>
      <family val="2"/>
    </font>
    <font>
      <sz val="11"/>
      <color theme="0"/>
      <name val="Arial"/>
      <family val="2"/>
    </font>
    <font>
      <sz val="11"/>
      <color theme="1"/>
      <name val="Arial"/>
      <family val="2"/>
    </font>
    <font>
      <vertAlign val="subscript"/>
      <sz val="11"/>
      <color theme="1"/>
      <name val="Arial"/>
      <family val="2"/>
    </font>
    <font>
      <sz val="11"/>
      <name val="Arial Unicode MS"/>
      <family val="3"/>
      <charset val="128"/>
    </font>
    <font>
      <b/>
      <i/>
      <sz val="11"/>
      <color indexed="8"/>
      <name val="Arial"/>
      <family val="2"/>
    </font>
    <font>
      <b/>
      <vertAlign val="subscript"/>
      <sz val="11"/>
      <color indexed="8"/>
      <name val="Arial"/>
      <family val="2"/>
    </font>
    <font>
      <b/>
      <vertAlign val="subscript"/>
      <sz val="11"/>
      <color indexed="9"/>
      <name val="Arial"/>
      <family val="2"/>
    </font>
    <font>
      <sz val="11"/>
      <color rgb="FFFF0000"/>
      <name val="Arial"/>
      <family val="2"/>
    </font>
    <font>
      <vertAlign val="subscript"/>
      <sz val="11"/>
      <color rgb="FFFF0000"/>
      <name val="Arial"/>
      <family val="2"/>
    </font>
    <font>
      <strike/>
      <sz val="11"/>
      <color theme="1"/>
      <name val="Arial"/>
      <family val="2"/>
    </font>
    <font>
      <strike/>
      <sz val="11"/>
      <color rgb="FFFF0000"/>
      <name val="Arial"/>
      <family val="2"/>
    </font>
  </fonts>
  <fills count="11">
    <fill>
      <patternFill patternType="none"/>
    </fill>
    <fill>
      <patternFill patternType="gray125"/>
    </fill>
    <fill>
      <patternFill patternType="solid">
        <fgColor theme="9" tint="0.59999389629810485"/>
        <bgColor indexed="65"/>
      </patternFill>
    </fill>
    <fill>
      <patternFill patternType="solid">
        <fgColor theme="3" tint="0.79998168889431442"/>
        <bgColor indexed="64"/>
      </patternFill>
    </fill>
    <fill>
      <patternFill patternType="solid">
        <fgColor indexed="9"/>
        <bgColor indexed="64"/>
      </patternFill>
    </fill>
    <fill>
      <patternFill patternType="solid">
        <fgColor rgb="FFC5D9F1"/>
        <bgColor indexed="64"/>
      </patternFill>
    </fill>
    <fill>
      <patternFill patternType="solid">
        <fgColor theme="3" tint="-0.24994659260841701"/>
        <bgColor indexed="64"/>
      </patternFill>
    </fill>
    <fill>
      <patternFill patternType="solid">
        <fgColor theme="3" tint="-0.499984740745262"/>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3" tint="0.59999389629810485"/>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medium">
        <color indexed="10"/>
      </left>
      <right/>
      <top style="medium">
        <color indexed="10"/>
      </top>
      <bottom style="medium">
        <color indexed="10"/>
      </bottom>
      <diagonal/>
    </border>
    <border>
      <left/>
      <right style="medium">
        <color indexed="10"/>
      </right>
      <top style="medium">
        <color indexed="10"/>
      </top>
      <bottom style="medium">
        <color indexed="10"/>
      </bottom>
      <diagonal/>
    </border>
    <border>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medium">
        <color rgb="FFFF0000"/>
      </left>
      <right style="medium">
        <color rgb="FFFF0000"/>
      </right>
      <top style="medium">
        <color rgb="FFFF0000"/>
      </top>
      <bottom style="medium">
        <color rgb="FFFF0000"/>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style="thin">
        <color indexed="23"/>
      </left>
      <right/>
      <top/>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indexed="23"/>
      </right>
      <top style="thin">
        <color indexed="23"/>
      </top>
      <bottom/>
      <diagonal/>
    </border>
    <border>
      <left style="thin">
        <color indexed="23"/>
      </left>
      <right style="thin">
        <color theme="1" tint="0.34998626667073579"/>
      </right>
      <top style="thin">
        <color indexed="23"/>
      </top>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top style="thin">
        <color theme="1" tint="0.34998626667073579"/>
      </top>
      <bottom/>
      <diagonal/>
    </border>
    <border>
      <left style="thin">
        <color indexed="23"/>
      </left>
      <right style="thin">
        <color theme="1" tint="0.34998626667073579"/>
      </right>
      <top style="thin">
        <color indexed="23"/>
      </top>
      <bottom style="thin">
        <color indexed="23"/>
      </bottom>
      <diagonal/>
    </border>
    <border>
      <left style="thin">
        <color indexed="23"/>
      </left>
      <right style="thin">
        <color indexed="23"/>
      </right>
      <top/>
      <bottom style="thin">
        <color theme="1" tint="0.34998626667073579"/>
      </bottom>
      <diagonal/>
    </border>
    <border>
      <left style="thin">
        <color indexed="23"/>
      </left>
      <right/>
      <top style="thin">
        <color indexed="23"/>
      </top>
      <bottom style="thin">
        <color theme="1" tint="0.34998626667073579"/>
      </bottom>
      <diagonal/>
    </border>
    <border>
      <left/>
      <right/>
      <top style="thin">
        <color indexed="23"/>
      </top>
      <bottom style="thin">
        <color theme="1" tint="0.34998626667073579"/>
      </bottom>
      <diagonal/>
    </border>
    <border>
      <left/>
      <right style="thin">
        <color indexed="23"/>
      </right>
      <top style="thin">
        <color indexed="23"/>
      </top>
      <bottom style="thin">
        <color theme="1" tint="0.34998626667073579"/>
      </bottom>
      <diagonal/>
    </border>
    <border>
      <left style="thin">
        <color indexed="23"/>
      </left>
      <right style="thin">
        <color indexed="23"/>
      </right>
      <top style="thin">
        <color indexed="23"/>
      </top>
      <bottom style="thin">
        <color theme="1" tint="0.34998626667073579"/>
      </bottom>
      <diagonal/>
    </border>
    <border>
      <left style="thin">
        <color indexed="23"/>
      </left>
      <right style="thin">
        <color theme="1" tint="0.34998626667073579"/>
      </right>
      <top style="thin">
        <color indexed="23"/>
      </top>
      <bottom style="thin">
        <color theme="1" tint="0.34998626667073579"/>
      </bottom>
      <diagonal/>
    </border>
    <border>
      <left style="thin">
        <color indexed="23"/>
      </left>
      <right/>
      <top style="thin">
        <color indexed="23"/>
      </top>
      <bottom style="medium">
        <color indexed="10"/>
      </bottom>
      <diagonal/>
    </border>
    <border>
      <left/>
      <right style="thin">
        <color indexed="23"/>
      </right>
      <top style="thin">
        <color indexed="23"/>
      </top>
      <bottom style="medium">
        <color indexed="10"/>
      </bottom>
      <diagonal/>
    </border>
  </borders>
  <cellStyleXfs count="3">
    <xf numFmtId="0" fontId="0" fillId="0" borderId="0">
      <alignment vertical="center"/>
    </xf>
    <xf numFmtId="38" fontId="11" fillId="0" borderId="0" applyFont="0" applyFill="0" applyBorder="0" applyAlignment="0" applyProtection="0">
      <alignment vertical="center"/>
    </xf>
    <xf numFmtId="0" fontId="1" fillId="2" borderId="0" applyNumberFormat="0" applyBorder="0" applyAlignment="0" applyProtection="0">
      <alignment vertical="center"/>
    </xf>
  </cellStyleXfs>
  <cellXfs count="188">
    <xf numFmtId="0" fontId="0" fillId="0" borderId="0" xfId="0">
      <alignment vertical="center"/>
    </xf>
    <xf numFmtId="0" fontId="2" fillId="0" borderId="0" xfId="0" applyFont="1">
      <alignment vertical="center"/>
    </xf>
    <xf numFmtId="0" fontId="8" fillId="0" borderId="1" xfId="0" applyFont="1" applyFill="1" applyBorder="1" applyAlignment="1" applyProtection="1">
      <alignment vertical="center" wrapText="1"/>
      <protection locked="0"/>
    </xf>
    <xf numFmtId="0" fontId="8" fillId="4" borderId="1" xfId="0" applyFont="1" applyFill="1" applyBorder="1" applyAlignment="1" applyProtection="1">
      <alignment vertical="center" wrapText="1"/>
      <protection locked="0"/>
    </xf>
    <xf numFmtId="177" fontId="8" fillId="4" borderId="1" xfId="1" applyNumberFormat="1" applyFont="1" applyFill="1" applyBorder="1" applyAlignment="1" applyProtection="1">
      <alignment horizontal="right" vertical="center"/>
      <protection locked="0"/>
    </xf>
    <xf numFmtId="0" fontId="2" fillId="0" borderId="0"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8" fillId="0" borderId="5" xfId="0" applyFont="1" applyBorder="1" applyAlignment="1">
      <alignment horizontal="center" vertical="center"/>
    </xf>
    <xf numFmtId="0" fontId="2" fillId="0" borderId="0" xfId="0" applyFont="1" applyFill="1" applyBorder="1">
      <alignment vertical="center"/>
    </xf>
    <xf numFmtId="0" fontId="8" fillId="0" borderId="0" xfId="0" applyFont="1" applyFill="1" applyBorder="1" applyAlignment="1">
      <alignment horizontal="left" vertical="center"/>
    </xf>
    <xf numFmtId="0" fontId="8" fillId="0" borderId="0" xfId="0" applyFont="1" applyFill="1" applyBorder="1">
      <alignment vertical="center"/>
    </xf>
    <xf numFmtId="0" fontId="2" fillId="0" borderId="0" xfId="0" applyFont="1" applyFill="1" applyBorder="1" applyAlignment="1">
      <alignment horizontal="center" vertical="center"/>
    </xf>
    <xf numFmtId="0" fontId="2" fillId="4" borderId="0" xfId="0" applyFont="1" applyFill="1" applyBorder="1">
      <alignment vertical="center"/>
    </xf>
    <xf numFmtId="0" fontId="8" fillId="4" borderId="2" xfId="0" applyFont="1" applyFill="1" applyBorder="1" applyAlignment="1" applyProtection="1">
      <alignment vertical="center" wrapText="1"/>
      <protection locked="0"/>
    </xf>
    <xf numFmtId="0" fontId="8" fillId="0" borderId="2" xfId="0" applyFont="1" applyBorder="1" applyProtection="1">
      <alignment vertical="center"/>
      <protection locked="0"/>
    </xf>
    <xf numFmtId="179" fontId="8" fillId="0" borderId="1" xfId="1" applyNumberFormat="1" applyFont="1" applyFill="1" applyBorder="1" applyProtection="1">
      <alignment vertical="center"/>
      <protection locked="0"/>
    </xf>
    <xf numFmtId="0" fontId="2" fillId="0" borderId="0" xfId="0" applyFont="1" applyAlignment="1">
      <alignment horizontal="right" vertical="center"/>
    </xf>
    <xf numFmtId="177" fontId="22" fillId="4" borderId="1" xfId="1" applyNumberFormat="1" applyFont="1" applyFill="1" applyBorder="1" applyProtection="1">
      <alignment vertical="center"/>
      <protection locked="0"/>
    </xf>
    <xf numFmtId="0" fontId="2" fillId="3" borderId="14" xfId="0" applyFont="1" applyFill="1" applyBorder="1">
      <alignment vertical="center"/>
    </xf>
    <xf numFmtId="0" fontId="2" fillId="3" borderId="11" xfId="0" applyFont="1" applyFill="1" applyBorder="1">
      <alignment vertical="center"/>
    </xf>
    <xf numFmtId="0" fontId="2" fillId="3" borderId="5" xfId="0" applyFont="1" applyFill="1" applyBorder="1">
      <alignment vertical="center"/>
    </xf>
    <xf numFmtId="0" fontId="2" fillId="10" borderId="6" xfId="0" applyFont="1" applyFill="1" applyBorder="1">
      <alignment vertical="center"/>
    </xf>
    <xf numFmtId="0" fontId="2" fillId="10" borderId="7" xfId="0" applyFont="1" applyFill="1" applyBorder="1">
      <alignment vertical="center"/>
    </xf>
    <xf numFmtId="0" fontId="2" fillId="10" borderId="8" xfId="0" applyFont="1" applyFill="1" applyBorder="1">
      <alignment vertical="center"/>
    </xf>
    <xf numFmtId="0" fontId="2" fillId="10" borderId="12" xfId="0" applyFont="1" applyFill="1" applyBorder="1">
      <alignment vertical="center"/>
    </xf>
    <xf numFmtId="0" fontId="2" fillId="10" borderId="0" xfId="0" applyFont="1" applyFill="1" applyBorder="1">
      <alignment vertical="center"/>
    </xf>
    <xf numFmtId="0" fontId="2" fillId="10" borderId="1" xfId="0" applyFont="1" applyFill="1" applyBorder="1">
      <alignment vertical="center"/>
    </xf>
    <xf numFmtId="0" fontId="2" fillId="10" borderId="13" xfId="0" applyFont="1" applyFill="1" applyBorder="1" applyAlignment="1">
      <alignment vertical="center"/>
    </xf>
    <xf numFmtId="0" fontId="2" fillId="10" borderId="1" xfId="0" applyFont="1" applyFill="1" applyBorder="1" applyAlignment="1">
      <alignment vertical="center"/>
    </xf>
    <xf numFmtId="0" fontId="6" fillId="9" borderId="22" xfId="0" applyFont="1" applyFill="1" applyBorder="1">
      <alignment vertical="center"/>
    </xf>
    <xf numFmtId="0" fontId="2" fillId="9" borderId="23" xfId="0" applyFont="1" applyFill="1" applyBorder="1">
      <alignment vertical="center"/>
    </xf>
    <xf numFmtId="0" fontId="2" fillId="9" borderId="2" xfId="0" applyFont="1" applyFill="1" applyBorder="1">
      <alignment vertical="center"/>
    </xf>
    <xf numFmtId="0" fontId="6" fillId="9" borderId="2" xfId="0" applyFont="1" applyFill="1" applyBorder="1">
      <alignment vertical="center"/>
    </xf>
    <xf numFmtId="0" fontId="6" fillId="9" borderId="2" xfId="0" applyFont="1" applyFill="1" applyBorder="1" applyAlignment="1">
      <alignment horizontal="center" vertical="center"/>
    </xf>
    <xf numFmtId="0" fontId="6" fillId="9" borderId="2" xfId="0" applyFont="1" applyFill="1" applyBorder="1" applyAlignment="1">
      <alignment horizontal="center" vertical="center" shrinkToFit="1"/>
    </xf>
    <xf numFmtId="0" fontId="2" fillId="9" borderId="24" xfId="0" applyFont="1" applyFill="1" applyBorder="1">
      <alignment vertical="center"/>
    </xf>
    <xf numFmtId="0" fontId="6" fillId="9" borderId="25" xfId="0" applyFont="1" applyFill="1" applyBorder="1">
      <alignment vertical="center"/>
    </xf>
    <xf numFmtId="0" fontId="2" fillId="9" borderId="19" xfId="0" applyFont="1" applyFill="1" applyBorder="1">
      <alignment vertical="center"/>
    </xf>
    <xf numFmtId="0" fontId="6" fillId="9" borderId="19" xfId="0" applyFont="1" applyFill="1" applyBorder="1">
      <alignment vertical="center"/>
    </xf>
    <xf numFmtId="0" fontId="2" fillId="8" borderId="15" xfId="0" applyFont="1" applyFill="1" applyBorder="1">
      <alignment vertical="center"/>
    </xf>
    <xf numFmtId="0" fontId="22" fillId="8" borderId="16" xfId="0" applyFont="1" applyFill="1" applyBorder="1" applyAlignment="1">
      <alignment horizontal="center" vertical="center"/>
    </xf>
    <xf numFmtId="0" fontId="2" fillId="8" borderId="16" xfId="0" applyFont="1" applyFill="1" applyBorder="1" applyAlignment="1">
      <alignment horizontal="center" vertical="center"/>
    </xf>
    <xf numFmtId="0" fontId="2" fillId="8" borderId="16" xfId="0" applyFont="1" applyFill="1" applyBorder="1" applyAlignment="1">
      <alignment horizontal="center" vertical="center" shrinkToFit="1"/>
    </xf>
    <xf numFmtId="0" fontId="2" fillId="0" borderId="26" xfId="0" applyFont="1" applyFill="1" applyBorder="1" applyAlignment="1">
      <alignment horizontal="center" vertical="center"/>
    </xf>
    <xf numFmtId="0" fontId="2" fillId="0" borderId="26" xfId="0" applyFont="1" applyBorder="1" applyAlignment="1">
      <alignment horizontal="center" vertical="center"/>
    </xf>
    <xf numFmtId="0" fontId="8" fillId="0" borderId="26" xfId="0" applyFont="1" applyBorder="1" applyAlignment="1">
      <alignment horizontal="center" vertical="center"/>
    </xf>
    <xf numFmtId="0" fontId="2" fillId="10" borderId="27" xfId="0" applyFont="1" applyFill="1" applyBorder="1">
      <alignment vertical="center"/>
    </xf>
    <xf numFmtId="0" fontId="2" fillId="3" borderId="28" xfId="0" applyFont="1" applyFill="1" applyBorder="1">
      <alignment vertical="center"/>
    </xf>
    <xf numFmtId="0" fontId="8" fillId="0" borderId="31" xfId="0" applyFont="1" applyBorder="1" applyAlignment="1">
      <alignment horizontal="center" vertical="center"/>
    </xf>
    <xf numFmtId="0" fontId="8" fillId="0" borderId="30" xfId="0" applyFont="1" applyBorder="1" applyAlignment="1">
      <alignment horizontal="center" vertical="center"/>
    </xf>
    <xf numFmtId="0" fontId="8" fillId="0" borderId="32" xfId="0" applyFont="1" applyBorder="1" applyAlignment="1">
      <alignment horizontal="center" vertical="center"/>
    </xf>
    <xf numFmtId="0" fontId="11" fillId="0" borderId="0" xfId="0" applyFont="1" applyAlignment="1">
      <alignment horizontal="center" vertical="center"/>
    </xf>
    <xf numFmtId="0" fontId="8" fillId="8" borderId="15" xfId="0" applyFont="1" applyFill="1" applyBorder="1">
      <alignment vertical="center"/>
    </xf>
    <xf numFmtId="0" fontId="2" fillId="3" borderId="29" xfId="0" applyFont="1" applyFill="1" applyBorder="1">
      <alignment vertical="center"/>
    </xf>
    <xf numFmtId="0" fontId="2" fillId="3" borderId="30" xfId="0" applyFont="1" applyFill="1" applyBorder="1">
      <alignment vertical="center"/>
    </xf>
    <xf numFmtId="179" fontId="2" fillId="0" borderId="9" xfId="0" applyNumberFormat="1" applyFont="1" applyBorder="1">
      <alignment vertical="center"/>
    </xf>
    <xf numFmtId="179" fontId="8" fillId="0" borderId="6" xfId="0" applyNumberFormat="1" applyFont="1" applyFill="1" applyBorder="1">
      <alignment vertical="center"/>
    </xf>
    <xf numFmtId="179" fontId="8" fillId="0" borderId="9" xfId="0" applyNumberFormat="1" applyFont="1" applyBorder="1">
      <alignment vertical="center"/>
    </xf>
    <xf numFmtId="179" fontId="8" fillId="0" borderId="27" xfId="0" applyNumberFormat="1" applyFont="1" applyFill="1" applyBorder="1">
      <alignment vertical="center"/>
    </xf>
    <xf numFmtId="0" fontId="2" fillId="0" borderId="0" xfId="0" applyFont="1" applyProtection="1">
      <alignment vertical="center"/>
    </xf>
    <xf numFmtId="0" fontId="2" fillId="0" borderId="0" xfId="0" applyFont="1" applyAlignment="1" applyProtection="1">
      <alignment horizontal="right" vertical="center"/>
    </xf>
    <xf numFmtId="0" fontId="5" fillId="7" borderId="0" xfId="0" applyFont="1" applyFill="1" applyAlignment="1" applyProtection="1">
      <alignment vertical="center"/>
    </xf>
    <xf numFmtId="0" fontId="6" fillId="7" borderId="0" xfId="0" applyFont="1" applyFill="1" applyAlignment="1" applyProtection="1">
      <alignment vertical="center"/>
    </xf>
    <xf numFmtId="0" fontId="6" fillId="7" borderId="0" xfId="0" applyFont="1" applyFill="1" applyAlignment="1" applyProtection="1">
      <alignment horizontal="right" vertical="center"/>
    </xf>
    <xf numFmtId="0" fontId="7" fillId="0" borderId="0" xfId="0" applyFont="1" applyFill="1" applyBorder="1" applyProtection="1">
      <alignment vertical="center"/>
    </xf>
    <xf numFmtId="0" fontId="6" fillId="6" borderId="1" xfId="0" applyFont="1" applyFill="1" applyBorder="1" applyAlignment="1" applyProtection="1">
      <alignment horizontal="center" vertical="center" wrapText="1"/>
    </xf>
    <xf numFmtId="0" fontId="2" fillId="0" borderId="0" xfId="0" applyFont="1" applyAlignment="1" applyProtection="1">
      <alignment vertical="center" wrapText="1"/>
    </xf>
    <xf numFmtId="0" fontId="8" fillId="3" borderId="2" xfId="0" quotePrefix="1" applyFont="1" applyFill="1" applyBorder="1" applyAlignment="1" applyProtection="1">
      <alignment horizontal="center" vertical="center"/>
    </xf>
    <xf numFmtId="0" fontId="8" fillId="3" borderId="1" xfId="0" applyFont="1" applyFill="1" applyBorder="1" applyAlignment="1" applyProtection="1">
      <alignment vertical="center" wrapText="1"/>
    </xf>
    <xf numFmtId="0" fontId="8" fillId="5" borderId="1" xfId="0" applyFont="1" applyFill="1" applyBorder="1" applyAlignment="1" applyProtection="1">
      <alignment vertical="center" wrapText="1"/>
    </xf>
    <xf numFmtId="176" fontId="16" fillId="5" borderId="1" xfId="1" applyNumberFormat="1" applyFont="1" applyFill="1" applyBorder="1" applyAlignment="1" applyProtection="1">
      <alignment horizontal="center" vertical="center"/>
    </xf>
    <xf numFmtId="0" fontId="8" fillId="3" borderId="1" xfId="0" applyFont="1" applyFill="1" applyBorder="1" applyAlignment="1" applyProtection="1">
      <alignment vertical="center"/>
    </xf>
    <xf numFmtId="0" fontId="2" fillId="0" borderId="0" xfId="0" applyFont="1" applyFill="1" applyProtection="1">
      <alignment vertical="center"/>
    </xf>
    <xf numFmtId="177" fontId="22" fillId="5" borderId="1" xfId="1" applyNumberFormat="1" applyFont="1" applyFill="1" applyBorder="1" applyProtection="1">
      <alignment vertical="center"/>
    </xf>
    <xf numFmtId="0" fontId="22" fillId="3" borderId="1" xfId="0" applyFont="1" applyFill="1" applyBorder="1" applyAlignment="1" applyProtection="1">
      <alignment vertical="center" wrapText="1"/>
    </xf>
    <xf numFmtId="0" fontId="8" fillId="3" borderId="1" xfId="0" quotePrefix="1" applyFont="1" applyFill="1" applyBorder="1" applyAlignment="1" applyProtection="1">
      <alignment vertical="center" wrapText="1"/>
    </xf>
    <xf numFmtId="0" fontId="7" fillId="0" borderId="0" xfId="0" applyFont="1" applyProtection="1">
      <alignment vertical="center"/>
    </xf>
    <xf numFmtId="0" fontId="6" fillId="6" borderId="1" xfId="0" applyFont="1" applyFill="1" applyBorder="1" applyAlignment="1" applyProtection="1">
      <alignment horizontal="center" vertical="center"/>
    </xf>
    <xf numFmtId="0" fontId="2" fillId="3" borderId="5" xfId="0" applyFont="1" applyFill="1" applyBorder="1" applyProtection="1">
      <alignment vertical="center"/>
    </xf>
    <xf numFmtId="0" fontId="2" fillId="0" borderId="0" xfId="0" applyFont="1" applyBorder="1" applyProtection="1">
      <alignment vertical="center"/>
    </xf>
    <xf numFmtId="38" fontId="2" fillId="0" borderId="0" xfId="1" applyFont="1" applyProtection="1">
      <alignment vertical="center"/>
    </xf>
    <xf numFmtId="0" fontId="2" fillId="0" borderId="1" xfId="0" applyFont="1" applyFill="1" applyBorder="1" applyProtection="1">
      <alignment vertical="center"/>
    </xf>
    <xf numFmtId="0" fontId="2" fillId="0" borderId="0" xfId="0" applyFont="1" applyFill="1" applyBorder="1" applyAlignment="1" applyProtection="1">
      <alignment horizontal="left" vertical="center" wrapText="1"/>
    </xf>
    <xf numFmtId="180" fontId="8" fillId="0" borderId="1" xfId="0" applyNumberFormat="1" applyFont="1" applyFill="1" applyBorder="1" applyProtection="1">
      <alignment vertical="center"/>
      <protection locked="0"/>
    </xf>
    <xf numFmtId="0" fontId="22" fillId="0" borderId="0" xfId="0" applyFont="1" applyProtection="1">
      <alignment vertical="center"/>
    </xf>
    <xf numFmtId="0" fontId="22" fillId="0" borderId="0" xfId="0" applyFont="1" applyAlignment="1" applyProtection="1">
      <alignment horizontal="right" vertical="center"/>
    </xf>
    <xf numFmtId="0" fontId="17" fillId="6" borderId="2" xfId="0" applyFont="1" applyFill="1" applyBorder="1" applyProtection="1">
      <alignment vertical="center"/>
    </xf>
    <xf numFmtId="0" fontId="17" fillId="0" borderId="0" xfId="0" applyFont="1" applyProtection="1">
      <alignment vertical="center"/>
    </xf>
    <xf numFmtId="0" fontId="21" fillId="6" borderId="2" xfId="0" applyFont="1" applyFill="1" applyBorder="1" applyAlignment="1" applyProtection="1">
      <alignment vertical="center" wrapText="1"/>
    </xf>
    <xf numFmtId="0" fontId="8" fillId="3" borderId="2" xfId="0" applyFont="1" applyFill="1" applyBorder="1" applyAlignment="1" applyProtection="1">
      <alignment vertical="center" wrapText="1"/>
    </xf>
    <xf numFmtId="0" fontId="8" fillId="3" borderId="2" xfId="0" applyFont="1" applyFill="1" applyBorder="1" applyAlignment="1" applyProtection="1">
      <alignment horizontal="left" vertical="center" wrapText="1"/>
    </xf>
    <xf numFmtId="0" fontId="8" fillId="3" borderId="22" xfId="0" applyFont="1" applyFill="1" applyBorder="1" applyAlignment="1" applyProtection="1">
      <alignment horizontal="left" vertical="center" wrapText="1"/>
    </xf>
    <xf numFmtId="0" fontId="8" fillId="3" borderId="20" xfId="0" applyFont="1" applyFill="1" applyBorder="1" applyAlignment="1" applyProtection="1">
      <alignment vertical="center" wrapText="1"/>
    </xf>
    <xf numFmtId="0" fontId="8" fillId="3" borderId="13" xfId="0" applyFont="1" applyFill="1" applyBorder="1" applyAlignment="1" applyProtection="1">
      <alignment vertical="center" wrapText="1"/>
    </xf>
    <xf numFmtId="0" fontId="22" fillId="3" borderId="13" xfId="0" applyFont="1" applyFill="1" applyBorder="1" applyAlignment="1" applyProtection="1">
      <alignment vertical="center" wrapText="1"/>
    </xf>
    <xf numFmtId="0" fontId="8" fillId="3" borderId="21" xfId="0" applyFont="1" applyFill="1" applyBorder="1" applyAlignment="1" applyProtection="1">
      <alignment vertical="center" wrapText="1"/>
    </xf>
    <xf numFmtId="0" fontId="15" fillId="5" borderId="2" xfId="0" applyFont="1" applyFill="1" applyBorder="1" applyAlignment="1" applyProtection="1">
      <alignment horizontal="right" vertical="center"/>
    </xf>
    <xf numFmtId="0" fontId="8" fillId="5" borderId="2" xfId="0" applyFont="1" applyFill="1" applyBorder="1" applyAlignment="1" applyProtection="1">
      <alignment horizontal="right" vertical="center"/>
    </xf>
    <xf numFmtId="178" fontId="8" fillId="0" borderId="2" xfId="0" applyNumberFormat="1" applyFont="1" applyFill="1" applyBorder="1" applyProtection="1">
      <alignment vertical="center"/>
      <protection locked="0"/>
    </xf>
    <xf numFmtId="182" fontId="16" fillId="5" borderId="2" xfId="1" applyNumberFormat="1" applyFont="1" applyFill="1" applyBorder="1" applyProtection="1">
      <alignment vertical="center"/>
    </xf>
    <xf numFmtId="182" fontId="16" fillId="5" borderId="2" xfId="0" applyNumberFormat="1" applyFont="1" applyFill="1" applyBorder="1" applyProtection="1">
      <alignment vertical="center"/>
    </xf>
    <xf numFmtId="182" fontId="22" fillId="5" borderId="2" xfId="0" applyNumberFormat="1" applyFont="1" applyFill="1" applyBorder="1" applyProtection="1">
      <alignment vertical="center"/>
    </xf>
    <xf numFmtId="179" fontId="16" fillId="5" borderId="2" xfId="1" applyNumberFormat="1" applyFont="1" applyFill="1" applyBorder="1" applyProtection="1">
      <alignment vertical="center"/>
    </xf>
    <xf numFmtId="179" fontId="16" fillId="5" borderId="2" xfId="0" applyNumberFormat="1" applyFont="1" applyFill="1" applyBorder="1" applyProtection="1">
      <alignment vertical="center"/>
    </xf>
    <xf numFmtId="179" fontId="8" fillId="0" borderId="2" xfId="1" applyNumberFormat="1" applyFont="1" applyBorder="1" applyProtection="1">
      <alignment vertical="center"/>
      <protection locked="0"/>
    </xf>
    <xf numFmtId="183" fontId="8" fillId="0" borderId="2" xfId="0" applyNumberFormat="1" applyFont="1" applyFill="1" applyBorder="1" applyProtection="1">
      <alignment vertical="center"/>
      <protection locked="0"/>
    </xf>
    <xf numFmtId="180" fontId="16" fillId="5" borderId="2" xfId="0" applyNumberFormat="1" applyFont="1" applyFill="1" applyBorder="1" applyProtection="1">
      <alignment vertical="center"/>
    </xf>
    <xf numFmtId="181" fontId="16" fillId="5" borderId="2" xfId="0" applyNumberFormat="1" applyFont="1" applyFill="1" applyBorder="1" applyProtection="1">
      <alignment vertical="center"/>
    </xf>
    <xf numFmtId="179" fontId="22" fillId="3" borderId="2" xfId="0" applyNumberFormat="1" applyFont="1" applyFill="1" applyBorder="1" applyAlignment="1" applyProtection="1">
      <alignment horizontal="right" vertical="center"/>
    </xf>
    <xf numFmtId="179" fontId="8" fillId="3" borderId="2" xfId="0" applyNumberFormat="1" applyFont="1" applyFill="1" applyBorder="1" applyProtection="1">
      <alignment vertical="center"/>
    </xf>
    <xf numFmtId="179" fontId="8" fillId="5" borderId="2" xfId="0" applyNumberFormat="1" applyFont="1" applyFill="1" applyBorder="1" applyProtection="1">
      <alignment vertical="center"/>
    </xf>
    <xf numFmtId="0" fontId="0" fillId="0" borderId="0" xfId="0" applyProtection="1">
      <alignment vertical="center"/>
    </xf>
    <xf numFmtId="0" fontId="6" fillId="6" borderId="2" xfId="0" applyFont="1" applyFill="1" applyBorder="1" applyAlignment="1" applyProtection="1">
      <alignment horizontal="center" vertical="center" wrapText="1"/>
    </xf>
    <xf numFmtId="0" fontId="8" fillId="0" borderId="2" xfId="0" applyFont="1" applyFill="1" applyBorder="1" applyAlignment="1" applyProtection="1">
      <alignment vertical="center" wrapText="1"/>
      <protection locked="0"/>
    </xf>
    <xf numFmtId="0" fontId="6" fillId="6" borderId="5" xfId="0" applyFont="1" applyFill="1" applyBorder="1" applyAlignment="1" applyProtection="1">
      <alignment horizontal="center" vertical="center" wrapText="1"/>
    </xf>
    <xf numFmtId="0" fontId="8" fillId="3" borderId="18" xfId="0" quotePrefix="1" applyFont="1" applyFill="1" applyBorder="1" applyAlignment="1" applyProtection="1">
      <alignment horizontal="center" vertical="center"/>
    </xf>
    <xf numFmtId="0" fontId="8" fillId="3" borderId="1"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xf>
    <xf numFmtId="0" fontId="22" fillId="3" borderId="1"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8" fillId="3" borderId="2" xfId="0" applyFont="1" applyFill="1" applyBorder="1" applyAlignment="1" applyProtection="1">
      <alignment horizontal="center" vertical="center"/>
    </xf>
    <xf numFmtId="0" fontId="8" fillId="3" borderId="2" xfId="0" applyFont="1" applyFill="1" applyBorder="1" applyAlignment="1" applyProtection="1">
      <alignment horizontal="center" vertical="center" wrapText="1"/>
    </xf>
    <xf numFmtId="0" fontId="22" fillId="3" borderId="1" xfId="0" applyFont="1" applyFill="1" applyBorder="1" applyAlignment="1" applyProtection="1">
      <alignment horizontal="center" vertical="center" wrapText="1"/>
    </xf>
    <xf numFmtId="0" fontId="8" fillId="3" borderId="1" xfId="0" quotePrefix="1" applyFont="1" applyFill="1" applyBorder="1" applyAlignment="1" applyProtection="1">
      <alignment horizontal="center" vertical="center" wrapText="1"/>
    </xf>
    <xf numFmtId="177" fontId="8" fillId="5" borderId="1" xfId="1" applyNumberFormat="1" applyFont="1" applyFill="1" applyBorder="1" applyAlignment="1" applyProtection="1">
      <alignment horizontal="right" vertical="center"/>
    </xf>
    <xf numFmtId="0" fontId="2" fillId="0" borderId="1" xfId="0" applyFont="1" applyBorder="1" applyAlignment="1" applyProtection="1">
      <alignment vertical="center" wrapText="1"/>
      <protection locked="0"/>
    </xf>
    <xf numFmtId="183" fontId="8" fillId="5" borderId="2" xfId="0" applyNumberFormat="1" applyFont="1" applyFill="1" applyBorder="1" applyProtection="1">
      <alignment vertical="center"/>
    </xf>
    <xf numFmtId="179" fontId="8" fillId="0" borderId="9" xfId="0" applyNumberFormat="1" applyFont="1" applyBorder="1" applyAlignment="1">
      <alignment vertical="center"/>
    </xf>
    <xf numFmtId="177" fontId="8" fillId="5" borderId="1" xfId="1" applyNumberFormat="1" applyFont="1" applyFill="1" applyBorder="1" applyAlignment="1" applyProtection="1">
      <alignment horizontal="center" vertical="center"/>
    </xf>
    <xf numFmtId="179" fontId="8" fillId="5" borderId="1" xfId="1" applyNumberFormat="1" applyFont="1" applyFill="1" applyBorder="1" applyAlignment="1" applyProtection="1">
      <alignment horizontal="right" vertical="center"/>
    </xf>
    <xf numFmtId="184" fontId="8" fillId="5" borderId="1" xfId="1" applyNumberFormat="1" applyFont="1" applyFill="1" applyBorder="1" applyAlignment="1" applyProtection="1">
      <alignment horizontal="right" vertical="center"/>
    </xf>
    <xf numFmtId="0" fontId="2" fillId="0" borderId="10" xfId="0" applyFont="1" applyFill="1" applyBorder="1" applyProtection="1">
      <alignment vertical="center"/>
    </xf>
    <xf numFmtId="0" fontId="2" fillId="0" borderId="11" xfId="0" applyFont="1" applyFill="1" applyBorder="1" applyProtection="1">
      <alignment vertical="center"/>
    </xf>
    <xf numFmtId="0" fontId="2" fillId="0" borderId="5" xfId="0" applyFont="1" applyFill="1" applyBorder="1" applyProtection="1">
      <alignment vertical="center"/>
    </xf>
    <xf numFmtId="179" fontId="8" fillId="0" borderId="1" xfId="0" applyNumberFormat="1" applyFont="1" applyFill="1" applyBorder="1" applyProtection="1">
      <alignment vertical="center"/>
      <protection locked="0"/>
    </xf>
    <xf numFmtId="184" fontId="8" fillId="0" borderId="1" xfId="0" applyNumberFormat="1" applyFont="1" applyFill="1" applyBorder="1" applyProtection="1">
      <alignment vertical="center"/>
      <protection locked="0"/>
    </xf>
    <xf numFmtId="179" fontId="8" fillId="0" borderId="2" xfId="0" applyNumberFormat="1" applyFont="1" applyFill="1" applyBorder="1" applyProtection="1">
      <alignment vertical="center"/>
      <protection locked="0"/>
    </xf>
    <xf numFmtId="0" fontId="22" fillId="3" borderId="1" xfId="0" applyFont="1" applyFill="1" applyBorder="1" applyAlignment="1" applyProtection="1">
      <alignment vertical="center" wrapText="1"/>
    </xf>
    <xf numFmtId="0" fontId="22" fillId="3" borderId="1" xfId="0" applyFont="1" applyFill="1" applyBorder="1" applyAlignment="1" applyProtection="1">
      <alignment vertical="center" wrapText="1"/>
    </xf>
    <xf numFmtId="0" fontId="28" fillId="3" borderId="13" xfId="0" applyFont="1" applyFill="1" applyBorder="1" applyAlignment="1" applyProtection="1">
      <alignment vertical="center" wrapText="1"/>
    </xf>
    <xf numFmtId="0" fontId="8" fillId="3" borderId="1" xfId="0" applyFont="1" applyFill="1" applyBorder="1" applyAlignment="1" applyProtection="1">
      <alignment vertical="center" wrapText="1"/>
    </xf>
    <xf numFmtId="0" fontId="8" fillId="0" borderId="1" xfId="0" applyFont="1" applyFill="1" applyBorder="1" applyAlignment="1" applyProtection="1">
      <alignment horizontal="left" vertical="center" wrapText="1"/>
      <protection locked="0"/>
    </xf>
    <xf numFmtId="0" fontId="22" fillId="0" borderId="10" xfId="0" applyFont="1" applyBorder="1" applyAlignment="1" applyProtection="1">
      <alignment horizontal="left" vertical="center" wrapText="1"/>
      <protection locked="0"/>
    </xf>
    <xf numFmtId="0" fontId="22" fillId="0" borderId="5" xfId="0" applyFont="1" applyBorder="1" applyAlignment="1" applyProtection="1">
      <alignment horizontal="left" vertical="center" wrapText="1"/>
      <protection locked="0"/>
    </xf>
    <xf numFmtId="0" fontId="8" fillId="3" borderId="1" xfId="0" applyFont="1" applyFill="1" applyBorder="1" applyAlignment="1" applyProtection="1">
      <alignment vertical="center" wrapText="1"/>
    </xf>
    <xf numFmtId="0" fontId="2" fillId="0" borderId="1" xfId="0"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22" fillId="3" borderId="1" xfId="0" applyFont="1" applyFill="1" applyBorder="1" applyAlignment="1" applyProtection="1">
      <alignment vertical="center" wrapText="1"/>
    </xf>
    <xf numFmtId="0" fontId="22" fillId="0" borderId="1" xfId="0" applyFont="1" applyFill="1" applyBorder="1" applyAlignment="1" applyProtection="1">
      <alignment horizontal="left" vertical="center" wrapText="1"/>
      <protection locked="0"/>
    </xf>
    <xf numFmtId="0" fontId="28" fillId="3" borderId="1" xfId="0" applyFont="1" applyFill="1" applyBorder="1" applyAlignment="1" applyProtection="1">
      <alignment vertical="center" wrapText="1"/>
    </xf>
    <xf numFmtId="0" fontId="28" fillId="0" borderId="10" xfId="0" applyFont="1" applyFill="1" applyBorder="1" applyAlignment="1" applyProtection="1">
      <alignment horizontal="left" vertical="center" wrapText="1"/>
      <protection locked="0"/>
    </xf>
    <xf numFmtId="0" fontId="28" fillId="0" borderId="11" xfId="0" applyFont="1" applyFill="1" applyBorder="1" applyAlignment="1" applyProtection="1">
      <alignment horizontal="left" vertical="center" wrapText="1"/>
      <protection locked="0"/>
    </xf>
    <xf numFmtId="0" fontId="28" fillId="0" borderId="5" xfId="0" applyFont="1" applyFill="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6" fillId="6" borderId="13" xfId="0" applyFont="1" applyFill="1" applyBorder="1" applyAlignment="1" applyProtection="1">
      <alignment horizontal="center" vertical="center"/>
    </xf>
    <xf numFmtId="176" fontId="28" fillId="4" borderId="3" xfId="1" applyNumberFormat="1" applyFont="1" applyFill="1" applyBorder="1" applyAlignment="1" applyProtection="1">
      <alignment horizontal="right" vertical="center"/>
    </xf>
    <xf numFmtId="176" fontId="28" fillId="4" borderId="4" xfId="1" applyNumberFormat="1" applyFont="1" applyFill="1" applyBorder="1" applyAlignment="1" applyProtection="1">
      <alignment horizontal="right" vertical="center"/>
    </xf>
    <xf numFmtId="0" fontId="6" fillId="6" borderId="1" xfId="0" applyFont="1" applyFill="1" applyBorder="1" applyAlignment="1" applyProtection="1">
      <alignment horizontal="center" vertical="center" wrapText="1"/>
    </xf>
    <xf numFmtId="0" fontId="6" fillId="6" borderId="17" xfId="0" applyFont="1" applyFill="1" applyBorder="1" applyAlignment="1" applyProtection="1">
      <alignment horizontal="center" vertical="top" wrapText="1"/>
    </xf>
    <xf numFmtId="0" fontId="6" fillId="6" borderId="19" xfId="0" applyFont="1" applyFill="1" applyBorder="1" applyAlignment="1" applyProtection="1">
      <alignment horizontal="center" vertical="top" wrapText="1"/>
    </xf>
    <xf numFmtId="0" fontId="6" fillId="6" borderId="18" xfId="0" applyFont="1" applyFill="1" applyBorder="1" applyAlignment="1" applyProtection="1">
      <alignment horizontal="center" vertical="top" wrapText="1"/>
    </xf>
    <xf numFmtId="0" fontId="19" fillId="6" borderId="17" xfId="0" applyFont="1" applyFill="1" applyBorder="1" applyAlignment="1" applyProtection="1">
      <alignment horizontal="center" vertical="top" wrapText="1"/>
    </xf>
    <xf numFmtId="0" fontId="19" fillId="6" borderId="19" xfId="0" applyFont="1" applyFill="1" applyBorder="1" applyAlignment="1" applyProtection="1">
      <alignment horizontal="center" vertical="top" wrapText="1"/>
    </xf>
    <xf numFmtId="0" fontId="19" fillId="6" borderId="18" xfId="0" applyFont="1" applyFill="1" applyBorder="1" applyAlignment="1" applyProtection="1">
      <alignment horizontal="center" vertical="top" wrapText="1"/>
    </xf>
    <xf numFmtId="0" fontId="21" fillId="6" borderId="2" xfId="0" applyFont="1" applyFill="1" applyBorder="1" applyAlignment="1" applyProtection="1">
      <alignment vertical="center" wrapText="1"/>
    </xf>
    <xf numFmtId="0" fontId="5" fillId="7" borderId="0" xfId="0" applyFont="1" applyFill="1" applyAlignment="1">
      <alignment vertical="center"/>
    </xf>
    <xf numFmtId="0" fontId="5" fillId="7" borderId="0" xfId="0" applyFont="1" applyFill="1" applyAlignment="1" applyProtection="1">
      <alignment horizontal="left" vertical="center"/>
    </xf>
    <xf numFmtId="0" fontId="2" fillId="5" borderId="1" xfId="0" applyFont="1" applyFill="1" applyBorder="1" applyAlignment="1" applyProtection="1">
      <alignment horizontal="left" vertical="center" wrapText="1"/>
    </xf>
    <xf numFmtId="0" fontId="8" fillId="5" borderId="1" xfId="0" applyFont="1" applyFill="1" applyBorder="1" applyAlignment="1" applyProtection="1">
      <alignment horizontal="left" vertical="center" wrapText="1"/>
    </xf>
    <xf numFmtId="0" fontId="2" fillId="5" borderId="10" xfId="0" applyFont="1" applyFill="1" applyBorder="1" applyAlignment="1" applyProtection="1">
      <alignment horizontal="center" vertical="center" wrapText="1"/>
    </xf>
    <xf numFmtId="0" fontId="2" fillId="5" borderId="5" xfId="0" applyFont="1" applyFill="1" applyBorder="1" applyAlignment="1" applyProtection="1">
      <alignment horizontal="center" vertical="center" wrapText="1"/>
    </xf>
    <xf numFmtId="0" fontId="6" fillId="6" borderId="10" xfId="0" applyFont="1" applyFill="1" applyBorder="1" applyAlignment="1" applyProtection="1">
      <alignment horizontal="center" vertical="center" wrapText="1"/>
    </xf>
    <xf numFmtId="0" fontId="6" fillId="6" borderId="5" xfId="0" applyFont="1" applyFill="1" applyBorder="1" applyAlignment="1" applyProtection="1">
      <alignment horizontal="center" vertical="center" wrapText="1"/>
    </xf>
    <xf numFmtId="0" fontId="8" fillId="3" borderId="10"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22" fillId="3" borderId="10" xfId="0" applyFont="1" applyFill="1" applyBorder="1" applyAlignment="1" applyProtection="1">
      <alignment horizontal="center" vertical="center"/>
    </xf>
    <xf numFmtId="0" fontId="22" fillId="3" borderId="5" xfId="0" applyFont="1" applyFill="1" applyBorder="1" applyAlignment="1" applyProtection="1">
      <alignment horizontal="center" vertical="center"/>
    </xf>
    <xf numFmtId="0" fontId="2" fillId="0" borderId="10" xfId="0" applyFont="1" applyBorder="1" applyAlignment="1" applyProtection="1">
      <alignment horizontal="center" vertical="center" shrinkToFit="1"/>
      <protection locked="0"/>
    </xf>
    <xf numFmtId="0" fontId="2" fillId="0" borderId="11" xfId="0" applyFont="1" applyBorder="1" applyAlignment="1" applyProtection="1">
      <alignment horizontal="center" vertical="center" shrinkToFit="1"/>
      <protection locked="0"/>
    </xf>
    <xf numFmtId="0" fontId="28" fillId="5" borderId="10" xfId="0" applyFont="1" applyFill="1" applyBorder="1" applyAlignment="1" applyProtection="1">
      <alignment horizontal="left" vertical="center" wrapText="1"/>
    </xf>
    <xf numFmtId="0" fontId="28" fillId="5" borderId="11" xfId="0" applyFont="1" applyFill="1" applyBorder="1" applyAlignment="1" applyProtection="1">
      <alignment horizontal="left" vertical="center" wrapText="1"/>
    </xf>
    <xf numFmtId="0" fontId="28" fillId="5" borderId="5" xfId="0" applyFont="1" applyFill="1" applyBorder="1" applyAlignment="1" applyProtection="1">
      <alignment horizontal="left" vertical="center" wrapText="1"/>
    </xf>
    <xf numFmtId="0" fontId="6" fillId="6" borderId="33" xfId="0" applyFont="1" applyFill="1" applyBorder="1" applyAlignment="1" applyProtection="1">
      <alignment horizontal="center" vertical="center"/>
    </xf>
    <xf numFmtId="0" fontId="6" fillId="6" borderId="34" xfId="0" applyFont="1" applyFill="1" applyBorder="1" applyAlignment="1" applyProtection="1">
      <alignment horizontal="center" vertical="center"/>
    </xf>
  </cellXfs>
  <cellStyles count="3">
    <cellStyle name="40% - アクセント 6 2" xfId="2"/>
    <cellStyle name="桁区切り" xfId="1" builtinId="6"/>
    <cellStyle name="標準" xfId="0" builtinId="0"/>
  </cellStyles>
  <dxfs count="0"/>
  <tableStyles count="0" defaultTableStyle="TableStyleMedium2" defaultPivotStyle="PivotStyleLight16"/>
  <colors>
    <mruColors>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pageSetUpPr fitToPage="1"/>
  </sheetPr>
  <dimension ref="A1:K36"/>
  <sheetViews>
    <sheetView showGridLines="0" tabSelected="1" view="pageBreakPreview" zoomScale="80" zoomScaleNormal="70" zoomScaleSheetLayoutView="80" workbookViewId="0"/>
  </sheetViews>
  <sheetFormatPr defaultColWidth="9" defaultRowHeight="14.25" x14ac:dyDescent="0.15"/>
  <cols>
    <col min="1" max="1" width="2.625" style="61" customWidth="1"/>
    <col min="2" max="2" width="11.625" style="61" customWidth="1"/>
    <col min="3" max="3" width="12.375" style="61" customWidth="1"/>
    <col min="4" max="4" width="26.625" style="61" customWidth="1"/>
    <col min="5" max="6" width="10.625" style="61" customWidth="1"/>
    <col min="7" max="7" width="11.625" style="61" customWidth="1"/>
    <col min="8" max="8" width="11.5" style="61" customWidth="1"/>
    <col min="9" max="9" width="60.625" style="61" customWidth="1"/>
    <col min="10" max="10" width="12.625" style="61" customWidth="1"/>
    <col min="11" max="11" width="11.5" style="61" customWidth="1"/>
    <col min="12" max="16384" width="9" style="61"/>
  </cols>
  <sheetData>
    <row r="1" spans="1:11" ht="18" customHeight="1" x14ac:dyDescent="0.15">
      <c r="K1" s="62" t="s">
        <v>208</v>
      </c>
    </row>
    <row r="2" spans="1:11" ht="18" customHeight="1" x14ac:dyDescent="0.15">
      <c r="K2" s="62" t="s">
        <v>184</v>
      </c>
    </row>
    <row r="3" spans="1:11" ht="27.75" customHeight="1" x14ac:dyDescent="0.15">
      <c r="A3" s="63" t="s">
        <v>99</v>
      </c>
      <c r="B3" s="64"/>
      <c r="C3" s="64"/>
      <c r="D3" s="64"/>
      <c r="E3" s="64"/>
      <c r="F3" s="64"/>
      <c r="G3" s="64"/>
      <c r="H3" s="64"/>
      <c r="I3" s="64"/>
      <c r="J3" s="64"/>
      <c r="K3" s="65"/>
    </row>
    <row r="5" spans="1:11" ht="18.75" customHeight="1" x14ac:dyDescent="0.15">
      <c r="A5" s="66" t="s">
        <v>100</v>
      </c>
      <c r="B5" s="66"/>
    </row>
    <row r="6" spans="1:11" ht="18.75" customHeight="1" x14ac:dyDescent="0.15">
      <c r="A6" s="66"/>
      <c r="B6" s="67" t="s">
        <v>0</v>
      </c>
      <c r="C6" s="67" t="s">
        <v>1</v>
      </c>
      <c r="D6" s="67" t="s">
        <v>2</v>
      </c>
      <c r="E6" s="67" t="s">
        <v>3</v>
      </c>
      <c r="F6" s="67" t="s">
        <v>4</v>
      </c>
      <c r="G6" s="67" t="s">
        <v>5</v>
      </c>
      <c r="H6" s="67" t="s">
        <v>6</v>
      </c>
      <c r="I6" s="67" t="s">
        <v>7</v>
      </c>
      <c r="J6" s="67" t="s">
        <v>8</v>
      </c>
      <c r="K6" s="67" t="s">
        <v>9</v>
      </c>
    </row>
    <row r="7" spans="1:11" s="68" customFormat="1" ht="39" customHeight="1" x14ac:dyDescent="0.15">
      <c r="B7" s="67" t="s">
        <v>10</v>
      </c>
      <c r="C7" s="67" t="s">
        <v>11</v>
      </c>
      <c r="D7" s="67" t="s">
        <v>12</v>
      </c>
      <c r="E7" s="67" t="s">
        <v>13</v>
      </c>
      <c r="F7" s="67" t="s">
        <v>14</v>
      </c>
      <c r="G7" s="67" t="s">
        <v>15</v>
      </c>
      <c r="H7" s="67" t="s">
        <v>16</v>
      </c>
      <c r="I7" s="67" t="s">
        <v>17</v>
      </c>
      <c r="J7" s="67" t="s">
        <v>18</v>
      </c>
      <c r="K7" s="67" t="s">
        <v>19</v>
      </c>
    </row>
    <row r="8" spans="1:11" ht="288.75" customHeight="1" x14ac:dyDescent="0.15">
      <c r="B8" s="69" t="s">
        <v>20</v>
      </c>
      <c r="C8" s="118" t="s">
        <v>21</v>
      </c>
      <c r="D8" s="71" t="s">
        <v>76</v>
      </c>
      <c r="E8" s="72" t="s">
        <v>73</v>
      </c>
      <c r="F8" s="73" t="s">
        <v>213</v>
      </c>
      <c r="G8" s="2" t="s">
        <v>214</v>
      </c>
      <c r="H8" s="2" t="s">
        <v>47</v>
      </c>
      <c r="I8" s="3" t="s">
        <v>206</v>
      </c>
      <c r="J8" s="3" t="s">
        <v>48</v>
      </c>
      <c r="K8" s="3" t="s">
        <v>185</v>
      </c>
    </row>
    <row r="9" spans="1:11" ht="65.45" customHeight="1" x14ac:dyDescent="0.15">
      <c r="A9" s="74"/>
      <c r="B9" s="69" t="s">
        <v>49</v>
      </c>
      <c r="C9" s="118" t="s">
        <v>50</v>
      </c>
      <c r="D9" s="70" t="s">
        <v>74</v>
      </c>
      <c r="E9" s="17"/>
      <c r="F9" s="70" t="s">
        <v>195</v>
      </c>
      <c r="G9" s="2" t="s">
        <v>51</v>
      </c>
      <c r="H9" s="2" t="s">
        <v>52</v>
      </c>
      <c r="I9" s="3" t="s">
        <v>53</v>
      </c>
      <c r="J9" s="3" t="s">
        <v>54</v>
      </c>
      <c r="K9" s="15" t="s">
        <v>186</v>
      </c>
    </row>
    <row r="10" spans="1:11" ht="293.25" customHeight="1" x14ac:dyDescent="0.15">
      <c r="A10" s="74"/>
      <c r="B10" s="69" t="s">
        <v>41</v>
      </c>
      <c r="C10" s="118" t="s">
        <v>46</v>
      </c>
      <c r="D10" s="70" t="s">
        <v>75</v>
      </c>
      <c r="E10" s="17"/>
      <c r="F10" s="73" t="s">
        <v>37</v>
      </c>
      <c r="G10" s="2" t="s">
        <v>42</v>
      </c>
      <c r="H10" s="2" t="s">
        <v>43</v>
      </c>
      <c r="I10" s="3" t="s">
        <v>207</v>
      </c>
      <c r="J10" s="3" t="s">
        <v>40</v>
      </c>
      <c r="K10" s="15" t="s">
        <v>186</v>
      </c>
    </row>
    <row r="11" spans="1:11" ht="17.25" customHeight="1" x14ac:dyDescent="0.15">
      <c r="A11" s="74"/>
    </row>
    <row r="12" spans="1:11" ht="17.25" customHeight="1" x14ac:dyDescent="0.15">
      <c r="A12" s="66" t="s">
        <v>101</v>
      </c>
    </row>
    <row r="13" spans="1:11" ht="20.100000000000001" customHeight="1" x14ac:dyDescent="0.15">
      <c r="A13" s="74"/>
      <c r="B13" s="67" t="s">
        <v>82</v>
      </c>
      <c r="C13" s="161" t="s">
        <v>83</v>
      </c>
      <c r="D13" s="161"/>
      <c r="E13" s="67" t="s">
        <v>84</v>
      </c>
      <c r="F13" s="67" t="s">
        <v>85</v>
      </c>
      <c r="G13" s="161" t="s">
        <v>86</v>
      </c>
      <c r="H13" s="161"/>
      <c r="I13" s="161"/>
      <c r="J13" s="161" t="s">
        <v>87</v>
      </c>
      <c r="K13" s="161"/>
    </row>
    <row r="14" spans="1:11" ht="39" customHeight="1" x14ac:dyDescent="0.15">
      <c r="A14" s="74"/>
      <c r="B14" s="67" t="s">
        <v>88</v>
      </c>
      <c r="C14" s="161" t="s">
        <v>89</v>
      </c>
      <c r="D14" s="161"/>
      <c r="E14" s="67" t="s">
        <v>90</v>
      </c>
      <c r="F14" s="67" t="s">
        <v>77</v>
      </c>
      <c r="G14" s="161" t="s">
        <v>91</v>
      </c>
      <c r="H14" s="161"/>
      <c r="I14" s="161"/>
      <c r="J14" s="161" t="s">
        <v>92</v>
      </c>
      <c r="K14" s="161"/>
    </row>
    <row r="15" spans="1:11" ht="68.25" customHeight="1" x14ac:dyDescent="0.15">
      <c r="A15" s="74"/>
      <c r="B15" s="119" t="s">
        <v>23</v>
      </c>
      <c r="C15" s="146" t="s">
        <v>189</v>
      </c>
      <c r="D15" s="146"/>
      <c r="E15" s="4"/>
      <c r="F15" s="70" t="s">
        <v>102</v>
      </c>
      <c r="G15" s="148" t="s">
        <v>45</v>
      </c>
      <c r="H15" s="148"/>
      <c r="I15" s="148"/>
      <c r="J15" s="147"/>
      <c r="K15" s="147"/>
    </row>
    <row r="16" spans="1:11" ht="68.25" customHeight="1" x14ac:dyDescent="0.15">
      <c r="A16" s="74"/>
      <c r="B16" s="120" t="s">
        <v>96</v>
      </c>
      <c r="C16" s="151" t="s">
        <v>200</v>
      </c>
      <c r="D16" s="151"/>
      <c r="E16" s="75">
        <f>IF(ISERROR(3.6*(100/E25)*E27),0,3.6*(100/E25)*E27)</f>
        <v>0</v>
      </c>
      <c r="F16" s="76" t="s">
        <v>97</v>
      </c>
      <c r="G16" s="157" t="s">
        <v>93</v>
      </c>
      <c r="H16" s="157"/>
      <c r="I16" s="157"/>
      <c r="J16" s="144" t="s">
        <v>95</v>
      </c>
      <c r="K16" s="145"/>
    </row>
    <row r="17" spans="1:11" ht="68.25" customHeight="1" x14ac:dyDescent="0.15">
      <c r="A17" s="74"/>
      <c r="B17" s="120" t="s">
        <v>96</v>
      </c>
      <c r="C17" s="151" t="s">
        <v>201</v>
      </c>
      <c r="D17" s="151"/>
      <c r="E17" s="75">
        <f>IF(ISERROR(E9*E26*E27/E10),0,E9*E26*E27/E10)</f>
        <v>0</v>
      </c>
      <c r="F17" s="76" t="s">
        <v>97</v>
      </c>
      <c r="G17" s="157" t="s">
        <v>94</v>
      </c>
      <c r="H17" s="157"/>
      <c r="I17" s="157"/>
      <c r="J17" s="144" t="s">
        <v>95</v>
      </c>
      <c r="K17" s="145"/>
    </row>
    <row r="18" spans="1:11" ht="129.75" customHeight="1" x14ac:dyDescent="0.15">
      <c r="A18" s="74"/>
      <c r="B18" s="120" t="s">
        <v>96</v>
      </c>
      <c r="C18" s="151" t="s">
        <v>202</v>
      </c>
      <c r="D18" s="151"/>
      <c r="E18" s="19"/>
      <c r="F18" s="76" t="s">
        <v>97</v>
      </c>
      <c r="G18" s="152" t="s">
        <v>98</v>
      </c>
      <c r="H18" s="152"/>
      <c r="I18" s="152"/>
      <c r="J18" s="144"/>
      <c r="K18" s="145"/>
    </row>
    <row r="19" spans="1:11" ht="132" customHeight="1" x14ac:dyDescent="0.15">
      <c r="A19" s="74"/>
      <c r="B19" s="120" t="s">
        <v>96</v>
      </c>
      <c r="C19" s="153" t="s">
        <v>209</v>
      </c>
      <c r="D19" s="153"/>
      <c r="E19" s="4"/>
      <c r="F19" s="139" t="s">
        <v>97</v>
      </c>
      <c r="G19" s="154" t="s">
        <v>210</v>
      </c>
      <c r="H19" s="155"/>
      <c r="I19" s="156"/>
      <c r="J19" s="144"/>
      <c r="K19" s="145"/>
    </row>
    <row r="20" spans="1:11" ht="54.75" customHeight="1" x14ac:dyDescent="0.15">
      <c r="A20" s="74"/>
      <c r="B20" s="119" t="s">
        <v>24</v>
      </c>
      <c r="C20" s="146" t="s">
        <v>103</v>
      </c>
      <c r="D20" s="146"/>
      <c r="E20" s="72" t="s">
        <v>73</v>
      </c>
      <c r="F20" s="70" t="s">
        <v>25</v>
      </c>
      <c r="G20" s="148" t="s">
        <v>104</v>
      </c>
      <c r="H20" s="148"/>
      <c r="I20" s="148"/>
      <c r="J20" s="149" t="s">
        <v>185</v>
      </c>
      <c r="K20" s="150"/>
    </row>
    <row r="21" spans="1:11" ht="54.75" customHeight="1" x14ac:dyDescent="0.15">
      <c r="A21" s="74"/>
      <c r="B21" s="119" t="s">
        <v>105</v>
      </c>
      <c r="C21" s="146" t="s">
        <v>106</v>
      </c>
      <c r="D21" s="146"/>
      <c r="E21" s="72" t="s">
        <v>73</v>
      </c>
      <c r="F21" s="70" t="s">
        <v>25</v>
      </c>
      <c r="G21" s="148" t="s">
        <v>104</v>
      </c>
      <c r="H21" s="148"/>
      <c r="I21" s="148"/>
      <c r="J21" s="149" t="s">
        <v>185</v>
      </c>
      <c r="K21" s="150"/>
    </row>
    <row r="22" spans="1:11" ht="54.75" customHeight="1" x14ac:dyDescent="0.15">
      <c r="A22" s="74"/>
      <c r="B22" s="119" t="s">
        <v>107</v>
      </c>
      <c r="C22" s="146" t="s">
        <v>108</v>
      </c>
      <c r="D22" s="146"/>
      <c r="E22" s="72" t="s">
        <v>73</v>
      </c>
      <c r="F22" s="77" t="s">
        <v>26</v>
      </c>
      <c r="G22" s="148" t="s">
        <v>27</v>
      </c>
      <c r="H22" s="148"/>
      <c r="I22" s="148"/>
      <c r="J22" s="149" t="s">
        <v>185</v>
      </c>
      <c r="K22" s="150"/>
    </row>
    <row r="23" spans="1:11" ht="54.75" customHeight="1" x14ac:dyDescent="0.15">
      <c r="A23" s="74"/>
      <c r="B23" s="119" t="s">
        <v>28</v>
      </c>
      <c r="C23" s="146" t="s">
        <v>109</v>
      </c>
      <c r="D23" s="146"/>
      <c r="E23" s="72" t="s">
        <v>73</v>
      </c>
      <c r="F23" s="77" t="s">
        <v>26</v>
      </c>
      <c r="G23" s="148" t="s">
        <v>104</v>
      </c>
      <c r="H23" s="148"/>
      <c r="I23" s="148"/>
      <c r="J23" s="149" t="s">
        <v>185</v>
      </c>
      <c r="K23" s="150"/>
    </row>
    <row r="24" spans="1:11" ht="54.75" customHeight="1" x14ac:dyDescent="0.15">
      <c r="A24" s="74"/>
      <c r="B24" s="119" t="s">
        <v>110</v>
      </c>
      <c r="C24" s="146" t="s">
        <v>29</v>
      </c>
      <c r="D24" s="146"/>
      <c r="E24" s="72" t="s">
        <v>73</v>
      </c>
      <c r="F24" s="77" t="s">
        <v>26</v>
      </c>
      <c r="G24" s="143" t="s">
        <v>111</v>
      </c>
      <c r="H24" s="143"/>
      <c r="I24" s="143"/>
      <c r="J24" s="147"/>
      <c r="K24" s="147"/>
    </row>
    <row r="25" spans="1:11" ht="54.75" customHeight="1" x14ac:dyDescent="0.15">
      <c r="A25" s="74"/>
      <c r="B25" s="119" t="s">
        <v>55</v>
      </c>
      <c r="C25" s="146" t="s">
        <v>56</v>
      </c>
      <c r="D25" s="146"/>
      <c r="E25" s="85"/>
      <c r="F25" s="77" t="s">
        <v>57</v>
      </c>
      <c r="G25" s="143" t="s">
        <v>58</v>
      </c>
      <c r="H25" s="143"/>
      <c r="I25" s="143"/>
      <c r="J25" s="147"/>
      <c r="K25" s="147"/>
    </row>
    <row r="26" spans="1:11" ht="92.25" customHeight="1" x14ac:dyDescent="0.15">
      <c r="A26" s="74"/>
      <c r="B26" s="119" t="s">
        <v>59</v>
      </c>
      <c r="C26" s="146" t="s">
        <v>60</v>
      </c>
      <c r="D26" s="146"/>
      <c r="E26" s="136"/>
      <c r="F26" s="77" t="s">
        <v>194</v>
      </c>
      <c r="G26" s="143" t="s">
        <v>187</v>
      </c>
      <c r="H26" s="143"/>
      <c r="I26" s="143"/>
      <c r="J26" s="147"/>
      <c r="K26" s="147"/>
    </row>
    <row r="27" spans="1:11" ht="94.5" customHeight="1" x14ac:dyDescent="0.15">
      <c r="A27" s="74"/>
      <c r="B27" s="119" t="s">
        <v>62</v>
      </c>
      <c r="C27" s="146" t="s">
        <v>63</v>
      </c>
      <c r="D27" s="146"/>
      <c r="E27" s="137"/>
      <c r="F27" s="77" t="s">
        <v>64</v>
      </c>
      <c r="G27" s="143" t="s">
        <v>61</v>
      </c>
      <c r="H27" s="143"/>
      <c r="I27" s="143"/>
      <c r="J27" s="147"/>
      <c r="K27" s="147"/>
    </row>
    <row r="28" spans="1:11" ht="6.75" customHeight="1" x14ac:dyDescent="0.15">
      <c r="A28" s="74"/>
    </row>
    <row r="29" spans="1:11" ht="18.75" customHeight="1" x14ac:dyDescent="0.15">
      <c r="A29" s="78" t="s">
        <v>112</v>
      </c>
      <c r="B29" s="78"/>
    </row>
    <row r="30" spans="1:11" ht="17.25" thickBot="1" x14ac:dyDescent="0.2">
      <c r="B30" s="158" t="s">
        <v>113</v>
      </c>
      <c r="C30" s="158"/>
      <c r="D30" s="79" t="s">
        <v>77</v>
      </c>
    </row>
    <row r="31" spans="1:11" ht="19.5" thickBot="1" x14ac:dyDescent="0.2">
      <c r="B31" s="159">
        <f>ROUNDDOWN('MPS(calc_process)'!G6,0)</f>
        <v>0</v>
      </c>
      <c r="C31" s="160"/>
      <c r="D31" s="80" t="s">
        <v>35</v>
      </c>
    </row>
    <row r="32" spans="1:11" ht="20.100000000000001" customHeight="1" x14ac:dyDescent="0.15">
      <c r="B32" s="81"/>
      <c r="C32" s="81"/>
      <c r="F32" s="82"/>
      <c r="G32" s="82"/>
    </row>
    <row r="33" spans="1:10" ht="18.75" customHeight="1" x14ac:dyDescent="0.15">
      <c r="A33" s="66" t="s">
        <v>30</v>
      </c>
    </row>
    <row r="34" spans="1:10" ht="18" customHeight="1" x14ac:dyDescent="0.15">
      <c r="B34" s="83" t="s">
        <v>31</v>
      </c>
      <c r="C34" s="133" t="s">
        <v>181</v>
      </c>
      <c r="D34" s="134"/>
      <c r="E34" s="134"/>
      <c r="F34" s="134"/>
      <c r="G34" s="134"/>
      <c r="H34" s="134"/>
      <c r="I34" s="134"/>
      <c r="J34" s="135"/>
    </row>
    <row r="35" spans="1:10" ht="18" customHeight="1" x14ac:dyDescent="0.15">
      <c r="B35" s="83" t="s">
        <v>32</v>
      </c>
      <c r="C35" s="133" t="s">
        <v>182</v>
      </c>
      <c r="D35" s="134"/>
      <c r="E35" s="134"/>
      <c r="F35" s="134"/>
      <c r="G35" s="134"/>
      <c r="H35" s="134"/>
      <c r="I35" s="134"/>
      <c r="J35" s="135"/>
    </row>
    <row r="36" spans="1:10" ht="18" customHeight="1" x14ac:dyDescent="0.15">
      <c r="B36" s="83" t="s">
        <v>33</v>
      </c>
      <c r="C36" s="133" t="s">
        <v>183</v>
      </c>
      <c r="D36" s="134"/>
      <c r="E36" s="134"/>
      <c r="F36" s="134"/>
      <c r="G36" s="134"/>
      <c r="H36" s="134"/>
      <c r="I36" s="134"/>
      <c r="J36" s="135"/>
    </row>
  </sheetData>
  <sheetProtection password="C763" sheet="1" objects="1" scenarios="1" formatCells="0" formatRows="0"/>
  <mergeCells count="47">
    <mergeCell ref="C15:D15"/>
    <mergeCell ref="G15:I15"/>
    <mergeCell ref="J15:K15"/>
    <mergeCell ref="C13:D13"/>
    <mergeCell ref="G13:I13"/>
    <mergeCell ref="J13:K13"/>
    <mergeCell ref="C14:D14"/>
    <mergeCell ref="G14:I14"/>
    <mergeCell ref="J14:K14"/>
    <mergeCell ref="B30:C30"/>
    <mergeCell ref="B31:C31"/>
    <mergeCell ref="C20:D20"/>
    <mergeCell ref="J26:K26"/>
    <mergeCell ref="J27:K27"/>
    <mergeCell ref="C22:D22"/>
    <mergeCell ref="G22:I22"/>
    <mergeCell ref="J22:K22"/>
    <mergeCell ref="C23:D23"/>
    <mergeCell ref="G23:I23"/>
    <mergeCell ref="J23:K23"/>
    <mergeCell ref="C27:D27"/>
    <mergeCell ref="G27:I27"/>
    <mergeCell ref="C24:D24"/>
    <mergeCell ref="G24:I24"/>
    <mergeCell ref="C26:D26"/>
    <mergeCell ref="C19:D19"/>
    <mergeCell ref="G19:I19"/>
    <mergeCell ref="G16:I16"/>
    <mergeCell ref="C17:D17"/>
    <mergeCell ref="G17:I17"/>
    <mergeCell ref="C16:D16"/>
    <mergeCell ref="G26:I26"/>
    <mergeCell ref="J19:K19"/>
    <mergeCell ref="J16:K16"/>
    <mergeCell ref="J17:K17"/>
    <mergeCell ref="C25:D25"/>
    <mergeCell ref="G25:I25"/>
    <mergeCell ref="J25:K25"/>
    <mergeCell ref="J24:K24"/>
    <mergeCell ref="G20:I20"/>
    <mergeCell ref="J20:K20"/>
    <mergeCell ref="C21:D21"/>
    <mergeCell ref="G21:I21"/>
    <mergeCell ref="J21:K21"/>
    <mergeCell ref="C18:D18"/>
    <mergeCell ref="G18:I18"/>
    <mergeCell ref="J18:K18"/>
  </mergeCells>
  <phoneticPr fontId="4"/>
  <dataValidations count="1">
    <dataValidation type="list" allowBlank="1" showInputMessage="1" showErrorMessage="1" sqref="E18">
      <formula1>"0.8,0.46"</formula1>
    </dataValidation>
  </dataValidations>
  <pageMargins left="0.70866141732283472" right="0.70866141732283472" top="0.74803149606299213" bottom="0.74803149606299213" header="0.31496062992125984" footer="0.31496062992125984"/>
  <pageSetup paperSize="9" scale="67" fitToHeight="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U27"/>
  <sheetViews>
    <sheetView showGridLines="0" view="pageBreakPreview" zoomScale="80" zoomScaleNormal="85" zoomScaleSheetLayoutView="80" workbookViewId="0"/>
  </sheetViews>
  <sheetFormatPr defaultColWidth="9" defaultRowHeight="14.25" x14ac:dyDescent="0.15"/>
  <cols>
    <col min="1" max="1" width="12" style="86" customWidth="1"/>
    <col min="2" max="2" width="10" style="86" bestFit="1" customWidth="1"/>
    <col min="3" max="21" width="13.75" style="86" customWidth="1"/>
    <col min="22" max="16384" width="9" style="86"/>
  </cols>
  <sheetData>
    <row r="1" spans="1:21" x14ac:dyDescent="0.15">
      <c r="U1" s="87" t="str">
        <f>'MPS(input)'!K1</f>
        <v>Monitoring Spreadsheet: JCM_TH_AM005_ver02.0</v>
      </c>
    </row>
    <row r="2" spans="1:21" x14ac:dyDescent="0.15">
      <c r="U2" s="87" t="str">
        <f>'MPS(input)'!K2</f>
        <v>Reference Number:</v>
      </c>
    </row>
    <row r="3" spans="1:21" s="89" customFormat="1" ht="27.6" customHeight="1" x14ac:dyDescent="0.15">
      <c r="A3" s="88"/>
      <c r="B3" s="88"/>
      <c r="C3" s="162" t="s">
        <v>114</v>
      </c>
      <c r="D3" s="163"/>
      <c r="E3" s="164"/>
      <c r="F3" s="162" t="s">
        <v>115</v>
      </c>
      <c r="G3" s="163"/>
      <c r="H3" s="163"/>
      <c r="I3" s="163"/>
      <c r="J3" s="163"/>
      <c r="K3" s="163"/>
      <c r="L3" s="163"/>
      <c r="M3" s="163"/>
      <c r="N3" s="163"/>
      <c r="O3" s="163"/>
      <c r="P3" s="163"/>
      <c r="Q3" s="163"/>
      <c r="R3" s="164"/>
      <c r="S3" s="165" t="s">
        <v>116</v>
      </c>
      <c r="T3" s="166"/>
      <c r="U3" s="167"/>
    </row>
    <row r="4" spans="1:21" ht="18.75" x14ac:dyDescent="0.15">
      <c r="A4" s="90" t="s">
        <v>66</v>
      </c>
      <c r="B4" s="121" t="s">
        <v>162</v>
      </c>
      <c r="C4" s="122" t="s">
        <v>117</v>
      </c>
      <c r="D4" s="118" t="s">
        <v>118</v>
      </c>
      <c r="E4" s="118" t="s">
        <v>119</v>
      </c>
      <c r="F4" s="119" t="s">
        <v>120</v>
      </c>
      <c r="G4" s="119" t="s">
        <v>120</v>
      </c>
      <c r="H4" s="119" t="s">
        <v>120</v>
      </c>
      <c r="I4" s="120" t="s">
        <v>121</v>
      </c>
      <c r="J4" s="120" t="s">
        <v>121</v>
      </c>
      <c r="K4" s="119" t="s">
        <v>122</v>
      </c>
      <c r="L4" s="119" t="s">
        <v>123</v>
      </c>
      <c r="M4" s="119" t="s">
        <v>124</v>
      </c>
      <c r="N4" s="119" t="s">
        <v>125</v>
      </c>
      <c r="O4" s="119" t="s">
        <v>126</v>
      </c>
      <c r="P4" s="119" t="s">
        <v>127</v>
      </c>
      <c r="Q4" s="119" t="s">
        <v>128</v>
      </c>
      <c r="R4" s="119" t="s">
        <v>129</v>
      </c>
      <c r="S4" s="122" t="s">
        <v>130</v>
      </c>
      <c r="T4" s="122" t="s">
        <v>131</v>
      </c>
      <c r="U4" s="122" t="s">
        <v>132</v>
      </c>
    </row>
    <row r="5" spans="1:21" ht="171.75" customHeight="1" x14ac:dyDescent="0.15">
      <c r="A5" s="90" t="s">
        <v>67</v>
      </c>
      <c r="B5" s="91" t="s">
        <v>72</v>
      </c>
      <c r="C5" s="70" t="s">
        <v>133</v>
      </c>
      <c r="D5" s="92" t="s">
        <v>134</v>
      </c>
      <c r="E5" s="93" t="s">
        <v>135</v>
      </c>
      <c r="F5" s="94" t="s">
        <v>193</v>
      </c>
      <c r="G5" s="95" t="s">
        <v>199</v>
      </c>
      <c r="H5" s="95" t="s">
        <v>198</v>
      </c>
      <c r="I5" s="96" t="s">
        <v>197</v>
      </c>
      <c r="J5" s="141" t="s">
        <v>211</v>
      </c>
      <c r="K5" s="95" t="s">
        <v>136</v>
      </c>
      <c r="L5" s="95" t="s">
        <v>137</v>
      </c>
      <c r="M5" s="95" t="s">
        <v>138</v>
      </c>
      <c r="N5" s="95" t="s">
        <v>139</v>
      </c>
      <c r="O5" s="95" t="s">
        <v>140</v>
      </c>
      <c r="P5" s="95" t="s">
        <v>56</v>
      </c>
      <c r="Q5" s="95" t="s">
        <v>60</v>
      </c>
      <c r="R5" s="97" t="s">
        <v>141</v>
      </c>
      <c r="S5" s="92" t="s">
        <v>142</v>
      </c>
      <c r="T5" s="92" t="s">
        <v>143</v>
      </c>
      <c r="U5" s="92" t="s">
        <v>180</v>
      </c>
    </row>
    <row r="6" spans="1:21" ht="28.5" x14ac:dyDescent="0.15">
      <c r="A6" s="90" t="s">
        <v>68</v>
      </c>
      <c r="B6" s="123" t="s">
        <v>69</v>
      </c>
      <c r="C6" s="119" t="s">
        <v>22</v>
      </c>
      <c r="D6" s="118" t="s">
        <v>195</v>
      </c>
      <c r="E6" s="119" t="s">
        <v>22</v>
      </c>
      <c r="F6" s="118" t="s">
        <v>144</v>
      </c>
      <c r="G6" s="118" t="s">
        <v>144</v>
      </c>
      <c r="H6" s="118" t="s">
        <v>144</v>
      </c>
      <c r="I6" s="124" t="s">
        <v>145</v>
      </c>
      <c r="J6" s="124" t="s">
        <v>145</v>
      </c>
      <c r="K6" s="118" t="s">
        <v>25</v>
      </c>
      <c r="L6" s="118" t="s">
        <v>25</v>
      </c>
      <c r="M6" s="125" t="s">
        <v>26</v>
      </c>
      <c r="N6" s="125" t="s">
        <v>26</v>
      </c>
      <c r="O6" s="125" t="s">
        <v>26</v>
      </c>
      <c r="P6" s="125" t="s">
        <v>57</v>
      </c>
      <c r="Q6" s="118" t="s">
        <v>195</v>
      </c>
      <c r="R6" s="125" t="s">
        <v>146</v>
      </c>
      <c r="S6" s="123" t="s">
        <v>147</v>
      </c>
      <c r="T6" s="123" t="s">
        <v>147</v>
      </c>
      <c r="U6" s="123" t="s">
        <v>147</v>
      </c>
    </row>
    <row r="7" spans="1:21" x14ac:dyDescent="0.15">
      <c r="A7" s="168" t="s">
        <v>70</v>
      </c>
      <c r="B7" s="16">
        <v>1</v>
      </c>
      <c r="C7" s="106"/>
      <c r="D7" s="104">
        <f>'MPS(input)'!$E$9</f>
        <v>0</v>
      </c>
      <c r="E7" s="105">
        <f>'MPS(input)'!$E$10</f>
        <v>0</v>
      </c>
      <c r="F7" s="101">
        <f>'MPS(input)'!$E$15</f>
        <v>0</v>
      </c>
      <c r="G7" s="102">
        <f>'MPS(input)'!$E$16</f>
        <v>0</v>
      </c>
      <c r="H7" s="102">
        <f>'MPS(input)'!$E$17</f>
        <v>0</v>
      </c>
      <c r="I7" s="103">
        <f>'MPS(input)'!$E$18</f>
        <v>0</v>
      </c>
      <c r="J7" s="103">
        <f>'MPS(input)'!$E$19</f>
        <v>0</v>
      </c>
      <c r="K7" s="107"/>
      <c r="L7" s="107"/>
      <c r="M7" s="100"/>
      <c r="N7" s="138"/>
      <c r="O7" s="108">
        <f>N7*((K7-L7+'MPS(calc_process)'!$F$19+'MPS(calc_process)'!$F$20)/(37-7+'MPS(calc_process)'!$F$19+'MPS(calc_process)'!$F$20))</f>
        <v>0</v>
      </c>
      <c r="P7" s="108">
        <f>'MPS(input)'!$E$25</f>
        <v>0</v>
      </c>
      <c r="Q7" s="108">
        <f>'MPS(input)'!$E$26</f>
        <v>0</v>
      </c>
      <c r="R7" s="109">
        <f>'MPS(input)'!$E$27</f>
        <v>0</v>
      </c>
      <c r="S7" s="110">
        <f>IF(ISERROR(C7*(O7/M7)*SMALL(F7:J7,COUNTIF(F7:J7,0)+1)),0,(C7*(O7/M7)*SMALL(F7:J7,COUNTIF(F7:J7,0)+1)))</f>
        <v>0</v>
      </c>
      <c r="T7" s="110">
        <f>IF(ISERROR(C7*SMALL(F7:J7,COUNTIF(F7:J7,0)+1)),0,(C7*SMALL(F7:J7,COUNTIF(F7:J7,0)+1)))</f>
        <v>0</v>
      </c>
      <c r="U7" s="111">
        <f>S7-T7</f>
        <v>0</v>
      </c>
    </row>
    <row r="8" spans="1:21" x14ac:dyDescent="0.15">
      <c r="A8" s="168"/>
      <c r="B8" s="16">
        <v>2</v>
      </c>
      <c r="C8" s="106"/>
      <c r="D8" s="104">
        <f>'MPS(input)'!$E$9</f>
        <v>0</v>
      </c>
      <c r="E8" s="105">
        <f>'MPS(input)'!$E$10</f>
        <v>0</v>
      </c>
      <c r="F8" s="101">
        <f>'MPS(input)'!$E$15</f>
        <v>0</v>
      </c>
      <c r="G8" s="102">
        <f>'MPS(input)'!$E$16</f>
        <v>0</v>
      </c>
      <c r="H8" s="102">
        <f>'MPS(input)'!$E$17</f>
        <v>0</v>
      </c>
      <c r="I8" s="103">
        <f>'MPS(input)'!$E$18</f>
        <v>0</v>
      </c>
      <c r="J8" s="103">
        <f>'MPS(input)'!$E$19</f>
        <v>0</v>
      </c>
      <c r="K8" s="107"/>
      <c r="L8" s="107"/>
      <c r="M8" s="100"/>
      <c r="N8" s="138"/>
      <c r="O8" s="108">
        <f>N8*((K8-L8+'MPS(calc_process)'!$F$19+'MPS(calc_process)'!$F$20)/(37-7+'MPS(calc_process)'!$F$19+'MPS(calc_process)'!$F$20))</f>
        <v>0</v>
      </c>
      <c r="P8" s="108">
        <f>'MPS(input)'!$E$25</f>
        <v>0</v>
      </c>
      <c r="Q8" s="108">
        <f>'MPS(input)'!$E$26</f>
        <v>0</v>
      </c>
      <c r="R8" s="109">
        <f>'MPS(input)'!$E$27</f>
        <v>0</v>
      </c>
      <c r="S8" s="110">
        <f t="shared" ref="S8:S26" si="0">IF(ISERROR(C8*(O8/M8)*SMALL(F8:J8,COUNTIF(F8:J8,0)+1)),0,(C8*(O8/M8)*SMALL(F8:J8,COUNTIF(F8:J8,0)+1)))</f>
        <v>0</v>
      </c>
      <c r="T8" s="110">
        <f t="shared" ref="T8:T26" si="1">IF(ISERROR(C8*SMALL(F8:J8,COUNTIF(F8:J8,0)+1)),0,(C8*SMALL(F8:J8,COUNTIF(F8:J8,0)+1)))</f>
        <v>0</v>
      </c>
      <c r="U8" s="111">
        <f t="shared" ref="U8:U26" si="2">S8-T8</f>
        <v>0</v>
      </c>
    </row>
    <row r="9" spans="1:21" x14ac:dyDescent="0.15">
      <c r="A9" s="168"/>
      <c r="B9" s="16">
        <v>3</v>
      </c>
      <c r="C9" s="106"/>
      <c r="D9" s="104">
        <f>'MPS(input)'!$E$9</f>
        <v>0</v>
      </c>
      <c r="E9" s="105">
        <f>'MPS(input)'!$E$10</f>
        <v>0</v>
      </c>
      <c r="F9" s="101">
        <f>'MPS(input)'!$E$15</f>
        <v>0</v>
      </c>
      <c r="G9" s="102">
        <f>'MPS(input)'!$E$16</f>
        <v>0</v>
      </c>
      <c r="H9" s="102">
        <f>'MPS(input)'!$E$17</f>
        <v>0</v>
      </c>
      <c r="I9" s="103">
        <f>'MPS(input)'!$E$18</f>
        <v>0</v>
      </c>
      <c r="J9" s="103">
        <f>'MPS(input)'!$E$19</f>
        <v>0</v>
      </c>
      <c r="K9" s="107"/>
      <c r="L9" s="107"/>
      <c r="M9" s="100"/>
      <c r="N9" s="138"/>
      <c r="O9" s="108">
        <f>N9*((K9-L9+'MPS(calc_process)'!$F$19+'MPS(calc_process)'!$F$20)/(37-7+'MPS(calc_process)'!$F$19+'MPS(calc_process)'!$F$20))</f>
        <v>0</v>
      </c>
      <c r="P9" s="108">
        <f>'MPS(input)'!$E$25</f>
        <v>0</v>
      </c>
      <c r="Q9" s="108">
        <f>'MPS(input)'!$E$26</f>
        <v>0</v>
      </c>
      <c r="R9" s="109">
        <f>'MPS(input)'!$E$27</f>
        <v>0</v>
      </c>
      <c r="S9" s="110">
        <f t="shared" si="0"/>
        <v>0</v>
      </c>
      <c r="T9" s="110">
        <f t="shared" si="1"/>
        <v>0</v>
      </c>
      <c r="U9" s="111">
        <f t="shared" si="2"/>
        <v>0</v>
      </c>
    </row>
    <row r="10" spans="1:21" x14ac:dyDescent="0.15">
      <c r="A10" s="168"/>
      <c r="B10" s="16">
        <v>4</v>
      </c>
      <c r="C10" s="106"/>
      <c r="D10" s="104">
        <f>'MPS(input)'!$E$9</f>
        <v>0</v>
      </c>
      <c r="E10" s="105">
        <f>'MPS(input)'!$E$10</f>
        <v>0</v>
      </c>
      <c r="F10" s="101">
        <f>'MPS(input)'!$E$15</f>
        <v>0</v>
      </c>
      <c r="G10" s="102">
        <f>'MPS(input)'!$E$16</f>
        <v>0</v>
      </c>
      <c r="H10" s="102">
        <f>'MPS(input)'!$E$17</f>
        <v>0</v>
      </c>
      <c r="I10" s="103">
        <f>'MPS(input)'!$E$18</f>
        <v>0</v>
      </c>
      <c r="J10" s="103">
        <f>'MPS(input)'!$E$19</f>
        <v>0</v>
      </c>
      <c r="K10" s="107"/>
      <c r="L10" s="107"/>
      <c r="M10" s="100"/>
      <c r="N10" s="138"/>
      <c r="O10" s="108">
        <f>N10*((K10-L10+'MPS(calc_process)'!$F$19+'MPS(calc_process)'!$F$20)/(37-7+'MPS(calc_process)'!$F$19+'MPS(calc_process)'!$F$20))</f>
        <v>0</v>
      </c>
      <c r="P10" s="108">
        <f>'MPS(input)'!$E$25</f>
        <v>0</v>
      </c>
      <c r="Q10" s="108">
        <f>'MPS(input)'!$E$26</f>
        <v>0</v>
      </c>
      <c r="R10" s="109">
        <f>'MPS(input)'!$E$27</f>
        <v>0</v>
      </c>
      <c r="S10" s="110">
        <f t="shared" si="0"/>
        <v>0</v>
      </c>
      <c r="T10" s="110">
        <f t="shared" si="1"/>
        <v>0</v>
      </c>
      <c r="U10" s="111">
        <f t="shared" si="2"/>
        <v>0</v>
      </c>
    </row>
    <row r="11" spans="1:21" x14ac:dyDescent="0.15">
      <c r="A11" s="168"/>
      <c r="B11" s="16">
        <v>5</v>
      </c>
      <c r="C11" s="106"/>
      <c r="D11" s="104">
        <f>'MPS(input)'!$E$9</f>
        <v>0</v>
      </c>
      <c r="E11" s="105">
        <f>'MPS(input)'!$E$10</f>
        <v>0</v>
      </c>
      <c r="F11" s="101">
        <f>'MPS(input)'!$E$15</f>
        <v>0</v>
      </c>
      <c r="G11" s="102">
        <f>'MPS(input)'!$E$16</f>
        <v>0</v>
      </c>
      <c r="H11" s="102">
        <f>'MPS(input)'!$E$17</f>
        <v>0</v>
      </c>
      <c r="I11" s="103">
        <f>'MPS(input)'!$E$18</f>
        <v>0</v>
      </c>
      <c r="J11" s="103">
        <f>'MPS(input)'!$E$19</f>
        <v>0</v>
      </c>
      <c r="K11" s="107"/>
      <c r="L11" s="107"/>
      <c r="M11" s="100"/>
      <c r="N11" s="138"/>
      <c r="O11" s="108">
        <f>N11*((K11-L11+'MPS(calc_process)'!$F$19+'MPS(calc_process)'!$F$20)/(37-7+'MPS(calc_process)'!$F$19+'MPS(calc_process)'!$F$20))</f>
        <v>0</v>
      </c>
      <c r="P11" s="108">
        <f>'MPS(input)'!$E$25</f>
        <v>0</v>
      </c>
      <c r="Q11" s="108">
        <f>'MPS(input)'!$E$26</f>
        <v>0</v>
      </c>
      <c r="R11" s="109">
        <f>'MPS(input)'!$E$27</f>
        <v>0</v>
      </c>
      <c r="S11" s="110">
        <f t="shared" si="0"/>
        <v>0</v>
      </c>
      <c r="T11" s="110">
        <f t="shared" si="1"/>
        <v>0</v>
      </c>
      <c r="U11" s="111">
        <f t="shared" si="2"/>
        <v>0</v>
      </c>
    </row>
    <row r="12" spans="1:21" x14ac:dyDescent="0.15">
      <c r="A12" s="168"/>
      <c r="B12" s="16">
        <v>6</v>
      </c>
      <c r="C12" s="106"/>
      <c r="D12" s="104">
        <f>'MPS(input)'!$E$9</f>
        <v>0</v>
      </c>
      <c r="E12" s="105">
        <f>'MPS(input)'!$E$10</f>
        <v>0</v>
      </c>
      <c r="F12" s="101">
        <f>'MPS(input)'!$E$15</f>
        <v>0</v>
      </c>
      <c r="G12" s="102">
        <f>'MPS(input)'!$E$16</f>
        <v>0</v>
      </c>
      <c r="H12" s="102">
        <f>'MPS(input)'!$E$17</f>
        <v>0</v>
      </c>
      <c r="I12" s="103">
        <f>'MPS(input)'!$E$18</f>
        <v>0</v>
      </c>
      <c r="J12" s="103">
        <f>'MPS(input)'!$E$19</f>
        <v>0</v>
      </c>
      <c r="K12" s="107"/>
      <c r="L12" s="107"/>
      <c r="M12" s="100"/>
      <c r="N12" s="138"/>
      <c r="O12" s="108">
        <f>N12*((K12-L12+'MPS(calc_process)'!$F$19+'MPS(calc_process)'!$F$20)/(37-7+'MPS(calc_process)'!$F$19+'MPS(calc_process)'!$F$20))</f>
        <v>0</v>
      </c>
      <c r="P12" s="108">
        <f>'MPS(input)'!$E$25</f>
        <v>0</v>
      </c>
      <c r="Q12" s="108">
        <f>'MPS(input)'!$E$26</f>
        <v>0</v>
      </c>
      <c r="R12" s="109">
        <f>'MPS(input)'!$E$27</f>
        <v>0</v>
      </c>
      <c r="S12" s="110">
        <f t="shared" si="0"/>
        <v>0</v>
      </c>
      <c r="T12" s="110">
        <f t="shared" si="1"/>
        <v>0</v>
      </c>
      <c r="U12" s="111">
        <f t="shared" si="2"/>
        <v>0</v>
      </c>
    </row>
    <row r="13" spans="1:21" x14ac:dyDescent="0.15">
      <c r="A13" s="168"/>
      <c r="B13" s="16">
        <v>7</v>
      </c>
      <c r="C13" s="106"/>
      <c r="D13" s="104">
        <f>'MPS(input)'!$E$9</f>
        <v>0</v>
      </c>
      <c r="E13" s="105">
        <f>'MPS(input)'!$E$10</f>
        <v>0</v>
      </c>
      <c r="F13" s="101">
        <f>'MPS(input)'!$E$15</f>
        <v>0</v>
      </c>
      <c r="G13" s="102">
        <f>'MPS(input)'!$E$16</f>
        <v>0</v>
      </c>
      <c r="H13" s="102">
        <f>'MPS(input)'!$E$17</f>
        <v>0</v>
      </c>
      <c r="I13" s="103">
        <f>'MPS(input)'!$E$18</f>
        <v>0</v>
      </c>
      <c r="J13" s="103">
        <f>'MPS(input)'!$E$19</f>
        <v>0</v>
      </c>
      <c r="K13" s="107"/>
      <c r="L13" s="107"/>
      <c r="M13" s="100"/>
      <c r="N13" s="138"/>
      <c r="O13" s="108">
        <f>N13*((K13-L13+'MPS(calc_process)'!$F$19+'MPS(calc_process)'!$F$20)/(37-7+'MPS(calc_process)'!$F$19+'MPS(calc_process)'!$F$20))</f>
        <v>0</v>
      </c>
      <c r="P13" s="108">
        <f>'MPS(input)'!$E$25</f>
        <v>0</v>
      </c>
      <c r="Q13" s="108">
        <f>'MPS(input)'!$E$26</f>
        <v>0</v>
      </c>
      <c r="R13" s="109">
        <f>'MPS(input)'!$E$27</f>
        <v>0</v>
      </c>
      <c r="S13" s="110">
        <f t="shared" si="0"/>
        <v>0</v>
      </c>
      <c r="T13" s="110">
        <f t="shared" si="1"/>
        <v>0</v>
      </c>
      <c r="U13" s="111">
        <f t="shared" si="2"/>
        <v>0</v>
      </c>
    </row>
    <row r="14" spans="1:21" x14ac:dyDescent="0.15">
      <c r="A14" s="168"/>
      <c r="B14" s="16">
        <v>8</v>
      </c>
      <c r="C14" s="106"/>
      <c r="D14" s="104">
        <f>'MPS(input)'!$E$9</f>
        <v>0</v>
      </c>
      <c r="E14" s="105">
        <f>'MPS(input)'!$E$10</f>
        <v>0</v>
      </c>
      <c r="F14" s="101">
        <f>'MPS(input)'!$E$15</f>
        <v>0</v>
      </c>
      <c r="G14" s="102">
        <f>'MPS(input)'!$E$16</f>
        <v>0</v>
      </c>
      <c r="H14" s="102">
        <f>'MPS(input)'!$E$17</f>
        <v>0</v>
      </c>
      <c r="I14" s="103">
        <f>'MPS(input)'!$E$18</f>
        <v>0</v>
      </c>
      <c r="J14" s="103">
        <f>'MPS(input)'!$E$19</f>
        <v>0</v>
      </c>
      <c r="K14" s="107"/>
      <c r="L14" s="107"/>
      <c r="M14" s="100"/>
      <c r="N14" s="138"/>
      <c r="O14" s="108">
        <f>N14*((K14-L14+'MPS(calc_process)'!$F$19+'MPS(calc_process)'!$F$20)/(37-7+'MPS(calc_process)'!$F$19+'MPS(calc_process)'!$F$20))</f>
        <v>0</v>
      </c>
      <c r="P14" s="108">
        <f>'MPS(input)'!$E$25</f>
        <v>0</v>
      </c>
      <c r="Q14" s="108">
        <f>'MPS(input)'!$E$26</f>
        <v>0</v>
      </c>
      <c r="R14" s="109">
        <f>'MPS(input)'!$E$27</f>
        <v>0</v>
      </c>
      <c r="S14" s="110">
        <f t="shared" si="0"/>
        <v>0</v>
      </c>
      <c r="T14" s="110">
        <f t="shared" si="1"/>
        <v>0</v>
      </c>
      <c r="U14" s="111">
        <f t="shared" si="2"/>
        <v>0</v>
      </c>
    </row>
    <row r="15" spans="1:21" x14ac:dyDescent="0.15">
      <c r="A15" s="168"/>
      <c r="B15" s="16">
        <v>9</v>
      </c>
      <c r="C15" s="106"/>
      <c r="D15" s="104">
        <f>'MPS(input)'!$E$9</f>
        <v>0</v>
      </c>
      <c r="E15" s="105">
        <f>'MPS(input)'!$E$10</f>
        <v>0</v>
      </c>
      <c r="F15" s="101">
        <f>'MPS(input)'!$E$15</f>
        <v>0</v>
      </c>
      <c r="G15" s="102">
        <f>'MPS(input)'!$E$16</f>
        <v>0</v>
      </c>
      <c r="H15" s="102">
        <f>'MPS(input)'!$E$17</f>
        <v>0</v>
      </c>
      <c r="I15" s="103">
        <f>'MPS(input)'!$E$18</f>
        <v>0</v>
      </c>
      <c r="J15" s="103">
        <f>'MPS(input)'!$E$19</f>
        <v>0</v>
      </c>
      <c r="K15" s="107"/>
      <c r="L15" s="107"/>
      <c r="M15" s="100"/>
      <c r="N15" s="138"/>
      <c r="O15" s="108">
        <f>N15*((K15-L15+'MPS(calc_process)'!$F$19+'MPS(calc_process)'!$F$20)/(37-7+'MPS(calc_process)'!$F$19+'MPS(calc_process)'!$F$20))</f>
        <v>0</v>
      </c>
      <c r="P15" s="108">
        <f>'MPS(input)'!$E$25</f>
        <v>0</v>
      </c>
      <c r="Q15" s="108">
        <f>'MPS(input)'!$E$26</f>
        <v>0</v>
      </c>
      <c r="R15" s="109">
        <f>'MPS(input)'!$E$27</f>
        <v>0</v>
      </c>
      <c r="S15" s="110">
        <f t="shared" si="0"/>
        <v>0</v>
      </c>
      <c r="T15" s="110">
        <f t="shared" si="1"/>
        <v>0</v>
      </c>
      <c r="U15" s="111">
        <f t="shared" si="2"/>
        <v>0</v>
      </c>
    </row>
    <row r="16" spans="1:21" x14ac:dyDescent="0.15">
      <c r="A16" s="168"/>
      <c r="B16" s="16">
        <v>10</v>
      </c>
      <c r="C16" s="106"/>
      <c r="D16" s="104">
        <f>'MPS(input)'!$E$9</f>
        <v>0</v>
      </c>
      <c r="E16" s="105">
        <f>'MPS(input)'!$E$10</f>
        <v>0</v>
      </c>
      <c r="F16" s="101">
        <f>'MPS(input)'!$E$15</f>
        <v>0</v>
      </c>
      <c r="G16" s="102">
        <f>'MPS(input)'!$E$16</f>
        <v>0</v>
      </c>
      <c r="H16" s="102">
        <f>'MPS(input)'!$E$17</f>
        <v>0</v>
      </c>
      <c r="I16" s="103">
        <f>'MPS(input)'!$E$18</f>
        <v>0</v>
      </c>
      <c r="J16" s="103">
        <f>'MPS(input)'!$E$19</f>
        <v>0</v>
      </c>
      <c r="K16" s="107"/>
      <c r="L16" s="107"/>
      <c r="M16" s="100"/>
      <c r="N16" s="138"/>
      <c r="O16" s="108">
        <f>N16*((K16-L16+'MPS(calc_process)'!$F$19+'MPS(calc_process)'!$F$20)/(37-7+'MPS(calc_process)'!$F$19+'MPS(calc_process)'!$F$20))</f>
        <v>0</v>
      </c>
      <c r="P16" s="108">
        <f>'MPS(input)'!$E$25</f>
        <v>0</v>
      </c>
      <c r="Q16" s="108">
        <f>'MPS(input)'!$E$26</f>
        <v>0</v>
      </c>
      <c r="R16" s="109">
        <f>'MPS(input)'!$E$27</f>
        <v>0</v>
      </c>
      <c r="S16" s="110">
        <f t="shared" si="0"/>
        <v>0</v>
      </c>
      <c r="T16" s="110">
        <f t="shared" si="1"/>
        <v>0</v>
      </c>
      <c r="U16" s="111">
        <f t="shared" si="2"/>
        <v>0</v>
      </c>
    </row>
    <row r="17" spans="1:21" x14ac:dyDescent="0.15">
      <c r="A17" s="168"/>
      <c r="B17" s="16">
        <v>11</v>
      </c>
      <c r="C17" s="106"/>
      <c r="D17" s="104">
        <f>'MPS(input)'!$E$9</f>
        <v>0</v>
      </c>
      <c r="E17" s="105">
        <f>'MPS(input)'!$E$10</f>
        <v>0</v>
      </c>
      <c r="F17" s="101">
        <f>'MPS(input)'!$E$15</f>
        <v>0</v>
      </c>
      <c r="G17" s="102">
        <f>'MPS(input)'!$E$16</f>
        <v>0</v>
      </c>
      <c r="H17" s="102">
        <f>'MPS(input)'!$E$17</f>
        <v>0</v>
      </c>
      <c r="I17" s="103">
        <f>'MPS(input)'!$E$18</f>
        <v>0</v>
      </c>
      <c r="J17" s="103">
        <f>'MPS(input)'!$E$19</f>
        <v>0</v>
      </c>
      <c r="K17" s="107"/>
      <c r="L17" s="107"/>
      <c r="M17" s="100"/>
      <c r="N17" s="138"/>
      <c r="O17" s="108">
        <f>N17*((K17-L17+'MPS(calc_process)'!$F$19+'MPS(calc_process)'!$F$20)/(37-7+'MPS(calc_process)'!$F$19+'MPS(calc_process)'!$F$20))</f>
        <v>0</v>
      </c>
      <c r="P17" s="108">
        <f>'MPS(input)'!$E$25</f>
        <v>0</v>
      </c>
      <c r="Q17" s="108">
        <f>'MPS(input)'!$E$26</f>
        <v>0</v>
      </c>
      <c r="R17" s="109">
        <f>'MPS(input)'!$E$27</f>
        <v>0</v>
      </c>
      <c r="S17" s="110">
        <f t="shared" si="0"/>
        <v>0</v>
      </c>
      <c r="T17" s="110">
        <f t="shared" si="1"/>
        <v>0</v>
      </c>
      <c r="U17" s="111">
        <f t="shared" si="2"/>
        <v>0</v>
      </c>
    </row>
    <row r="18" spans="1:21" x14ac:dyDescent="0.15">
      <c r="A18" s="168"/>
      <c r="B18" s="16">
        <v>12</v>
      </c>
      <c r="C18" s="106"/>
      <c r="D18" s="104">
        <f>'MPS(input)'!$E$9</f>
        <v>0</v>
      </c>
      <c r="E18" s="105">
        <f>'MPS(input)'!$E$10</f>
        <v>0</v>
      </c>
      <c r="F18" s="101">
        <f>'MPS(input)'!$E$15</f>
        <v>0</v>
      </c>
      <c r="G18" s="102">
        <f>'MPS(input)'!$E$16</f>
        <v>0</v>
      </c>
      <c r="H18" s="102">
        <f>'MPS(input)'!$E$17</f>
        <v>0</v>
      </c>
      <c r="I18" s="103">
        <f>'MPS(input)'!$E$18</f>
        <v>0</v>
      </c>
      <c r="J18" s="103">
        <f>'MPS(input)'!$E$19</f>
        <v>0</v>
      </c>
      <c r="K18" s="107"/>
      <c r="L18" s="107"/>
      <c r="M18" s="100"/>
      <c r="N18" s="138"/>
      <c r="O18" s="108">
        <f>N18*((K18-L18+'MPS(calc_process)'!$F$19+'MPS(calc_process)'!$F$20)/(37-7+'MPS(calc_process)'!$F$19+'MPS(calc_process)'!$F$20))</f>
        <v>0</v>
      </c>
      <c r="P18" s="108">
        <f>'MPS(input)'!$E$25</f>
        <v>0</v>
      </c>
      <c r="Q18" s="108">
        <f>'MPS(input)'!$E$26</f>
        <v>0</v>
      </c>
      <c r="R18" s="109">
        <f>'MPS(input)'!$E$27</f>
        <v>0</v>
      </c>
      <c r="S18" s="110">
        <f t="shared" si="0"/>
        <v>0</v>
      </c>
      <c r="T18" s="110">
        <f t="shared" si="1"/>
        <v>0</v>
      </c>
      <c r="U18" s="111">
        <f t="shared" si="2"/>
        <v>0</v>
      </c>
    </row>
    <row r="19" spans="1:21" x14ac:dyDescent="0.15">
      <c r="A19" s="168"/>
      <c r="B19" s="16">
        <v>13</v>
      </c>
      <c r="C19" s="106"/>
      <c r="D19" s="104">
        <f>'MPS(input)'!$E$9</f>
        <v>0</v>
      </c>
      <c r="E19" s="105">
        <f>'MPS(input)'!$E$10</f>
        <v>0</v>
      </c>
      <c r="F19" s="101">
        <f>'MPS(input)'!$E$15</f>
        <v>0</v>
      </c>
      <c r="G19" s="102">
        <f>'MPS(input)'!$E$16</f>
        <v>0</v>
      </c>
      <c r="H19" s="102">
        <f>'MPS(input)'!$E$17</f>
        <v>0</v>
      </c>
      <c r="I19" s="103">
        <f>'MPS(input)'!$E$18</f>
        <v>0</v>
      </c>
      <c r="J19" s="103">
        <f>'MPS(input)'!$E$19</f>
        <v>0</v>
      </c>
      <c r="K19" s="107"/>
      <c r="L19" s="107"/>
      <c r="M19" s="100"/>
      <c r="N19" s="138"/>
      <c r="O19" s="108">
        <f>N19*((K19-L19+'MPS(calc_process)'!$F$19+'MPS(calc_process)'!$F$20)/(37-7+'MPS(calc_process)'!$F$19+'MPS(calc_process)'!$F$20))</f>
        <v>0</v>
      </c>
      <c r="P19" s="108">
        <f>'MPS(input)'!$E$25</f>
        <v>0</v>
      </c>
      <c r="Q19" s="108">
        <f>'MPS(input)'!$E$26</f>
        <v>0</v>
      </c>
      <c r="R19" s="109">
        <f>'MPS(input)'!$E$27</f>
        <v>0</v>
      </c>
      <c r="S19" s="110">
        <f t="shared" si="0"/>
        <v>0</v>
      </c>
      <c r="T19" s="110">
        <f t="shared" si="1"/>
        <v>0</v>
      </c>
      <c r="U19" s="111">
        <f t="shared" si="2"/>
        <v>0</v>
      </c>
    </row>
    <row r="20" spans="1:21" x14ac:dyDescent="0.15">
      <c r="A20" s="168"/>
      <c r="B20" s="16">
        <v>14</v>
      </c>
      <c r="C20" s="106"/>
      <c r="D20" s="104">
        <f>'MPS(input)'!$E$9</f>
        <v>0</v>
      </c>
      <c r="E20" s="105">
        <f>'MPS(input)'!$E$10</f>
        <v>0</v>
      </c>
      <c r="F20" s="101">
        <f>'MPS(input)'!$E$15</f>
        <v>0</v>
      </c>
      <c r="G20" s="102">
        <f>'MPS(input)'!$E$16</f>
        <v>0</v>
      </c>
      <c r="H20" s="102">
        <f>'MPS(input)'!$E$17</f>
        <v>0</v>
      </c>
      <c r="I20" s="103">
        <f>'MPS(input)'!$E$18</f>
        <v>0</v>
      </c>
      <c r="J20" s="103">
        <f>'MPS(input)'!$E$19</f>
        <v>0</v>
      </c>
      <c r="K20" s="107"/>
      <c r="L20" s="107"/>
      <c r="M20" s="100"/>
      <c r="N20" s="138"/>
      <c r="O20" s="108">
        <f>N20*((K20-L20+'MPS(calc_process)'!$F$19+'MPS(calc_process)'!$F$20)/(37-7+'MPS(calc_process)'!$F$19+'MPS(calc_process)'!$F$20))</f>
        <v>0</v>
      </c>
      <c r="P20" s="108">
        <f>'MPS(input)'!$E$25</f>
        <v>0</v>
      </c>
      <c r="Q20" s="108">
        <f>'MPS(input)'!$E$26</f>
        <v>0</v>
      </c>
      <c r="R20" s="109">
        <f>'MPS(input)'!$E$27</f>
        <v>0</v>
      </c>
      <c r="S20" s="110">
        <f t="shared" si="0"/>
        <v>0</v>
      </c>
      <c r="T20" s="110">
        <f t="shared" si="1"/>
        <v>0</v>
      </c>
      <c r="U20" s="111">
        <f t="shared" si="2"/>
        <v>0</v>
      </c>
    </row>
    <row r="21" spans="1:21" x14ac:dyDescent="0.15">
      <c r="A21" s="168"/>
      <c r="B21" s="16">
        <v>15</v>
      </c>
      <c r="C21" s="106"/>
      <c r="D21" s="104">
        <f>'MPS(input)'!$E$9</f>
        <v>0</v>
      </c>
      <c r="E21" s="105">
        <f>'MPS(input)'!$E$10</f>
        <v>0</v>
      </c>
      <c r="F21" s="101">
        <f>'MPS(input)'!$E$15</f>
        <v>0</v>
      </c>
      <c r="G21" s="102">
        <f>'MPS(input)'!$E$16</f>
        <v>0</v>
      </c>
      <c r="H21" s="102">
        <f>'MPS(input)'!$E$17</f>
        <v>0</v>
      </c>
      <c r="I21" s="103">
        <f>'MPS(input)'!$E$18</f>
        <v>0</v>
      </c>
      <c r="J21" s="103">
        <f>'MPS(input)'!$E$19</f>
        <v>0</v>
      </c>
      <c r="K21" s="107"/>
      <c r="L21" s="107"/>
      <c r="M21" s="100"/>
      <c r="N21" s="138"/>
      <c r="O21" s="108">
        <f>N21*((K21-L21+'MPS(calc_process)'!$F$19+'MPS(calc_process)'!$F$20)/(37-7+'MPS(calc_process)'!$F$19+'MPS(calc_process)'!$F$20))</f>
        <v>0</v>
      </c>
      <c r="P21" s="108">
        <f>'MPS(input)'!$E$25</f>
        <v>0</v>
      </c>
      <c r="Q21" s="108">
        <f>'MPS(input)'!$E$26</f>
        <v>0</v>
      </c>
      <c r="R21" s="109">
        <f>'MPS(input)'!$E$27</f>
        <v>0</v>
      </c>
      <c r="S21" s="110">
        <f t="shared" si="0"/>
        <v>0</v>
      </c>
      <c r="T21" s="110">
        <f t="shared" si="1"/>
        <v>0</v>
      </c>
      <c r="U21" s="111">
        <f t="shared" si="2"/>
        <v>0</v>
      </c>
    </row>
    <row r="22" spans="1:21" x14ac:dyDescent="0.15">
      <c r="A22" s="168"/>
      <c r="B22" s="16">
        <v>16</v>
      </c>
      <c r="C22" s="106"/>
      <c r="D22" s="104">
        <f>'MPS(input)'!$E$9</f>
        <v>0</v>
      </c>
      <c r="E22" s="105">
        <f>'MPS(input)'!$E$10</f>
        <v>0</v>
      </c>
      <c r="F22" s="101">
        <f>'MPS(input)'!$E$15</f>
        <v>0</v>
      </c>
      <c r="G22" s="102">
        <f>'MPS(input)'!$E$16</f>
        <v>0</v>
      </c>
      <c r="H22" s="102">
        <f>'MPS(input)'!$E$17</f>
        <v>0</v>
      </c>
      <c r="I22" s="103">
        <f>'MPS(input)'!$E$18</f>
        <v>0</v>
      </c>
      <c r="J22" s="103">
        <f>'MPS(input)'!$E$19</f>
        <v>0</v>
      </c>
      <c r="K22" s="107"/>
      <c r="L22" s="107"/>
      <c r="M22" s="100"/>
      <c r="N22" s="138"/>
      <c r="O22" s="108">
        <f>N22*((K22-L22+'MPS(calc_process)'!$F$19+'MPS(calc_process)'!$F$20)/(37-7+'MPS(calc_process)'!$F$19+'MPS(calc_process)'!$F$20))</f>
        <v>0</v>
      </c>
      <c r="P22" s="108">
        <f>'MPS(input)'!$E$25</f>
        <v>0</v>
      </c>
      <c r="Q22" s="108">
        <f>'MPS(input)'!$E$26</f>
        <v>0</v>
      </c>
      <c r="R22" s="109">
        <f>'MPS(input)'!$E$27</f>
        <v>0</v>
      </c>
      <c r="S22" s="110">
        <f t="shared" si="0"/>
        <v>0</v>
      </c>
      <c r="T22" s="110">
        <f t="shared" si="1"/>
        <v>0</v>
      </c>
      <c r="U22" s="111">
        <f t="shared" si="2"/>
        <v>0</v>
      </c>
    </row>
    <row r="23" spans="1:21" x14ac:dyDescent="0.15">
      <c r="A23" s="168"/>
      <c r="B23" s="16">
        <v>17</v>
      </c>
      <c r="C23" s="106"/>
      <c r="D23" s="104">
        <f>'MPS(input)'!$E$9</f>
        <v>0</v>
      </c>
      <c r="E23" s="105">
        <f>'MPS(input)'!$E$10</f>
        <v>0</v>
      </c>
      <c r="F23" s="101">
        <f>'MPS(input)'!$E$15</f>
        <v>0</v>
      </c>
      <c r="G23" s="102">
        <f>'MPS(input)'!$E$16</f>
        <v>0</v>
      </c>
      <c r="H23" s="102">
        <f>'MPS(input)'!$E$17</f>
        <v>0</v>
      </c>
      <c r="I23" s="103">
        <f>'MPS(input)'!$E$18</f>
        <v>0</v>
      </c>
      <c r="J23" s="103">
        <f>'MPS(input)'!$E$19</f>
        <v>0</v>
      </c>
      <c r="K23" s="107"/>
      <c r="L23" s="107"/>
      <c r="M23" s="100"/>
      <c r="N23" s="138"/>
      <c r="O23" s="108">
        <f>N23*((K23-L23+'MPS(calc_process)'!$F$19+'MPS(calc_process)'!$F$20)/(37-7+'MPS(calc_process)'!$F$19+'MPS(calc_process)'!$F$20))</f>
        <v>0</v>
      </c>
      <c r="P23" s="108">
        <f>'MPS(input)'!$E$25</f>
        <v>0</v>
      </c>
      <c r="Q23" s="108">
        <f>'MPS(input)'!$E$26</f>
        <v>0</v>
      </c>
      <c r="R23" s="109">
        <f>'MPS(input)'!$E$27</f>
        <v>0</v>
      </c>
      <c r="S23" s="110">
        <f t="shared" si="0"/>
        <v>0</v>
      </c>
      <c r="T23" s="110">
        <f t="shared" si="1"/>
        <v>0</v>
      </c>
      <c r="U23" s="111">
        <f t="shared" si="2"/>
        <v>0</v>
      </c>
    </row>
    <row r="24" spans="1:21" x14ac:dyDescent="0.15">
      <c r="A24" s="168"/>
      <c r="B24" s="16">
        <v>18</v>
      </c>
      <c r="C24" s="106"/>
      <c r="D24" s="104">
        <f>'MPS(input)'!$E$9</f>
        <v>0</v>
      </c>
      <c r="E24" s="105">
        <f>'MPS(input)'!$E$10</f>
        <v>0</v>
      </c>
      <c r="F24" s="101">
        <f>'MPS(input)'!$E$15</f>
        <v>0</v>
      </c>
      <c r="G24" s="102">
        <f>'MPS(input)'!$E$16</f>
        <v>0</v>
      </c>
      <c r="H24" s="102">
        <f>'MPS(input)'!$E$17</f>
        <v>0</v>
      </c>
      <c r="I24" s="103">
        <f>'MPS(input)'!$E$18</f>
        <v>0</v>
      </c>
      <c r="J24" s="103">
        <f>'MPS(input)'!$E$19</f>
        <v>0</v>
      </c>
      <c r="K24" s="107"/>
      <c r="L24" s="107"/>
      <c r="M24" s="100"/>
      <c r="N24" s="138"/>
      <c r="O24" s="108">
        <f>N24*((K24-L24+'MPS(calc_process)'!$F$19+'MPS(calc_process)'!$F$20)/(37-7+'MPS(calc_process)'!$F$19+'MPS(calc_process)'!$F$20))</f>
        <v>0</v>
      </c>
      <c r="P24" s="108">
        <f>'MPS(input)'!$E$25</f>
        <v>0</v>
      </c>
      <c r="Q24" s="108">
        <f>'MPS(input)'!$E$26</f>
        <v>0</v>
      </c>
      <c r="R24" s="109">
        <f>'MPS(input)'!$E$27</f>
        <v>0</v>
      </c>
      <c r="S24" s="110">
        <f t="shared" si="0"/>
        <v>0</v>
      </c>
      <c r="T24" s="110">
        <f t="shared" si="1"/>
        <v>0</v>
      </c>
      <c r="U24" s="111">
        <f t="shared" si="2"/>
        <v>0</v>
      </c>
    </row>
    <row r="25" spans="1:21" x14ac:dyDescent="0.15">
      <c r="A25" s="168"/>
      <c r="B25" s="16">
        <v>19</v>
      </c>
      <c r="C25" s="106"/>
      <c r="D25" s="104">
        <f>'MPS(input)'!$E$9</f>
        <v>0</v>
      </c>
      <c r="E25" s="105">
        <f>'MPS(input)'!$E$10</f>
        <v>0</v>
      </c>
      <c r="F25" s="101">
        <f>'MPS(input)'!$E$15</f>
        <v>0</v>
      </c>
      <c r="G25" s="102">
        <f>'MPS(input)'!$E$16</f>
        <v>0</v>
      </c>
      <c r="H25" s="102">
        <f>'MPS(input)'!$E$17</f>
        <v>0</v>
      </c>
      <c r="I25" s="103">
        <f>'MPS(input)'!$E$18</f>
        <v>0</v>
      </c>
      <c r="J25" s="103">
        <f>'MPS(input)'!$E$19</f>
        <v>0</v>
      </c>
      <c r="K25" s="107"/>
      <c r="L25" s="107"/>
      <c r="M25" s="100"/>
      <c r="N25" s="138"/>
      <c r="O25" s="108">
        <f>N25*((K25-L25+'MPS(calc_process)'!$F$19+'MPS(calc_process)'!$F$20)/(37-7+'MPS(calc_process)'!$F$19+'MPS(calc_process)'!$F$20))</f>
        <v>0</v>
      </c>
      <c r="P25" s="108">
        <f>'MPS(input)'!$E$25</f>
        <v>0</v>
      </c>
      <c r="Q25" s="108">
        <f>'MPS(input)'!$E$26</f>
        <v>0</v>
      </c>
      <c r="R25" s="109">
        <f>'MPS(input)'!$E$27</f>
        <v>0</v>
      </c>
      <c r="S25" s="110">
        <f t="shared" si="0"/>
        <v>0</v>
      </c>
      <c r="T25" s="110">
        <f t="shared" si="1"/>
        <v>0</v>
      </c>
      <c r="U25" s="111">
        <f t="shared" si="2"/>
        <v>0</v>
      </c>
    </row>
    <row r="26" spans="1:21" x14ac:dyDescent="0.15">
      <c r="A26" s="168"/>
      <c r="B26" s="16">
        <v>20</v>
      </c>
      <c r="C26" s="106"/>
      <c r="D26" s="104">
        <f>'MPS(input)'!$E$9</f>
        <v>0</v>
      </c>
      <c r="E26" s="105">
        <f>'MPS(input)'!$E$10</f>
        <v>0</v>
      </c>
      <c r="F26" s="101">
        <f>'MPS(input)'!$E$15</f>
        <v>0</v>
      </c>
      <c r="G26" s="102">
        <f>'MPS(input)'!$E$16</f>
        <v>0</v>
      </c>
      <c r="H26" s="102">
        <f>'MPS(input)'!$E$17</f>
        <v>0</v>
      </c>
      <c r="I26" s="103">
        <f>'MPS(input)'!$E$18</f>
        <v>0</v>
      </c>
      <c r="J26" s="103">
        <f>'MPS(input)'!$E$19</f>
        <v>0</v>
      </c>
      <c r="K26" s="107"/>
      <c r="L26" s="107"/>
      <c r="M26" s="100"/>
      <c r="N26" s="138"/>
      <c r="O26" s="108">
        <f>N26*((K26-L26+'MPS(calc_process)'!$F$19+'MPS(calc_process)'!$F$20)/(37-7+'MPS(calc_process)'!$F$19+'MPS(calc_process)'!$F$20))</f>
        <v>0</v>
      </c>
      <c r="P26" s="108">
        <f>'MPS(input)'!$E$25</f>
        <v>0</v>
      </c>
      <c r="Q26" s="108">
        <f>'MPS(input)'!$E$26</f>
        <v>0</v>
      </c>
      <c r="R26" s="109">
        <f>'MPS(input)'!$E$27</f>
        <v>0</v>
      </c>
      <c r="S26" s="110">
        <f t="shared" si="0"/>
        <v>0</v>
      </c>
      <c r="T26" s="110">
        <f t="shared" si="1"/>
        <v>0</v>
      </c>
      <c r="U26" s="111">
        <f t="shared" si="2"/>
        <v>0</v>
      </c>
    </row>
    <row r="27" spans="1:21" ht="15" x14ac:dyDescent="0.15">
      <c r="A27" s="168"/>
      <c r="B27" s="98" t="s">
        <v>71</v>
      </c>
      <c r="C27" s="99" t="s">
        <v>65</v>
      </c>
      <c r="D27" s="99"/>
      <c r="E27" s="99" t="s">
        <v>65</v>
      </c>
      <c r="F27" s="99" t="s">
        <v>65</v>
      </c>
      <c r="G27" s="99"/>
      <c r="H27" s="99"/>
      <c r="I27" s="99" t="s">
        <v>44</v>
      </c>
      <c r="J27" s="99" t="s">
        <v>44</v>
      </c>
      <c r="K27" s="99"/>
      <c r="L27" s="99"/>
      <c r="M27" s="99"/>
      <c r="N27" s="99" t="s">
        <v>65</v>
      </c>
      <c r="O27" s="99" t="s">
        <v>65</v>
      </c>
      <c r="P27" s="99" t="s">
        <v>65</v>
      </c>
      <c r="Q27" s="99" t="s">
        <v>65</v>
      </c>
      <c r="R27" s="99" t="s">
        <v>65</v>
      </c>
      <c r="S27" s="112">
        <f>SUMIF(S7:S26,"&gt;0",S7:S26)</f>
        <v>0</v>
      </c>
      <c r="T27" s="112">
        <f>SUMIF(T7:T26,"&gt;0",T7:T26)</f>
        <v>0</v>
      </c>
      <c r="U27" s="112">
        <f>SUMIF(U7:U26,"&gt;0",U7:U26)</f>
        <v>0</v>
      </c>
    </row>
  </sheetData>
  <sheetProtection password="C763" sheet="1" objects="1" scenarios="1" formatCells="0" formatRows="0"/>
  <mergeCells count="4">
    <mergeCell ref="F3:R3"/>
    <mergeCell ref="C3:E3"/>
    <mergeCell ref="S3:U3"/>
    <mergeCell ref="A7:A27"/>
  </mergeCells>
  <phoneticPr fontId="3"/>
  <pageMargins left="0.43307086614173229" right="0.23622047244094491" top="0.74803149606299213" bottom="0.74803149606299213" header="0.31496062992125984" footer="0.31496062992125984"/>
  <pageSetup paperSize="9" scale="5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'MPS(calc_process)'!$F$15:$F$17</xm:f>
          </x14:formula1>
          <xm:sqref>M7:M26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I21"/>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47.125" style="1" customWidth="1"/>
    <col min="6" max="8" width="12.625" style="1" customWidth="1"/>
    <col min="9" max="9" width="12.625" style="6" customWidth="1"/>
    <col min="10" max="16384" width="9" style="1"/>
  </cols>
  <sheetData>
    <row r="1" spans="1:9" ht="18" customHeight="1" x14ac:dyDescent="0.15">
      <c r="I1" s="18" t="str">
        <f>'MPS(input)'!K1</f>
        <v>Monitoring Spreadsheet: JCM_TH_AM005_ver02.0</v>
      </c>
    </row>
    <row r="2" spans="1:9" ht="18" customHeight="1" x14ac:dyDescent="0.15">
      <c r="I2" s="18" t="str">
        <f>'MPS(input)'!K2</f>
        <v>Reference Number:</v>
      </c>
    </row>
    <row r="3" spans="1:9" ht="27.75" customHeight="1" x14ac:dyDescent="0.15">
      <c r="A3" s="169" t="s">
        <v>215</v>
      </c>
      <c r="B3" s="169"/>
      <c r="C3" s="169"/>
      <c r="D3" s="169"/>
      <c r="E3" s="169"/>
      <c r="F3" s="169"/>
      <c r="G3" s="169"/>
      <c r="H3" s="169"/>
      <c r="I3" s="169"/>
    </row>
    <row r="4" spans="1:9" ht="11.25" customHeight="1" x14ac:dyDescent="0.15"/>
    <row r="5" spans="1:9" ht="18.75" customHeight="1" thickBot="1" x14ac:dyDescent="0.2">
      <c r="A5" s="31" t="s">
        <v>78</v>
      </c>
      <c r="B5" s="33"/>
      <c r="C5" s="33"/>
      <c r="D5" s="33"/>
      <c r="E5" s="34"/>
      <c r="F5" s="35" t="s">
        <v>79</v>
      </c>
      <c r="G5" s="35" t="s">
        <v>80</v>
      </c>
      <c r="H5" s="35" t="s">
        <v>81</v>
      </c>
      <c r="I5" s="36" t="s">
        <v>34</v>
      </c>
    </row>
    <row r="6" spans="1:9" ht="18.75" customHeight="1" thickBot="1" x14ac:dyDescent="0.2">
      <c r="A6" s="32"/>
      <c r="B6" s="23" t="s">
        <v>148</v>
      </c>
      <c r="C6" s="23"/>
      <c r="D6" s="24"/>
      <c r="E6" s="25"/>
      <c r="F6" s="8" t="s">
        <v>36</v>
      </c>
      <c r="G6" s="57">
        <f>G8-G11</f>
        <v>0</v>
      </c>
      <c r="H6" s="7" t="s">
        <v>149</v>
      </c>
      <c r="I6" s="45" t="s">
        <v>150</v>
      </c>
    </row>
    <row r="7" spans="1:9" ht="18.75" customHeight="1" thickBot="1" x14ac:dyDescent="0.2">
      <c r="A7" s="31" t="s">
        <v>164</v>
      </c>
      <c r="B7" s="33"/>
      <c r="C7" s="33"/>
      <c r="D7" s="33"/>
      <c r="E7" s="34"/>
      <c r="F7" s="34"/>
      <c r="G7" s="34"/>
      <c r="H7" s="34"/>
      <c r="I7" s="35"/>
    </row>
    <row r="8" spans="1:9" ht="18.75" customHeight="1" thickBot="1" x14ac:dyDescent="0.2">
      <c r="A8" s="37"/>
      <c r="B8" s="26" t="s">
        <v>151</v>
      </c>
      <c r="C8" s="27"/>
      <c r="D8" s="28"/>
      <c r="E8" s="28"/>
      <c r="F8" s="8" t="s">
        <v>36</v>
      </c>
      <c r="G8" s="129">
        <f>G9</f>
        <v>0</v>
      </c>
      <c r="H8" s="7" t="s">
        <v>149</v>
      </c>
      <c r="I8" s="46" t="s">
        <v>152</v>
      </c>
    </row>
    <row r="9" spans="1:9" ht="18.75" customHeight="1" x14ac:dyDescent="0.15">
      <c r="A9" s="37"/>
      <c r="B9" s="26"/>
      <c r="C9" s="20" t="s">
        <v>151</v>
      </c>
      <c r="D9" s="21"/>
      <c r="E9" s="22"/>
      <c r="F9" s="8" t="s">
        <v>36</v>
      </c>
      <c r="G9" s="58">
        <f>'MPS(input_separate)'!S27</f>
        <v>0</v>
      </c>
      <c r="H9" s="7" t="s">
        <v>149</v>
      </c>
      <c r="I9" s="46" t="s">
        <v>152</v>
      </c>
    </row>
    <row r="10" spans="1:9" ht="18.75" customHeight="1" thickBot="1" x14ac:dyDescent="0.2">
      <c r="A10" s="38" t="s">
        <v>163</v>
      </c>
      <c r="B10" s="39"/>
      <c r="C10" s="39"/>
      <c r="D10" s="39"/>
      <c r="E10" s="40"/>
      <c r="F10" s="34"/>
      <c r="G10" s="34"/>
      <c r="H10" s="34"/>
      <c r="I10" s="35"/>
    </row>
    <row r="11" spans="1:9" ht="18.75" customHeight="1" thickBot="1" x14ac:dyDescent="0.2">
      <c r="A11" s="37"/>
      <c r="B11" s="29" t="s">
        <v>153</v>
      </c>
      <c r="C11" s="29"/>
      <c r="D11" s="29"/>
      <c r="E11" s="30"/>
      <c r="F11" s="8" t="s">
        <v>36</v>
      </c>
      <c r="G11" s="59">
        <f>G12</f>
        <v>0</v>
      </c>
      <c r="H11" s="9" t="s">
        <v>154</v>
      </c>
      <c r="I11" s="47" t="s">
        <v>155</v>
      </c>
    </row>
    <row r="12" spans="1:9" ht="18.75" customHeight="1" x14ac:dyDescent="0.15">
      <c r="A12" s="32"/>
      <c r="B12" s="48"/>
      <c r="C12" s="49" t="s">
        <v>156</v>
      </c>
      <c r="D12" s="55"/>
      <c r="E12" s="56"/>
      <c r="F12" s="50" t="s">
        <v>36</v>
      </c>
      <c r="G12" s="60">
        <f>'MPS(input_separate)'!T27</f>
        <v>0</v>
      </c>
      <c r="H12" s="51" t="s">
        <v>154</v>
      </c>
      <c r="I12" s="52" t="s">
        <v>155</v>
      </c>
    </row>
    <row r="13" spans="1:9" x14ac:dyDescent="0.15">
      <c r="A13" s="10"/>
      <c r="B13" s="10"/>
      <c r="C13" s="10"/>
      <c r="D13" s="10"/>
      <c r="E13" s="10"/>
      <c r="F13" s="11"/>
      <c r="G13" s="12"/>
      <c r="H13" s="12"/>
      <c r="I13" s="13"/>
    </row>
    <row r="14" spans="1:9" ht="21.75" customHeight="1" x14ac:dyDescent="0.15">
      <c r="E14" s="10" t="s">
        <v>38</v>
      </c>
      <c r="F14" s="5"/>
    </row>
    <row r="15" spans="1:9" ht="21.75" customHeight="1" x14ac:dyDescent="0.15">
      <c r="E15" s="54" t="s">
        <v>157</v>
      </c>
      <c r="F15" s="42">
        <v>5.67</v>
      </c>
      <c r="G15" s="43" t="s">
        <v>44</v>
      </c>
      <c r="H15" s="13"/>
      <c r="I15" s="53"/>
    </row>
    <row r="16" spans="1:9" ht="21.75" customHeight="1" x14ac:dyDescent="0.15">
      <c r="E16" s="54" t="s">
        <v>158</v>
      </c>
      <c r="F16" s="42">
        <v>5.81</v>
      </c>
      <c r="G16" s="43" t="s">
        <v>44</v>
      </c>
      <c r="H16" s="13"/>
    </row>
    <row r="17" spans="5:8" ht="21.75" customHeight="1" x14ac:dyDescent="0.15">
      <c r="E17" s="54" t="s">
        <v>159</v>
      </c>
      <c r="F17" s="42">
        <v>6.05</v>
      </c>
      <c r="G17" s="43" t="s">
        <v>44</v>
      </c>
      <c r="H17" s="13"/>
    </row>
    <row r="18" spans="5:8" x14ac:dyDescent="0.15">
      <c r="E18" s="14"/>
      <c r="F18" s="14"/>
      <c r="G18" s="10"/>
      <c r="H18" s="10"/>
    </row>
    <row r="19" spans="5:8" ht="21.75" customHeight="1" x14ac:dyDescent="0.15">
      <c r="E19" s="41" t="s">
        <v>160</v>
      </c>
      <c r="F19" s="43">
        <v>1.5</v>
      </c>
      <c r="G19" s="44" t="s">
        <v>39</v>
      </c>
      <c r="H19" s="10"/>
    </row>
    <row r="20" spans="5:8" ht="21.75" customHeight="1" x14ac:dyDescent="0.15">
      <c r="E20" s="41" t="s">
        <v>161</v>
      </c>
      <c r="F20" s="43">
        <v>1.5</v>
      </c>
      <c r="G20" s="44" t="s">
        <v>39</v>
      </c>
      <c r="H20" s="10"/>
    </row>
    <row r="21" spans="5:8" x14ac:dyDescent="0.15">
      <c r="E21" s="14"/>
      <c r="F21" s="14"/>
      <c r="G21" s="10"/>
      <c r="H21" s="10"/>
    </row>
  </sheetData>
  <sheetProtection password="C763" sheet="1" objects="1" scenarios="1"/>
  <mergeCells count="1">
    <mergeCell ref="A3:I3"/>
  </mergeCells>
  <phoneticPr fontId="3"/>
  <pageMargins left="0.70866141732283472" right="0.70866141732283472" top="0.74803149606299213" bottom="0.74803149606299213" header="0.31496062992125984" footer="0.31496062992125984"/>
  <pageSetup paperSize="9" scale="78"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C12"/>
  <sheetViews>
    <sheetView showGridLines="0" view="pageBreakPreview" zoomScale="80" zoomScaleNormal="80" zoomScaleSheetLayoutView="80" workbookViewId="0"/>
  </sheetViews>
  <sheetFormatPr defaultColWidth="9" defaultRowHeight="13.5" x14ac:dyDescent="0.15"/>
  <cols>
    <col min="1" max="1" width="3.625" style="113" customWidth="1"/>
    <col min="2" max="2" width="36.375" style="113" customWidth="1"/>
    <col min="3" max="3" width="49.125" style="113" customWidth="1"/>
    <col min="4" max="16384" width="9" style="113"/>
  </cols>
  <sheetData>
    <row r="1" spans="1:3" ht="18" customHeight="1" x14ac:dyDescent="0.15">
      <c r="C1" s="87" t="str">
        <f>'MPS(input)'!K1</f>
        <v>Monitoring Spreadsheet: JCM_TH_AM005_ver02.0</v>
      </c>
    </row>
    <row r="2" spans="1:3" ht="18" customHeight="1" x14ac:dyDescent="0.15">
      <c r="C2" s="87" t="str">
        <f>'MPS(input)'!K2</f>
        <v>Reference Number:</v>
      </c>
    </row>
    <row r="3" spans="1:3" ht="24.75" customHeight="1" x14ac:dyDescent="0.15">
      <c r="A3" s="170" t="s">
        <v>165</v>
      </c>
      <c r="B3" s="170"/>
      <c r="C3" s="170"/>
    </row>
    <row r="5" spans="1:3" ht="21" customHeight="1" x14ac:dyDescent="0.15">
      <c r="B5" s="114" t="s">
        <v>216</v>
      </c>
      <c r="C5" s="114" t="s">
        <v>166</v>
      </c>
    </row>
    <row r="6" spans="1:3" ht="54.75" customHeight="1" x14ac:dyDescent="0.15">
      <c r="B6" s="115"/>
      <c r="C6" s="115"/>
    </row>
    <row r="7" spans="1:3" ht="54.75" customHeight="1" x14ac:dyDescent="0.15">
      <c r="B7" s="115"/>
      <c r="C7" s="115"/>
    </row>
    <row r="8" spans="1:3" ht="54.75" customHeight="1" x14ac:dyDescent="0.15">
      <c r="B8" s="115"/>
      <c r="C8" s="115"/>
    </row>
    <row r="9" spans="1:3" ht="54.75" customHeight="1" x14ac:dyDescent="0.15">
      <c r="B9" s="115"/>
      <c r="C9" s="115"/>
    </row>
    <row r="10" spans="1:3" ht="54.75" customHeight="1" x14ac:dyDescent="0.15">
      <c r="B10" s="115"/>
      <c r="C10" s="115"/>
    </row>
    <row r="11" spans="1:3" ht="54.75" customHeight="1" x14ac:dyDescent="0.15">
      <c r="B11" s="115"/>
      <c r="C11" s="115"/>
    </row>
    <row r="12" spans="1:3" ht="54.75" customHeight="1" x14ac:dyDescent="0.15">
      <c r="B12" s="115"/>
      <c r="C12" s="115"/>
    </row>
  </sheetData>
  <sheetProtection password="C763" sheet="1" objects="1" scenarios="1" formatCells="0" formatRows="0" insertRows="0"/>
  <mergeCells count="1">
    <mergeCell ref="A3:C3"/>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L36"/>
  <sheetViews>
    <sheetView showGridLines="0" view="pageBreakPreview" zoomScale="80" zoomScaleNormal="70" zoomScaleSheetLayoutView="80" workbookViewId="0"/>
  </sheetViews>
  <sheetFormatPr defaultColWidth="9" defaultRowHeight="14.25" x14ac:dyDescent="0.15"/>
  <cols>
    <col min="1" max="1" width="2.625" style="61" customWidth="1"/>
    <col min="2" max="3" width="11.625" style="61" customWidth="1"/>
    <col min="4" max="4" width="12.375" style="61" customWidth="1"/>
    <col min="5" max="5" width="26.625" style="61" customWidth="1"/>
    <col min="6" max="7" width="10.625" style="61" customWidth="1"/>
    <col min="8" max="8" width="11.625" style="61" customWidth="1"/>
    <col min="9" max="9" width="11.5" style="61" customWidth="1"/>
    <col min="10" max="10" width="60.625" style="61" customWidth="1"/>
    <col min="11" max="11" width="15.75" style="61" customWidth="1"/>
    <col min="12" max="12" width="17.5" style="61" customWidth="1"/>
    <col min="13" max="16384" width="9" style="61"/>
  </cols>
  <sheetData>
    <row r="1" spans="1:12" ht="18" customHeight="1" x14ac:dyDescent="0.15">
      <c r="L1" s="62" t="str">
        <f>'MPS(input)'!K1</f>
        <v>Monitoring Spreadsheet: JCM_TH_AM005_ver02.0</v>
      </c>
    </row>
    <row r="2" spans="1:12" ht="18" customHeight="1" x14ac:dyDescent="0.15">
      <c r="L2" s="62" t="str">
        <f>'MPS(input)'!K2</f>
        <v>Reference Number:</v>
      </c>
    </row>
    <row r="3" spans="1:12" ht="27.75" customHeight="1" x14ac:dyDescent="0.15">
      <c r="A3" s="63" t="s">
        <v>167</v>
      </c>
      <c r="B3" s="63"/>
      <c r="C3" s="64"/>
      <c r="D3" s="64"/>
      <c r="E3" s="64"/>
      <c r="F3" s="64"/>
      <c r="G3" s="64"/>
      <c r="H3" s="64"/>
      <c r="I3" s="64"/>
      <c r="J3" s="64"/>
      <c r="K3" s="64"/>
      <c r="L3" s="65"/>
    </row>
    <row r="5" spans="1:12" ht="18.75" customHeight="1" x14ac:dyDescent="0.15">
      <c r="A5" s="66" t="s">
        <v>169</v>
      </c>
      <c r="B5" s="66"/>
      <c r="C5" s="66"/>
    </row>
    <row r="6" spans="1:12" ht="18.75" customHeight="1" x14ac:dyDescent="0.15">
      <c r="A6" s="66"/>
      <c r="B6" s="67" t="s">
        <v>0</v>
      </c>
      <c r="C6" s="116" t="s">
        <v>1</v>
      </c>
      <c r="D6" s="67" t="s">
        <v>2</v>
      </c>
      <c r="E6" s="67" t="s">
        <v>3</v>
      </c>
      <c r="F6" s="67" t="s">
        <v>4</v>
      </c>
      <c r="G6" s="67" t="s">
        <v>5</v>
      </c>
      <c r="H6" s="67" t="s">
        <v>6</v>
      </c>
      <c r="I6" s="67" t="s">
        <v>7</v>
      </c>
      <c r="J6" s="67" t="s">
        <v>8</v>
      </c>
      <c r="K6" s="67" t="s">
        <v>9</v>
      </c>
      <c r="L6" s="67" t="s">
        <v>176</v>
      </c>
    </row>
    <row r="7" spans="1:12" s="68" customFormat="1" ht="39" customHeight="1" x14ac:dyDescent="0.15">
      <c r="B7" s="67" t="s">
        <v>175</v>
      </c>
      <c r="C7" s="116" t="s">
        <v>10</v>
      </c>
      <c r="D7" s="67" t="s">
        <v>11</v>
      </c>
      <c r="E7" s="67" t="s">
        <v>12</v>
      </c>
      <c r="F7" s="67" t="s">
        <v>178</v>
      </c>
      <c r="G7" s="67" t="s">
        <v>14</v>
      </c>
      <c r="H7" s="67" t="s">
        <v>15</v>
      </c>
      <c r="I7" s="67" t="s">
        <v>16</v>
      </c>
      <c r="J7" s="67" t="s">
        <v>17</v>
      </c>
      <c r="K7" s="67" t="s">
        <v>18</v>
      </c>
      <c r="L7" s="67" t="s">
        <v>19</v>
      </c>
    </row>
    <row r="8" spans="1:12" ht="288.75" customHeight="1" x14ac:dyDescent="0.15">
      <c r="B8" s="127"/>
      <c r="C8" s="117" t="s">
        <v>20</v>
      </c>
      <c r="D8" s="118" t="s">
        <v>21</v>
      </c>
      <c r="E8" s="71" t="s">
        <v>76</v>
      </c>
      <c r="F8" s="72" t="s">
        <v>73</v>
      </c>
      <c r="G8" s="73" t="s">
        <v>22</v>
      </c>
      <c r="H8" s="2" t="s">
        <v>33</v>
      </c>
      <c r="I8" s="2" t="s">
        <v>43</v>
      </c>
      <c r="J8" s="3" t="s">
        <v>205</v>
      </c>
      <c r="K8" s="3" t="s">
        <v>40</v>
      </c>
      <c r="L8" s="3" t="s">
        <v>188</v>
      </c>
    </row>
    <row r="9" spans="1:12" ht="65.45" customHeight="1" x14ac:dyDescent="0.15">
      <c r="A9" s="74"/>
      <c r="B9" s="127"/>
      <c r="C9" s="117" t="s">
        <v>49</v>
      </c>
      <c r="D9" s="118" t="s">
        <v>50</v>
      </c>
      <c r="E9" s="70" t="s">
        <v>74</v>
      </c>
      <c r="F9" s="17"/>
      <c r="G9" s="142" t="s">
        <v>195</v>
      </c>
      <c r="H9" s="2" t="s">
        <v>32</v>
      </c>
      <c r="I9" s="2" t="s">
        <v>52</v>
      </c>
      <c r="J9" s="3" t="s">
        <v>53</v>
      </c>
      <c r="K9" s="3" t="s">
        <v>40</v>
      </c>
      <c r="L9" s="15" t="s">
        <v>186</v>
      </c>
    </row>
    <row r="10" spans="1:12" ht="293.25" customHeight="1" x14ac:dyDescent="0.15">
      <c r="A10" s="74"/>
      <c r="B10" s="127"/>
      <c r="C10" s="117" t="s">
        <v>41</v>
      </c>
      <c r="D10" s="118" t="s">
        <v>46</v>
      </c>
      <c r="E10" s="70" t="s">
        <v>75</v>
      </c>
      <c r="F10" s="17"/>
      <c r="G10" s="73" t="s">
        <v>22</v>
      </c>
      <c r="H10" s="2" t="s">
        <v>33</v>
      </c>
      <c r="I10" s="2" t="s">
        <v>43</v>
      </c>
      <c r="J10" s="3" t="s">
        <v>205</v>
      </c>
      <c r="K10" s="3" t="s">
        <v>40</v>
      </c>
      <c r="L10" s="15" t="s">
        <v>186</v>
      </c>
    </row>
    <row r="11" spans="1:12" ht="17.25" customHeight="1" x14ac:dyDescent="0.15">
      <c r="A11" s="74"/>
      <c r="B11" s="74"/>
    </row>
    <row r="12" spans="1:12" ht="17.25" customHeight="1" x14ac:dyDescent="0.15">
      <c r="A12" s="66" t="s">
        <v>170</v>
      </c>
      <c r="B12" s="66"/>
    </row>
    <row r="13" spans="1:12" ht="20.100000000000001" customHeight="1" x14ac:dyDescent="0.15">
      <c r="A13" s="74"/>
      <c r="B13" s="175" t="s">
        <v>0</v>
      </c>
      <c r="C13" s="176"/>
      <c r="D13" s="161" t="s">
        <v>83</v>
      </c>
      <c r="E13" s="161"/>
      <c r="F13" s="67" t="s">
        <v>84</v>
      </c>
      <c r="G13" s="67" t="s">
        <v>85</v>
      </c>
      <c r="H13" s="161" t="s">
        <v>86</v>
      </c>
      <c r="I13" s="161"/>
      <c r="J13" s="161"/>
      <c r="K13" s="161" t="s">
        <v>87</v>
      </c>
      <c r="L13" s="161"/>
    </row>
    <row r="14" spans="1:12" ht="39" customHeight="1" x14ac:dyDescent="0.15">
      <c r="A14" s="74"/>
      <c r="B14" s="175" t="s">
        <v>11</v>
      </c>
      <c r="C14" s="176"/>
      <c r="D14" s="161" t="s">
        <v>89</v>
      </c>
      <c r="E14" s="161"/>
      <c r="F14" s="67" t="s">
        <v>90</v>
      </c>
      <c r="G14" s="67" t="s">
        <v>77</v>
      </c>
      <c r="H14" s="161" t="s">
        <v>91</v>
      </c>
      <c r="I14" s="161"/>
      <c r="J14" s="161"/>
      <c r="K14" s="161" t="s">
        <v>92</v>
      </c>
      <c r="L14" s="161"/>
    </row>
    <row r="15" spans="1:12" ht="68.25" customHeight="1" x14ac:dyDescent="0.15">
      <c r="A15" s="74"/>
      <c r="B15" s="177" t="s">
        <v>23</v>
      </c>
      <c r="C15" s="178"/>
      <c r="D15" s="146" t="s">
        <v>189</v>
      </c>
      <c r="E15" s="146"/>
      <c r="F15" s="126" t="str">
        <f>IF('MPS(input)'!E15&gt;0,'MPS(input)'!E15,"")</f>
        <v/>
      </c>
      <c r="G15" s="70" t="s">
        <v>102</v>
      </c>
      <c r="H15" s="172" t="str">
        <f>'MPS(input)'!G15</f>
        <v>The most recent value available at the time of validation is applied and fixed for the monitoring period thereafter. The data is sourced from “Grid Emission Factor (GEF) of Thailand”, endorsed by Thailand Greenhouse Gas Management Organization unless otherwise instructed by the Joint Committee.</v>
      </c>
      <c r="I15" s="172"/>
      <c r="J15" s="172"/>
      <c r="K15" s="171" t="str">
        <f>IF('MPS(input)'!J15&gt;0,'MPS(input)'!J15,"")</f>
        <v/>
      </c>
      <c r="L15" s="171"/>
    </row>
    <row r="16" spans="1:12" ht="68.25" customHeight="1" x14ac:dyDescent="0.15">
      <c r="A16" s="74"/>
      <c r="B16" s="179" t="s">
        <v>96</v>
      </c>
      <c r="C16" s="180"/>
      <c r="D16" s="151" t="s">
        <v>190</v>
      </c>
      <c r="E16" s="151"/>
      <c r="F16" s="75">
        <f>IF(ISERROR(3.6*(100/F25)*F27),0,3.6*(100/F25)*F27)</f>
        <v>0</v>
      </c>
      <c r="G16" s="76" t="s">
        <v>97</v>
      </c>
      <c r="H16" s="172" t="str">
        <f>'MPS(input)'!G16</f>
        <v xml:space="preserve">Power generation efficiency obtained from manufacturer's specification
</v>
      </c>
      <c r="I16" s="172"/>
      <c r="J16" s="172"/>
      <c r="K16" s="171" t="str">
        <f>IF('MPS(input)'!J16&gt;0,'MPS(input)'!J16,"")</f>
        <v>Calculated</v>
      </c>
      <c r="L16" s="171"/>
    </row>
    <row r="17" spans="1:12" ht="68.25" customHeight="1" x14ac:dyDescent="0.15">
      <c r="A17" s="74"/>
      <c r="B17" s="179" t="s">
        <v>96</v>
      </c>
      <c r="C17" s="180"/>
      <c r="D17" s="151" t="s">
        <v>191</v>
      </c>
      <c r="E17" s="151"/>
      <c r="F17" s="75">
        <f>IF(ISERROR(F9*F26*F27/F10),0,F9*F26*F27/F10)</f>
        <v>0</v>
      </c>
      <c r="G17" s="76" t="s">
        <v>97</v>
      </c>
      <c r="H17" s="172" t="str">
        <f>'MPS(input)'!G17</f>
        <v>The power generation efficiency calculated from monitored data of the amount of fuel input for power generation and the amount of electricity generated.</v>
      </c>
      <c r="I17" s="172"/>
      <c r="J17" s="172"/>
      <c r="K17" s="171" t="str">
        <f>IF('MPS(input)'!J17&gt;0,'MPS(input)'!J17,"")</f>
        <v>Calculated</v>
      </c>
      <c r="L17" s="171"/>
    </row>
    <row r="18" spans="1:12" ht="129.75" customHeight="1" x14ac:dyDescent="0.15">
      <c r="A18" s="74"/>
      <c r="B18" s="179" t="s">
        <v>96</v>
      </c>
      <c r="C18" s="180"/>
      <c r="D18" s="151" t="s">
        <v>192</v>
      </c>
      <c r="E18" s="151"/>
      <c r="F18" s="126" t="str">
        <f>IF('MPS(input)'!E18&gt;0,'MPS(input)'!E18,"")</f>
        <v/>
      </c>
      <c r="G18" s="76" t="s">
        <v>97</v>
      </c>
      <c r="H18" s="172" t="str">
        <f>'MPS(input)'!G18</f>
        <v>[Captive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v>
      </c>
      <c r="I18" s="172"/>
      <c r="J18" s="172"/>
      <c r="K18" s="171" t="str">
        <f>IF('MPS(input)'!J18&gt;0,'MPS(input)'!J18,"")</f>
        <v/>
      </c>
      <c r="L18" s="171"/>
    </row>
    <row r="19" spans="1:12" ht="117.75" customHeight="1" x14ac:dyDescent="0.15">
      <c r="A19" s="74"/>
      <c r="B19" s="179" t="s">
        <v>96</v>
      </c>
      <c r="C19" s="180"/>
      <c r="D19" s="153" t="s">
        <v>196</v>
      </c>
      <c r="E19" s="153"/>
      <c r="F19" s="126" t="str">
        <f>IF('MPS(input)'!E19&gt;0,'MPS(input)'!E19,"")</f>
        <v/>
      </c>
      <c r="G19" s="140" t="s">
        <v>97</v>
      </c>
      <c r="H19" s="183" t="s">
        <v>210</v>
      </c>
      <c r="I19" s="184"/>
      <c r="J19" s="185"/>
      <c r="K19" s="173"/>
      <c r="L19" s="174"/>
    </row>
    <row r="20" spans="1:12" ht="54.75" customHeight="1" x14ac:dyDescent="0.15">
      <c r="A20" s="74"/>
      <c r="B20" s="177" t="s">
        <v>24</v>
      </c>
      <c r="C20" s="178"/>
      <c r="D20" s="146" t="s">
        <v>103</v>
      </c>
      <c r="E20" s="146"/>
      <c r="F20" s="130" t="str">
        <f>IF('MPS(input)'!E20&gt;0,'MPS(input)'!E20,"")</f>
        <v>-</v>
      </c>
      <c r="G20" s="70" t="s">
        <v>25</v>
      </c>
      <c r="H20" s="172" t="str">
        <f>'MPS(input)'!G20</f>
        <v>Specifications of project chiller i prepared for the quotation or factory acceptance test data by manufacturer</v>
      </c>
      <c r="I20" s="172"/>
      <c r="J20" s="172"/>
      <c r="K20" s="171" t="str">
        <f>IF('MPS(input)'!J20&gt;0,'MPS(input)'!J20,"")</f>
        <v>Input on "MPS
(input_separate)"</v>
      </c>
      <c r="L20" s="171"/>
    </row>
    <row r="21" spans="1:12" ht="54.75" customHeight="1" x14ac:dyDescent="0.15">
      <c r="A21" s="74"/>
      <c r="B21" s="177" t="s">
        <v>105</v>
      </c>
      <c r="C21" s="178"/>
      <c r="D21" s="146" t="s">
        <v>106</v>
      </c>
      <c r="E21" s="146"/>
      <c r="F21" s="130" t="str">
        <f>IF('MPS(input)'!E21&gt;0,'MPS(input)'!E21,"")</f>
        <v>-</v>
      </c>
      <c r="G21" s="70" t="s">
        <v>25</v>
      </c>
      <c r="H21" s="172" t="str">
        <f>'MPS(input)'!G21</f>
        <v>Specifications of project chiller i prepared for the quotation or factory acceptance test data by manufacturer</v>
      </c>
      <c r="I21" s="172"/>
      <c r="J21" s="172"/>
      <c r="K21" s="171" t="str">
        <f>IF('MPS(input)'!J21&gt;0,'MPS(input)'!J21,"")</f>
        <v>Input on "MPS
(input_separate)"</v>
      </c>
      <c r="L21" s="171"/>
    </row>
    <row r="22" spans="1:12" ht="54.75" customHeight="1" x14ac:dyDescent="0.15">
      <c r="A22" s="74"/>
      <c r="B22" s="177" t="s">
        <v>107</v>
      </c>
      <c r="C22" s="178"/>
      <c r="D22" s="146" t="s">
        <v>108</v>
      </c>
      <c r="E22" s="146"/>
      <c r="F22" s="130" t="str">
        <f>IF('MPS(input)'!E22&gt;0,'MPS(input)'!E22,"")</f>
        <v>-</v>
      </c>
      <c r="G22" s="125" t="s">
        <v>26</v>
      </c>
      <c r="H22" s="172" t="str">
        <f>'MPS(input)'!G22</f>
        <v>Selected from the default values set in the methodology</v>
      </c>
      <c r="I22" s="172"/>
      <c r="J22" s="172"/>
      <c r="K22" s="171" t="str">
        <f>IF('MPS(input)'!J22&gt;0,'MPS(input)'!J22,"")</f>
        <v>Input on "MPS
(input_separate)"</v>
      </c>
      <c r="L22" s="171"/>
    </row>
    <row r="23" spans="1:12" ht="54.75" customHeight="1" x14ac:dyDescent="0.15">
      <c r="A23" s="74"/>
      <c r="B23" s="177" t="s">
        <v>28</v>
      </c>
      <c r="C23" s="178"/>
      <c r="D23" s="146" t="s">
        <v>109</v>
      </c>
      <c r="E23" s="146"/>
      <c r="F23" s="130" t="str">
        <f>IF('MPS(input)'!E23&gt;0,'MPS(input)'!E23,"")</f>
        <v>-</v>
      </c>
      <c r="G23" s="125" t="s">
        <v>26</v>
      </c>
      <c r="H23" s="172" t="str">
        <f>'MPS(input)'!G23</f>
        <v>Specifications of project chiller i prepared for the quotation or factory acceptance test data by manufacturer</v>
      </c>
      <c r="I23" s="172"/>
      <c r="J23" s="172"/>
      <c r="K23" s="171" t="str">
        <f>IF('MPS(input)'!J23&gt;0,'MPS(input)'!J23,"")</f>
        <v>Input on "MPS
(input_separate)"</v>
      </c>
      <c r="L23" s="171"/>
    </row>
    <row r="24" spans="1:12" ht="54.75" customHeight="1" x14ac:dyDescent="0.15">
      <c r="A24" s="74"/>
      <c r="B24" s="177" t="s">
        <v>110</v>
      </c>
      <c r="C24" s="178"/>
      <c r="D24" s="146" t="s">
        <v>29</v>
      </c>
      <c r="E24" s="146"/>
      <c r="F24" s="130" t="str">
        <f>IF('MPS(input)'!E24&gt;0,'MPS(input)'!E24,"")</f>
        <v>-</v>
      </c>
      <c r="G24" s="125" t="s">
        <v>26</v>
      </c>
      <c r="H24" s="172" t="str">
        <f>'MPS(input)'!G24</f>
        <v>Calculated with the following equation;
COPPJ,tc,i= COPPJ,i × [(Tcooling-out,i - Tchilled-out,i + TDchilled + TDcooling) ÷ (37 - 7 + TDchilled + TDcooling)]</v>
      </c>
      <c r="I24" s="172"/>
      <c r="J24" s="172"/>
      <c r="K24" s="171" t="str">
        <f>IF('MPS(input)'!J24&gt;0,'MPS(input)'!J24,"")</f>
        <v/>
      </c>
      <c r="L24" s="171"/>
    </row>
    <row r="25" spans="1:12" ht="54.75" customHeight="1" x14ac:dyDescent="0.15">
      <c r="A25" s="74"/>
      <c r="B25" s="177" t="s">
        <v>55</v>
      </c>
      <c r="C25" s="178"/>
      <c r="D25" s="146" t="s">
        <v>56</v>
      </c>
      <c r="E25" s="146"/>
      <c r="F25" s="131" t="str">
        <f>IF('MPS(input)'!E25&gt;0,'MPS(input)'!E25,"")</f>
        <v/>
      </c>
      <c r="G25" s="77" t="s">
        <v>57</v>
      </c>
      <c r="H25" s="172" t="str">
        <f>'MPS(input)'!G25</f>
        <v>Specification of the captive power generation system provided by the manufacturer</v>
      </c>
      <c r="I25" s="172"/>
      <c r="J25" s="172"/>
      <c r="K25" s="171" t="str">
        <f>IF('MPS(input)'!J25&gt;0,'MPS(input)'!J25,"")</f>
        <v/>
      </c>
      <c r="L25" s="171"/>
    </row>
    <row r="26" spans="1:12" ht="92.25" customHeight="1" x14ac:dyDescent="0.15">
      <c r="A26" s="74"/>
      <c r="B26" s="177" t="s">
        <v>59</v>
      </c>
      <c r="C26" s="178"/>
      <c r="D26" s="146" t="s">
        <v>60</v>
      </c>
      <c r="E26" s="146"/>
      <c r="F26" s="131" t="str">
        <f>IF('MPS(input)'!E26&gt;0,'MPS(input)'!E26,"")</f>
        <v/>
      </c>
      <c r="G26" s="77" t="s">
        <v>194</v>
      </c>
      <c r="H26" s="172" t="str">
        <f>'MPS(input)'!G26</f>
        <v>In order of preference:
1) values provided by the fuel supplier;
2) measurement by the project participants;
3) regional or national default values;
4) IPCC default values provided in table 1.2 of Ch.1 Vol.2 of 2006 IPCC Guidelines on National GHG Inventories. Lower value is applied.</v>
      </c>
      <c r="I26" s="172"/>
      <c r="J26" s="172"/>
      <c r="K26" s="171" t="str">
        <f>IF('MPS(input)'!J26&gt;0,'MPS(input)'!J26,"")</f>
        <v/>
      </c>
      <c r="L26" s="171"/>
    </row>
    <row r="27" spans="1:12" ht="94.5" customHeight="1" x14ac:dyDescent="0.15">
      <c r="A27" s="74"/>
      <c r="B27" s="177" t="s">
        <v>62</v>
      </c>
      <c r="C27" s="178"/>
      <c r="D27" s="146" t="s">
        <v>63</v>
      </c>
      <c r="E27" s="146"/>
      <c r="F27" s="132" t="str">
        <f>IF('MPS(input)'!E27&gt;0,'MPS(input)'!E27,"")</f>
        <v/>
      </c>
      <c r="G27" s="77" t="s">
        <v>64</v>
      </c>
      <c r="H27" s="172" t="str">
        <f>'MPS(input)'!G27</f>
        <v>In order of preference:
1) values provided by the fuel supplier;
2) measurement by the project participants;
3) regional or national default values;
4) IPCC default values provided in table 1.4 of Ch.1 Vol.2 of 2006 IPCC Guidelines on National GHG Inventories. Lower value is applied.</v>
      </c>
      <c r="I27" s="172"/>
      <c r="J27" s="172"/>
      <c r="K27" s="171" t="str">
        <f>IF('MPS(input)'!J27&gt;0,'MPS(input)'!J27,"")</f>
        <v/>
      </c>
      <c r="L27" s="171"/>
    </row>
    <row r="28" spans="1:12" ht="6.75" customHeight="1" x14ac:dyDescent="0.15">
      <c r="A28" s="74"/>
      <c r="B28" s="74"/>
    </row>
    <row r="29" spans="1:12" ht="18.75" customHeight="1" x14ac:dyDescent="0.15">
      <c r="A29" s="78" t="s">
        <v>171</v>
      </c>
      <c r="B29" s="78"/>
      <c r="C29" s="78"/>
    </row>
    <row r="30" spans="1:12" ht="17.25" thickBot="1" x14ac:dyDescent="0.2">
      <c r="B30" s="161" t="s">
        <v>177</v>
      </c>
      <c r="C30" s="161"/>
      <c r="D30" s="186" t="s">
        <v>113</v>
      </c>
      <c r="E30" s="187"/>
      <c r="F30" s="79" t="s">
        <v>77</v>
      </c>
    </row>
    <row r="31" spans="1:12" ht="19.5" thickBot="1" x14ac:dyDescent="0.2">
      <c r="B31" s="181"/>
      <c r="C31" s="182"/>
      <c r="D31" s="159">
        <f>ROUNDDOWN('MRS(calc_process)'!G6,0)</f>
        <v>0</v>
      </c>
      <c r="E31" s="160"/>
      <c r="F31" s="80" t="s">
        <v>35</v>
      </c>
    </row>
    <row r="32" spans="1:12" ht="20.100000000000001" customHeight="1" x14ac:dyDescent="0.15">
      <c r="C32" s="81"/>
      <c r="D32" s="81"/>
      <c r="G32" s="82"/>
      <c r="H32" s="82"/>
    </row>
    <row r="33" spans="1:11" ht="18.75" customHeight="1" x14ac:dyDescent="0.15">
      <c r="A33" s="66" t="s">
        <v>30</v>
      </c>
      <c r="B33" s="66"/>
    </row>
    <row r="34" spans="1:11" ht="18" customHeight="1" x14ac:dyDescent="0.15">
      <c r="B34" s="83" t="s">
        <v>31</v>
      </c>
      <c r="C34" s="133" t="s">
        <v>181</v>
      </c>
      <c r="D34" s="134"/>
      <c r="E34" s="134"/>
      <c r="F34" s="134"/>
      <c r="G34" s="134"/>
      <c r="H34" s="134"/>
      <c r="I34" s="134"/>
      <c r="J34" s="135"/>
      <c r="K34" s="84"/>
    </row>
    <row r="35" spans="1:11" ht="18" customHeight="1" x14ac:dyDescent="0.15">
      <c r="B35" s="83" t="s">
        <v>32</v>
      </c>
      <c r="C35" s="133" t="s">
        <v>182</v>
      </c>
      <c r="D35" s="134"/>
      <c r="E35" s="134"/>
      <c r="F35" s="134"/>
      <c r="G35" s="134"/>
      <c r="H35" s="134"/>
      <c r="I35" s="134"/>
      <c r="J35" s="135"/>
      <c r="K35" s="84"/>
    </row>
    <row r="36" spans="1:11" ht="18" customHeight="1" x14ac:dyDescent="0.15">
      <c r="B36" s="83" t="s">
        <v>33</v>
      </c>
      <c r="C36" s="133" t="s">
        <v>183</v>
      </c>
      <c r="D36" s="134"/>
      <c r="E36" s="134"/>
      <c r="F36" s="134"/>
      <c r="G36" s="134"/>
      <c r="H36" s="134"/>
      <c r="I36" s="134"/>
      <c r="J36" s="135"/>
      <c r="K36" s="84"/>
    </row>
  </sheetData>
  <sheetProtection password="C763" sheet="1" objects="1" scenarios="1" formatCells="0" formatRows="0"/>
  <mergeCells count="64">
    <mergeCell ref="B19:C19"/>
    <mergeCell ref="D19:E19"/>
    <mergeCell ref="H19:J19"/>
    <mergeCell ref="B24:C24"/>
    <mergeCell ref="D30:E30"/>
    <mergeCell ref="B25:C25"/>
    <mergeCell ref="B26:C26"/>
    <mergeCell ref="B27:C27"/>
    <mergeCell ref="B30:C30"/>
    <mergeCell ref="D27:E27"/>
    <mergeCell ref="H27:J27"/>
    <mergeCell ref="D31:E31"/>
    <mergeCell ref="B13:C13"/>
    <mergeCell ref="B14:C14"/>
    <mergeCell ref="B15:C15"/>
    <mergeCell ref="B16:C16"/>
    <mergeCell ref="B17:C17"/>
    <mergeCell ref="D26:E26"/>
    <mergeCell ref="D22:E22"/>
    <mergeCell ref="D17:E17"/>
    <mergeCell ref="D13:E13"/>
    <mergeCell ref="B31:C31"/>
    <mergeCell ref="B18:C18"/>
    <mergeCell ref="B20:C20"/>
    <mergeCell ref="B21:C21"/>
    <mergeCell ref="B22:C22"/>
    <mergeCell ref="B23:C23"/>
    <mergeCell ref="K27:L27"/>
    <mergeCell ref="D24:E24"/>
    <mergeCell ref="H24:J24"/>
    <mergeCell ref="K24:L24"/>
    <mergeCell ref="D25:E25"/>
    <mergeCell ref="H25:J25"/>
    <mergeCell ref="K25:L25"/>
    <mergeCell ref="H26:J26"/>
    <mergeCell ref="K19:L19"/>
    <mergeCell ref="K17:L17"/>
    <mergeCell ref="D18:E18"/>
    <mergeCell ref="H18:J18"/>
    <mergeCell ref="K26:L26"/>
    <mergeCell ref="K22:L22"/>
    <mergeCell ref="D23:E23"/>
    <mergeCell ref="H23:J23"/>
    <mergeCell ref="K23:L23"/>
    <mergeCell ref="D20:E20"/>
    <mergeCell ref="H20:J20"/>
    <mergeCell ref="K20:L20"/>
    <mergeCell ref="D21:E21"/>
    <mergeCell ref="H21:J21"/>
    <mergeCell ref="K21:L21"/>
    <mergeCell ref="H22:J22"/>
    <mergeCell ref="H13:J13"/>
    <mergeCell ref="K13:L13"/>
    <mergeCell ref="D14:E14"/>
    <mergeCell ref="H14:J14"/>
    <mergeCell ref="K14:L14"/>
    <mergeCell ref="K18:L18"/>
    <mergeCell ref="D15:E15"/>
    <mergeCell ref="H15:J15"/>
    <mergeCell ref="K15:L15"/>
    <mergeCell ref="D16:E16"/>
    <mergeCell ref="H16:J16"/>
    <mergeCell ref="K16:L16"/>
    <mergeCell ref="H17:J17"/>
  </mergeCells>
  <phoneticPr fontId="4"/>
  <pageMargins left="0.70866141732283472" right="0.70866141732283472" top="0.74803149606299213" bottom="0.74803149606299213" header="0.31496062992125984" footer="0.31496062992125984"/>
  <pageSetup paperSize="9" scale="65" fitToHeight="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U27"/>
  <sheetViews>
    <sheetView showGridLines="0" view="pageBreakPreview" zoomScale="60" zoomScaleNormal="85" workbookViewId="0"/>
  </sheetViews>
  <sheetFormatPr defaultColWidth="9" defaultRowHeight="14.25" x14ac:dyDescent="0.15"/>
  <cols>
    <col min="1" max="1" width="12" style="86" customWidth="1"/>
    <col min="2" max="2" width="10" style="86" bestFit="1" customWidth="1"/>
    <col min="3" max="21" width="13.75" style="86" customWidth="1"/>
    <col min="22" max="16384" width="9" style="86"/>
  </cols>
  <sheetData>
    <row r="1" spans="1:21" x14ac:dyDescent="0.15">
      <c r="U1" s="87" t="str">
        <f>'MPS(input)'!K1</f>
        <v>Monitoring Spreadsheet: JCM_TH_AM005_ver02.0</v>
      </c>
    </row>
    <row r="2" spans="1:21" x14ac:dyDescent="0.15">
      <c r="U2" s="87" t="str">
        <f>'MPS(input)'!K2</f>
        <v>Reference Number:</v>
      </c>
    </row>
    <row r="3" spans="1:21" s="89" customFormat="1" ht="27.6" customHeight="1" x14ac:dyDescent="0.15">
      <c r="A3" s="88"/>
      <c r="B3" s="88"/>
      <c r="C3" s="162" t="s">
        <v>172</v>
      </c>
      <c r="D3" s="163"/>
      <c r="E3" s="164"/>
      <c r="F3" s="162" t="s">
        <v>173</v>
      </c>
      <c r="G3" s="163"/>
      <c r="H3" s="163"/>
      <c r="I3" s="163"/>
      <c r="J3" s="163"/>
      <c r="K3" s="163"/>
      <c r="L3" s="163"/>
      <c r="M3" s="163"/>
      <c r="N3" s="163"/>
      <c r="O3" s="163"/>
      <c r="P3" s="163"/>
      <c r="Q3" s="163"/>
      <c r="R3" s="164"/>
      <c r="S3" s="165" t="s">
        <v>174</v>
      </c>
      <c r="T3" s="166"/>
      <c r="U3" s="167"/>
    </row>
    <row r="4" spans="1:21" ht="18.75" x14ac:dyDescent="0.15">
      <c r="A4" s="90" t="s">
        <v>66</v>
      </c>
      <c r="B4" s="121" t="s">
        <v>162</v>
      </c>
      <c r="C4" s="122" t="s">
        <v>117</v>
      </c>
      <c r="D4" s="118" t="s">
        <v>118</v>
      </c>
      <c r="E4" s="118" t="s">
        <v>119</v>
      </c>
      <c r="F4" s="119" t="s">
        <v>120</v>
      </c>
      <c r="G4" s="119" t="s">
        <v>120</v>
      </c>
      <c r="H4" s="119" t="s">
        <v>120</v>
      </c>
      <c r="I4" s="120" t="s">
        <v>121</v>
      </c>
      <c r="J4" s="120" t="s">
        <v>96</v>
      </c>
      <c r="K4" s="119" t="s">
        <v>122</v>
      </c>
      <c r="L4" s="119" t="s">
        <v>123</v>
      </c>
      <c r="M4" s="119" t="s">
        <v>124</v>
      </c>
      <c r="N4" s="119" t="s">
        <v>125</v>
      </c>
      <c r="O4" s="119" t="s">
        <v>126</v>
      </c>
      <c r="P4" s="119" t="s">
        <v>127</v>
      </c>
      <c r="Q4" s="119" t="s">
        <v>128</v>
      </c>
      <c r="R4" s="119" t="s">
        <v>129</v>
      </c>
      <c r="S4" s="122" t="s">
        <v>130</v>
      </c>
      <c r="T4" s="122" t="s">
        <v>131</v>
      </c>
      <c r="U4" s="122" t="s">
        <v>132</v>
      </c>
    </row>
    <row r="5" spans="1:21" ht="247.5" customHeight="1" x14ac:dyDescent="0.15">
      <c r="A5" s="90" t="s">
        <v>67</v>
      </c>
      <c r="B5" s="91" t="s">
        <v>72</v>
      </c>
      <c r="C5" s="70" t="s">
        <v>133</v>
      </c>
      <c r="D5" s="92" t="s">
        <v>134</v>
      </c>
      <c r="E5" s="93" t="s">
        <v>135</v>
      </c>
      <c r="F5" s="94" t="s">
        <v>189</v>
      </c>
      <c r="G5" s="95" t="s">
        <v>199</v>
      </c>
      <c r="H5" s="95" t="s">
        <v>203</v>
      </c>
      <c r="I5" s="96" t="s">
        <v>204</v>
      </c>
      <c r="J5" s="141" t="s">
        <v>212</v>
      </c>
      <c r="K5" s="95" t="s">
        <v>136</v>
      </c>
      <c r="L5" s="95" t="s">
        <v>137</v>
      </c>
      <c r="M5" s="95" t="s">
        <v>138</v>
      </c>
      <c r="N5" s="95" t="s">
        <v>139</v>
      </c>
      <c r="O5" s="95" t="s">
        <v>140</v>
      </c>
      <c r="P5" s="95" t="s">
        <v>56</v>
      </c>
      <c r="Q5" s="95" t="s">
        <v>60</v>
      </c>
      <c r="R5" s="97" t="s">
        <v>141</v>
      </c>
      <c r="S5" s="92" t="s">
        <v>142</v>
      </c>
      <c r="T5" s="92" t="s">
        <v>143</v>
      </c>
      <c r="U5" s="92" t="s">
        <v>180</v>
      </c>
    </row>
    <row r="6" spans="1:21" ht="28.5" x14ac:dyDescent="0.15">
      <c r="A6" s="90" t="s">
        <v>68</v>
      </c>
      <c r="B6" s="123" t="s">
        <v>44</v>
      </c>
      <c r="C6" s="119" t="s">
        <v>22</v>
      </c>
      <c r="D6" s="118" t="s">
        <v>195</v>
      </c>
      <c r="E6" s="119" t="s">
        <v>22</v>
      </c>
      <c r="F6" s="118" t="s">
        <v>144</v>
      </c>
      <c r="G6" s="118" t="s">
        <v>144</v>
      </c>
      <c r="H6" s="118" t="s">
        <v>144</v>
      </c>
      <c r="I6" s="124" t="s">
        <v>145</v>
      </c>
      <c r="J6" s="124" t="s">
        <v>97</v>
      </c>
      <c r="K6" s="118" t="s">
        <v>25</v>
      </c>
      <c r="L6" s="118" t="s">
        <v>25</v>
      </c>
      <c r="M6" s="125" t="s">
        <v>26</v>
      </c>
      <c r="N6" s="125" t="s">
        <v>26</v>
      </c>
      <c r="O6" s="125" t="s">
        <v>26</v>
      </c>
      <c r="P6" s="125" t="s">
        <v>57</v>
      </c>
      <c r="Q6" s="118" t="s">
        <v>195</v>
      </c>
      <c r="R6" s="125" t="s">
        <v>146</v>
      </c>
      <c r="S6" s="123" t="s">
        <v>147</v>
      </c>
      <c r="T6" s="123" t="s">
        <v>147</v>
      </c>
      <c r="U6" s="123" t="s">
        <v>147</v>
      </c>
    </row>
    <row r="7" spans="1:21" x14ac:dyDescent="0.15">
      <c r="A7" s="168" t="s">
        <v>179</v>
      </c>
      <c r="B7" s="16">
        <v>1</v>
      </c>
      <c r="C7" s="106"/>
      <c r="D7" s="104">
        <f>'MRS(input)'!$F$9</f>
        <v>0</v>
      </c>
      <c r="E7" s="105">
        <f>'MRS(input)'!$F$10</f>
        <v>0</v>
      </c>
      <c r="F7" s="101" t="str">
        <f>'MRS(input)'!$F$15</f>
        <v/>
      </c>
      <c r="G7" s="102">
        <f>'MRS(input)'!$F$16</f>
        <v>0</v>
      </c>
      <c r="H7" s="102">
        <f>'MRS(input)'!$F$17</f>
        <v>0</v>
      </c>
      <c r="I7" s="103" t="str">
        <f>'MRS(input)'!$F$18</f>
        <v/>
      </c>
      <c r="J7" s="103" t="str">
        <f>'MRS(input)'!$F$19</f>
        <v/>
      </c>
      <c r="K7" s="128">
        <f>'MPS(input_separate)'!K7</f>
        <v>0</v>
      </c>
      <c r="L7" s="128">
        <f>'MPS(input_separate)'!L7</f>
        <v>0</v>
      </c>
      <c r="M7" s="112">
        <f>'MPS(input_separate)'!M7</f>
        <v>0</v>
      </c>
      <c r="N7" s="112">
        <f>'MPS(input_separate)'!N7</f>
        <v>0</v>
      </c>
      <c r="O7" s="108">
        <f>N7*((K7-L7+'MRS(calc_process)'!$F$19+'MRS(calc_process)'!$F$20)/(37-7+'MRS(calc_process)'!$F$19+'MRS(calc_process)'!$F$20))</f>
        <v>0</v>
      </c>
      <c r="P7" s="108" t="str">
        <f>'MRS(input)'!$F$25</f>
        <v/>
      </c>
      <c r="Q7" s="108" t="str">
        <f>'MRS(input)'!$F$26</f>
        <v/>
      </c>
      <c r="R7" s="109" t="str">
        <f>'MRS(input)'!$F$27</f>
        <v/>
      </c>
      <c r="S7" s="110">
        <f>IF(ISERROR(C7*(O7/M7)*SMALL(F7:J7,COUNTIF(F7:J7,0)+1)),0,(C7*(O7/M7)*SMALL(F7:J7,COUNTIF(F7:J7,0)+1)))</f>
        <v>0</v>
      </c>
      <c r="T7" s="110">
        <f>IF(ISERROR(C7*SMALL(F7:I7,COUNTIF(F7:I7,0)+1)),0,(C7*SMALL(F7:I7,COUNTIF(F7:I7,0)+1)))</f>
        <v>0</v>
      </c>
      <c r="U7" s="111">
        <f>S7-T7</f>
        <v>0</v>
      </c>
    </row>
    <row r="8" spans="1:21" x14ac:dyDescent="0.15">
      <c r="A8" s="168"/>
      <c r="B8" s="16">
        <v>2</v>
      </c>
      <c r="C8" s="106"/>
      <c r="D8" s="104">
        <f>'MRS(input)'!$F$9</f>
        <v>0</v>
      </c>
      <c r="E8" s="105">
        <f>'MRS(input)'!$F$10</f>
        <v>0</v>
      </c>
      <c r="F8" s="101" t="str">
        <f>'MRS(input)'!$F$15</f>
        <v/>
      </c>
      <c r="G8" s="102">
        <f>'MRS(input)'!$F$16</f>
        <v>0</v>
      </c>
      <c r="H8" s="102">
        <f>'MRS(input)'!$F$17</f>
        <v>0</v>
      </c>
      <c r="I8" s="103" t="str">
        <f>'MRS(input)'!$F$18</f>
        <v/>
      </c>
      <c r="J8" s="103" t="str">
        <f>'MRS(input)'!$F$19</f>
        <v/>
      </c>
      <c r="K8" s="128">
        <f>'MPS(input_separate)'!K8</f>
        <v>0</v>
      </c>
      <c r="L8" s="128">
        <f>'MPS(input_separate)'!L8</f>
        <v>0</v>
      </c>
      <c r="M8" s="112">
        <f>'MPS(input_separate)'!M8</f>
        <v>0</v>
      </c>
      <c r="N8" s="112">
        <f>'MPS(input_separate)'!N8</f>
        <v>0</v>
      </c>
      <c r="O8" s="108">
        <f>N8*((K8-L8+'MRS(calc_process)'!$F$19+'MRS(calc_process)'!$F$20)/(37-7+'MRS(calc_process)'!$F$19+'MRS(calc_process)'!$F$20))</f>
        <v>0</v>
      </c>
      <c r="P8" s="108" t="str">
        <f>'MRS(input)'!$F$25</f>
        <v/>
      </c>
      <c r="Q8" s="108" t="str">
        <f>'MRS(input)'!$F$26</f>
        <v/>
      </c>
      <c r="R8" s="109" t="str">
        <f>'MRS(input)'!$F$27</f>
        <v/>
      </c>
      <c r="S8" s="110">
        <f t="shared" ref="S8:S27" si="0">IF(ISERROR(C8*(O8/M8)*SMALL(F8:J8,COUNTIF(F8:J8,0)+1)),0,(C8*(O8/M8)*SMALL(F8:J8,COUNTIF(F8:J8,0)+1)))</f>
        <v>0</v>
      </c>
      <c r="T8" s="110">
        <f t="shared" ref="T8:T27" si="1">IF(ISERROR(C8*SMALL(F8:I8,COUNTIF(F8:I8,0)+1)),0,(C8*SMALL(F8:I8,COUNTIF(F8:I8,0)+1)))</f>
        <v>0</v>
      </c>
      <c r="U8" s="111">
        <f t="shared" ref="U8:U26" si="2">S8-T8</f>
        <v>0</v>
      </c>
    </row>
    <row r="9" spans="1:21" x14ac:dyDescent="0.15">
      <c r="A9" s="168"/>
      <c r="B9" s="16">
        <v>3</v>
      </c>
      <c r="C9" s="106"/>
      <c r="D9" s="104">
        <f>'MRS(input)'!$F$9</f>
        <v>0</v>
      </c>
      <c r="E9" s="105">
        <f>'MRS(input)'!$F$10</f>
        <v>0</v>
      </c>
      <c r="F9" s="101" t="str">
        <f>'MRS(input)'!$F$15</f>
        <v/>
      </c>
      <c r="G9" s="102">
        <f>'MRS(input)'!$F$16</f>
        <v>0</v>
      </c>
      <c r="H9" s="102">
        <f>'MRS(input)'!$F$17</f>
        <v>0</v>
      </c>
      <c r="I9" s="103" t="str">
        <f>'MRS(input)'!$F$18</f>
        <v/>
      </c>
      <c r="J9" s="103" t="str">
        <f>'MRS(input)'!$F$19</f>
        <v/>
      </c>
      <c r="K9" s="128">
        <f>'MPS(input_separate)'!K9</f>
        <v>0</v>
      </c>
      <c r="L9" s="128">
        <f>'MPS(input_separate)'!L9</f>
        <v>0</v>
      </c>
      <c r="M9" s="112">
        <f>'MPS(input_separate)'!M9</f>
        <v>0</v>
      </c>
      <c r="N9" s="112">
        <f>'MPS(input_separate)'!N9</f>
        <v>0</v>
      </c>
      <c r="O9" s="108">
        <f>N9*((K9-L9+'MRS(calc_process)'!$F$19+'MRS(calc_process)'!$F$20)/(37-7+'MRS(calc_process)'!$F$19+'MRS(calc_process)'!$F$20))</f>
        <v>0</v>
      </c>
      <c r="P9" s="108" t="str">
        <f>'MRS(input)'!$F$25</f>
        <v/>
      </c>
      <c r="Q9" s="108" t="str">
        <f>'MRS(input)'!$F$26</f>
        <v/>
      </c>
      <c r="R9" s="109" t="str">
        <f>'MRS(input)'!$F$27</f>
        <v/>
      </c>
      <c r="S9" s="110">
        <f t="shared" si="0"/>
        <v>0</v>
      </c>
      <c r="T9" s="110">
        <f t="shared" si="1"/>
        <v>0</v>
      </c>
      <c r="U9" s="111">
        <f t="shared" si="2"/>
        <v>0</v>
      </c>
    </row>
    <row r="10" spans="1:21" x14ac:dyDescent="0.15">
      <c r="A10" s="168"/>
      <c r="B10" s="16">
        <v>4</v>
      </c>
      <c r="C10" s="106"/>
      <c r="D10" s="104">
        <f>'MRS(input)'!$F$9</f>
        <v>0</v>
      </c>
      <c r="E10" s="105">
        <f>'MRS(input)'!$F$10</f>
        <v>0</v>
      </c>
      <c r="F10" s="101" t="str">
        <f>'MRS(input)'!$F$15</f>
        <v/>
      </c>
      <c r="G10" s="102">
        <f>'MRS(input)'!$F$16</f>
        <v>0</v>
      </c>
      <c r="H10" s="102">
        <f>'MRS(input)'!$F$17</f>
        <v>0</v>
      </c>
      <c r="I10" s="103" t="str">
        <f>'MRS(input)'!$F$18</f>
        <v/>
      </c>
      <c r="J10" s="103" t="str">
        <f>'MRS(input)'!$F$19</f>
        <v/>
      </c>
      <c r="K10" s="128">
        <f>'MPS(input_separate)'!K10</f>
        <v>0</v>
      </c>
      <c r="L10" s="128">
        <f>'MPS(input_separate)'!L10</f>
        <v>0</v>
      </c>
      <c r="M10" s="112">
        <f>'MPS(input_separate)'!M10</f>
        <v>0</v>
      </c>
      <c r="N10" s="112">
        <f>'MPS(input_separate)'!N10</f>
        <v>0</v>
      </c>
      <c r="O10" s="108">
        <f>N10*((K10-L10+'MRS(calc_process)'!$F$19+'MRS(calc_process)'!$F$20)/(37-7+'MRS(calc_process)'!$F$19+'MRS(calc_process)'!$F$20))</f>
        <v>0</v>
      </c>
      <c r="P10" s="108" t="str">
        <f>'MRS(input)'!$F$25</f>
        <v/>
      </c>
      <c r="Q10" s="108" t="str">
        <f>'MRS(input)'!$F$26</f>
        <v/>
      </c>
      <c r="R10" s="109" t="str">
        <f>'MRS(input)'!$F$27</f>
        <v/>
      </c>
      <c r="S10" s="110">
        <f t="shared" si="0"/>
        <v>0</v>
      </c>
      <c r="T10" s="110">
        <f t="shared" si="1"/>
        <v>0</v>
      </c>
      <c r="U10" s="111">
        <f t="shared" si="2"/>
        <v>0</v>
      </c>
    </row>
    <row r="11" spans="1:21" x14ac:dyDescent="0.15">
      <c r="A11" s="168"/>
      <c r="B11" s="16">
        <v>5</v>
      </c>
      <c r="C11" s="106"/>
      <c r="D11" s="104">
        <f>'MRS(input)'!$F$9</f>
        <v>0</v>
      </c>
      <c r="E11" s="105">
        <f>'MRS(input)'!$F$10</f>
        <v>0</v>
      </c>
      <c r="F11" s="101" t="str">
        <f>'MRS(input)'!$F$15</f>
        <v/>
      </c>
      <c r="G11" s="102">
        <f>'MRS(input)'!$F$16</f>
        <v>0</v>
      </c>
      <c r="H11" s="102">
        <f>'MRS(input)'!$F$17</f>
        <v>0</v>
      </c>
      <c r="I11" s="103" t="str">
        <f>'MRS(input)'!$F$18</f>
        <v/>
      </c>
      <c r="J11" s="103" t="str">
        <f>'MRS(input)'!$F$19</f>
        <v/>
      </c>
      <c r="K11" s="128">
        <f>'MPS(input_separate)'!K11</f>
        <v>0</v>
      </c>
      <c r="L11" s="128">
        <f>'MPS(input_separate)'!L11</f>
        <v>0</v>
      </c>
      <c r="M11" s="112">
        <f>'MPS(input_separate)'!M11</f>
        <v>0</v>
      </c>
      <c r="N11" s="112">
        <f>'MPS(input_separate)'!N11</f>
        <v>0</v>
      </c>
      <c r="O11" s="108">
        <f>N11*((K11-L11+'MRS(calc_process)'!$F$19+'MRS(calc_process)'!$F$20)/(37-7+'MRS(calc_process)'!$F$19+'MRS(calc_process)'!$F$20))</f>
        <v>0</v>
      </c>
      <c r="P11" s="108" t="str">
        <f>'MRS(input)'!$F$25</f>
        <v/>
      </c>
      <c r="Q11" s="108" t="str">
        <f>'MRS(input)'!$F$26</f>
        <v/>
      </c>
      <c r="R11" s="109" t="str">
        <f>'MRS(input)'!$F$27</f>
        <v/>
      </c>
      <c r="S11" s="110">
        <f t="shared" si="0"/>
        <v>0</v>
      </c>
      <c r="T11" s="110">
        <f t="shared" si="1"/>
        <v>0</v>
      </c>
      <c r="U11" s="111">
        <f t="shared" si="2"/>
        <v>0</v>
      </c>
    </row>
    <row r="12" spans="1:21" x14ac:dyDescent="0.15">
      <c r="A12" s="168"/>
      <c r="B12" s="16">
        <v>6</v>
      </c>
      <c r="C12" s="106"/>
      <c r="D12" s="104">
        <f>'MRS(input)'!$F$9</f>
        <v>0</v>
      </c>
      <c r="E12" s="105">
        <f>'MRS(input)'!$F$10</f>
        <v>0</v>
      </c>
      <c r="F12" s="101" t="str">
        <f>'MRS(input)'!$F$15</f>
        <v/>
      </c>
      <c r="G12" s="102">
        <f>'MRS(input)'!$F$16</f>
        <v>0</v>
      </c>
      <c r="H12" s="102">
        <f>'MRS(input)'!$F$17</f>
        <v>0</v>
      </c>
      <c r="I12" s="103" t="str">
        <f>'MRS(input)'!$F$18</f>
        <v/>
      </c>
      <c r="J12" s="103" t="str">
        <f>'MRS(input)'!$F$19</f>
        <v/>
      </c>
      <c r="K12" s="128">
        <f>'MPS(input_separate)'!K12</f>
        <v>0</v>
      </c>
      <c r="L12" s="128">
        <f>'MPS(input_separate)'!L12</f>
        <v>0</v>
      </c>
      <c r="M12" s="112">
        <f>'MPS(input_separate)'!M12</f>
        <v>0</v>
      </c>
      <c r="N12" s="112">
        <f>'MPS(input_separate)'!N12</f>
        <v>0</v>
      </c>
      <c r="O12" s="108">
        <f>N12*((K12-L12+'MRS(calc_process)'!$F$19+'MRS(calc_process)'!$F$20)/(37-7+'MRS(calc_process)'!$F$19+'MRS(calc_process)'!$F$20))</f>
        <v>0</v>
      </c>
      <c r="P12" s="108" t="str">
        <f>'MRS(input)'!$F$25</f>
        <v/>
      </c>
      <c r="Q12" s="108" t="str">
        <f>'MRS(input)'!$F$26</f>
        <v/>
      </c>
      <c r="R12" s="109" t="str">
        <f>'MRS(input)'!$F$27</f>
        <v/>
      </c>
      <c r="S12" s="110">
        <f t="shared" si="0"/>
        <v>0</v>
      </c>
      <c r="T12" s="110">
        <f t="shared" si="1"/>
        <v>0</v>
      </c>
      <c r="U12" s="111">
        <f t="shared" si="2"/>
        <v>0</v>
      </c>
    </row>
    <row r="13" spans="1:21" x14ac:dyDescent="0.15">
      <c r="A13" s="168"/>
      <c r="B13" s="16">
        <v>7</v>
      </c>
      <c r="C13" s="106"/>
      <c r="D13" s="104">
        <f>'MRS(input)'!$F$9</f>
        <v>0</v>
      </c>
      <c r="E13" s="105">
        <f>'MRS(input)'!$F$10</f>
        <v>0</v>
      </c>
      <c r="F13" s="101" t="str">
        <f>'MRS(input)'!$F$15</f>
        <v/>
      </c>
      <c r="G13" s="102">
        <f>'MRS(input)'!$F$16</f>
        <v>0</v>
      </c>
      <c r="H13" s="102">
        <f>'MRS(input)'!$F$17</f>
        <v>0</v>
      </c>
      <c r="I13" s="103" t="str">
        <f>'MRS(input)'!$F$18</f>
        <v/>
      </c>
      <c r="J13" s="103" t="str">
        <f>'MRS(input)'!$F$19</f>
        <v/>
      </c>
      <c r="K13" s="128">
        <f>'MPS(input_separate)'!K13</f>
        <v>0</v>
      </c>
      <c r="L13" s="128">
        <f>'MPS(input_separate)'!L13</f>
        <v>0</v>
      </c>
      <c r="M13" s="112">
        <f>'MPS(input_separate)'!M13</f>
        <v>0</v>
      </c>
      <c r="N13" s="112">
        <f>'MPS(input_separate)'!N13</f>
        <v>0</v>
      </c>
      <c r="O13" s="108">
        <f>N13*((K13-L13+'MRS(calc_process)'!$F$19+'MRS(calc_process)'!$F$20)/(37-7+'MRS(calc_process)'!$F$19+'MRS(calc_process)'!$F$20))</f>
        <v>0</v>
      </c>
      <c r="P13" s="108" t="str">
        <f>'MRS(input)'!$F$25</f>
        <v/>
      </c>
      <c r="Q13" s="108" t="str">
        <f>'MRS(input)'!$F$26</f>
        <v/>
      </c>
      <c r="R13" s="109" t="str">
        <f>'MRS(input)'!$F$27</f>
        <v/>
      </c>
      <c r="S13" s="110">
        <f t="shared" si="0"/>
        <v>0</v>
      </c>
      <c r="T13" s="110">
        <f t="shared" si="1"/>
        <v>0</v>
      </c>
      <c r="U13" s="111">
        <f t="shared" si="2"/>
        <v>0</v>
      </c>
    </row>
    <row r="14" spans="1:21" x14ac:dyDescent="0.15">
      <c r="A14" s="168"/>
      <c r="B14" s="16">
        <v>8</v>
      </c>
      <c r="C14" s="106"/>
      <c r="D14" s="104">
        <f>'MRS(input)'!$F$9</f>
        <v>0</v>
      </c>
      <c r="E14" s="105">
        <f>'MRS(input)'!$F$10</f>
        <v>0</v>
      </c>
      <c r="F14" s="101" t="str">
        <f>'MRS(input)'!$F$15</f>
        <v/>
      </c>
      <c r="G14" s="102">
        <f>'MRS(input)'!$F$16</f>
        <v>0</v>
      </c>
      <c r="H14" s="102">
        <f>'MRS(input)'!$F$17</f>
        <v>0</v>
      </c>
      <c r="I14" s="103" t="str">
        <f>'MRS(input)'!$F$18</f>
        <v/>
      </c>
      <c r="J14" s="103" t="str">
        <f>'MRS(input)'!$F$19</f>
        <v/>
      </c>
      <c r="K14" s="128">
        <f>'MPS(input_separate)'!K14</f>
        <v>0</v>
      </c>
      <c r="L14" s="128">
        <f>'MPS(input_separate)'!L14</f>
        <v>0</v>
      </c>
      <c r="M14" s="112">
        <f>'MPS(input_separate)'!M14</f>
        <v>0</v>
      </c>
      <c r="N14" s="112">
        <f>'MPS(input_separate)'!N14</f>
        <v>0</v>
      </c>
      <c r="O14" s="108">
        <f>N14*((K14-L14+'MRS(calc_process)'!$F$19+'MRS(calc_process)'!$F$20)/(37-7+'MRS(calc_process)'!$F$19+'MRS(calc_process)'!$F$20))</f>
        <v>0</v>
      </c>
      <c r="P14" s="108" t="str">
        <f>'MRS(input)'!$F$25</f>
        <v/>
      </c>
      <c r="Q14" s="108" t="str">
        <f>'MRS(input)'!$F$26</f>
        <v/>
      </c>
      <c r="R14" s="109" t="str">
        <f>'MRS(input)'!$F$27</f>
        <v/>
      </c>
      <c r="S14" s="110">
        <f t="shared" si="0"/>
        <v>0</v>
      </c>
      <c r="T14" s="110">
        <f t="shared" si="1"/>
        <v>0</v>
      </c>
      <c r="U14" s="111">
        <f t="shared" si="2"/>
        <v>0</v>
      </c>
    </row>
    <row r="15" spans="1:21" x14ac:dyDescent="0.15">
      <c r="A15" s="168"/>
      <c r="B15" s="16">
        <v>9</v>
      </c>
      <c r="C15" s="106"/>
      <c r="D15" s="104">
        <f>'MRS(input)'!$F$9</f>
        <v>0</v>
      </c>
      <c r="E15" s="105">
        <f>'MRS(input)'!$F$10</f>
        <v>0</v>
      </c>
      <c r="F15" s="101" t="str">
        <f>'MRS(input)'!$F$15</f>
        <v/>
      </c>
      <c r="G15" s="102">
        <f>'MRS(input)'!$F$16</f>
        <v>0</v>
      </c>
      <c r="H15" s="102">
        <f>'MRS(input)'!$F$17</f>
        <v>0</v>
      </c>
      <c r="I15" s="103" t="str">
        <f>'MRS(input)'!$F$18</f>
        <v/>
      </c>
      <c r="J15" s="103" t="str">
        <f>'MRS(input)'!$F$19</f>
        <v/>
      </c>
      <c r="K15" s="128">
        <f>'MPS(input_separate)'!K15</f>
        <v>0</v>
      </c>
      <c r="L15" s="128">
        <f>'MPS(input_separate)'!L15</f>
        <v>0</v>
      </c>
      <c r="M15" s="112">
        <f>'MPS(input_separate)'!M15</f>
        <v>0</v>
      </c>
      <c r="N15" s="112">
        <f>'MPS(input_separate)'!N15</f>
        <v>0</v>
      </c>
      <c r="O15" s="108">
        <f>N15*((K15-L15+'MRS(calc_process)'!$F$19+'MRS(calc_process)'!$F$20)/(37-7+'MRS(calc_process)'!$F$19+'MRS(calc_process)'!$F$20))</f>
        <v>0</v>
      </c>
      <c r="P15" s="108" t="str">
        <f>'MRS(input)'!$F$25</f>
        <v/>
      </c>
      <c r="Q15" s="108" t="str">
        <f>'MRS(input)'!$F$26</f>
        <v/>
      </c>
      <c r="R15" s="109" t="str">
        <f>'MRS(input)'!$F$27</f>
        <v/>
      </c>
      <c r="S15" s="110">
        <f t="shared" si="0"/>
        <v>0</v>
      </c>
      <c r="T15" s="110">
        <f t="shared" si="1"/>
        <v>0</v>
      </c>
      <c r="U15" s="111">
        <f t="shared" si="2"/>
        <v>0</v>
      </c>
    </row>
    <row r="16" spans="1:21" x14ac:dyDescent="0.15">
      <c r="A16" s="168"/>
      <c r="B16" s="16">
        <v>10</v>
      </c>
      <c r="C16" s="106"/>
      <c r="D16" s="104">
        <f>'MRS(input)'!$F$9</f>
        <v>0</v>
      </c>
      <c r="E16" s="105">
        <f>'MRS(input)'!$F$10</f>
        <v>0</v>
      </c>
      <c r="F16" s="101" t="str">
        <f>'MRS(input)'!$F$15</f>
        <v/>
      </c>
      <c r="G16" s="102">
        <f>'MRS(input)'!$F$16</f>
        <v>0</v>
      </c>
      <c r="H16" s="102">
        <f>'MRS(input)'!$F$17</f>
        <v>0</v>
      </c>
      <c r="I16" s="103" t="str">
        <f>'MRS(input)'!$F$18</f>
        <v/>
      </c>
      <c r="J16" s="103" t="str">
        <f>'MRS(input)'!$F$19</f>
        <v/>
      </c>
      <c r="K16" s="128">
        <f>'MPS(input_separate)'!K16</f>
        <v>0</v>
      </c>
      <c r="L16" s="128">
        <f>'MPS(input_separate)'!L16</f>
        <v>0</v>
      </c>
      <c r="M16" s="112">
        <f>'MPS(input_separate)'!M16</f>
        <v>0</v>
      </c>
      <c r="N16" s="112">
        <f>'MPS(input_separate)'!N16</f>
        <v>0</v>
      </c>
      <c r="O16" s="108">
        <f>N16*((K16-L16+'MRS(calc_process)'!$F$19+'MRS(calc_process)'!$F$20)/(37-7+'MRS(calc_process)'!$F$19+'MRS(calc_process)'!$F$20))</f>
        <v>0</v>
      </c>
      <c r="P16" s="108" t="str">
        <f>'MRS(input)'!$F$25</f>
        <v/>
      </c>
      <c r="Q16" s="108" t="str">
        <f>'MRS(input)'!$F$26</f>
        <v/>
      </c>
      <c r="R16" s="109" t="str">
        <f>'MRS(input)'!$F$27</f>
        <v/>
      </c>
      <c r="S16" s="110">
        <f t="shared" si="0"/>
        <v>0</v>
      </c>
      <c r="T16" s="110">
        <f t="shared" si="1"/>
        <v>0</v>
      </c>
      <c r="U16" s="111">
        <f t="shared" si="2"/>
        <v>0</v>
      </c>
    </row>
    <row r="17" spans="1:21" x14ac:dyDescent="0.15">
      <c r="A17" s="168"/>
      <c r="B17" s="16">
        <v>11</v>
      </c>
      <c r="C17" s="106"/>
      <c r="D17" s="104">
        <f>'MRS(input)'!$F$9</f>
        <v>0</v>
      </c>
      <c r="E17" s="105">
        <f>'MRS(input)'!$F$10</f>
        <v>0</v>
      </c>
      <c r="F17" s="101" t="str">
        <f>'MRS(input)'!$F$15</f>
        <v/>
      </c>
      <c r="G17" s="102">
        <f>'MRS(input)'!$F$16</f>
        <v>0</v>
      </c>
      <c r="H17" s="102">
        <f>'MRS(input)'!$F$17</f>
        <v>0</v>
      </c>
      <c r="I17" s="103" t="str">
        <f>'MRS(input)'!$F$18</f>
        <v/>
      </c>
      <c r="J17" s="103" t="str">
        <f>'MRS(input)'!$F$19</f>
        <v/>
      </c>
      <c r="K17" s="128">
        <f>'MPS(input_separate)'!K17</f>
        <v>0</v>
      </c>
      <c r="L17" s="128">
        <f>'MPS(input_separate)'!L17</f>
        <v>0</v>
      </c>
      <c r="M17" s="112">
        <f>'MPS(input_separate)'!M17</f>
        <v>0</v>
      </c>
      <c r="N17" s="112">
        <f>'MPS(input_separate)'!N17</f>
        <v>0</v>
      </c>
      <c r="O17" s="108">
        <f>N17*((K17-L17+'MRS(calc_process)'!$F$19+'MRS(calc_process)'!$F$20)/(37-7+'MRS(calc_process)'!$F$19+'MRS(calc_process)'!$F$20))</f>
        <v>0</v>
      </c>
      <c r="P17" s="108" t="str">
        <f>'MRS(input)'!$F$25</f>
        <v/>
      </c>
      <c r="Q17" s="108" t="str">
        <f>'MRS(input)'!$F$26</f>
        <v/>
      </c>
      <c r="R17" s="109" t="str">
        <f>'MRS(input)'!$F$27</f>
        <v/>
      </c>
      <c r="S17" s="110">
        <f t="shared" si="0"/>
        <v>0</v>
      </c>
      <c r="T17" s="110">
        <f t="shared" si="1"/>
        <v>0</v>
      </c>
      <c r="U17" s="111">
        <f t="shared" si="2"/>
        <v>0</v>
      </c>
    </row>
    <row r="18" spans="1:21" x14ac:dyDescent="0.15">
      <c r="A18" s="168"/>
      <c r="B18" s="16">
        <v>12</v>
      </c>
      <c r="C18" s="106"/>
      <c r="D18" s="104">
        <f>'MRS(input)'!$F$9</f>
        <v>0</v>
      </c>
      <c r="E18" s="105">
        <f>'MRS(input)'!$F$10</f>
        <v>0</v>
      </c>
      <c r="F18" s="101" t="str">
        <f>'MRS(input)'!$F$15</f>
        <v/>
      </c>
      <c r="G18" s="102">
        <f>'MRS(input)'!$F$16</f>
        <v>0</v>
      </c>
      <c r="H18" s="102">
        <f>'MRS(input)'!$F$17</f>
        <v>0</v>
      </c>
      <c r="I18" s="103" t="str">
        <f>'MRS(input)'!$F$18</f>
        <v/>
      </c>
      <c r="J18" s="103" t="str">
        <f>'MRS(input)'!$F$19</f>
        <v/>
      </c>
      <c r="K18" s="128">
        <f>'MPS(input_separate)'!K18</f>
        <v>0</v>
      </c>
      <c r="L18" s="128">
        <f>'MPS(input_separate)'!L18</f>
        <v>0</v>
      </c>
      <c r="M18" s="112">
        <f>'MPS(input_separate)'!M18</f>
        <v>0</v>
      </c>
      <c r="N18" s="112">
        <f>'MPS(input_separate)'!N18</f>
        <v>0</v>
      </c>
      <c r="O18" s="108">
        <f>N18*((K18-L18+'MRS(calc_process)'!$F$19+'MRS(calc_process)'!$F$20)/(37-7+'MRS(calc_process)'!$F$19+'MRS(calc_process)'!$F$20))</f>
        <v>0</v>
      </c>
      <c r="P18" s="108" t="str">
        <f>'MRS(input)'!$F$25</f>
        <v/>
      </c>
      <c r="Q18" s="108" t="str">
        <f>'MRS(input)'!$F$26</f>
        <v/>
      </c>
      <c r="R18" s="109" t="str">
        <f>'MRS(input)'!$F$27</f>
        <v/>
      </c>
      <c r="S18" s="110">
        <f t="shared" si="0"/>
        <v>0</v>
      </c>
      <c r="T18" s="110">
        <f t="shared" si="1"/>
        <v>0</v>
      </c>
      <c r="U18" s="111">
        <f t="shared" si="2"/>
        <v>0</v>
      </c>
    </row>
    <row r="19" spans="1:21" x14ac:dyDescent="0.15">
      <c r="A19" s="168"/>
      <c r="B19" s="16">
        <v>13</v>
      </c>
      <c r="C19" s="106"/>
      <c r="D19" s="104">
        <f>'MRS(input)'!$F$9</f>
        <v>0</v>
      </c>
      <c r="E19" s="105">
        <f>'MRS(input)'!$F$10</f>
        <v>0</v>
      </c>
      <c r="F19" s="101" t="str">
        <f>'MRS(input)'!$F$15</f>
        <v/>
      </c>
      <c r="G19" s="102">
        <f>'MRS(input)'!$F$16</f>
        <v>0</v>
      </c>
      <c r="H19" s="102">
        <f>'MRS(input)'!$F$17</f>
        <v>0</v>
      </c>
      <c r="I19" s="103" t="str">
        <f>'MRS(input)'!$F$18</f>
        <v/>
      </c>
      <c r="J19" s="103" t="str">
        <f>'MRS(input)'!$F$19</f>
        <v/>
      </c>
      <c r="K19" s="128">
        <f>'MPS(input_separate)'!K19</f>
        <v>0</v>
      </c>
      <c r="L19" s="128">
        <f>'MPS(input_separate)'!L19</f>
        <v>0</v>
      </c>
      <c r="M19" s="112">
        <f>'MPS(input_separate)'!M19</f>
        <v>0</v>
      </c>
      <c r="N19" s="112">
        <f>'MPS(input_separate)'!N19</f>
        <v>0</v>
      </c>
      <c r="O19" s="108">
        <f>N19*((K19-L19+'MRS(calc_process)'!$F$19+'MRS(calc_process)'!$F$20)/(37-7+'MRS(calc_process)'!$F$19+'MRS(calc_process)'!$F$20))</f>
        <v>0</v>
      </c>
      <c r="P19" s="108" t="str">
        <f>'MRS(input)'!$F$25</f>
        <v/>
      </c>
      <c r="Q19" s="108" t="str">
        <f>'MRS(input)'!$F$26</f>
        <v/>
      </c>
      <c r="R19" s="109" t="str">
        <f>'MRS(input)'!$F$27</f>
        <v/>
      </c>
      <c r="S19" s="110">
        <f t="shared" si="0"/>
        <v>0</v>
      </c>
      <c r="T19" s="110">
        <f t="shared" si="1"/>
        <v>0</v>
      </c>
      <c r="U19" s="111">
        <f t="shared" si="2"/>
        <v>0</v>
      </c>
    </row>
    <row r="20" spans="1:21" x14ac:dyDescent="0.15">
      <c r="A20" s="168"/>
      <c r="B20" s="16">
        <v>14</v>
      </c>
      <c r="C20" s="106"/>
      <c r="D20" s="104">
        <f>'MRS(input)'!$F$9</f>
        <v>0</v>
      </c>
      <c r="E20" s="105">
        <f>'MRS(input)'!$F$10</f>
        <v>0</v>
      </c>
      <c r="F20" s="101" t="str">
        <f>'MRS(input)'!$F$15</f>
        <v/>
      </c>
      <c r="G20" s="102">
        <f>'MRS(input)'!$F$16</f>
        <v>0</v>
      </c>
      <c r="H20" s="102">
        <f>'MRS(input)'!$F$17</f>
        <v>0</v>
      </c>
      <c r="I20" s="103" t="str">
        <f>'MRS(input)'!$F$18</f>
        <v/>
      </c>
      <c r="J20" s="103" t="str">
        <f>'MRS(input)'!$F$19</f>
        <v/>
      </c>
      <c r="K20" s="128">
        <f>'MPS(input_separate)'!K20</f>
        <v>0</v>
      </c>
      <c r="L20" s="128">
        <f>'MPS(input_separate)'!L20</f>
        <v>0</v>
      </c>
      <c r="M20" s="112">
        <f>'MPS(input_separate)'!M20</f>
        <v>0</v>
      </c>
      <c r="N20" s="112">
        <f>'MPS(input_separate)'!N20</f>
        <v>0</v>
      </c>
      <c r="O20" s="108">
        <f>N20*((K20-L20+'MRS(calc_process)'!$F$19+'MRS(calc_process)'!$F$20)/(37-7+'MRS(calc_process)'!$F$19+'MRS(calc_process)'!$F$20))</f>
        <v>0</v>
      </c>
      <c r="P20" s="108" t="str">
        <f>'MRS(input)'!$F$25</f>
        <v/>
      </c>
      <c r="Q20" s="108" t="str">
        <f>'MRS(input)'!$F$26</f>
        <v/>
      </c>
      <c r="R20" s="109" t="str">
        <f>'MRS(input)'!$F$27</f>
        <v/>
      </c>
      <c r="S20" s="110">
        <f t="shared" si="0"/>
        <v>0</v>
      </c>
      <c r="T20" s="110">
        <f t="shared" si="1"/>
        <v>0</v>
      </c>
      <c r="U20" s="111">
        <f t="shared" si="2"/>
        <v>0</v>
      </c>
    </row>
    <row r="21" spans="1:21" x14ac:dyDescent="0.15">
      <c r="A21" s="168"/>
      <c r="B21" s="16">
        <v>15</v>
      </c>
      <c r="C21" s="106"/>
      <c r="D21" s="104">
        <f>'MRS(input)'!$F$9</f>
        <v>0</v>
      </c>
      <c r="E21" s="105">
        <f>'MRS(input)'!$F$10</f>
        <v>0</v>
      </c>
      <c r="F21" s="101" t="str">
        <f>'MRS(input)'!$F$15</f>
        <v/>
      </c>
      <c r="G21" s="102">
        <f>'MRS(input)'!$F$16</f>
        <v>0</v>
      </c>
      <c r="H21" s="102">
        <f>'MRS(input)'!$F$17</f>
        <v>0</v>
      </c>
      <c r="I21" s="103" t="str">
        <f>'MRS(input)'!$F$18</f>
        <v/>
      </c>
      <c r="J21" s="103" t="str">
        <f>'MRS(input)'!$F$19</f>
        <v/>
      </c>
      <c r="K21" s="128">
        <f>'MPS(input_separate)'!K21</f>
        <v>0</v>
      </c>
      <c r="L21" s="128">
        <f>'MPS(input_separate)'!L21</f>
        <v>0</v>
      </c>
      <c r="M21" s="112">
        <f>'MPS(input_separate)'!M21</f>
        <v>0</v>
      </c>
      <c r="N21" s="112">
        <f>'MPS(input_separate)'!N21</f>
        <v>0</v>
      </c>
      <c r="O21" s="108">
        <f>N21*((K21-L21+'MRS(calc_process)'!$F$19+'MRS(calc_process)'!$F$20)/(37-7+'MRS(calc_process)'!$F$19+'MRS(calc_process)'!$F$20))</f>
        <v>0</v>
      </c>
      <c r="P21" s="108" t="str">
        <f>'MRS(input)'!$F$25</f>
        <v/>
      </c>
      <c r="Q21" s="108" t="str">
        <f>'MRS(input)'!$F$26</f>
        <v/>
      </c>
      <c r="R21" s="109" t="str">
        <f>'MRS(input)'!$F$27</f>
        <v/>
      </c>
      <c r="S21" s="110">
        <f t="shared" si="0"/>
        <v>0</v>
      </c>
      <c r="T21" s="110">
        <f t="shared" si="1"/>
        <v>0</v>
      </c>
      <c r="U21" s="111">
        <f t="shared" si="2"/>
        <v>0</v>
      </c>
    </row>
    <row r="22" spans="1:21" x14ac:dyDescent="0.15">
      <c r="A22" s="168"/>
      <c r="B22" s="16">
        <v>16</v>
      </c>
      <c r="C22" s="106"/>
      <c r="D22" s="104">
        <f>'MRS(input)'!$F$9</f>
        <v>0</v>
      </c>
      <c r="E22" s="105">
        <f>'MRS(input)'!$F$10</f>
        <v>0</v>
      </c>
      <c r="F22" s="101" t="str">
        <f>'MRS(input)'!$F$15</f>
        <v/>
      </c>
      <c r="G22" s="102">
        <f>'MRS(input)'!$F$16</f>
        <v>0</v>
      </c>
      <c r="H22" s="102">
        <f>'MRS(input)'!$F$17</f>
        <v>0</v>
      </c>
      <c r="I22" s="103" t="str">
        <f>'MRS(input)'!$F$18</f>
        <v/>
      </c>
      <c r="J22" s="103" t="str">
        <f>'MRS(input)'!$F$19</f>
        <v/>
      </c>
      <c r="K22" s="128">
        <f>'MPS(input_separate)'!K22</f>
        <v>0</v>
      </c>
      <c r="L22" s="128">
        <f>'MPS(input_separate)'!L22</f>
        <v>0</v>
      </c>
      <c r="M22" s="112">
        <f>'MPS(input_separate)'!M22</f>
        <v>0</v>
      </c>
      <c r="N22" s="112">
        <f>'MPS(input_separate)'!N22</f>
        <v>0</v>
      </c>
      <c r="O22" s="108">
        <f>N22*((K22-L22+'MRS(calc_process)'!$F$19+'MRS(calc_process)'!$F$20)/(37-7+'MRS(calc_process)'!$F$19+'MRS(calc_process)'!$F$20))</f>
        <v>0</v>
      </c>
      <c r="P22" s="108" t="str">
        <f>'MRS(input)'!$F$25</f>
        <v/>
      </c>
      <c r="Q22" s="108" t="str">
        <f>'MRS(input)'!$F$26</f>
        <v/>
      </c>
      <c r="R22" s="109" t="str">
        <f>'MRS(input)'!$F$27</f>
        <v/>
      </c>
      <c r="S22" s="110">
        <f t="shared" si="0"/>
        <v>0</v>
      </c>
      <c r="T22" s="110">
        <f t="shared" si="1"/>
        <v>0</v>
      </c>
      <c r="U22" s="111">
        <f t="shared" si="2"/>
        <v>0</v>
      </c>
    </row>
    <row r="23" spans="1:21" x14ac:dyDescent="0.15">
      <c r="A23" s="168"/>
      <c r="B23" s="16">
        <v>17</v>
      </c>
      <c r="C23" s="106"/>
      <c r="D23" s="104">
        <f>'MRS(input)'!$F$9</f>
        <v>0</v>
      </c>
      <c r="E23" s="105">
        <f>'MRS(input)'!$F$10</f>
        <v>0</v>
      </c>
      <c r="F23" s="101" t="str">
        <f>'MRS(input)'!$F$15</f>
        <v/>
      </c>
      <c r="G23" s="102">
        <f>'MRS(input)'!$F$16</f>
        <v>0</v>
      </c>
      <c r="H23" s="102">
        <f>'MRS(input)'!$F$17</f>
        <v>0</v>
      </c>
      <c r="I23" s="103" t="str">
        <f>'MRS(input)'!$F$18</f>
        <v/>
      </c>
      <c r="J23" s="103" t="str">
        <f>'MRS(input)'!$F$19</f>
        <v/>
      </c>
      <c r="K23" s="128">
        <f>'MPS(input_separate)'!K23</f>
        <v>0</v>
      </c>
      <c r="L23" s="128">
        <f>'MPS(input_separate)'!L23</f>
        <v>0</v>
      </c>
      <c r="M23" s="112">
        <f>'MPS(input_separate)'!M23</f>
        <v>0</v>
      </c>
      <c r="N23" s="112">
        <f>'MPS(input_separate)'!N23</f>
        <v>0</v>
      </c>
      <c r="O23" s="108">
        <f>N23*((K23-L23+'MRS(calc_process)'!$F$19+'MRS(calc_process)'!$F$20)/(37-7+'MRS(calc_process)'!$F$19+'MRS(calc_process)'!$F$20))</f>
        <v>0</v>
      </c>
      <c r="P23" s="108" t="str">
        <f>'MRS(input)'!$F$25</f>
        <v/>
      </c>
      <c r="Q23" s="108" t="str">
        <f>'MRS(input)'!$F$26</f>
        <v/>
      </c>
      <c r="R23" s="109" t="str">
        <f>'MRS(input)'!$F$27</f>
        <v/>
      </c>
      <c r="S23" s="110">
        <f t="shared" si="0"/>
        <v>0</v>
      </c>
      <c r="T23" s="110">
        <f t="shared" si="1"/>
        <v>0</v>
      </c>
      <c r="U23" s="111">
        <f t="shared" si="2"/>
        <v>0</v>
      </c>
    </row>
    <row r="24" spans="1:21" x14ac:dyDescent="0.15">
      <c r="A24" s="168"/>
      <c r="B24" s="16">
        <v>18</v>
      </c>
      <c r="C24" s="106"/>
      <c r="D24" s="104">
        <f>'MRS(input)'!$F$9</f>
        <v>0</v>
      </c>
      <c r="E24" s="105">
        <f>'MRS(input)'!$F$10</f>
        <v>0</v>
      </c>
      <c r="F24" s="101" t="str">
        <f>'MRS(input)'!$F$15</f>
        <v/>
      </c>
      <c r="G24" s="102">
        <f>'MRS(input)'!$F$16</f>
        <v>0</v>
      </c>
      <c r="H24" s="102">
        <f>'MRS(input)'!$F$17</f>
        <v>0</v>
      </c>
      <c r="I24" s="103" t="str">
        <f>'MRS(input)'!$F$18</f>
        <v/>
      </c>
      <c r="J24" s="103" t="str">
        <f>'MRS(input)'!$F$19</f>
        <v/>
      </c>
      <c r="K24" s="128">
        <f>'MPS(input_separate)'!K24</f>
        <v>0</v>
      </c>
      <c r="L24" s="128">
        <f>'MPS(input_separate)'!L24</f>
        <v>0</v>
      </c>
      <c r="M24" s="112">
        <f>'MPS(input_separate)'!M24</f>
        <v>0</v>
      </c>
      <c r="N24" s="112">
        <f>'MPS(input_separate)'!N24</f>
        <v>0</v>
      </c>
      <c r="O24" s="108">
        <f>N24*((K24-L24+'MRS(calc_process)'!$F$19+'MRS(calc_process)'!$F$20)/(37-7+'MRS(calc_process)'!$F$19+'MRS(calc_process)'!$F$20))</f>
        <v>0</v>
      </c>
      <c r="P24" s="108" t="str">
        <f>'MRS(input)'!$F$25</f>
        <v/>
      </c>
      <c r="Q24" s="108" t="str">
        <f>'MRS(input)'!$F$26</f>
        <v/>
      </c>
      <c r="R24" s="109" t="str">
        <f>'MRS(input)'!$F$27</f>
        <v/>
      </c>
      <c r="S24" s="110">
        <f t="shared" si="0"/>
        <v>0</v>
      </c>
      <c r="T24" s="110">
        <f t="shared" si="1"/>
        <v>0</v>
      </c>
      <c r="U24" s="111">
        <f t="shared" si="2"/>
        <v>0</v>
      </c>
    </row>
    <row r="25" spans="1:21" x14ac:dyDescent="0.15">
      <c r="A25" s="168"/>
      <c r="B25" s="16">
        <v>19</v>
      </c>
      <c r="C25" s="106"/>
      <c r="D25" s="104">
        <f>'MRS(input)'!$F$9</f>
        <v>0</v>
      </c>
      <c r="E25" s="105">
        <f>'MRS(input)'!$F$10</f>
        <v>0</v>
      </c>
      <c r="F25" s="101" t="str">
        <f>'MRS(input)'!$F$15</f>
        <v/>
      </c>
      <c r="G25" s="102">
        <f>'MRS(input)'!$F$16</f>
        <v>0</v>
      </c>
      <c r="H25" s="102">
        <f>'MRS(input)'!$F$17</f>
        <v>0</v>
      </c>
      <c r="I25" s="103" t="str">
        <f>'MRS(input)'!$F$18</f>
        <v/>
      </c>
      <c r="J25" s="103" t="str">
        <f>'MRS(input)'!$F$19</f>
        <v/>
      </c>
      <c r="K25" s="128">
        <f>'MPS(input_separate)'!K25</f>
        <v>0</v>
      </c>
      <c r="L25" s="128">
        <f>'MPS(input_separate)'!L25</f>
        <v>0</v>
      </c>
      <c r="M25" s="112">
        <f>'MPS(input_separate)'!M25</f>
        <v>0</v>
      </c>
      <c r="N25" s="112">
        <f>'MPS(input_separate)'!N25</f>
        <v>0</v>
      </c>
      <c r="O25" s="108">
        <f>N25*((K25-L25+'MRS(calc_process)'!$F$19+'MRS(calc_process)'!$F$20)/(37-7+'MRS(calc_process)'!$F$19+'MRS(calc_process)'!$F$20))</f>
        <v>0</v>
      </c>
      <c r="P25" s="108" t="str">
        <f>'MRS(input)'!$F$25</f>
        <v/>
      </c>
      <c r="Q25" s="108" t="str">
        <f>'MRS(input)'!$F$26</f>
        <v/>
      </c>
      <c r="R25" s="109" t="str">
        <f>'MRS(input)'!$F$27</f>
        <v/>
      </c>
      <c r="S25" s="110">
        <f t="shared" si="0"/>
        <v>0</v>
      </c>
      <c r="T25" s="110">
        <f t="shared" si="1"/>
        <v>0</v>
      </c>
      <c r="U25" s="111">
        <f t="shared" si="2"/>
        <v>0</v>
      </c>
    </row>
    <row r="26" spans="1:21" x14ac:dyDescent="0.15">
      <c r="A26" s="168"/>
      <c r="B26" s="16">
        <v>20</v>
      </c>
      <c r="C26" s="106"/>
      <c r="D26" s="104">
        <f>'MRS(input)'!$F$9</f>
        <v>0</v>
      </c>
      <c r="E26" s="105">
        <f>'MRS(input)'!$F$10</f>
        <v>0</v>
      </c>
      <c r="F26" s="101" t="str">
        <f>'MRS(input)'!$F$15</f>
        <v/>
      </c>
      <c r="G26" s="102">
        <f>'MRS(input)'!$F$16</f>
        <v>0</v>
      </c>
      <c r="H26" s="102">
        <f>'MRS(input)'!$F$17</f>
        <v>0</v>
      </c>
      <c r="I26" s="103" t="str">
        <f>'MRS(input)'!$F$18</f>
        <v/>
      </c>
      <c r="J26" s="103" t="str">
        <f>'MRS(input)'!$F$19</f>
        <v/>
      </c>
      <c r="K26" s="128">
        <f>'MPS(input_separate)'!K26</f>
        <v>0</v>
      </c>
      <c r="L26" s="128">
        <f>'MPS(input_separate)'!L26</f>
        <v>0</v>
      </c>
      <c r="M26" s="112">
        <f>'MPS(input_separate)'!M26</f>
        <v>0</v>
      </c>
      <c r="N26" s="112">
        <f>'MPS(input_separate)'!N26</f>
        <v>0</v>
      </c>
      <c r="O26" s="108">
        <f>N26*((K26-L26+'MRS(calc_process)'!$F$19+'MRS(calc_process)'!$F$20)/(37-7+'MRS(calc_process)'!$F$19+'MRS(calc_process)'!$F$20))</f>
        <v>0</v>
      </c>
      <c r="P26" s="108" t="str">
        <f>'MRS(input)'!$F$25</f>
        <v/>
      </c>
      <c r="Q26" s="108" t="str">
        <f>'MRS(input)'!$F$26</f>
        <v/>
      </c>
      <c r="R26" s="109" t="str">
        <f>'MRS(input)'!$F$27</f>
        <v/>
      </c>
      <c r="S26" s="110">
        <f t="shared" si="0"/>
        <v>0</v>
      </c>
      <c r="T26" s="110">
        <f t="shared" si="1"/>
        <v>0</v>
      </c>
      <c r="U26" s="111">
        <f t="shared" si="2"/>
        <v>0</v>
      </c>
    </row>
    <row r="27" spans="1:21" ht="15" x14ac:dyDescent="0.15">
      <c r="A27" s="168"/>
      <c r="B27" s="98" t="s">
        <v>71</v>
      </c>
      <c r="C27" s="99" t="s">
        <v>44</v>
      </c>
      <c r="D27" s="99"/>
      <c r="E27" s="99" t="s">
        <v>44</v>
      </c>
      <c r="F27" s="99" t="s">
        <v>44</v>
      </c>
      <c r="G27" s="99"/>
      <c r="H27" s="99"/>
      <c r="I27" s="99" t="s">
        <v>44</v>
      </c>
      <c r="J27" s="99"/>
      <c r="K27" s="99"/>
      <c r="L27" s="99"/>
      <c r="M27" s="99"/>
      <c r="N27" s="99" t="s">
        <v>44</v>
      </c>
      <c r="O27" s="99" t="s">
        <v>44</v>
      </c>
      <c r="P27" s="99" t="s">
        <v>44</v>
      </c>
      <c r="Q27" s="99" t="s">
        <v>44</v>
      </c>
      <c r="R27" s="99" t="s">
        <v>44</v>
      </c>
      <c r="S27" s="110">
        <f t="shared" si="0"/>
        <v>0</v>
      </c>
      <c r="T27" s="110">
        <f t="shared" si="1"/>
        <v>0</v>
      </c>
      <c r="U27" s="112">
        <f>SUMIF(U7:U26,"&gt;0",U7:U26)</f>
        <v>0</v>
      </c>
    </row>
  </sheetData>
  <sheetProtection password="C763" sheet="1" objects="1" scenarios="1" formatCells="0" formatRows="0"/>
  <mergeCells count="4">
    <mergeCell ref="C3:E3"/>
    <mergeCell ref="F3:R3"/>
    <mergeCell ref="S3:U3"/>
    <mergeCell ref="A7:A27"/>
  </mergeCells>
  <phoneticPr fontId="3"/>
  <pageMargins left="0.25" right="0.25" top="0.75" bottom="0.75" header="0.3" footer="0.3"/>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I21"/>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47.125" style="1" customWidth="1"/>
    <col min="6" max="8" width="12.625" style="1" customWidth="1"/>
    <col min="9" max="9" width="12.625" style="6" customWidth="1"/>
    <col min="10" max="16384" width="9" style="1"/>
  </cols>
  <sheetData>
    <row r="1" spans="1:9" ht="18" customHeight="1" x14ac:dyDescent="0.15">
      <c r="I1" s="18" t="str">
        <f>'MPS(input)'!K1</f>
        <v>Monitoring Spreadsheet: JCM_TH_AM005_ver02.0</v>
      </c>
    </row>
    <row r="2" spans="1:9" ht="18" customHeight="1" x14ac:dyDescent="0.15">
      <c r="I2" s="18" t="str">
        <f>'MPS(input)'!K2</f>
        <v>Reference Number:</v>
      </c>
    </row>
    <row r="3" spans="1:9" ht="27.75" customHeight="1" x14ac:dyDescent="0.15">
      <c r="A3" s="169" t="s">
        <v>168</v>
      </c>
      <c r="B3" s="169"/>
      <c r="C3" s="169"/>
      <c r="D3" s="169"/>
      <c r="E3" s="169"/>
      <c r="F3" s="169"/>
      <c r="G3" s="169"/>
      <c r="H3" s="169"/>
      <c r="I3" s="169"/>
    </row>
    <row r="4" spans="1:9" ht="11.25" customHeight="1" x14ac:dyDescent="0.15"/>
    <row r="5" spans="1:9" ht="18.75" customHeight="1" thickBot="1" x14ac:dyDescent="0.2">
      <c r="A5" s="31" t="s">
        <v>78</v>
      </c>
      <c r="B5" s="33"/>
      <c r="C5" s="33"/>
      <c r="D5" s="33"/>
      <c r="E5" s="34"/>
      <c r="F5" s="35" t="s">
        <v>79</v>
      </c>
      <c r="G5" s="35" t="s">
        <v>80</v>
      </c>
      <c r="H5" s="35" t="s">
        <v>77</v>
      </c>
      <c r="I5" s="36" t="s">
        <v>34</v>
      </c>
    </row>
    <row r="6" spans="1:9" ht="18.75" customHeight="1" thickBot="1" x14ac:dyDescent="0.2">
      <c r="A6" s="32"/>
      <c r="B6" s="23" t="s">
        <v>148</v>
      </c>
      <c r="C6" s="23"/>
      <c r="D6" s="24"/>
      <c r="E6" s="25"/>
      <c r="F6" s="8" t="s">
        <v>36</v>
      </c>
      <c r="G6" s="57">
        <f>G8-G11</f>
        <v>0</v>
      </c>
      <c r="H6" s="7" t="s">
        <v>149</v>
      </c>
      <c r="I6" s="45" t="s">
        <v>150</v>
      </c>
    </row>
    <row r="7" spans="1:9" ht="18.75" customHeight="1" thickBot="1" x14ac:dyDescent="0.2">
      <c r="A7" s="31" t="s">
        <v>164</v>
      </c>
      <c r="B7" s="33"/>
      <c r="C7" s="33"/>
      <c r="D7" s="33"/>
      <c r="E7" s="34"/>
      <c r="F7" s="34"/>
      <c r="G7" s="34"/>
      <c r="H7" s="34"/>
      <c r="I7" s="35"/>
    </row>
    <row r="8" spans="1:9" ht="18.75" customHeight="1" thickBot="1" x14ac:dyDescent="0.2">
      <c r="A8" s="37"/>
      <c r="B8" s="26" t="s">
        <v>151</v>
      </c>
      <c r="C8" s="27"/>
      <c r="D8" s="28"/>
      <c r="E8" s="28"/>
      <c r="F8" s="8" t="s">
        <v>36</v>
      </c>
      <c r="G8" s="129">
        <f>G9</f>
        <v>0</v>
      </c>
      <c r="H8" s="7" t="s">
        <v>149</v>
      </c>
      <c r="I8" s="46" t="s">
        <v>152</v>
      </c>
    </row>
    <row r="9" spans="1:9" ht="18.75" customHeight="1" x14ac:dyDescent="0.15">
      <c r="A9" s="37"/>
      <c r="B9" s="26"/>
      <c r="C9" s="20" t="s">
        <v>151</v>
      </c>
      <c r="D9" s="21"/>
      <c r="E9" s="22"/>
      <c r="F9" s="8" t="s">
        <v>36</v>
      </c>
      <c r="G9" s="58">
        <f>'MRS(input_separate)'!S27</f>
        <v>0</v>
      </c>
      <c r="H9" s="7" t="s">
        <v>149</v>
      </c>
      <c r="I9" s="46" t="s">
        <v>152</v>
      </c>
    </row>
    <row r="10" spans="1:9" ht="18.75" customHeight="1" thickBot="1" x14ac:dyDescent="0.2">
      <c r="A10" s="38" t="s">
        <v>163</v>
      </c>
      <c r="B10" s="39"/>
      <c r="C10" s="39"/>
      <c r="D10" s="39"/>
      <c r="E10" s="40"/>
      <c r="F10" s="34"/>
      <c r="G10" s="34"/>
      <c r="H10" s="34"/>
      <c r="I10" s="35"/>
    </row>
    <row r="11" spans="1:9" ht="18.75" customHeight="1" thickBot="1" x14ac:dyDescent="0.2">
      <c r="A11" s="37"/>
      <c r="B11" s="29" t="s">
        <v>153</v>
      </c>
      <c r="C11" s="29"/>
      <c r="D11" s="29"/>
      <c r="E11" s="30"/>
      <c r="F11" s="8" t="s">
        <v>36</v>
      </c>
      <c r="G11" s="59">
        <f>G12</f>
        <v>0</v>
      </c>
      <c r="H11" s="9" t="s">
        <v>154</v>
      </c>
      <c r="I11" s="47" t="s">
        <v>155</v>
      </c>
    </row>
    <row r="12" spans="1:9" ht="18.75" customHeight="1" x14ac:dyDescent="0.15">
      <c r="A12" s="32"/>
      <c r="B12" s="48"/>
      <c r="C12" s="49" t="s">
        <v>156</v>
      </c>
      <c r="D12" s="55"/>
      <c r="E12" s="56"/>
      <c r="F12" s="50" t="s">
        <v>36</v>
      </c>
      <c r="G12" s="60">
        <f>'MRS(input_separate)'!T27</f>
        <v>0</v>
      </c>
      <c r="H12" s="51" t="s">
        <v>154</v>
      </c>
      <c r="I12" s="52" t="s">
        <v>155</v>
      </c>
    </row>
    <row r="13" spans="1:9" x14ac:dyDescent="0.15">
      <c r="A13" s="10"/>
      <c r="B13" s="10"/>
      <c r="C13" s="10"/>
      <c r="D13" s="10"/>
      <c r="E13" s="10"/>
      <c r="F13" s="11"/>
      <c r="G13" s="12"/>
      <c r="H13" s="12"/>
      <c r="I13" s="13"/>
    </row>
    <row r="14" spans="1:9" ht="21.75" customHeight="1" x14ac:dyDescent="0.15">
      <c r="E14" s="10" t="s">
        <v>38</v>
      </c>
      <c r="F14" s="5"/>
    </row>
    <row r="15" spans="1:9" ht="21.75" customHeight="1" x14ac:dyDescent="0.15">
      <c r="E15" s="54" t="s">
        <v>157</v>
      </c>
      <c r="F15" s="42">
        <v>5.67</v>
      </c>
      <c r="G15" s="43" t="s">
        <v>44</v>
      </c>
      <c r="H15" s="13"/>
      <c r="I15" s="53"/>
    </row>
    <row r="16" spans="1:9" ht="21.75" customHeight="1" x14ac:dyDescent="0.15">
      <c r="E16" s="54" t="s">
        <v>158</v>
      </c>
      <c r="F16" s="42">
        <v>5.81</v>
      </c>
      <c r="G16" s="43" t="s">
        <v>44</v>
      </c>
      <c r="H16" s="13"/>
    </row>
    <row r="17" spans="5:8" ht="21.75" customHeight="1" x14ac:dyDescent="0.15">
      <c r="E17" s="54" t="s">
        <v>159</v>
      </c>
      <c r="F17" s="42">
        <v>6.05</v>
      </c>
      <c r="G17" s="43" t="s">
        <v>44</v>
      </c>
      <c r="H17" s="13"/>
    </row>
    <row r="18" spans="5:8" x14ac:dyDescent="0.15">
      <c r="E18" s="14"/>
      <c r="F18" s="14"/>
      <c r="G18" s="10"/>
      <c r="H18" s="10"/>
    </row>
    <row r="19" spans="5:8" ht="21.75" customHeight="1" x14ac:dyDescent="0.15">
      <c r="E19" s="41" t="s">
        <v>160</v>
      </c>
      <c r="F19" s="43">
        <v>1.5</v>
      </c>
      <c r="G19" s="44" t="s">
        <v>25</v>
      </c>
      <c r="H19" s="10"/>
    </row>
    <row r="20" spans="5:8" ht="21.75" customHeight="1" x14ac:dyDescent="0.15">
      <c r="E20" s="41" t="s">
        <v>161</v>
      </c>
      <c r="F20" s="43">
        <v>1.5</v>
      </c>
      <c r="G20" s="44" t="s">
        <v>25</v>
      </c>
      <c r="H20" s="10"/>
    </row>
    <row r="21" spans="5:8" x14ac:dyDescent="0.15">
      <c r="E21" s="14"/>
      <c r="F21" s="14"/>
      <c r="G21" s="10"/>
      <c r="H21" s="10"/>
    </row>
  </sheetData>
  <sheetProtection password="C763" sheet="1" objects="1" scenarios="1"/>
  <mergeCells count="1">
    <mergeCell ref="A3:I3"/>
  </mergeCells>
  <phoneticPr fontId="3"/>
  <pageMargins left="0.70866141732283472" right="0.70866141732283472" top="0.74803149606299213" bottom="0.74803149606299213" header="0.31496062992125984" footer="0.31496062992125984"/>
  <pageSetup paperSize="9" scale="78" fitToHeight="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MPS(input)</vt:lpstr>
      <vt:lpstr>MPS(input_separate)</vt:lpstr>
      <vt:lpstr>MPS(calc_process)</vt:lpstr>
      <vt:lpstr>MSS</vt:lpstr>
      <vt:lpstr>MRS(input)</vt:lpstr>
      <vt:lpstr>MRS(input_separate)</vt:lpstr>
      <vt:lpstr>MRS(calc_process)</vt:lpstr>
      <vt:lpstr>'MPS(calc_process)'!Print_Area</vt:lpstr>
      <vt:lpstr>'MPS(input)'!Print_Area</vt:lpstr>
      <vt:lpstr>'MRS(calc_process)'!Print_Area</vt:lpstr>
      <vt:lpstr>'MRS(input)'!Print_Area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2017-08-28T13:48:54Z</cp:lastPrinted>
  <dcterms:created xsi:type="dcterms:W3CDTF">2016-01-26T02:23:56Z</dcterms:created>
  <dcterms:modified xsi:type="dcterms:W3CDTF">2018-08-21T02:46:54Z</dcterms:modified>
</cp:coreProperties>
</file>