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16_TH\TH_PM007(ソニーSWIT)\3_public comment\"/>
    </mc:Choice>
  </mc:AlternateContent>
  <bookViews>
    <workbookView xWindow="0" yWindow="0" windowWidth="19200" windowHeight="11115"/>
  </bookViews>
  <sheets>
    <sheet name="PMS(input)" sheetId="1" r:id="rId1"/>
    <sheet name="PMS(input_separate)" sheetId="6" r:id="rId2"/>
    <sheet name="PMS(calc_process)" sheetId="2" r:id="rId3"/>
  </sheets>
  <definedNames>
    <definedName name="_xlnm.Print_Area" localSheetId="0">'PMS(input)'!$A$1:$K$35</definedName>
    <definedName name="Z_B2660EC6_48E8_44CA_972A_E2556BB968F0_.wvu.PrintArea" localSheetId="2" hidden="1">'PMS(calc_process)'!$A$2:$I$20</definedName>
    <definedName name="Z_B2660EC6_48E8_44CA_972A_E2556BB968F0_.wvu.PrintArea" localSheetId="0" hidden="1">'PMS(input)'!$A$2:$K$35</definedName>
    <definedName name="Z_D0CDC236_ABDA_4432_BA8D_8D1597712156_.wvu.PrintArea" localSheetId="2" hidden="1">'PMS(calc_process)'!$A$2:$I$20</definedName>
    <definedName name="Z_D0CDC236_ABDA_4432_BA8D_8D1597712156_.wvu.PrintArea" localSheetId="0" hidden="1">'PMS(input)'!$A$2:$K$35</definedName>
    <definedName name="Z_D273F3A6_8152_4679_92B0_E1E5F788BD2C_.wvu.PrintArea" localSheetId="2" hidden="1">'PMS(calc_process)'!$A$2:$I$20</definedName>
    <definedName name="Z_D273F3A6_8152_4679_92B0_E1E5F788BD2C_.wvu.PrintArea" localSheetId="0" hidden="1">'PMS(input)'!$A$2:$K$35</definedName>
  </definedNames>
  <calcPr calcId="152511"/>
</workbook>
</file>

<file path=xl/calcChain.xml><?xml version="1.0" encoding="utf-8"?>
<calcChain xmlns="http://schemas.openxmlformats.org/spreadsheetml/2006/main">
  <c r="B30" i="1" l="1"/>
  <c r="G6" i="2" l="1"/>
  <c r="J9" i="6" l="1"/>
  <c r="E16" i="1"/>
  <c r="E15" i="1"/>
  <c r="E35" i="6" l="1"/>
  <c r="E36" i="6"/>
  <c r="E37" i="6"/>
  <c r="E38" i="6"/>
  <c r="E39" i="6"/>
  <c r="E40" i="6"/>
  <c r="E41" i="6"/>
  <c r="E42" i="6"/>
  <c r="E43" i="6"/>
  <c r="E44" i="6"/>
  <c r="E45" i="6"/>
  <c r="E46" i="6"/>
  <c r="E47" i="6"/>
  <c r="E48" i="6"/>
  <c r="E49" i="6"/>
  <c r="E50" i="6"/>
  <c r="E51" i="6"/>
  <c r="E52" i="6"/>
  <c r="E53" i="6"/>
  <c r="E34" i="6"/>
  <c r="L8" i="6"/>
  <c r="L9" i="6"/>
  <c r="L10" i="6"/>
  <c r="L11" i="6"/>
  <c r="L12" i="6"/>
  <c r="L13" i="6"/>
  <c r="L14" i="6"/>
  <c r="L15" i="6"/>
  <c r="L16" i="6"/>
  <c r="L17" i="6"/>
  <c r="L18" i="6"/>
  <c r="L19" i="6"/>
  <c r="L20" i="6"/>
  <c r="L21" i="6"/>
  <c r="L22" i="6"/>
  <c r="L23" i="6"/>
  <c r="L24" i="6"/>
  <c r="L25" i="6"/>
  <c r="L26" i="6"/>
  <c r="L7" i="6"/>
  <c r="J7" i="6" l="1"/>
  <c r="J8" i="6"/>
  <c r="J10" i="6"/>
  <c r="J11" i="6"/>
  <c r="J12" i="6"/>
  <c r="J13" i="6"/>
  <c r="J14" i="6"/>
  <c r="J15" i="6"/>
  <c r="J16" i="6"/>
  <c r="J17" i="6"/>
  <c r="J18" i="6"/>
  <c r="J19" i="6"/>
  <c r="J20" i="6"/>
  <c r="J21" i="6"/>
  <c r="J22" i="6"/>
  <c r="J23" i="6"/>
  <c r="J24" i="6"/>
  <c r="J25" i="6"/>
  <c r="J26" i="6"/>
  <c r="G53" i="6" l="1"/>
  <c r="F53" i="6"/>
  <c r="G52" i="6"/>
  <c r="F52" i="6"/>
  <c r="G51" i="6"/>
  <c r="F51" i="6"/>
  <c r="G50" i="6"/>
  <c r="F50" i="6"/>
  <c r="G49" i="6"/>
  <c r="F49" i="6"/>
  <c r="G48" i="6"/>
  <c r="F48" i="6"/>
  <c r="G47" i="6"/>
  <c r="F47" i="6"/>
  <c r="G46" i="6"/>
  <c r="F46" i="6"/>
  <c r="G45" i="6"/>
  <c r="F45" i="6"/>
  <c r="G44" i="6"/>
  <c r="F44" i="6"/>
  <c r="G43" i="6"/>
  <c r="F43" i="6"/>
  <c r="G42" i="6"/>
  <c r="F42" i="6"/>
  <c r="G41" i="6"/>
  <c r="F41" i="6"/>
  <c r="G40" i="6"/>
  <c r="F40" i="6"/>
  <c r="G39" i="6"/>
  <c r="F39" i="6"/>
  <c r="G38" i="6"/>
  <c r="F38" i="6"/>
  <c r="G37" i="6"/>
  <c r="F37" i="6"/>
  <c r="G36" i="6"/>
  <c r="F36" i="6"/>
  <c r="G35" i="6"/>
  <c r="F35" i="6"/>
  <c r="G34" i="6"/>
  <c r="F34" i="6"/>
  <c r="F8" i="6" l="1"/>
  <c r="F9" i="6"/>
  <c r="F10" i="6"/>
  <c r="F11" i="6"/>
  <c r="F12" i="6"/>
  <c r="F13" i="6"/>
  <c r="F14" i="6"/>
  <c r="F15" i="6"/>
  <c r="F16" i="6"/>
  <c r="F17" i="6"/>
  <c r="F18" i="6"/>
  <c r="F19" i="6"/>
  <c r="F20" i="6"/>
  <c r="F21" i="6"/>
  <c r="F22" i="6"/>
  <c r="F23" i="6"/>
  <c r="F24" i="6"/>
  <c r="F25" i="6"/>
  <c r="F26" i="6"/>
  <c r="F7" i="6" l="1"/>
  <c r="G26" i="6" l="1"/>
  <c r="G25" i="6"/>
  <c r="G24" i="6"/>
  <c r="G23" i="6"/>
  <c r="G22" i="6"/>
  <c r="G21" i="6"/>
  <c r="G20" i="6"/>
  <c r="G19" i="6"/>
  <c r="G18" i="6"/>
  <c r="G17" i="6"/>
  <c r="G16" i="6"/>
  <c r="G15" i="6"/>
  <c r="G14" i="6"/>
  <c r="G13" i="6"/>
  <c r="G12" i="6"/>
  <c r="G11" i="6"/>
  <c r="G10" i="6"/>
  <c r="G9" i="6"/>
  <c r="G8" i="6"/>
  <c r="G7" i="6"/>
  <c r="H51" i="6" l="1"/>
  <c r="H47" i="6"/>
  <c r="H43" i="6"/>
  <c r="H39" i="6"/>
  <c r="H35" i="6"/>
  <c r="H50" i="6"/>
  <c r="H34" i="6"/>
  <c r="H53" i="6"/>
  <c r="H49" i="6"/>
  <c r="H45" i="6"/>
  <c r="H41" i="6"/>
  <c r="H37" i="6"/>
  <c r="H52" i="6"/>
  <c r="H48" i="6"/>
  <c r="H44" i="6"/>
  <c r="H40" i="6"/>
  <c r="H36" i="6"/>
  <c r="H46" i="6"/>
  <c r="H42" i="6"/>
  <c r="H38" i="6"/>
  <c r="I50" i="6"/>
  <c r="I46" i="6"/>
  <c r="I42" i="6"/>
  <c r="I38" i="6"/>
  <c r="I34" i="6"/>
  <c r="I53" i="6"/>
  <c r="I52" i="6"/>
  <c r="I48" i="6"/>
  <c r="I44" i="6"/>
  <c r="I40" i="6"/>
  <c r="I36" i="6"/>
  <c r="I51" i="6"/>
  <c r="I47" i="6"/>
  <c r="I43" i="6"/>
  <c r="I39" i="6"/>
  <c r="I35" i="6"/>
  <c r="I49" i="6"/>
  <c r="I45" i="6"/>
  <c r="I41" i="6"/>
  <c r="I37" i="6"/>
  <c r="H18" i="6"/>
  <c r="H25" i="6"/>
  <c r="H21" i="6"/>
  <c r="H17" i="6"/>
  <c r="H13" i="6"/>
  <c r="H9" i="6"/>
  <c r="H24" i="6"/>
  <c r="H20" i="6"/>
  <c r="H16" i="6"/>
  <c r="H12" i="6"/>
  <c r="H8" i="6"/>
  <c r="H23" i="6"/>
  <c r="H19" i="6"/>
  <c r="H15" i="6"/>
  <c r="H11" i="6"/>
  <c r="H7" i="6"/>
  <c r="H26" i="6"/>
  <c r="H22" i="6"/>
  <c r="H14" i="6"/>
  <c r="H10" i="6"/>
  <c r="I26" i="6"/>
  <c r="P26" i="6" s="1"/>
  <c r="I18" i="6"/>
  <c r="I10" i="6"/>
  <c r="I25" i="6"/>
  <c r="P25" i="6" s="1"/>
  <c r="I21" i="6"/>
  <c r="P21" i="6" s="1"/>
  <c r="I17" i="6"/>
  <c r="I13" i="6"/>
  <c r="P13" i="6" s="1"/>
  <c r="I9" i="6"/>
  <c r="P9" i="6" s="1"/>
  <c r="I24" i="6"/>
  <c r="P24" i="6" s="1"/>
  <c r="I20" i="6"/>
  <c r="I16" i="6"/>
  <c r="P16" i="6" s="1"/>
  <c r="I12" i="6"/>
  <c r="P12" i="6" s="1"/>
  <c r="I8" i="6"/>
  <c r="P8" i="6" s="1"/>
  <c r="I23" i="6"/>
  <c r="I19" i="6"/>
  <c r="P19" i="6" s="1"/>
  <c r="I15" i="6"/>
  <c r="P15" i="6" s="1"/>
  <c r="I11" i="6"/>
  <c r="P11" i="6" s="1"/>
  <c r="I7" i="6"/>
  <c r="I22" i="6"/>
  <c r="I14" i="6"/>
  <c r="I1" i="2"/>
  <c r="P22" i="6" l="1"/>
  <c r="P14" i="6"/>
  <c r="J40" i="6"/>
  <c r="J53" i="6"/>
  <c r="P10" i="6"/>
  <c r="P7" i="6"/>
  <c r="P23" i="6"/>
  <c r="P20" i="6"/>
  <c r="P17" i="6"/>
  <c r="P18" i="6"/>
  <c r="J39" i="6"/>
  <c r="J37" i="6"/>
  <c r="J42" i="6"/>
  <c r="J44" i="6"/>
  <c r="J41" i="6"/>
  <c r="J34" i="6"/>
  <c r="J43" i="6"/>
  <c r="J46" i="6"/>
  <c r="J48" i="6"/>
  <c r="J45" i="6"/>
  <c r="J50" i="6"/>
  <c r="J47" i="6"/>
  <c r="J38" i="6"/>
  <c r="J36" i="6"/>
  <c r="J52" i="6"/>
  <c r="J49" i="6"/>
  <c r="J35" i="6"/>
  <c r="J51" i="6"/>
  <c r="J54" i="6" l="1"/>
  <c r="G12" i="2" s="1"/>
  <c r="G11" i="2" s="1"/>
  <c r="P27" i="6"/>
  <c r="G9" i="2" s="1"/>
  <c r="G8" i="2" s="1"/>
</calcChain>
</file>

<file path=xl/sharedStrings.xml><?xml version="1.0" encoding="utf-8"?>
<sst xmlns="http://schemas.openxmlformats.org/spreadsheetml/2006/main" count="286" uniqueCount="189">
  <si>
    <r>
      <t xml:space="preserve">Table 1: Parameters to be monitored </t>
    </r>
    <r>
      <rPr>
        <b/>
        <i/>
        <sz val="14"/>
        <color indexed="8"/>
        <rFont val="Arial"/>
        <family val="2"/>
      </rPr>
      <t>ex post</t>
    </r>
    <phoneticPr fontId="4"/>
  </si>
  <si>
    <t>(1)</t>
  </si>
  <si>
    <t>MWh/p</t>
    <phoneticPr fontId="4"/>
  </si>
  <si>
    <r>
      <t xml:space="preserve">Table 2: Project-specific parameters to be fixed </t>
    </r>
    <r>
      <rPr>
        <b/>
        <i/>
        <sz val="14"/>
        <color indexed="8"/>
        <rFont val="Arial"/>
        <family val="2"/>
      </rPr>
      <t>ex ante</t>
    </r>
    <phoneticPr fontId="4"/>
  </si>
  <si>
    <t>Units</t>
    <phoneticPr fontId="4"/>
  </si>
  <si>
    <r>
      <t>EF</t>
    </r>
    <r>
      <rPr>
        <vertAlign val="subscript"/>
        <sz val="11"/>
        <rFont val="Arial"/>
        <family val="2"/>
      </rPr>
      <t>elec</t>
    </r>
    <phoneticPr fontId="4"/>
  </si>
  <si>
    <r>
      <t>[For grid electricity]
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</si>
  <si>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</si>
  <si>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4"/>
  </si>
  <si>
    <r>
      <t>CO</t>
    </r>
    <r>
      <rPr>
        <b/>
        <vertAlign val="subscript"/>
        <sz val="14"/>
        <color indexed="9"/>
        <rFont val="Arial"/>
        <family val="2"/>
      </rPr>
      <t>2</t>
    </r>
    <r>
      <rPr>
        <b/>
        <sz val="14"/>
        <color indexed="9"/>
        <rFont val="Arial"/>
        <family val="2"/>
      </rPr>
      <t xml:space="preserve"> emission reductions</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</si>
  <si>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</si>
  <si>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</si>
  <si>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</si>
  <si>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</si>
  <si>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Option C</t>
    <phoneticPr fontId="4"/>
  </si>
  <si>
    <t xml:space="preserve">[Attachment to Proposed Methodology Form]  </t>
    <phoneticPr fontId="4"/>
  </si>
  <si>
    <t>1. Calculations for emission reductions</t>
    <phoneticPr fontId="4"/>
  </si>
  <si>
    <t>Fuel type</t>
    <phoneticPr fontId="4"/>
  </si>
  <si>
    <t>Value</t>
    <phoneticPr fontId="4"/>
  </si>
  <si>
    <t>Units</t>
    <phoneticPr fontId="4"/>
  </si>
  <si>
    <t>Parameter</t>
  </si>
  <si>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</si>
  <si>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</si>
  <si>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</si>
  <si>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N/A</t>
  </si>
  <si>
    <r>
      <t>tCO</t>
    </r>
    <r>
      <rPr>
        <vertAlign val="subscript"/>
        <sz val="11"/>
        <color indexed="8"/>
        <rFont val="Arial"/>
        <family val="2"/>
      </rPr>
      <t>2</t>
    </r>
    <r>
      <rPr>
        <sz val="11"/>
        <color indexed="8"/>
        <rFont val="Arial"/>
        <family val="2"/>
      </rPr>
      <t>/p</t>
    </r>
    <phoneticPr fontId="4"/>
  </si>
  <si>
    <r>
      <t>RE</t>
    </r>
    <r>
      <rPr>
        <vertAlign val="subscript"/>
        <sz val="11"/>
        <color indexed="8"/>
        <rFont val="Arial"/>
        <family val="2"/>
      </rPr>
      <t>p</t>
    </r>
    <phoneticPr fontId="4"/>
  </si>
  <si>
    <t>MWh/p</t>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</si>
  <si>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</si>
  <si>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</si>
  <si>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t>[List of Default Values]</t>
    <phoneticPr fontId="4"/>
  </si>
  <si>
    <t>Continuously</t>
    <phoneticPr fontId="4"/>
  </si>
  <si>
    <t>Option C</t>
    <phoneticPr fontId="4"/>
  </si>
  <si>
    <t>Monitored data</t>
    <phoneticPr fontId="4"/>
  </si>
  <si>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</si>
  <si>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t>Based on the amount of transaction which is measured directly using measuring equipment (Data used: commercial evidence such as invoices)</t>
  </si>
  <si>
    <t>Based on the actual measurement using measuring equipment (Data used: measured values)</t>
  </si>
  <si>
    <r>
      <t>EG</t>
    </r>
    <r>
      <rPr>
        <vertAlign val="subscript"/>
        <sz val="11"/>
        <rFont val="Arial"/>
        <family val="2"/>
      </rPr>
      <t>PJ,p</t>
    </r>
    <phoneticPr fontId="4"/>
  </si>
  <si>
    <r>
      <t>tCO</t>
    </r>
    <r>
      <rPr>
        <vertAlign val="subscript"/>
        <sz val="14"/>
        <color indexed="8"/>
        <rFont val="Arial"/>
        <family val="2"/>
      </rPr>
      <t>2</t>
    </r>
    <r>
      <rPr>
        <sz val="14"/>
        <color indexed="8"/>
        <rFont val="Arial"/>
        <family val="2"/>
      </rPr>
      <t>/p</t>
    </r>
    <phoneticPr fontId="4"/>
  </si>
  <si>
    <t>Option C</t>
    <phoneticPr fontId="4"/>
  </si>
  <si>
    <t>Monitored data</t>
    <phoneticPr fontId="4"/>
  </si>
  <si>
    <t>Continuously</t>
    <phoneticPr fontId="4"/>
  </si>
  <si>
    <t>(2)</t>
    <phoneticPr fontId="4"/>
  </si>
  <si>
    <r>
      <t>FC</t>
    </r>
    <r>
      <rPr>
        <vertAlign val="subscript"/>
        <sz val="11"/>
        <rFont val="Arial"/>
        <family val="2"/>
      </rPr>
      <t>PJ,p</t>
    </r>
    <phoneticPr fontId="4"/>
  </si>
  <si>
    <t>mass or weight/p</t>
    <phoneticPr fontId="4"/>
  </si>
  <si>
    <t>Option B</t>
    <phoneticPr fontId="4"/>
  </si>
  <si>
    <t>Invoice from fuel supply company</t>
    <phoneticPr fontId="4"/>
  </si>
  <si>
    <t>Data is collected and recorded from the invoices by the fuel supply company.</t>
    <phoneticPr fontId="4"/>
  </si>
  <si>
    <t>Continuously</t>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</si>
  <si>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</si>
  <si>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c</t>
    </r>
    <phoneticPr fontId="4"/>
  </si>
  <si>
    <r>
      <t>NCV</t>
    </r>
    <r>
      <rPr>
        <vertAlign val="subscript"/>
        <sz val="11"/>
        <rFont val="Arial"/>
        <family val="2"/>
      </rPr>
      <t>fuel</t>
    </r>
    <phoneticPr fontId="4"/>
  </si>
  <si>
    <t>Net calorific value of consumed fuel</t>
    <phoneticPr fontId="4"/>
  </si>
  <si>
    <t>GJ/mass or weight</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</si>
  <si>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</si>
  <si>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</si>
  <si>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</si>
  <si>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</si>
  <si>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t>-</t>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</si>
  <si>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</si>
  <si>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</si>
  <si>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t>Parameters</t>
    <phoneticPr fontId="3"/>
  </si>
  <si>
    <t>Description of data</t>
    <phoneticPr fontId="3"/>
  </si>
  <si>
    <t>Units</t>
    <phoneticPr fontId="3"/>
  </si>
  <si>
    <t>-</t>
    <phoneticPr fontId="3"/>
  </si>
  <si>
    <r>
      <t>tCO</t>
    </r>
    <r>
      <rPr>
        <vertAlign val="subscript"/>
        <sz val="11"/>
        <rFont val="Arial"/>
        <family val="2"/>
      </rPr>
      <t>2</t>
    </r>
    <r>
      <rPr>
        <sz val="11"/>
        <rFont val="Arial"/>
        <family val="2"/>
      </rPr>
      <t>/p</t>
    </r>
    <phoneticPr fontId="3"/>
  </si>
  <si>
    <t>Estimated values</t>
    <phoneticPr fontId="3"/>
  </si>
  <si>
    <t>Total</t>
    <phoneticPr fontId="3"/>
  </si>
  <si>
    <r>
      <t xml:space="preserve">Parameters to be monitored </t>
    </r>
    <r>
      <rPr>
        <b/>
        <i/>
        <sz val="11"/>
        <color indexed="9"/>
        <rFont val="Arial"/>
        <family val="2"/>
      </rPr>
      <t>ex post</t>
    </r>
    <phoneticPr fontId="3"/>
  </si>
  <si>
    <t>-</t>
    <phoneticPr fontId="4"/>
  </si>
  <si>
    <t>Input on "PMS
(input_separate)"</t>
    <phoneticPr fontId="4"/>
  </si>
  <si>
    <r>
      <t>RE</t>
    </r>
    <r>
      <rPr>
        <vertAlign val="subscript"/>
        <sz val="11"/>
        <rFont val="Arial"/>
        <family val="2"/>
      </rPr>
      <t>i,p</t>
    </r>
    <phoneticPr fontId="4"/>
  </si>
  <si>
    <r>
      <t xml:space="preserve">The amount of fuel input for power generation during monitoring period </t>
    </r>
    <r>
      <rPr>
        <i/>
        <sz val="11"/>
        <rFont val="Arial"/>
        <family val="2"/>
      </rPr>
      <t>p</t>
    </r>
    <phoneticPr fontId="4"/>
  </si>
  <si>
    <t>for option c)</t>
    <phoneticPr fontId="4"/>
  </si>
  <si>
    <r>
      <t xml:space="preserve">The amount of electricity generated during the monitoring period </t>
    </r>
    <r>
      <rPr>
        <i/>
        <sz val="11"/>
        <rFont val="Arial"/>
        <family val="2"/>
      </rPr>
      <t>p</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</si>
  <si>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</si>
  <si>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PE</t>
    </r>
    <r>
      <rPr>
        <vertAlign val="subscript"/>
        <sz val="11"/>
        <rFont val="Arial"/>
        <family val="2"/>
      </rPr>
      <t>i,p</t>
    </r>
    <phoneticPr fontId="3"/>
  </si>
  <si>
    <r>
      <t xml:space="preserve">Reference emissions during the period </t>
    </r>
    <r>
      <rPr>
        <i/>
        <sz val="11"/>
        <color indexed="8"/>
        <rFont val="Arial"/>
        <family val="2"/>
      </rPr>
      <t>p</t>
    </r>
    <phoneticPr fontId="4"/>
  </si>
  <si>
    <r>
      <t xml:space="preserve">Project emissions during the period </t>
    </r>
    <r>
      <rPr>
        <i/>
        <sz val="11"/>
        <color indexed="8"/>
        <rFont val="Arial"/>
        <family val="2"/>
      </rPr>
      <t>p</t>
    </r>
    <phoneticPr fontId="4"/>
  </si>
  <si>
    <t>2. Calculations for reference emissions</t>
    <phoneticPr fontId="4"/>
  </si>
  <si>
    <t>3. Calculations of the project emissions</t>
    <phoneticPr fontId="4"/>
  </si>
  <si>
    <r>
      <t xml:space="preserve">Project emissions during the period </t>
    </r>
    <r>
      <rPr>
        <i/>
        <sz val="11"/>
        <color indexed="8"/>
        <rFont val="Arial"/>
        <family val="2"/>
      </rPr>
      <t>p</t>
    </r>
    <phoneticPr fontId="3"/>
  </si>
  <si>
    <r>
      <t xml:space="preserve">JCM Proposed Methodology Spreadsheet Form (Input Sheet) </t>
    </r>
    <r>
      <rPr>
        <b/>
        <sz val="12"/>
        <color indexed="9"/>
        <rFont val="Arial"/>
        <family val="2"/>
      </rPr>
      <t xml:space="preserve">[Attachment to Proposed Methodology Form]  </t>
    </r>
    <phoneticPr fontId="4"/>
  </si>
  <si>
    <t>JCM_TH_F_PMS_ver01.0</t>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</si>
  <si>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</si>
  <si>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</si>
  <si>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</si>
  <si>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</si>
  <si>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</si>
  <si>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</si>
  <si>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</si>
  <si>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</si>
  <si>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</si>
  <si>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</si>
  <si>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</si>
  <si>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</si>
  <si>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</si>
  <si>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</si>
  <si>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</si>
  <si>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</si>
  <si>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</si>
  <si>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</si>
  <si>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</si>
  <si>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</si>
  <si>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(a)</t>
    <phoneticPr fontId="4"/>
  </si>
  <si>
    <t>(f)</t>
    <phoneticPr fontId="4"/>
  </si>
  <si>
    <t>JCM Proposed Methodology Spreadsheet Form (Calculation Process Sheet)</t>
    <phoneticPr fontId="4"/>
  </si>
  <si>
    <r>
      <t>V</t>
    </r>
    <r>
      <rPr>
        <vertAlign val="subscript"/>
        <sz val="11"/>
        <rFont val="Arial"/>
        <family val="2"/>
      </rPr>
      <t>cr,j,k</t>
    </r>
    <phoneticPr fontId="4"/>
  </si>
  <si>
    <r>
      <t xml:space="preserve">Volume of the cleanroom </t>
    </r>
    <r>
      <rPr>
        <i/>
        <sz val="11"/>
        <rFont val="Arial"/>
        <family val="2"/>
      </rPr>
      <t>j</t>
    </r>
    <r>
      <rPr>
        <sz val="11"/>
        <rFont val="Arial"/>
        <family val="2"/>
      </rPr>
      <t xml:space="preserve"> in the project factory </t>
    </r>
    <r>
      <rPr>
        <i/>
        <sz val="11"/>
        <rFont val="Arial"/>
        <family val="2"/>
      </rPr>
      <t>k</t>
    </r>
    <phoneticPr fontId="4"/>
  </si>
  <si>
    <r>
      <t>m</t>
    </r>
    <r>
      <rPr>
        <vertAlign val="superscript"/>
        <sz val="11"/>
        <rFont val="Arial"/>
        <family val="2"/>
      </rPr>
      <t>3</t>
    </r>
    <phoneticPr fontId="4"/>
  </si>
  <si>
    <r>
      <t>T</t>
    </r>
    <r>
      <rPr>
        <vertAlign val="subscript"/>
        <sz val="11"/>
        <rFont val="Arial"/>
        <family val="2"/>
      </rPr>
      <t>vent,j,k</t>
    </r>
    <phoneticPr fontId="4"/>
  </si>
  <si>
    <r>
      <t xml:space="preserve">Number of times of ventilation required for the cleanroom </t>
    </r>
    <r>
      <rPr>
        <i/>
        <sz val="11"/>
        <rFont val="Arial"/>
        <family val="2"/>
      </rPr>
      <t>j</t>
    </r>
    <r>
      <rPr>
        <sz val="11"/>
        <rFont val="Arial"/>
        <family val="2"/>
      </rPr>
      <t xml:space="preserve"> in the project factory </t>
    </r>
    <r>
      <rPr>
        <i/>
        <sz val="11"/>
        <rFont val="Arial"/>
        <family val="2"/>
      </rPr>
      <t>k</t>
    </r>
    <phoneticPr fontId="4"/>
  </si>
  <si>
    <t>times/h</t>
    <phoneticPr fontId="4"/>
  </si>
  <si>
    <t>Design document of the cleanroom.</t>
    <phoneticPr fontId="4"/>
  </si>
  <si>
    <t>i</t>
    <phoneticPr fontId="4"/>
  </si>
  <si>
    <t>j</t>
    <phoneticPr fontId="3"/>
  </si>
  <si>
    <t>k</t>
    <phoneticPr fontId="3"/>
  </si>
  <si>
    <t>Identification number of the cleanroom</t>
    <phoneticPr fontId="3"/>
  </si>
  <si>
    <t>Identification number of the factory</t>
    <phoneticPr fontId="3"/>
  </si>
  <si>
    <t>Calculation of reference emissions</t>
    <phoneticPr fontId="3"/>
  </si>
  <si>
    <t>Calculation of project emissions</t>
    <phoneticPr fontId="3"/>
  </si>
  <si>
    <r>
      <t>EC</t>
    </r>
    <r>
      <rPr>
        <vertAlign val="subscript"/>
        <sz val="11"/>
        <rFont val="Arial"/>
        <family val="2"/>
      </rPr>
      <t>PJ,AC,i,j,k,p</t>
    </r>
    <phoneticPr fontId="4"/>
  </si>
  <si>
    <t>MWh/p</t>
    <phoneticPr fontId="4"/>
  </si>
  <si>
    <r>
      <t>EF</t>
    </r>
    <r>
      <rPr>
        <vertAlign val="subscript"/>
        <sz val="11"/>
        <rFont val="Arial"/>
        <family val="2"/>
      </rPr>
      <t>elec,k</t>
    </r>
    <phoneticPr fontId="4"/>
  </si>
  <si>
    <t>j</t>
    <phoneticPr fontId="3"/>
  </si>
  <si>
    <t>Identification number of the cleanroom</t>
    <phoneticPr fontId="3"/>
  </si>
  <si>
    <t>Identification number of the factory</t>
    <phoneticPr fontId="3"/>
  </si>
  <si>
    <r>
      <t>m</t>
    </r>
    <r>
      <rPr>
        <vertAlign val="superscript"/>
        <sz val="11"/>
        <rFont val="Arial"/>
        <family val="2"/>
      </rPr>
      <t>3</t>
    </r>
    <r>
      <rPr>
        <sz val="11"/>
        <rFont val="Arial"/>
        <family val="2"/>
      </rPr>
      <t>/s</t>
    </r>
    <phoneticPr fontId="3"/>
  </si>
  <si>
    <r>
      <t>η</t>
    </r>
    <r>
      <rPr>
        <vertAlign val="subscript"/>
        <sz val="11"/>
        <rFont val="Arial"/>
        <family val="2"/>
      </rPr>
      <t>elec</t>
    </r>
    <phoneticPr fontId="4"/>
  </si>
  <si>
    <t xml:space="preserve">Power generation efficiency </t>
    <phoneticPr fontId="4"/>
  </si>
  <si>
    <t>%</t>
    <phoneticPr fontId="4"/>
  </si>
  <si>
    <t>Specification of the captive power generation system provided by the manufacturer</t>
    <phoneticPr fontId="4"/>
  </si>
  <si>
    <t>Identification numbers</t>
    <phoneticPr fontId="3"/>
  </si>
  <si>
    <t>ISO 14644-1:2015</t>
    <phoneticPr fontId="3"/>
  </si>
  <si>
    <t>FED-STD-209E</t>
    <phoneticPr fontId="3"/>
  </si>
  <si>
    <t>Class 6</t>
    <phoneticPr fontId="3"/>
  </si>
  <si>
    <t>Class 7</t>
    <phoneticPr fontId="3"/>
  </si>
  <si>
    <r>
      <t>T</t>
    </r>
    <r>
      <rPr>
        <vertAlign val="subscript"/>
        <sz val="11"/>
        <color rgb="FF000000"/>
        <rFont val="Arial"/>
        <family val="2"/>
      </rPr>
      <t>vent,j,k</t>
    </r>
    <phoneticPr fontId="4"/>
  </si>
  <si>
    <t>Multiple documents published on the web.
The default value is determined from the table corresponding to the airborne particulate cleanliness class required for the cleanroom.</t>
    <phoneticPr fontId="4"/>
  </si>
  <si>
    <r>
      <t>m</t>
    </r>
    <r>
      <rPr>
        <vertAlign val="superscript"/>
        <sz val="11"/>
        <rFont val="Arial"/>
        <family val="2"/>
      </rPr>
      <t>3</t>
    </r>
    <r>
      <rPr>
        <sz val="11"/>
        <rFont val="Arial"/>
        <family val="2"/>
      </rPr>
      <t>/s</t>
    </r>
    <phoneticPr fontId="4"/>
  </si>
  <si>
    <t>(3)</t>
    <phoneticPr fontId="4"/>
  </si>
  <si>
    <r>
      <t xml:space="preserve">Airflow rate of project displacement ventilation air conditioning unit(s) supplying air to cleanroom </t>
    </r>
    <r>
      <rPr>
        <i/>
        <sz val="11"/>
        <rFont val="Arial"/>
        <family val="2"/>
      </rPr>
      <t>j</t>
    </r>
    <r>
      <rPr>
        <sz val="11"/>
        <rFont val="Arial"/>
        <family val="2"/>
      </rPr>
      <t xml:space="preserve"> in the project factory </t>
    </r>
    <r>
      <rPr>
        <i/>
        <sz val="11"/>
        <rFont val="Arial"/>
        <family val="2"/>
      </rPr>
      <t>k</t>
    </r>
    <phoneticPr fontId="4"/>
  </si>
  <si>
    <r>
      <t>AFR</t>
    </r>
    <r>
      <rPr>
        <vertAlign val="subscript"/>
        <sz val="11"/>
        <rFont val="Arial"/>
        <family val="2"/>
      </rPr>
      <t>PJ,j,k</t>
    </r>
    <phoneticPr fontId="4"/>
  </si>
  <si>
    <r>
      <t>AFR</t>
    </r>
    <r>
      <rPr>
        <vertAlign val="subscript"/>
        <sz val="11"/>
        <rFont val="Arial"/>
        <family val="2"/>
      </rPr>
      <t>RE,j,k</t>
    </r>
    <phoneticPr fontId="4"/>
  </si>
  <si>
    <r>
      <t xml:space="preserve">Airflow rate of reference mixing ventilation air conditioning unit(s) supplying air to cleanroom </t>
    </r>
    <r>
      <rPr>
        <i/>
        <sz val="11"/>
        <rFont val="Arial"/>
        <family val="2"/>
      </rPr>
      <t>j</t>
    </r>
    <r>
      <rPr>
        <sz val="11"/>
        <rFont val="Arial"/>
        <family val="2"/>
      </rPr>
      <t xml:space="preserve"> in the project factory </t>
    </r>
    <r>
      <rPr>
        <i/>
        <sz val="11"/>
        <rFont val="Arial"/>
        <family val="2"/>
      </rPr>
      <t>k</t>
    </r>
    <phoneticPr fontId="4"/>
  </si>
  <si>
    <t>Design document of the cleanroom.</t>
    <phoneticPr fontId="4"/>
  </si>
  <si>
    <r>
      <t>P</t>
    </r>
    <r>
      <rPr>
        <vertAlign val="subscript"/>
        <sz val="11"/>
        <rFont val="Arial"/>
        <family val="2"/>
      </rPr>
      <t>d,RE,j,k</t>
    </r>
    <phoneticPr fontId="4"/>
  </si>
  <si>
    <r>
      <t>P</t>
    </r>
    <r>
      <rPr>
        <vertAlign val="subscript"/>
        <sz val="11"/>
        <rFont val="Arial"/>
        <family val="2"/>
      </rPr>
      <t>d,PJ,j,k</t>
    </r>
    <phoneticPr fontId="4"/>
  </si>
  <si>
    <t>Pa</t>
    <phoneticPr fontId="4"/>
  </si>
  <si>
    <r>
      <t xml:space="preserve">Discharge pressure of reference mixing ventilation air conditioning unit(s) supplying air to cleanroom </t>
    </r>
    <r>
      <rPr>
        <i/>
        <sz val="11"/>
        <rFont val="Arial"/>
        <family val="2"/>
      </rPr>
      <t>j</t>
    </r>
    <r>
      <rPr>
        <sz val="11"/>
        <rFont val="Arial"/>
        <family val="2"/>
      </rPr>
      <t xml:space="preserve"> in the project factory </t>
    </r>
    <r>
      <rPr>
        <i/>
        <sz val="11"/>
        <rFont val="Arial"/>
        <family val="2"/>
      </rPr>
      <t>k</t>
    </r>
    <phoneticPr fontId="4"/>
  </si>
  <si>
    <r>
      <t xml:space="preserve">Discharge pressure of project displacement ventilation air conditioning unit(s) supplying air to cleanroom </t>
    </r>
    <r>
      <rPr>
        <i/>
        <sz val="11"/>
        <rFont val="Arial"/>
        <family val="2"/>
      </rPr>
      <t>j</t>
    </r>
    <r>
      <rPr>
        <sz val="11"/>
        <rFont val="Arial"/>
        <family val="2"/>
      </rPr>
      <t xml:space="preserve"> in the project factory </t>
    </r>
    <r>
      <rPr>
        <i/>
        <sz val="11"/>
        <rFont val="Arial"/>
        <family val="2"/>
      </rPr>
      <t>k</t>
    </r>
    <phoneticPr fontId="4"/>
  </si>
  <si>
    <t>Design document or specification document of the displacement ventilation air conditioning unit.</t>
    <phoneticPr fontId="4"/>
  </si>
  <si>
    <t>Pa</t>
    <phoneticPr fontId="3"/>
  </si>
  <si>
    <r>
      <t>AFR</t>
    </r>
    <r>
      <rPr>
        <vertAlign val="subscript"/>
        <sz val="11"/>
        <rFont val="Arial"/>
        <family val="2"/>
      </rPr>
      <t>RE,j,k</t>
    </r>
    <phoneticPr fontId="3"/>
  </si>
  <si>
    <r>
      <t>AFR</t>
    </r>
    <r>
      <rPr>
        <vertAlign val="subscript"/>
        <sz val="11"/>
        <rFont val="Arial"/>
        <family val="2"/>
      </rPr>
      <t>PJ,i,j,k</t>
    </r>
    <phoneticPr fontId="3"/>
  </si>
  <si>
    <r>
      <t>EC</t>
    </r>
    <r>
      <rPr>
        <vertAlign val="subscript"/>
        <sz val="11"/>
        <rFont val="Arial"/>
        <family val="2"/>
      </rPr>
      <t>PJ,DV,i,j,k,p</t>
    </r>
    <phoneticPr fontId="4"/>
  </si>
  <si>
    <t>i</t>
    <phoneticPr fontId="4"/>
  </si>
  <si>
    <t>Identification number of the displacement ventilation air conditioning unit</t>
    <phoneticPr fontId="3"/>
  </si>
  <si>
    <t>Identification number of the displacement ventilation air conditioning unit</t>
    <phoneticPr fontId="3"/>
  </si>
  <si>
    <r>
      <t xml:space="preserve">Airflow rate of reference mixing ventilation air conditioning unit(s) supplying air to cleanroom </t>
    </r>
    <r>
      <rPr>
        <i/>
        <sz val="11"/>
        <rFont val="Arial"/>
        <family val="2"/>
      </rPr>
      <t>j</t>
    </r>
    <r>
      <rPr>
        <sz val="11"/>
        <rFont val="Arial"/>
        <family val="2"/>
      </rPr>
      <t xml:space="preserve"> in the project factory </t>
    </r>
    <r>
      <rPr>
        <i/>
        <sz val="11"/>
        <rFont val="Arial"/>
        <family val="2"/>
      </rPr>
      <t>k</t>
    </r>
    <phoneticPr fontId="3"/>
  </si>
  <si>
    <r>
      <t xml:space="preserve">Airflow rate of project displacement ventilation air conditioning unit </t>
    </r>
    <r>
      <rPr>
        <i/>
        <sz val="11"/>
        <rFont val="Arial"/>
        <family val="2"/>
      </rPr>
      <t>i</t>
    </r>
    <r>
      <rPr>
        <sz val="11"/>
        <rFont val="Arial"/>
        <family val="2"/>
      </rPr>
      <t xml:space="preserve"> supplying air to cleanroom </t>
    </r>
    <r>
      <rPr>
        <i/>
        <sz val="11"/>
        <rFont val="Arial"/>
        <family val="2"/>
      </rPr>
      <t>j</t>
    </r>
    <r>
      <rPr>
        <sz val="11"/>
        <rFont val="Arial"/>
        <family val="2"/>
      </rPr>
      <t xml:space="preserve"> in the project factory </t>
    </r>
    <r>
      <rPr>
        <i/>
        <sz val="11"/>
        <rFont val="Arial"/>
        <family val="2"/>
      </rPr>
      <t>k</t>
    </r>
    <phoneticPr fontId="3"/>
  </si>
  <si>
    <t>Discharge pressure of reference mixing ventilation air conditioning unit</t>
    <phoneticPr fontId="3"/>
  </si>
  <si>
    <t>Number of times of ventilation required for the cleanroom</t>
    <phoneticPr fontId="3"/>
  </si>
  <si>
    <t>Pa</t>
    <phoneticPr fontId="3"/>
  </si>
  <si>
    <r>
      <t xml:space="preserve">Reference emissions of the reference mixing ventilation air conditioning unit </t>
    </r>
    <r>
      <rPr>
        <i/>
        <sz val="11"/>
        <rFont val="Arial"/>
        <family val="2"/>
      </rPr>
      <t>i</t>
    </r>
    <r>
      <rPr>
        <sz val="11"/>
        <rFont val="Arial"/>
        <family val="2"/>
      </rPr>
      <t xml:space="preserve"> during the period </t>
    </r>
    <r>
      <rPr>
        <i/>
        <sz val="11"/>
        <rFont val="Arial"/>
        <family val="2"/>
      </rPr>
      <t>p</t>
    </r>
    <phoneticPr fontId="3"/>
  </si>
  <si>
    <r>
      <t xml:space="preserve">Project emissions of the project displacement ventilation air conditioning unit </t>
    </r>
    <r>
      <rPr>
        <i/>
        <sz val="11"/>
        <rFont val="Arial"/>
        <family val="2"/>
      </rPr>
      <t>i</t>
    </r>
    <r>
      <rPr>
        <sz val="11"/>
        <rFont val="Arial"/>
        <family val="2"/>
      </rPr>
      <t xml:space="preserve"> during the period </t>
    </r>
    <r>
      <rPr>
        <i/>
        <sz val="11"/>
        <rFont val="Arial"/>
        <family val="2"/>
      </rPr>
      <t>p</t>
    </r>
    <phoneticPr fontId="3"/>
  </si>
  <si>
    <r>
      <t>EC</t>
    </r>
    <r>
      <rPr>
        <vertAlign val="subscript"/>
        <sz val="11"/>
        <rFont val="Arial"/>
        <family val="2"/>
      </rPr>
      <t>PJ,DV,i,j,k,p</t>
    </r>
    <phoneticPr fontId="4"/>
  </si>
  <si>
    <t>Hearing survey with manufacturer of mixing ventilation air conditioning unit.</t>
    <phoneticPr fontId="4"/>
  </si>
  <si>
    <t>Default value</t>
    <phoneticPr fontId="4"/>
  </si>
  <si>
    <t>Input on "PMS (input_separate)"</t>
    <phoneticPr fontId="4"/>
  </si>
  <si>
    <t>Input on "PMS (input_separate)"
Select from default values</t>
    <phoneticPr fontId="4"/>
  </si>
  <si>
    <r>
      <t xml:space="preserve">The amount of power consumption by the project displacement ventilation air conditioning unit </t>
    </r>
    <r>
      <rPr>
        <i/>
        <sz val="11"/>
        <rFont val="Arial"/>
        <family val="2"/>
      </rPr>
      <t>i</t>
    </r>
    <r>
      <rPr>
        <sz val="11"/>
        <rFont val="Arial"/>
        <family val="2"/>
      </rPr>
      <t xml:space="preserve"> in cleanroom </t>
    </r>
    <r>
      <rPr>
        <i/>
        <sz val="11"/>
        <rFont val="Arial"/>
        <family val="2"/>
      </rPr>
      <t>j</t>
    </r>
    <r>
      <rPr>
        <sz val="11"/>
        <rFont val="Arial"/>
        <family val="2"/>
      </rPr>
      <t xml:space="preserve"> of the project factory </t>
    </r>
    <r>
      <rPr>
        <i/>
        <sz val="11"/>
        <rFont val="Arial"/>
        <family val="2"/>
      </rPr>
      <t>k</t>
    </r>
    <r>
      <rPr>
        <sz val="11"/>
        <rFont val="Arial"/>
        <family val="2"/>
      </rPr>
      <t xml:space="preserve"> during the period </t>
    </r>
    <r>
      <rPr>
        <i/>
        <sz val="11"/>
        <rFont val="Arial"/>
        <family val="2"/>
      </rPr>
      <t>p</t>
    </r>
    <phoneticPr fontId="3"/>
  </si>
  <si>
    <t xml:space="preserve">Power generation efficiency obtained from manufacturer's specification
</t>
    <phoneticPr fontId="4"/>
  </si>
  <si>
    <t>Calculated</t>
    <phoneticPr fontId="4"/>
  </si>
  <si>
    <t>The power generation efficiency calculated from monitored data of the amount of fuel input for power generation and the amount of electricity generated.</t>
    <phoneticPr fontId="4"/>
  </si>
  <si>
    <t>Calculated</t>
    <phoneticPr fontId="4"/>
  </si>
  <si>
    <t xml:space="preserve">
</t>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</si>
  <si>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</si>
  <si>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r>
      <t>EF</t>
    </r>
    <r>
      <rPr>
        <vertAlign val="subscript"/>
        <sz val="11"/>
        <rFont val="Arial"/>
        <family val="2"/>
      </rPr>
      <t>elec</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</si>
  <si>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4"/>
  </si>
  <si>
    <r>
      <t>tCO</t>
    </r>
    <r>
      <rPr>
        <vertAlign val="subscript"/>
        <sz val="11"/>
        <rFont val="Arial"/>
        <family val="2"/>
      </rPr>
      <t>2</t>
    </r>
    <r>
      <rPr>
        <sz val="11"/>
        <rFont val="Arial"/>
        <family val="2"/>
      </rPr>
      <t>/MWh</t>
    </r>
    <phoneticPr fontId="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</si>
  <si>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4"/>
  </si>
  <si>
    <r>
      <t>tCO</t>
    </r>
    <r>
      <rPr>
        <vertAlign val="subscript"/>
        <sz val="11"/>
        <rFont val="Arial"/>
        <family val="2"/>
      </rPr>
      <t>2</t>
    </r>
    <r>
      <rPr>
        <sz val="11"/>
        <rFont val="Arial"/>
        <family val="2"/>
      </rPr>
      <t>/MWh</t>
    </r>
    <phoneticPr fontId="4"/>
  </si>
  <si>
    <r>
      <t>EF</t>
    </r>
    <r>
      <rPr>
        <vertAlign val="subscript"/>
        <sz val="11"/>
        <rFont val="Arial"/>
        <family val="2"/>
      </rPr>
      <t>elec</t>
    </r>
    <phoneticPr fontId="4"/>
  </si>
  <si>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4"/>
  </si>
  <si>
    <r>
      <t>[For captive electricity]
CO</t>
    </r>
    <r>
      <rPr>
        <vertAlign val="subscript"/>
        <sz val="11"/>
        <rFont val="Arial"/>
        <family val="2"/>
      </rPr>
      <t>2</t>
    </r>
    <r>
      <rPr>
        <sz val="11"/>
        <rFont val="Arial"/>
        <family val="2"/>
      </rPr>
      <t xml:space="preserve"> emission factor for consumed electricity</t>
    </r>
    <phoneticPr fontId="4"/>
  </si>
  <si>
    <t>Calculated</t>
    <phoneticPr fontId="4"/>
  </si>
  <si>
    <r>
      <t>On-site measurement by measuring equipments.
- Specification of measuring equipments:</t>
    </r>
    <r>
      <rPr>
        <sz val="11"/>
        <rFont val="ＭＳ Ｐゴシック"/>
        <family val="3"/>
        <charset val="128"/>
      </rPr>
      <t xml:space="preserve">
</t>
    </r>
    <r>
      <rPr>
        <sz val="11"/>
        <rFont val="Arial"/>
        <family val="2"/>
      </rPr>
      <t xml:space="preserve">  1) Electrical power meter is applied for measurement.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The electrical power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electrical power meter has been prepared by the time of installation.</t>
    </r>
    <phoneticPr fontId="4"/>
  </si>
  <si>
    <r>
      <t>On-site measurement by measuring equipments.
- Specification of measuring equipments:</t>
    </r>
    <r>
      <rPr>
        <sz val="11"/>
        <rFont val="ＭＳ Ｐゴシック"/>
        <family val="3"/>
        <charset val="128"/>
      </rPr>
      <t xml:space="preserve">
</t>
    </r>
    <r>
      <rPr>
        <sz val="11"/>
        <rFont val="Arial"/>
        <family val="2"/>
      </rPr>
      <t xml:space="preserve">  1) Electrical power meter is applied for measurement.
  2) Meter is certified in compliance with national/international standards on electrical power meter.
- Measuring and recording:
</t>
    </r>
    <r>
      <rPr>
        <sz val="11"/>
        <rFont val="ＭＳ Ｐゴシック"/>
        <family val="3"/>
        <charset val="128"/>
      </rPr>
      <t>　</t>
    </r>
    <r>
      <rPr>
        <sz val="11"/>
        <rFont val="Arial"/>
        <family val="2"/>
      </rPr>
      <t xml:space="preserve">1) Measured data is  recorded and stored in the measuring equipments.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The electrical power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electrical power meter has been prepared by the time of installation.</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</si>
</sst>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_ ;[Red]\-#,##0\ "/>
    <numFmt numFmtId="177" formatCode="#,##0.000_ ;[Red]\-#,##0.000\ "/>
    <numFmt numFmtId="178" formatCode="0.00_ "/>
    <numFmt numFmtId="179" formatCode="0.0_ "/>
    <numFmt numFmtId="180" formatCode="0.0000_ "/>
    <numFmt numFmtId="181" formatCode="0.000_ "/>
    <numFmt numFmtId="182" formatCode="#,##0.0_);[Red]\(#,##0.0\)"/>
    <numFmt numFmtId="183" formatCode="#,##0.00_ ;[Red]\-#,##0.00\ "/>
    <numFmt numFmtId="184" formatCode="0.0"/>
    <numFmt numFmtId="185" formatCode="0_ "/>
    <numFmt numFmtId="186" formatCode="#,##0.0;[Red]\-#,##0.0"/>
  </numFmts>
  <fonts count="37"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6"/>
      <color indexed="9"/>
      <name val="Arial"/>
      <family val="2"/>
    </font>
    <font>
      <b/>
      <sz val="12"/>
      <color indexed="9"/>
      <name val="Arial"/>
      <family val="2"/>
    </font>
    <font>
      <b/>
      <sz val="11"/>
      <color indexed="9"/>
      <name val="Arial"/>
      <family val="2"/>
    </font>
    <font>
      <b/>
      <sz val="14"/>
      <color indexed="8"/>
      <name val="Arial"/>
      <family val="2"/>
    </font>
    <font>
      <b/>
      <i/>
      <sz val="14"/>
      <color indexed="8"/>
      <name val="Arial"/>
      <family val="2"/>
    </font>
    <font>
      <b/>
      <sz val="11"/>
      <color indexed="8"/>
      <name val="Arial"/>
      <family val="2"/>
    </font>
    <font>
      <b/>
      <sz val="14"/>
      <color indexed="9"/>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sz val="14"/>
      <color indexed="8"/>
      <name val="Arial"/>
      <family val="2"/>
    </font>
    <font>
      <b/>
      <vertAlign val="subscript"/>
      <sz val="14"/>
      <color indexed="8"/>
      <name val="Arial"/>
      <family val="2"/>
    </font>
    <font>
      <b/>
      <vertAlign val="subscript"/>
      <sz val="14"/>
      <color indexed="9"/>
      <name val="Arial"/>
      <family val="2"/>
    </font>
    <font>
      <vertAlign val="subscript"/>
      <sz val="14"/>
      <color indexed="8"/>
      <name val="Arial"/>
      <family val="2"/>
    </font>
    <font>
      <sz val="12"/>
      <color indexed="8"/>
      <name val="Arial"/>
      <family val="2"/>
    </font>
    <font>
      <b/>
      <sz val="10"/>
      <color indexed="9"/>
      <name val="Arial"/>
      <family val="2"/>
    </font>
    <font>
      <i/>
      <sz val="11"/>
      <color indexed="8"/>
      <name val="Arial"/>
      <family val="2"/>
    </font>
    <font>
      <vertAlign val="subscript"/>
      <sz val="11"/>
      <color indexed="8"/>
      <name val="Arial"/>
      <family val="2"/>
    </font>
    <font>
      <sz val="10"/>
      <color indexed="8"/>
      <name val="Arial"/>
      <family val="2"/>
    </font>
    <font>
      <sz val="14"/>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vertAlign val="superscript"/>
      <sz val="11"/>
      <name val="Arial"/>
      <family val="2"/>
    </font>
    <font>
      <vertAlign val="subscript"/>
      <sz val="11"/>
      <color rgb="FF000000"/>
      <name val="Arial"/>
      <family val="2"/>
    </font>
  </fonts>
  <fills count="11">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F2DCDB"/>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1" tint="0.34998626667073579"/>
      </left>
      <right style="thin">
        <color theme="1" tint="0.34998626667073579"/>
      </right>
      <top style="thin">
        <color theme="1" tint="0.34998626667073579"/>
      </top>
      <bottom style="thin">
        <color indexed="23"/>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style="thin">
        <color indexed="23"/>
      </top>
      <bottom style="thin">
        <color indexed="23"/>
      </bottom>
      <diagonal/>
    </border>
    <border>
      <left style="thin">
        <color indexed="23"/>
      </left>
      <right/>
      <top style="thin">
        <color indexed="23"/>
      </top>
      <bottom/>
      <diagonal/>
    </border>
    <border>
      <left style="thin">
        <color theme="1" tint="0.34998626667073579"/>
      </left>
      <right style="thin">
        <color theme="1" tint="0.34998626667073579"/>
      </right>
      <top/>
      <bottom style="thin">
        <color theme="1" tint="0.34998626667073579"/>
      </bottom>
      <diagonal/>
    </border>
    <border>
      <left style="thick">
        <color theme="1" tint="0.34998626667073579"/>
      </left>
      <right style="thick">
        <color theme="1" tint="0.34998626667073579"/>
      </right>
      <top style="thick">
        <color theme="1" tint="0.34998626667073579"/>
      </top>
      <bottom style="thin">
        <color indexed="23"/>
      </bottom>
      <diagonal/>
    </border>
    <border>
      <left style="thick">
        <color theme="1" tint="0.34998626667073579"/>
      </left>
      <right style="thick">
        <color theme="1" tint="0.34998626667073579"/>
      </right>
      <top style="thin">
        <color theme="1" tint="0.34998626667073579"/>
      </top>
      <bottom style="thin">
        <color theme="1" tint="0.34998626667073579"/>
      </bottom>
      <diagonal/>
    </border>
    <border>
      <left style="thick">
        <color theme="1" tint="0.34998626667073579"/>
      </left>
      <right style="thick">
        <color theme="1" tint="0.34998626667073579"/>
      </right>
      <top style="thin">
        <color theme="1" tint="0.34998626667073579"/>
      </top>
      <bottom style="thick">
        <color theme="1" tint="0.34998626667073579"/>
      </bottom>
      <diagonal/>
    </border>
    <border>
      <left style="thick">
        <color theme="1" tint="0.34998626667073579"/>
      </left>
      <right style="thick">
        <color theme="1" tint="0.34998626667073579"/>
      </right>
      <top style="thick">
        <color theme="1" tint="0.34998626667073579"/>
      </top>
      <bottom style="thick">
        <color theme="1" tint="0.34998626667073579"/>
      </bottom>
      <diagonal/>
    </border>
    <border>
      <left/>
      <right/>
      <top style="thin">
        <color indexed="23"/>
      </top>
      <bottom style="thin">
        <color indexed="23"/>
      </bottom>
      <diagonal/>
    </border>
  </borders>
  <cellStyleXfs count="3">
    <xf numFmtId="0" fontId="0" fillId="0" borderId="0">
      <alignment vertical="center"/>
    </xf>
    <xf numFmtId="38" fontId="15" fillId="0" borderId="0" applyFont="0" applyFill="0" applyBorder="0" applyAlignment="0" applyProtection="0">
      <alignment vertical="center"/>
    </xf>
    <xf numFmtId="0" fontId="1" fillId="2" borderId="0" applyNumberFormat="0" applyBorder="0" applyAlignment="0" applyProtection="0">
      <alignment vertical="center"/>
    </xf>
  </cellStyleXfs>
  <cellXfs count="15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8" fillId="0" borderId="0" xfId="0" applyFont="1" applyFill="1" applyBorder="1">
      <alignment vertical="center"/>
    </xf>
    <xf numFmtId="0" fontId="10" fillId="0" borderId="0" xfId="0" applyFont="1" applyFill="1" applyBorder="1">
      <alignment vertical="center"/>
    </xf>
    <xf numFmtId="0" fontId="2" fillId="0" borderId="0" xfId="0" applyFont="1" applyAlignment="1">
      <alignment vertical="center" wrapText="1"/>
    </xf>
    <xf numFmtId="0" fontId="12" fillId="3" borderId="1" xfId="0" applyFont="1" applyFill="1" applyBorder="1" applyAlignment="1">
      <alignment vertical="center"/>
    </xf>
    <xf numFmtId="0" fontId="12" fillId="0" borderId="1" xfId="0" applyFont="1" applyFill="1" applyBorder="1" applyAlignment="1" applyProtection="1">
      <alignment vertical="center" wrapText="1"/>
      <protection locked="0"/>
    </xf>
    <xf numFmtId="0" fontId="12" fillId="4" borderId="1" xfId="0" applyFont="1" applyFill="1" applyBorder="1" applyAlignment="1" applyProtection="1">
      <alignment vertical="center" wrapText="1"/>
      <protection locked="0"/>
    </xf>
    <xf numFmtId="177" fontId="12" fillId="4" borderId="1" xfId="1" applyNumberFormat="1" applyFont="1" applyFill="1" applyBorder="1" applyAlignment="1" applyProtection="1">
      <alignment horizontal="right" vertical="center"/>
      <protection locked="0"/>
    </xf>
    <xf numFmtId="177" fontId="12" fillId="4" borderId="1" xfId="1" applyNumberFormat="1" applyFont="1" applyFill="1" applyBorder="1" applyProtection="1">
      <alignment vertical="center"/>
      <protection locked="0"/>
    </xf>
    <xf numFmtId="178" fontId="12" fillId="0" borderId="1" xfId="0" applyNumberFormat="1" applyFont="1" applyFill="1" applyBorder="1" applyProtection="1">
      <alignment vertical="center"/>
    </xf>
    <xf numFmtId="0" fontId="8" fillId="0" borderId="0" xfId="0" applyFont="1">
      <alignment vertical="center"/>
    </xf>
    <xf numFmtId="0" fontId="10" fillId="0" borderId="0" xfId="0" applyFont="1">
      <alignment vertical="center"/>
    </xf>
    <xf numFmtId="0" fontId="2" fillId="0" borderId="0" xfId="0" applyFont="1" applyBorder="1">
      <alignment vertical="center"/>
    </xf>
    <xf numFmtId="38" fontId="2" fillId="0" borderId="0" xfId="1" applyFont="1">
      <alignment vertical="center"/>
    </xf>
    <xf numFmtId="0" fontId="21" fillId="0" borderId="1" xfId="0" applyFont="1" applyFill="1" applyBorder="1">
      <alignment vertical="center"/>
    </xf>
    <xf numFmtId="0" fontId="2" fillId="0" borderId="0" xfId="0" applyFont="1" applyFill="1" applyBorder="1" applyAlignment="1">
      <alignment horizontal="left" vertical="center" wrapText="1"/>
    </xf>
    <xf numFmtId="0" fontId="2" fillId="0" borderId="0" xfId="0" applyFont="1" applyAlignment="1">
      <alignment horizontal="center" vertical="center"/>
    </xf>
    <xf numFmtId="0" fontId="2" fillId="0" borderId="0" xfId="0" applyFont="1" applyFill="1" applyBorder="1">
      <alignment vertical="center"/>
    </xf>
    <xf numFmtId="0" fontId="25" fillId="0" borderId="0" xfId="0" applyFont="1" applyFill="1" applyBorder="1">
      <alignment vertical="center"/>
    </xf>
    <xf numFmtId="0" fontId="12" fillId="0" borderId="0" xfId="0" applyFont="1" applyFill="1" applyBorder="1" applyAlignment="1">
      <alignment horizontal="left" vertical="center"/>
    </xf>
    <xf numFmtId="0" fontId="12" fillId="0" borderId="0" xfId="0" applyFont="1" applyFill="1" applyBorder="1">
      <alignment vertical="center"/>
    </xf>
    <xf numFmtId="0" fontId="25" fillId="0" borderId="0" xfId="0" applyFont="1" applyFill="1" applyBorder="1" applyAlignment="1">
      <alignment horizontal="center" vertical="center"/>
    </xf>
    <xf numFmtId="0" fontId="2" fillId="4" borderId="0" xfId="0" applyFont="1" applyFill="1" applyBorder="1">
      <alignment vertical="center"/>
    </xf>
    <xf numFmtId="0" fontId="12" fillId="3" borderId="1" xfId="0" quotePrefix="1" applyFont="1" applyFill="1" applyBorder="1" applyAlignment="1">
      <alignment vertical="center" wrapText="1"/>
    </xf>
    <xf numFmtId="0" fontId="2" fillId="0" borderId="0" xfId="0" applyFont="1" applyFill="1">
      <alignment vertical="center"/>
    </xf>
    <xf numFmtId="179" fontId="12" fillId="0" borderId="1" xfId="0" applyNumberFormat="1" applyFont="1" applyFill="1" applyBorder="1" applyProtection="1">
      <alignment vertical="center"/>
    </xf>
    <xf numFmtId="0" fontId="29" fillId="6" borderId="2" xfId="0" applyFont="1" applyFill="1" applyBorder="1">
      <alignment vertical="center"/>
    </xf>
    <xf numFmtId="0" fontId="29" fillId="0" borderId="0" xfId="0" applyFont="1">
      <alignment vertical="center"/>
    </xf>
    <xf numFmtId="0" fontId="33" fillId="6" borderId="2" xfId="0" applyFont="1" applyFill="1" applyBorder="1" applyAlignment="1">
      <alignment vertical="center" wrapText="1"/>
    </xf>
    <xf numFmtId="0" fontId="34" fillId="0" borderId="0" xfId="0" applyFont="1">
      <alignment vertical="center"/>
    </xf>
    <xf numFmtId="0" fontId="12" fillId="3" borderId="2" xfId="0" applyFont="1" applyFill="1" applyBorder="1" applyAlignment="1">
      <alignment vertical="center" wrapText="1"/>
    </xf>
    <xf numFmtId="0" fontId="12" fillId="3" borderId="2" xfId="0" applyFont="1" applyFill="1" applyBorder="1" applyAlignment="1">
      <alignment horizontal="left" vertical="center" wrapText="1"/>
    </xf>
    <xf numFmtId="0" fontId="12" fillId="0" borderId="2" xfId="0" applyFont="1" applyBorder="1" applyProtection="1">
      <alignment vertical="center"/>
      <protection locked="0"/>
    </xf>
    <xf numFmtId="0" fontId="27" fillId="0" borderId="2" xfId="0" applyFont="1" applyBorder="1" applyAlignment="1">
      <alignment horizontal="right" vertical="center"/>
    </xf>
    <xf numFmtId="0" fontId="12" fillId="0" borderId="2" xfId="0" applyFont="1" applyBorder="1" applyAlignment="1">
      <alignment horizontal="right" vertical="center"/>
    </xf>
    <xf numFmtId="182" fontId="12" fillId="0" borderId="2" xfId="0" applyNumberFormat="1" applyFont="1" applyFill="1" applyBorder="1">
      <alignment vertical="center"/>
    </xf>
    <xf numFmtId="183" fontId="12" fillId="4" borderId="1" xfId="1" applyNumberFormat="1" applyFont="1" applyFill="1" applyBorder="1" applyProtection="1">
      <alignment vertical="center"/>
      <protection locked="0"/>
    </xf>
    <xf numFmtId="0" fontId="12" fillId="3" borderId="13" xfId="0" applyFont="1" applyFill="1" applyBorder="1" applyAlignment="1">
      <alignment vertical="center" wrapText="1"/>
    </xf>
    <xf numFmtId="0" fontId="12" fillId="3" borderId="9" xfId="0" applyFont="1" applyFill="1" applyBorder="1" applyAlignment="1">
      <alignment vertical="center" wrapText="1"/>
    </xf>
    <xf numFmtId="178" fontId="12" fillId="0" borderId="2" xfId="0" applyNumberFormat="1" applyFont="1" applyFill="1" applyBorder="1">
      <alignment vertical="center"/>
    </xf>
    <xf numFmtId="181" fontId="28" fillId="5" borderId="2" xfId="0" applyNumberFormat="1" applyFont="1" applyFill="1" applyBorder="1">
      <alignment vertical="center"/>
    </xf>
    <xf numFmtId="180" fontId="28" fillId="5" borderId="2" xfId="0" applyNumberFormat="1" applyFont="1" applyFill="1" applyBorder="1">
      <alignment vertical="center"/>
    </xf>
    <xf numFmtId="178" fontId="28" fillId="5" borderId="2" xfId="0" applyNumberFormat="1" applyFont="1" applyFill="1" applyBorder="1">
      <alignment vertical="center"/>
    </xf>
    <xf numFmtId="0" fontId="12" fillId="4" borderId="1" xfId="0" applyFont="1" applyFill="1" applyBorder="1" applyAlignment="1">
      <alignment vertical="center" wrapText="1"/>
    </xf>
    <xf numFmtId="0" fontId="12" fillId="3" borderId="1" xfId="0" applyFont="1" applyFill="1" applyBorder="1" applyAlignment="1">
      <alignment vertical="center" wrapText="1"/>
    </xf>
    <xf numFmtId="0" fontId="34" fillId="0" borderId="0" xfId="0" applyFont="1" applyAlignment="1">
      <alignment horizontal="right" vertical="center"/>
    </xf>
    <xf numFmtId="0" fontId="5" fillId="7" borderId="0" xfId="0" applyFont="1" applyFill="1" applyAlignment="1">
      <alignment vertical="center"/>
    </xf>
    <xf numFmtId="0" fontId="7" fillId="7" borderId="0" xfId="0" applyFont="1" applyFill="1" applyAlignment="1">
      <alignment vertical="center"/>
    </xf>
    <xf numFmtId="0" fontId="7" fillId="7" borderId="0" xfId="0" applyFont="1" applyFill="1" applyAlignment="1">
      <alignment horizontal="right" vertical="center"/>
    </xf>
    <xf numFmtId="0" fontId="11" fillId="6" borderId="1" xfId="0" applyFont="1" applyFill="1" applyBorder="1" applyAlignment="1">
      <alignment horizontal="center" vertical="center" wrapText="1"/>
    </xf>
    <xf numFmtId="0" fontId="12" fillId="3" borderId="1" xfId="0" quotePrefix="1" applyFont="1" applyFill="1" applyBorder="1" applyAlignment="1">
      <alignment horizontal="center" vertical="center"/>
    </xf>
    <xf numFmtId="0" fontId="17" fillId="3" borderId="7" xfId="0" applyFont="1" applyFill="1" applyBorder="1">
      <alignment vertical="center"/>
    </xf>
    <xf numFmtId="0" fontId="11" fillId="6" borderId="1" xfId="0" applyFont="1" applyFill="1" applyBorder="1" applyAlignment="1">
      <alignment horizontal="center" vertical="center"/>
    </xf>
    <xf numFmtId="0" fontId="7" fillId="6" borderId="15" xfId="0" applyFont="1" applyFill="1" applyBorder="1">
      <alignment vertical="center"/>
    </xf>
    <xf numFmtId="0" fontId="2" fillId="6" borderId="15" xfId="0" applyFont="1" applyFill="1" applyBorder="1">
      <alignment vertical="center"/>
    </xf>
    <xf numFmtId="0" fontId="7" fillId="6" borderId="15" xfId="0" applyFont="1" applyFill="1" applyBorder="1" applyAlignment="1">
      <alignment horizontal="center" vertical="center"/>
    </xf>
    <xf numFmtId="0" fontId="7" fillId="6" borderId="15" xfId="0" applyFont="1" applyFill="1" applyBorder="1" applyAlignment="1">
      <alignment horizontal="center" vertical="center" shrinkToFit="1"/>
    </xf>
    <xf numFmtId="0" fontId="2" fillId="8" borderId="15" xfId="0" applyFont="1" applyFill="1" applyBorder="1">
      <alignment vertical="center"/>
    </xf>
    <xf numFmtId="0" fontId="2" fillId="0" borderId="15" xfId="0" applyFont="1" applyBorder="1" applyAlignment="1">
      <alignment horizontal="center" vertical="center"/>
    </xf>
    <xf numFmtId="0" fontId="2" fillId="0" borderId="15" xfId="0" applyFont="1" applyFill="1" applyBorder="1" applyAlignment="1">
      <alignment horizontal="center" vertical="center"/>
    </xf>
    <xf numFmtId="179" fontId="12" fillId="0" borderId="15" xfId="0" applyNumberFormat="1" applyFont="1" applyBorder="1" applyAlignment="1">
      <alignment vertical="center" wrapText="1"/>
    </xf>
    <xf numFmtId="0" fontId="2" fillId="3" borderId="15" xfId="0" applyFont="1" applyFill="1" applyBorder="1">
      <alignment vertical="center"/>
    </xf>
    <xf numFmtId="184" fontId="12" fillId="0" borderId="15" xfId="0" applyNumberFormat="1" applyFont="1" applyFill="1" applyBorder="1">
      <alignment vertical="center"/>
    </xf>
    <xf numFmtId="0" fontId="2" fillId="8" borderId="15" xfId="0" applyFont="1" applyFill="1" applyBorder="1" applyAlignment="1">
      <alignment vertical="center"/>
    </xf>
    <xf numFmtId="0" fontId="12" fillId="0" borderId="15" xfId="0" applyFont="1" applyBorder="1" applyAlignment="1">
      <alignment horizontal="center" vertical="center"/>
    </xf>
    <xf numFmtId="0" fontId="25" fillId="3" borderId="15" xfId="0" applyFont="1" applyFill="1" applyBorder="1">
      <alignment vertical="center"/>
    </xf>
    <xf numFmtId="0" fontId="7" fillId="6" borderId="17" xfId="0" applyFont="1" applyFill="1" applyBorder="1">
      <alignment vertical="center"/>
    </xf>
    <xf numFmtId="0" fontId="2" fillId="6" borderId="16" xfId="0" applyFont="1" applyFill="1" applyBorder="1">
      <alignment vertical="center"/>
    </xf>
    <xf numFmtId="0" fontId="2" fillId="6" borderId="18" xfId="0" applyFont="1" applyFill="1" applyBorder="1">
      <alignment vertical="center"/>
    </xf>
    <xf numFmtId="0" fontId="2" fillId="8" borderId="17" xfId="0" applyFont="1" applyFill="1" applyBorder="1" applyAlignment="1">
      <alignment vertical="center"/>
    </xf>
    <xf numFmtId="0" fontId="2" fillId="8" borderId="16" xfId="0" applyFont="1" applyFill="1" applyBorder="1">
      <alignment vertical="center"/>
    </xf>
    <xf numFmtId="0" fontId="2" fillId="8" borderId="17" xfId="0" applyFont="1" applyFill="1" applyBorder="1">
      <alignment vertical="center"/>
    </xf>
    <xf numFmtId="0" fontId="33" fillId="6" borderId="2" xfId="0" applyFont="1" applyFill="1" applyBorder="1" applyAlignment="1">
      <alignment vertical="center" wrapText="1"/>
    </xf>
    <xf numFmtId="0" fontId="12" fillId="3" borderId="8" xfId="0" applyFont="1" applyFill="1" applyBorder="1" applyAlignment="1">
      <alignment vertical="center" wrapText="1"/>
    </xf>
    <xf numFmtId="177" fontId="12" fillId="5" borderId="2" xfId="1" applyNumberFormat="1" applyFont="1" applyFill="1" applyBorder="1">
      <alignment vertical="center"/>
    </xf>
    <xf numFmtId="184" fontId="2" fillId="9" borderId="2" xfId="0" applyNumberFormat="1" applyFont="1" applyFill="1" applyBorder="1" applyAlignment="1">
      <alignment horizontal="center" vertical="center"/>
    </xf>
    <xf numFmtId="0" fontId="14" fillId="3" borderId="2" xfId="0" applyFont="1" applyFill="1" applyBorder="1" applyAlignment="1">
      <alignment horizontal="center" vertical="center"/>
    </xf>
    <xf numFmtId="0" fontId="12" fillId="3" borderId="8"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1" xfId="0" quotePrefix="1"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1" xfId="0" applyFont="1" applyFill="1" applyBorder="1" applyAlignment="1">
      <alignment vertical="center" wrapText="1"/>
    </xf>
    <xf numFmtId="0" fontId="12" fillId="3" borderId="21" xfId="0" applyFont="1" applyFill="1" applyBorder="1" applyAlignment="1">
      <alignment horizontal="center" vertical="center"/>
    </xf>
    <xf numFmtId="0" fontId="12" fillId="3" borderId="22" xfId="0" applyFont="1" applyFill="1" applyBorder="1" applyAlignment="1">
      <alignment vertical="center" wrapText="1"/>
    </xf>
    <xf numFmtId="0" fontId="31" fillId="6" borderId="10" xfId="0" applyFont="1" applyFill="1" applyBorder="1" applyAlignment="1">
      <alignment horizontal="center" vertical="center" wrapText="1"/>
    </xf>
    <xf numFmtId="0" fontId="31" fillId="6" borderId="10" xfId="0" applyFont="1" applyFill="1" applyBorder="1" applyAlignment="1">
      <alignment vertical="center" wrapText="1"/>
    </xf>
    <xf numFmtId="38" fontId="2" fillId="9" borderId="2" xfId="1" applyFont="1" applyFill="1" applyBorder="1" applyAlignment="1">
      <alignment horizontal="center" vertical="center" wrapText="1"/>
    </xf>
    <xf numFmtId="0" fontId="2" fillId="9" borderId="10" xfId="0" applyFont="1" applyFill="1" applyBorder="1" applyAlignment="1">
      <alignment horizontal="center" vertical="center" wrapText="1"/>
    </xf>
    <xf numFmtId="38" fontId="2" fillId="9" borderId="10" xfId="1" applyFont="1" applyFill="1" applyBorder="1" applyAlignment="1">
      <alignment horizontal="center" vertical="center"/>
    </xf>
    <xf numFmtId="0" fontId="28" fillId="10" borderId="24" xfId="0" applyFont="1" applyFill="1" applyBorder="1" applyAlignment="1">
      <alignment horizontal="center" vertical="center"/>
    </xf>
    <xf numFmtId="0" fontId="2" fillId="9" borderId="25" xfId="0" applyFont="1" applyFill="1" applyBorder="1" applyAlignment="1">
      <alignment horizontal="center" vertical="center"/>
    </xf>
    <xf numFmtId="0" fontId="2" fillId="9" borderId="26" xfId="0" applyFont="1" applyFill="1" applyBorder="1" applyAlignment="1">
      <alignment horizontal="center" vertical="center"/>
    </xf>
    <xf numFmtId="185" fontId="12" fillId="0" borderId="2" xfId="0" applyNumberFormat="1" applyFont="1" applyFill="1" applyBorder="1">
      <alignment vertical="center"/>
    </xf>
    <xf numFmtId="0" fontId="7" fillId="6" borderId="10" xfId="0" applyFont="1" applyFill="1" applyBorder="1" applyAlignment="1">
      <alignment vertical="center" wrapText="1"/>
    </xf>
    <xf numFmtId="179" fontId="12" fillId="0" borderId="2" xfId="0" applyNumberFormat="1" applyFont="1" applyFill="1" applyBorder="1">
      <alignment vertical="center"/>
    </xf>
    <xf numFmtId="0" fontId="2" fillId="0" borderId="0" xfId="0" applyFont="1" applyFill="1" applyBorder="1" applyAlignment="1">
      <alignment horizontal="center" vertical="center" wrapText="1"/>
    </xf>
    <xf numFmtId="184" fontId="2" fillId="0" borderId="0" xfId="0" applyNumberFormat="1" applyFont="1" applyFill="1" applyBorder="1" applyAlignment="1">
      <alignment horizontal="center" vertical="center"/>
    </xf>
    <xf numFmtId="38" fontId="2" fillId="0" borderId="0" xfId="1" applyFont="1" applyFill="1" applyBorder="1" applyAlignment="1">
      <alignment horizontal="center" vertical="center"/>
    </xf>
    <xf numFmtId="0" fontId="2" fillId="0" borderId="0" xfId="0" applyFont="1" applyFill="1" applyBorder="1" applyAlignment="1">
      <alignment horizontal="center" vertical="center"/>
    </xf>
    <xf numFmtId="0" fontId="2" fillId="9" borderId="11" xfId="0" applyFont="1" applyFill="1" applyBorder="1" applyAlignment="1">
      <alignment horizontal="center" vertical="center"/>
    </xf>
    <xf numFmtId="38" fontId="12" fillId="5" borderId="2" xfId="1" applyFont="1" applyFill="1" applyBorder="1">
      <alignment vertical="center"/>
    </xf>
    <xf numFmtId="40" fontId="12" fillId="0" borderId="11" xfId="1" applyNumberFormat="1" applyFont="1" applyBorder="1" applyProtection="1">
      <alignment vertical="center"/>
      <protection locked="0"/>
    </xf>
    <xf numFmtId="186" fontId="12" fillId="0" borderId="2" xfId="1" applyNumberFormat="1" applyFont="1" applyFill="1" applyBorder="1">
      <alignment vertical="center"/>
    </xf>
    <xf numFmtId="38" fontId="12" fillId="5" borderId="2" xfId="1" applyFont="1" applyFill="1" applyBorder="1" applyAlignment="1">
      <alignment horizontal="right" vertical="center"/>
    </xf>
    <xf numFmtId="186" fontId="12" fillId="5" borderId="2" xfId="1" applyNumberFormat="1" applyFont="1" applyFill="1" applyBorder="1" applyAlignment="1">
      <alignment horizontal="right" vertical="center"/>
    </xf>
    <xf numFmtId="40" fontId="12" fillId="5" borderId="2" xfId="1" applyNumberFormat="1" applyFont="1" applyFill="1" applyBorder="1">
      <alignment vertical="center"/>
    </xf>
    <xf numFmtId="38" fontId="12" fillId="9" borderId="27" xfId="1" applyFont="1" applyFill="1" applyBorder="1" applyAlignment="1">
      <alignment horizontal="center" vertical="center"/>
    </xf>
    <xf numFmtId="176" fontId="28" fillId="0" borderId="1" xfId="1" applyNumberFormat="1" applyFont="1" applyFill="1" applyBorder="1" applyAlignment="1" applyProtection="1">
      <alignment horizontal="right" vertical="center"/>
      <protection locked="0"/>
    </xf>
    <xf numFmtId="176" fontId="12" fillId="0" borderId="1" xfId="1" applyNumberFormat="1" applyFont="1" applyFill="1" applyBorder="1" applyAlignment="1" applyProtection="1">
      <alignment horizontal="right" vertical="center"/>
    </xf>
    <xf numFmtId="0" fontId="12" fillId="3" borderId="1" xfId="0" applyFont="1" applyFill="1" applyBorder="1" applyAlignment="1">
      <alignment vertical="center" wrapText="1"/>
    </xf>
    <xf numFmtId="177" fontId="12" fillId="3" borderId="1" xfId="1" applyNumberFormat="1" applyFont="1" applyFill="1" applyBorder="1" applyProtection="1">
      <alignment vertical="center"/>
      <protection locked="0"/>
    </xf>
    <xf numFmtId="179" fontId="2" fillId="0" borderId="15" xfId="0" applyNumberFormat="1" applyFont="1" applyBorder="1">
      <alignment vertical="center"/>
    </xf>
    <xf numFmtId="0" fontId="12" fillId="3" borderId="1" xfId="0" applyFont="1" applyFill="1" applyBorder="1" applyAlignment="1">
      <alignment vertical="center" wrapText="1"/>
    </xf>
    <xf numFmtId="0" fontId="12" fillId="0" borderId="1" xfId="0" applyFont="1" applyBorder="1" applyAlignment="1" applyProtection="1">
      <alignment horizontal="left" vertical="center" wrapText="1"/>
      <protection locked="0"/>
    </xf>
    <xf numFmtId="0" fontId="12" fillId="0" borderId="8" xfId="0" applyFont="1" applyBorder="1" applyAlignment="1">
      <alignment horizontal="left" vertical="center" wrapText="1"/>
    </xf>
    <xf numFmtId="0" fontId="1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17" fillId="0" borderId="1" xfId="0" applyFont="1" applyBorder="1" applyAlignment="1">
      <alignment horizontal="center" vertical="center" wrapText="1"/>
    </xf>
    <xf numFmtId="0" fontId="12" fillId="3" borderId="8" xfId="0" applyFont="1" applyFill="1" applyBorder="1" applyAlignment="1">
      <alignment vertical="center" wrapText="1"/>
    </xf>
    <xf numFmtId="0" fontId="12" fillId="3" borderId="7" xfId="0" applyFont="1" applyFill="1" applyBorder="1" applyAlignment="1">
      <alignment vertical="center" wrapText="1"/>
    </xf>
    <xf numFmtId="0" fontId="12" fillId="0" borderId="8" xfId="0" applyFont="1" applyBorder="1" applyAlignment="1" applyProtection="1">
      <alignment horizontal="left" vertical="center" wrapText="1"/>
      <protection locked="0"/>
    </xf>
    <xf numFmtId="0" fontId="12" fillId="0" borderId="28"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1" fillId="6"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protection locked="0"/>
    </xf>
    <xf numFmtId="0" fontId="21" fillId="0" borderId="1" xfId="0" applyFont="1" applyFill="1" applyBorder="1" applyAlignment="1">
      <alignment vertical="center" wrapText="1"/>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38" fontId="26" fillId="4" borderId="5" xfId="1" applyFont="1" applyFill="1" applyBorder="1" applyAlignment="1">
      <alignment horizontal="right" vertical="center"/>
    </xf>
    <xf numFmtId="38" fontId="26" fillId="4" borderId="6" xfId="1" applyFont="1" applyFill="1" applyBorder="1" applyAlignment="1">
      <alignment horizontal="right" vertical="center"/>
    </xf>
    <xf numFmtId="0" fontId="7" fillId="6" borderId="10"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33" fillId="6" borderId="2" xfId="0" applyFont="1" applyFill="1" applyBorder="1" applyAlignment="1">
      <alignment vertical="center" wrapText="1"/>
    </xf>
    <xf numFmtId="0" fontId="31" fillId="6" borderId="10" xfId="0" applyFont="1" applyFill="1" applyBorder="1" applyAlignment="1">
      <alignment horizontal="center" vertical="center"/>
    </xf>
    <xf numFmtId="0" fontId="31" fillId="6" borderId="12" xfId="0" applyFont="1" applyFill="1" applyBorder="1" applyAlignment="1">
      <alignment horizontal="center" vertical="center"/>
    </xf>
    <xf numFmtId="0" fontId="31" fillId="6" borderId="11" xfId="0" applyFont="1" applyFill="1" applyBorder="1" applyAlignment="1">
      <alignment horizontal="center" vertical="center"/>
    </xf>
    <xf numFmtId="0" fontId="6" fillId="7" borderId="0" xfId="0" applyFont="1" applyFill="1" applyAlignment="1">
      <alignment vertical="center"/>
    </xf>
    <xf numFmtId="0" fontId="22" fillId="7" borderId="0" xfId="0" applyFont="1" applyFill="1" applyAlignment="1">
      <alignment horizontal="right" vertical="center"/>
    </xf>
    <xf numFmtId="0" fontId="6" fillId="7" borderId="0" xfId="0" applyFont="1" applyFill="1" applyAlignment="1">
      <alignment horizontal="right" vertical="center"/>
    </xf>
    <xf numFmtId="0" fontId="2" fillId="9" borderId="14" xfId="0" applyFont="1" applyFill="1" applyBorder="1" applyAlignment="1">
      <alignment horizontal="center" vertical="center" wrapText="1"/>
    </xf>
    <xf numFmtId="0" fontId="2" fillId="9" borderId="20"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10" xfId="0" applyFont="1" applyFill="1" applyBorder="1" applyAlignment="1">
      <alignment horizontal="center" vertical="center" wrapText="1"/>
    </xf>
  </cellXfs>
  <cellStyles count="3">
    <cellStyle name="40% - アクセント 6 2"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5"/>
  <sheetViews>
    <sheetView showGridLines="0" tabSelected="1" view="pageBreakPreview" zoomScale="60" zoomScaleNormal="60"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x14ac:dyDescent="0.15">
      <c r="K1" s="2" t="s">
        <v>83</v>
      </c>
    </row>
    <row r="2" spans="1:11" ht="27.75" customHeight="1" x14ac:dyDescent="0.15">
      <c r="A2" s="48" t="s">
        <v>82</v>
      </c>
      <c r="B2" s="49"/>
      <c r="C2" s="49"/>
      <c r="D2" s="49"/>
      <c r="E2" s="49"/>
      <c r="F2" s="49"/>
      <c r="G2" s="49"/>
      <c r="H2" s="49"/>
      <c r="I2" s="49"/>
      <c r="J2" s="49"/>
      <c r="K2" s="50"/>
    </row>
    <row r="4" spans="1:11" ht="18.75" customHeight="1" x14ac:dyDescent="0.15">
      <c r="A4" s="3" t="s">
        <v>0</v>
      </c>
      <c r="B4" s="4"/>
    </row>
    <row r="5" spans="1:11" ht="18.75" customHeight="1" x14ac:dyDescent="0.15">
      <c r="A5" s="4"/>
      <c r="B5" s="51" t="s">
        <v>84</v>
      </c>
      <c r="C5" s="51" t="s">
        <v>85</v>
      </c>
      <c r="D5" s="51" t="s">
        <v>86</v>
      </c>
      <c r="E5" s="51" t="s">
        <v>87</v>
      </c>
      <c r="F5" s="51" t="s">
        <v>88</v>
      </c>
      <c r="G5" s="51" t="s">
        <v>89</v>
      </c>
      <c r="H5" s="51" t="s">
        <v>90</v>
      </c>
      <c r="I5" s="51" t="s">
        <v>91</v>
      </c>
      <c r="J5" s="51" t="s">
        <v>92</v>
      </c>
      <c r="K5" s="51" t="s">
        <v>93</v>
      </c>
    </row>
    <row r="6" spans="1:11" s="5" customFormat="1" ht="39" customHeight="1" x14ac:dyDescent="0.15">
      <c r="B6" s="51" t="s">
        <v>94</v>
      </c>
      <c r="C6" s="51" t="s">
        <v>95</v>
      </c>
      <c r="D6" s="51" t="s">
        <v>96</v>
      </c>
      <c r="E6" s="51" t="s">
        <v>97</v>
      </c>
      <c r="F6" s="51" t="s">
        <v>98</v>
      </c>
      <c r="G6" s="51" t="s">
        <v>99</v>
      </c>
      <c r="H6" s="51" t="s">
        <v>100</v>
      </c>
      <c r="I6" s="51" t="s">
        <v>101</v>
      </c>
      <c r="J6" s="51" t="s">
        <v>102</v>
      </c>
      <c r="K6" s="51" t="s">
        <v>103</v>
      </c>
    </row>
    <row r="7" spans="1:11" ht="270" customHeight="1" x14ac:dyDescent="0.15">
      <c r="B7" s="52" t="s">
        <v>1</v>
      </c>
      <c r="C7" s="46" t="s">
        <v>166</v>
      </c>
      <c r="D7" s="86" t="s">
        <v>171</v>
      </c>
      <c r="E7" s="112" t="s">
        <v>69</v>
      </c>
      <c r="F7" s="6" t="s">
        <v>122</v>
      </c>
      <c r="G7" s="7" t="s">
        <v>39</v>
      </c>
      <c r="H7" s="7" t="s">
        <v>40</v>
      </c>
      <c r="I7" s="8" t="s">
        <v>188</v>
      </c>
      <c r="J7" s="8" t="s">
        <v>41</v>
      </c>
      <c r="K7" s="45" t="s">
        <v>70</v>
      </c>
    </row>
    <row r="8" spans="1:11" ht="65.45" customHeight="1" x14ac:dyDescent="0.15">
      <c r="A8" s="26"/>
      <c r="B8" s="52" t="s">
        <v>42</v>
      </c>
      <c r="C8" s="46" t="s">
        <v>43</v>
      </c>
      <c r="D8" s="46" t="s">
        <v>72</v>
      </c>
      <c r="E8" s="38">
        <v>0</v>
      </c>
      <c r="F8" s="46" t="s">
        <v>44</v>
      </c>
      <c r="G8" s="7" t="s">
        <v>45</v>
      </c>
      <c r="H8" s="7" t="s">
        <v>46</v>
      </c>
      <c r="I8" s="8" t="s">
        <v>47</v>
      </c>
      <c r="J8" s="8" t="s">
        <v>48</v>
      </c>
      <c r="K8" s="8" t="s">
        <v>73</v>
      </c>
    </row>
    <row r="9" spans="1:11" ht="270" customHeight="1" x14ac:dyDescent="0.15">
      <c r="A9" s="26"/>
      <c r="B9" s="52" t="s">
        <v>140</v>
      </c>
      <c r="C9" s="46" t="s">
        <v>37</v>
      </c>
      <c r="D9" s="46" t="s">
        <v>74</v>
      </c>
      <c r="E9" s="38">
        <v>0</v>
      </c>
      <c r="F9" s="6" t="s">
        <v>27</v>
      </c>
      <c r="G9" s="7" t="s">
        <v>32</v>
      </c>
      <c r="H9" s="7" t="s">
        <v>33</v>
      </c>
      <c r="I9" s="8" t="s">
        <v>187</v>
      </c>
      <c r="J9" s="8" t="s">
        <v>31</v>
      </c>
      <c r="K9" s="8" t="s">
        <v>73</v>
      </c>
    </row>
    <row r="10" spans="1:11" ht="8.25" customHeight="1" x14ac:dyDescent="0.15">
      <c r="A10" s="26"/>
    </row>
    <row r="11" spans="1:11" ht="20.100000000000001" customHeight="1" x14ac:dyDescent="0.15">
      <c r="A11" s="3" t="s">
        <v>3</v>
      </c>
    </row>
    <row r="12" spans="1:11" ht="20.100000000000001" customHeight="1" x14ac:dyDescent="0.15">
      <c r="A12" s="26"/>
      <c r="B12" s="51" t="s">
        <v>104</v>
      </c>
      <c r="C12" s="129" t="s">
        <v>85</v>
      </c>
      <c r="D12" s="129"/>
      <c r="E12" s="51" t="s">
        <v>86</v>
      </c>
      <c r="F12" s="51" t="s">
        <v>87</v>
      </c>
      <c r="G12" s="129" t="s">
        <v>88</v>
      </c>
      <c r="H12" s="129"/>
      <c r="I12" s="129"/>
      <c r="J12" s="129" t="s">
        <v>105</v>
      </c>
      <c r="K12" s="129"/>
    </row>
    <row r="13" spans="1:11" ht="39" customHeight="1" x14ac:dyDescent="0.15">
      <c r="A13" s="26"/>
      <c r="B13" s="51" t="s">
        <v>95</v>
      </c>
      <c r="C13" s="129" t="s">
        <v>96</v>
      </c>
      <c r="D13" s="129"/>
      <c r="E13" s="51" t="s">
        <v>97</v>
      </c>
      <c r="F13" s="51" t="s">
        <v>98</v>
      </c>
      <c r="G13" s="129" t="s">
        <v>100</v>
      </c>
      <c r="H13" s="129"/>
      <c r="I13" s="129"/>
      <c r="J13" s="129" t="s">
        <v>103</v>
      </c>
      <c r="K13" s="129"/>
    </row>
    <row r="14" spans="1:11" ht="68.25" customHeight="1" x14ac:dyDescent="0.15">
      <c r="A14" s="26"/>
      <c r="B14" s="6" t="s">
        <v>123</v>
      </c>
      <c r="C14" s="117" t="s">
        <v>6</v>
      </c>
      <c r="D14" s="117"/>
      <c r="E14" s="9">
        <v>0</v>
      </c>
      <c r="F14" s="46" t="s">
        <v>7</v>
      </c>
      <c r="G14" s="118" t="s">
        <v>34</v>
      </c>
      <c r="H14" s="118"/>
      <c r="I14" s="118"/>
      <c r="J14" s="123"/>
      <c r="K14" s="123"/>
    </row>
    <row r="15" spans="1:11" ht="88.9" customHeight="1" x14ac:dyDescent="0.15">
      <c r="A15" s="26"/>
      <c r="B15" s="6" t="s">
        <v>178</v>
      </c>
      <c r="C15" s="124" t="s">
        <v>179</v>
      </c>
      <c r="D15" s="125"/>
      <c r="E15" s="115">
        <f>IF(ISERROR(3.6*(100/E24)*E26),0,3.6*(100/E24)*E26)</f>
        <v>0</v>
      </c>
      <c r="F15" s="114" t="s">
        <v>180</v>
      </c>
      <c r="G15" s="126" t="s">
        <v>172</v>
      </c>
      <c r="H15" s="127"/>
      <c r="I15" s="128"/>
      <c r="J15" s="119" t="s">
        <v>173</v>
      </c>
      <c r="K15" s="120"/>
    </row>
    <row r="16" spans="1:11" ht="51" customHeight="1" x14ac:dyDescent="0.15">
      <c r="A16" s="26"/>
      <c r="B16" s="6" t="s">
        <v>178</v>
      </c>
      <c r="C16" s="117" t="s">
        <v>181</v>
      </c>
      <c r="D16" s="117"/>
      <c r="E16" s="115">
        <f>IF(ISERROR(E8*E25*E26/E9),0,E8*E25*E26/E9)</f>
        <v>0</v>
      </c>
      <c r="F16" s="114" t="s">
        <v>182</v>
      </c>
      <c r="G16" s="118" t="s">
        <v>174</v>
      </c>
      <c r="H16" s="118"/>
      <c r="I16" s="118"/>
      <c r="J16" s="119" t="s">
        <v>175</v>
      </c>
      <c r="K16" s="120"/>
    </row>
    <row r="17" spans="1:11" ht="113.25" customHeight="1" x14ac:dyDescent="0.15">
      <c r="A17" s="26"/>
      <c r="B17" s="6" t="s">
        <v>183</v>
      </c>
      <c r="C17" s="117" t="s">
        <v>184</v>
      </c>
      <c r="D17" s="117"/>
      <c r="E17" s="10">
        <v>0</v>
      </c>
      <c r="F17" s="114" t="s">
        <v>182</v>
      </c>
      <c r="G17" s="130" t="s">
        <v>177</v>
      </c>
      <c r="H17" s="130"/>
      <c r="I17" s="130"/>
      <c r="J17" s="119" t="s">
        <v>176</v>
      </c>
      <c r="K17" s="120"/>
    </row>
    <row r="18" spans="1:11" ht="51" customHeight="1" x14ac:dyDescent="0.15">
      <c r="A18" s="26"/>
      <c r="B18" s="6" t="s">
        <v>143</v>
      </c>
      <c r="C18" s="117" t="s">
        <v>144</v>
      </c>
      <c r="D18" s="117"/>
      <c r="E18" s="112" t="s">
        <v>69</v>
      </c>
      <c r="F18" s="25" t="s">
        <v>139</v>
      </c>
      <c r="G18" s="118" t="s">
        <v>145</v>
      </c>
      <c r="H18" s="118"/>
      <c r="I18" s="118"/>
      <c r="J18" s="119" t="s">
        <v>186</v>
      </c>
      <c r="K18" s="120"/>
    </row>
    <row r="19" spans="1:11" ht="51" customHeight="1" x14ac:dyDescent="0.15">
      <c r="A19" s="26"/>
      <c r="B19" s="6" t="s">
        <v>142</v>
      </c>
      <c r="C19" s="117" t="s">
        <v>141</v>
      </c>
      <c r="D19" s="117"/>
      <c r="E19" s="112" t="s">
        <v>69</v>
      </c>
      <c r="F19" s="25" t="s">
        <v>139</v>
      </c>
      <c r="G19" s="118" t="s">
        <v>151</v>
      </c>
      <c r="H19" s="118"/>
      <c r="I19" s="118"/>
      <c r="J19" s="121" t="s">
        <v>169</v>
      </c>
      <c r="K19" s="122"/>
    </row>
    <row r="20" spans="1:11" ht="51" customHeight="1" x14ac:dyDescent="0.15">
      <c r="A20" s="26"/>
      <c r="B20" s="6" t="s">
        <v>146</v>
      </c>
      <c r="C20" s="117" t="s">
        <v>149</v>
      </c>
      <c r="D20" s="117"/>
      <c r="E20" s="113">
        <v>1200</v>
      </c>
      <c r="F20" s="25" t="s">
        <v>148</v>
      </c>
      <c r="G20" s="118" t="s">
        <v>167</v>
      </c>
      <c r="H20" s="118"/>
      <c r="I20" s="118"/>
      <c r="J20" s="121" t="s">
        <v>168</v>
      </c>
      <c r="K20" s="122"/>
    </row>
    <row r="21" spans="1:11" ht="51" customHeight="1" x14ac:dyDescent="0.15">
      <c r="A21" s="26"/>
      <c r="B21" s="6" t="s">
        <v>147</v>
      </c>
      <c r="C21" s="117" t="s">
        <v>150</v>
      </c>
      <c r="D21" s="117"/>
      <c r="E21" s="112" t="s">
        <v>69</v>
      </c>
      <c r="F21" s="25" t="s">
        <v>148</v>
      </c>
      <c r="G21" s="118" t="s">
        <v>151</v>
      </c>
      <c r="H21" s="118"/>
      <c r="I21" s="118"/>
      <c r="J21" s="121" t="s">
        <v>169</v>
      </c>
      <c r="K21" s="122"/>
    </row>
    <row r="22" spans="1:11" ht="54.75" customHeight="1" x14ac:dyDescent="0.15">
      <c r="A22" s="26"/>
      <c r="B22" s="6" t="s">
        <v>107</v>
      </c>
      <c r="C22" s="117" t="s">
        <v>108</v>
      </c>
      <c r="D22" s="117"/>
      <c r="E22" s="112" t="s">
        <v>69</v>
      </c>
      <c r="F22" s="25" t="s">
        <v>109</v>
      </c>
      <c r="G22" s="118" t="s">
        <v>113</v>
      </c>
      <c r="H22" s="118"/>
      <c r="I22" s="118"/>
      <c r="J22" s="121" t="s">
        <v>169</v>
      </c>
      <c r="K22" s="122"/>
    </row>
    <row r="23" spans="1:11" ht="54.75" customHeight="1" x14ac:dyDescent="0.15">
      <c r="A23" s="26"/>
      <c r="B23" s="6" t="s">
        <v>110</v>
      </c>
      <c r="C23" s="117" t="s">
        <v>111</v>
      </c>
      <c r="D23" s="117"/>
      <c r="E23" s="112" t="s">
        <v>69</v>
      </c>
      <c r="F23" s="25" t="s">
        <v>112</v>
      </c>
      <c r="G23" s="118" t="s">
        <v>138</v>
      </c>
      <c r="H23" s="118"/>
      <c r="I23" s="118"/>
      <c r="J23" s="121" t="s">
        <v>170</v>
      </c>
      <c r="K23" s="122"/>
    </row>
    <row r="24" spans="1:11" ht="54.75" customHeight="1" x14ac:dyDescent="0.15">
      <c r="A24" s="26"/>
      <c r="B24" s="6" t="s">
        <v>128</v>
      </c>
      <c r="C24" s="117" t="s">
        <v>129</v>
      </c>
      <c r="D24" s="117"/>
      <c r="E24" s="27">
        <v>0</v>
      </c>
      <c r="F24" s="25" t="s">
        <v>130</v>
      </c>
      <c r="G24" s="130" t="s">
        <v>131</v>
      </c>
      <c r="H24" s="130"/>
      <c r="I24" s="130"/>
      <c r="J24" s="123"/>
      <c r="K24" s="123"/>
    </row>
    <row r="25" spans="1:11" ht="92.25" customHeight="1" x14ac:dyDescent="0.15">
      <c r="A25" s="26"/>
      <c r="B25" s="6" t="s">
        <v>51</v>
      </c>
      <c r="C25" s="117" t="s">
        <v>52</v>
      </c>
      <c r="D25" s="117"/>
      <c r="E25" s="11">
        <v>0</v>
      </c>
      <c r="F25" s="25" t="s">
        <v>53</v>
      </c>
      <c r="G25" s="130" t="s">
        <v>54</v>
      </c>
      <c r="H25" s="130"/>
      <c r="I25" s="130"/>
      <c r="J25" s="123"/>
      <c r="K25" s="123"/>
    </row>
    <row r="26" spans="1:11" ht="92.25" customHeight="1" x14ac:dyDescent="0.15">
      <c r="A26" s="26"/>
      <c r="B26" s="6" t="s">
        <v>55</v>
      </c>
      <c r="C26" s="117" t="s">
        <v>56</v>
      </c>
      <c r="D26" s="117"/>
      <c r="E26" s="11">
        <v>0</v>
      </c>
      <c r="F26" s="25" t="s">
        <v>57</v>
      </c>
      <c r="G26" s="130" t="s">
        <v>54</v>
      </c>
      <c r="H26" s="130"/>
      <c r="I26" s="130"/>
      <c r="J26" s="123"/>
      <c r="K26" s="123"/>
    </row>
    <row r="27" spans="1:11" ht="6.75" customHeight="1" x14ac:dyDescent="0.15">
      <c r="A27" s="26"/>
    </row>
    <row r="28" spans="1:11" ht="18.75" customHeight="1" x14ac:dyDescent="0.15">
      <c r="A28" s="12" t="s">
        <v>8</v>
      </c>
      <c r="B28" s="13"/>
    </row>
    <row r="29" spans="1:11" ht="21.75" thickBot="1" x14ac:dyDescent="0.2">
      <c r="B29" s="132" t="s">
        <v>9</v>
      </c>
      <c r="C29" s="133"/>
      <c r="D29" s="54" t="s">
        <v>4</v>
      </c>
    </row>
    <row r="30" spans="1:11" ht="21.75" thickBot="1" x14ac:dyDescent="0.2">
      <c r="B30" s="134">
        <f>ROUNDDOWN('PMS(calc_process)'!G6,0)</f>
        <v>0</v>
      </c>
      <c r="C30" s="135"/>
      <c r="D30" s="53" t="s">
        <v>38</v>
      </c>
    </row>
    <row r="31" spans="1:11" ht="20.100000000000001" customHeight="1" x14ac:dyDescent="0.15">
      <c r="B31" s="14"/>
      <c r="C31" s="14"/>
      <c r="F31" s="15"/>
      <c r="G31" s="15"/>
    </row>
    <row r="32" spans="1:11" ht="18.75" customHeight="1" x14ac:dyDescent="0.15">
      <c r="A32" s="3" t="s">
        <v>10</v>
      </c>
    </row>
    <row r="33" spans="2:10" ht="18" customHeight="1" x14ac:dyDescent="0.15">
      <c r="B33" s="16" t="s">
        <v>11</v>
      </c>
      <c r="C33" s="131" t="s">
        <v>12</v>
      </c>
      <c r="D33" s="131"/>
      <c r="E33" s="131"/>
      <c r="F33" s="131"/>
      <c r="G33" s="131"/>
      <c r="H33" s="131"/>
      <c r="I33" s="131"/>
      <c r="J33" s="17"/>
    </row>
    <row r="34" spans="2:10" ht="18" customHeight="1" x14ac:dyDescent="0.15">
      <c r="B34" s="16" t="s">
        <v>13</v>
      </c>
      <c r="C34" s="131" t="s">
        <v>35</v>
      </c>
      <c r="D34" s="131"/>
      <c r="E34" s="131"/>
      <c r="F34" s="131"/>
      <c r="G34" s="131"/>
      <c r="H34" s="131"/>
      <c r="I34" s="131"/>
      <c r="J34" s="17"/>
    </row>
    <row r="35" spans="2:10" ht="18" customHeight="1" x14ac:dyDescent="0.15">
      <c r="B35" s="16" t="s">
        <v>14</v>
      </c>
      <c r="C35" s="131" t="s">
        <v>36</v>
      </c>
      <c r="D35" s="131"/>
      <c r="E35" s="131"/>
      <c r="F35" s="131"/>
      <c r="G35" s="131"/>
      <c r="H35" s="131"/>
      <c r="I35" s="131"/>
      <c r="J35" s="17"/>
    </row>
  </sheetData>
  <mergeCells count="50">
    <mergeCell ref="J17:K17"/>
    <mergeCell ref="C34:I34"/>
    <mergeCell ref="C35:I35"/>
    <mergeCell ref="C33:I33"/>
    <mergeCell ref="C16:D16"/>
    <mergeCell ref="G16:I16"/>
    <mergeCell ref="C17:D17"/>
    <mergeCell ref="G17:I17"/>
    <mergeCell ref="C25:D25"/>
    <mergeCell ref="G25:I25"/>
    <mergeCell ref="C26:D26"/>
    <mergeCell ref="G26:I26"/>
    <mergeCell ref="B29:C29"/>
    <mergeCell ref="B30:C30"/>
    <mergeCell ref="J25:K25"/>
    <mergeCell ref="J26:K26"/>
    <mergeCell ref="C24:D24"/>
    <mergeCell ref="G24:I24"/>
    <mergeCell ref="J24:K24"/>
    <mergeCell ref="C19:D19"/>
    <mergeCell ref="G19:I19"/>
    <mergeCell ref="J19:K19"/>
    <mergeCell ref="C22:D22"/>
    <mergeCell ref="G22:I22"/>
    <mergeCell ref="J22:K22"/>
    <mergeCell ref="C23:D23"/>
    <mergeCell ref="G23:I23"/>
    <mergeCell ref="J23:K23"/>
    <mergeCell ref="C21:D21"/>
    <mergeCell ref="G21:I21"/>
    <mergeCell ref="J21:K21"/>
    <mergeCell ref="C12:D12"/>
    <mergeCell ref="G12:I12"/>
    <mergeCell ref="J12:K12"/>
    <mergeCell ref="C13:D13"/>
    <mergeCell ref="G13:I13"/>
    <mergeCell ref="J13:K13"/>
    <mergeCell ref="J16:K16"/>
    <mergeCell ref="C14:D14"/>
    <mergeCell ref="G14:I14"/>
    <mergeCell ref="J14:K14"/>
    <mergeCell ref="C15:D15"/>
    <mergeCell ref="G15:I15"/>
    <mergeCell ref="J15:K15"/>
    <mergeCell ref="C18:D18"/>
    <mergeCell ref="G18:I18"/>
    <mergeCell ref="J18:K18"/>
    <mergeCell ref="C20:D20"/>
    <mergeCell ref="G20:I20"/>
    <mergeCell ref="J20:K20"/>
  </mergeCells>
  <phoneticPr fontId="4"/>
  <pageMargins left="0.70866141732283472" right="0.70866141732283472" top="0.74803149606299213" bottom="0.74803149606299213" header="0.31496062992125984" footer="0.31496062992125984"/>
  <pageSetup paperSize="9"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U54"/>
  <sheetViews>
    <sheetView view="pageBreakPreview" zoomScale="60" zoomScaleNormal="60" workbookViewId="0"/>
  </sheetViews>
  <sheetFormatPr defaultColWidth="9" defaultRowHeight="14.25" x14ac:dyDescent="0.15"/>
  <cols>
    <col min="1" max="1" width="12" style="31" customWidth="1"/>
    <col min="2" max="16" width="15.75" style="31" customWidth="1"/>
    <col min="17" max="17" width="9" style="31" customWidth="1"/>
    <col min="18" max="18" width="9" style="31" hidden="1" customWidth="1"/>
    <col min="19" max="21" width="9" style="31" customWidth="1"/>
    <col min="22" max="16384" width="9" style="31"/>
  </cols>
  <sheetData>
    <row r="1" spans="1:21" x14ac:dyDescent="0.15">
      <c r="U1" s="47"/>
    </row>
    <row r="2" spans="1:21" x14ac:dyDescent="0.15">
      <c r="A2" s="31" t="s">
        <v>119</v>
      </c>
      <c r="U2" s="47"/>
    </row>
    <row r="3" spans="1:21" s="29" customFormat="1" ht="55.15" customHeight="1" x14ac:dyDescent="0.15">
      <c r="A3" s="28"/>
      <c r="B3" s="140" t="s">
        <v>132</v>
      </c>
      <c r="C3" s="141"/>
      <c r="D3" s="142"/>
      <c r="E3" s="98" t="s">
        <v>68</v>
      </c>
      <c r="F3" s="136" t="s">
        <v>59</v>
      </c>
      <c r="G3" s="137"/>
      <c r="H3" s="137"/>
      <c r="I3" s="137"/>
      <c r="J3" s="137"/>
      <c r="K3" s="137"/>
      <c r="L3" s="137"/>
      <c r="M3" s="137"/>
      <c r="N3" s="137"/>
      <c r="O3" s="138"/>
      <c r="P3" s="89" t="s">
        <v>60</v>
      </c>
      <c r="Q3" s="31"/>
      <c r="R3" s="47"/>
    </row>
    <row r="4" spans="1:21" ht="18.75" x14ac:dyDescent="0.15">
      <c r="A4" s="30" t="s">
        <v>61</v>
      </c>
      <c r="B4" s="78" t="s">
        <v>114</v>
      </c>
      <c r="C4" s="78" t="s">
        <v>115</v>
      </c>
      <c r="D4" s="78" t="s">
        <v>116</v>
      </c>
      <c r="E4" s="79" t="s">
        <v>121</v>
      </c>
      <c r="F4" s="81" t="s">
        <v>5</v>
      </c>
      <c r="G4" s="81" t="s">
        <v>5</v>
      </c>
      <c r="H4" s="81" t="s">
        <v>5</v>
      </c>
      <c r="I4" s="81" t="s">
        <v>5</v>
      </c>
      <c r="J4" s="81" t="s">
        <v>153</v>
      </c>
      <c r="K4" s="81" t="s">
        <v>154</v>
      </c>
      <c r="L4" s="81" t="s">
        <v>146</v>
      </c>
      <c r="M4" s="81" t="s">
        <v>147</v>
      </c>
      <c r="N4" s="81" t="s">
        <v>107</v>
      </c>
      <c r="O4" s="81" t="s">
        <v>110</v>
      </c>
      <c r="P4" s="82" t="s">
        <v>71</v>
      </c>
      <c r="R4" s="47"/>
    </row>
    <row r="5" spans="1:21" ht="169.9" customHeight="1" x14ac:dyDescent="0.15">
      <c r="A5" s="30" t="s">
        <v>62</v>
      </c>
      <c r="B5" s="32" t="s">
        <v>158</v>
      </c>
      <c r="C5" s="32" t="s">
        <v>117</v>
      </c>
      <c r="D5" s="32" t="s">
        <v>118</v>
      </c>
      <c r="E5" s="86" t="s">
        <v>171</v>
      </c>
      <c r="F5" s="39" t="s">
        <v>6</v>
      </c>
      <c r="G5" s="40" t="s">
        <v>179</v>
      </c>
      <c r="H5" s="40" t="s">
        <v>181</v>
      </c>
      <c r="I5" s="40" t="s">
        <v>185</v>
      </c>
      <c r="J5" s="88" t="s">
        <v>159</v>
      </c>
      <c r="K5" s="88" t="s">
        <v>160</v>
      </c>
      <c r="L5" s="75" t="s">
        <v>149</v>
      </c>
      <c r="M5" s="75" t="s">
        <v>150</v>
      </c>
      <c r="N5" s="75" t="s">
        <v>108</v>
      </c>
      <c r="O5" s="75" t="s">
        <v>111</v>
      </c>
      <c r="P5" s="33" t="s">
        <v>164</v>
      </c>
      <c r="R5" s="47"/>
    </row>
    <row r="6" spans="1:21" ht="27.6" customHeight="1" x14ac:dyDescent="0.15">
      <c r="A6" s="30" t="s">
        <v>63</v>
      </c>
      <c r="B6" s="83" t="s">
        <v>64</v>
      </c>
      <c r="C6" s="83" t="s">
        <v>64</v>
      </c>
      <c r="D6" s="83" t="s">
        <v>64</v>
      </c>
      <c r="E6" s="81" t="s">
        <v>2</v>
      </c>
      <c r="F6" s="80" t="s">
        <v>7</v>
      </c>
      <c r="G6" s="80" t="s">
        <v>7</v>
      </c>
      <c r="H6" s="80" t="s">
        <v>7</v>
      </c>
      <c r="I6" s="80" t="s">
        <v>7</v>
      </c>
      <c r="J6" s="80" t="s">
        <v>127</v>
      </c>
      <c r="K6" s="80" t="s">
        <v>127</v>
      </c>
      <c r="L6" s="80" t="s">
        <v>152</v>
      </c>
      <c r="M6" s="80" t="s">
        <v>152</v>
      </c>
      <c r="N6" s="84" t="s">
        <v>109</v>
      </c>
      <c r="O6" s="84" t="s">
        <v>112</v>
      </c>
      <c r="P6" s="83" t="s">
        <v>65</v>
      </c>
      <c r="R6" s="47"/>
    </row>
    <row r="7" spans="1:21" x14ac:dyDescent="0.15">
      <c r="A7" s="139" t="s">
        <v>66</v>
      </c>
      <c r="B7" s="34">
        <v>1</v>
      </c>
      <c r="C7" s="34"/>
      <c r="D7" s="34"/>
      <c r="E7" s="106">
        <v>0</v>
      </c>
      <c r="F7" s="76">
        <f>'PMS(input)'!$E$14</f>
        <v>0</v>
      </c>
      <c r="G7" s="42">
        <f>'PMS(input)'!$E$15</f>
        <v>0</v>
      </c>
      <c r="H7" s="43">
        <f>'PMS(input)'!$E$16</f>
        <v>0</v>
      </c>
      <c r="I7" s="43">
        <f>'PMS(input)'!$E$17</f>
        <v>0</v>
      </c>
      <c r="J7" s="44">
        <f t="shared" ref="J7:J26" si="0">(N7*O7)/3600</f>
        <v>0</v>
      </c>
      <c r="K7" s="41">
        <v>0</v>
      </c>
      <c r="L7" s="105">
        <f>'PMS(input)'!$E$20</f>
        <v>1200</v>
      </c>
      <c r="M7" s="99">
        <v>0</v>
      </c>
      <c r="N7" s="107">
        <v>0</v>
      </c>
      <c r="O7" s="97">
        <v>0</v>
      </c>
      <c r="P7" s="108" t="str">
        <f>IFERROR(E7*((J7*L7)/(K7*M7))*SMALL(F7:I7,COUNTIF(F7:I7,0)+1),"0.0")</f>
        <v>0.0</v>
      </c>
      <c r="R7" s="31">
        <v>0</v>
      </c>
    </row>
    <row r="8" spans="1:21" x14ac:dyDescent="0.15">
      <c r="A8" s="139"/>
      <c r="B8" s="34">
        <v>2</v>
      </c>
      <c r="C8" s="34"/>
      <c r="D8" s="34"/>
      <c r="E8" s="106">
        <v>0</v>
      </c>
      <c r="F8" s="76">
        <f>'PMS(input)'!$E$14</f>
        <v>0</v>
      </c>
      <c r="G8" s="42">
        <f>'PMS(input)'!$E$15</f>
        <v>0</v>
      </c>
      <c r="H8" s="43">
        <f>'PMS(input)'!$E$16</f>
        <v>0</v>
      </c>
      <c r="I8" s="43">
        <f>'PMS(input)'!$E$17</f>
        <v>0</v>
      </c>
      <c r="J8" s="44">
        <f t="shared" si="0"/>
        <v>0</v>
      </c>
      <c r="K8" s="41">
        <v>0</v>
      </c>
      <c r="L8" s="105">
        <f>'PMS(input)'!$E$20</f>
        <v>1200</v>
      </c>
      <c r="M8" s="99">
        <v>0</v>
      </c>
      <c r="N8" s="107">
        <v>0</v>
      </c>
      <c r="O8" s="97">
        <v>0</v>
      </c>
      <c r="P8" s="108" t="str">
        <f t="shared" ref="P8:P26" si="1">IFERROR(E8*((J8*L8)/(K8*M8))*SMALL(F8:I8,COUNTIF(F8:I8,0)+1),"0.0")</f>
        <v>0.0</v>
      </c>
      <c r="R8" s="47">
        <v>80</v>
      </c>
    </row>
    <row r="9" spans="1:21" x14ac:dyDescent="0.15">
      <c r="A9" s="139"/>
      <c r="B9" s="34">
        <v>3</v>
      </c>
      <c r="C9" s="34"/>
      <c r="D9" s="34"/>
      <c r="E9" s="106">
        <v>0</v>
      </c>
      <c r="F9" s="76">
        <f>'PMS(input)'!$E$14</f>
        <v>0</v>
      </c>
      <c r="G9" s="42">
        <f>'PMS(input)'!$E$15</f>
        <v>0</v>
      </c>
      <c r="H9" s="43">
        <f>'PMS(input)'!$E$16</f>
        <v>0</v>
      </c>
      <c r="I9" s="43">
        <f>'PMS(input)'!$E$17</f>
        <v>0</v>
      </c>
      <c r="J9" s="44">
        <f>(N9*O9)/3600</f>
        <v>0</v>
      </c>
      <c r="K9" s="41">
        <v>0</v>
      </c>
      <c r="L9" s="105">
        <f>'PMS(input)'!$E$20</f>
        <v>1200</v>
      </c>
      <c r="M9" s="99">
        <v>0</v>
      </c>
      <c r="N9" s="107">
        <v>0</v>
      </c>
      <c r="O9" s="97">
        <v>0</v>
      </c>
      <c r="P9" s="108" t="str">
        <f t="shared" si="1"/>
        <v>0.0</v>
      </c>
      <c r="R9" s="47">
        <v>40</v>
      </c>
    </row>
    <row r="10" spans="1:21" x14ac:dyDescent="0.15">
      <c r="A10" s="139"/>
      <c r="B10" s="34">
        <v>4</v>
      </c>
      <c r="C10" s="34"/>
      <c r="D10" s="34"/>
      <c r="E10" s="106">
        <v>0</v>
      </c>
      <c r="F10" s="76">
        <f>'PMS(input)'!$E$14</f>
        <v>0</v>
      </c>
      <c r="G10" s="42">
        <f>'PMS(input)'!$E$15</f>
        <v>0</v>
      </c>
      <c r="H10" s="43">
        <f>'PMS(input)'!$E$16</f>
        <v>0</v>
      </c>
      <c r="I10" s="43">
        <f>'PMS(input)'!$E$17</f>
        <v>0</v>
      </c>
      <c r="J10" s="44">
        <f t="shared" si="0"/>
        <v>0</v>
      </c>
      <c r="K10" s="41">
        <v>0</v>
      </c>
      <c r="L10" s="105">
        <f>'PMS(input)'!$E$20</f>
        <v>1200</v>
      </c>
      <c r="M10" s="99">
        <v>0</v>
      </c>
      <c r="N10" s="107">
        <v>0</v>
      </c>
      <c r="O10" s="97">
        <v>0</v>
      </c>
      <c r="P10" s="108" t="str">
        <f t="shared" si="1"/>
        <v>0.0</v>
      </c>
      <c r="R10" s="47"/>
    </row>
    <row r="11" spans="1:21" x14ac:dyDescent="0.15">
      <c r="A11" s="139"/>
      <c r="B11" s="34">
        <v>5</v>
      </c>
      <c r="C11" s="34"/>
      <c r="D11" s="34"/>
      <c r="E11" s="106">
        <v>0</v>
      </c>
      <c r="F11" s="76">
        <f>'PMS(input)'!$E$14</f>
        <v>0</v>
      </c>
      <c r="G11" s="42">
        <f>'PMS(input)'!$E$15</f>
        <v>0</v>
      </c>
      <c r="H11" s="43">
        <f>'PMS(input)'!$E$16</f>
        <v>0</v>
      </c>
      <c r="I11" s="43">
        <f>'PMS(input)'!$E$17</f>
        <v>0</v>
      </c>
      <c r="J11" s="44">
        <f t="shared" si="0"/>
        <v>0</v>
      </c>
      <c r="K11" s="41">
        <v>0</v>
      </c>
      <c r="L11" s="105">
        <f>'PMS(input)'!$E$20</f>
        <v>1200</v>
      </c>
      <c r="M11" s="99">
        <v>0</v>
      </c>
      <c r="N11" s="107">
        <v>0</v>
      </c>
      <c r="O11" s="97">
        <v>0</v>
      </c>
      <c r="P11" s="108" t="str">
        <f t="shared" si="1"/>
        <v>0.0</v>
      </c>
      <c r="R11" s="47"/>
    </row>
    <row r="12" spans="1:21" x14ac:dyDescent="0.15">
      <c r="A12" s="139"/>
      <c r="B12" s="34">
        <v>6</v>
      </c>
      <c r="C12" s="34"/>
      <c r="D12" s="34"/>
      <c r="E12" s="106">
        <v>0</v>
      </c>
      <c r="F12" s="76">
        <f>'PMS(input)'!$E$14</f>
        <v>0</v>
      </c>
      <c r="G12" s="42">
        <f>'PMS(input)'!$E$15</f>
        <v>0</v>
      </c>
      <c r="H12" s="43">
        <f>'PMS(input)'!$E$16</f>
        <v>0</v>
      </c>
      <c r="I12" s="43">
        <f>'PMS(input)'!$E$17</f>
        <v>0</v>
      </c>
      <c r="J12" s="44">
        <f t="shared" si="0"/>
        <v>0</v>
      </c>
      <c r="K12" s="41">
        <v>0</v>
      </c>
      <c r="L12" s="105">
        <f>'PMS(input)'!$E$20</f>
        <v>1200</v>
      </c>
      <c r="M12" s="99">
        <v>0</v>
      </c>
      <c r="N12" s="107">
        <v>0</v>
      </c>
      <c r="O12" s="97">
        <v>0</v>
      </c>
      <c r="P12" s="108" t="str">
        <f t="shared" si="1"/>
        <v>0.0</v>
      </c>
      <c r="R12" s="47"/>
    </row>
    <row r="13" spans="1:21" x14ac:dyDescent="0.15">
      <c r="A13" s="139"/>
      <c r="B13" s="34">
        <v>7</v>
      </c>
      <c r="C13" s="34"/>
      <c r="D13" s="34"/>
      <c r="E13" s="106">
        <v>0</v>
      </c>
      <c r="F13" s="76">
        <f>'PMS(input)'!$E$14</f>
        <v>0</v>
      </c>
      <c r="G13" s="42">
        <f>'PMS(input)'!$E$15</f>
        <v>0</v>
      </c>
      <c r="H13" s="43">
        <f>'PMS(input)'!$E$16</f>
        <v>0</v>
      </c>
      <c r="I13" s="43">
        <f>'PMS(input)'!$E$17</f>
        <v>0</v>
      </c>
      <c r="J13" s="44">
        <f t="shared" si="0"/>
        <v>0</v>
      </c>
      <c r="K13" s="41">
        <v>0</v>
      </c>
      <c r="L13" s="105">
        <f>'PMS(input)'!$E$20</f>
        <v>1200</v>
      </c>
      <c r="M13" s="99">
        <v>0</v>
      </c>
      <c r="N13" s="107">
        <v>0</v>
      </c>
      <c r="O13" s="97">
        <v>0</v>
      </c>
      <c r="P13" s="108" t="str">
        <f t="shared" si="1"/>
        <v>0.0</v>
      </c>
      <c r="R13" s="47"/>
    </row>
    <row r="14" spans="1:21" x14ac:dyDescent="0.15">
      <c r="A14" s="139"/>
      <c r="B14" s="34">
        <v>8</v>
      </c>
      <c r="C14" s="34"/>
      <c r="D14" s="34"/>
      <c r="E14" s="106">
        <v>0</v>
      </c>
      <c r="F14" s="76">
        <f>'PMS(input)'!$E$14</f>
        <v>0</v>
      </c>
      <c r="G14" s="42">
        <f>'PMS(input)'!$E$15</f>
        <v>0</v>
      </c>
      <c r="H14" s="43">
        <f>'PMS(input)'!$E$16</f>
        <v>0</v>
      </c>
      <c r="I14" s="43">
        <f>'PMS(input)'!$E$17</f>
        <v>0</v>
      </c>
      <c r="J14" s="44">
        <f t="shared" si="0"/>
        <v>0</v>
      </c>
      <c r="K14" s="41">
        <v>0</v>
      </c>
      <c r="L14" s="105">
        <f>'PMS(input)'!$E$20</f>
        <v>1200</v>
      </c>
      <c r="M14" s="99">
        <v>0</v>
      </c>
      <c r="N14" s="107">
        <v>0</v>
      </c>
      <c r="O14" s="97">
        <v>0</v>
      </c>
      <c r="P14" s="108" t="str">
        <f t="shared" si="1"/>
        <v>0.0</v>
      </c>
      <c r="R14" s="47"/>
    </row>
    <row r="15" spans="1:21" x14ac:dyDescent="0.15">
      <c r="A15" s="139"/>
      <c r="B15" s="34">
        <v>9</v>
      </c>
      <c r="C15" s="34"/>
      <c r="D15" s="34"/>
      <c r="E15" s="106">
        <v>0</v>
      </c>
      <c r="F15" s="76">
        <f>'PMS(input)'!$E$14</f>
        <v>0</v>
      </c>
      <c r="G15" s="42">
        <f>'PMS(input)'!$E$15</f>
        <v>0</v>
      </c>
      <c r="H15" s="43">
        <f>'PMS(input)'!$E$16</f>
        <v>0</v>
      </c>
      <c r="I15" s="43">
        <f>'PMS(input)'!$E$17</f>
        <v>0</v>
      </c>
      <c r="J15" s="44">
        <f t="shared" si="0"/>
        <v>0</v>
      </c>
      <c r="K15" s="41">
        <v>0</v>
      </c>
      <c r="L15" s="105">
        <f>'PMS(input)'!$E$20</f>
        <v>1200</v>
      </c>
      <c r="M15" s="99">
        <v>0</v>
      </c>
      <c r="N15" s="107">
        <v>0</v>
      </c>
      <c r="O15" s="97">
        <v>0</v>
      </c>
      <c r="P15" s="108" t="str">
        <f t="shared" si="1"/>
        <v>0.0</v>
      </c>
      <c r="R15" s="47"/>
    </row>
    <row r="16" spans="1:21" x14ac:dyDescent="0.15">
      <c r="A16" s="139"/>
      <c r="B16" s="34">
        <v>10</v>
      </c>
      <c r="C16" s="34"/>
      <c r="D16" s="34"/>
      <c r="E16" s="106">
        <v>0</v>
      </c>
      <c r="F16" s="76">
        <f>'PMS(input)'!$E$14</f>
        <v>0</v>
      </c>
      <c r="G16" s="42">
        <f>'PMS(input)'!$E$15</f>
        <v>0</v>
      </c>
      <c r="H16" s="43">
        <f>'PMS(input)'!$E$16</f>
        <v>0</v>
      </c>
      <c r="I16" s="43">
        <f>'PMS(input)'!$E$17</f>
        <v>0</v>
      </c>
      <c r="J16" s="44">
        <f t="shared" si="0"/>
        <v>0</v>
      </c>
      <c r="K16" s="41">
        <v>0</v>
      </c>
      <c r="L16" s="105">
        <f>'PMS(input)'!$E$20</f>
        <v>1200</v>
      </c>
      <c r="M16" s="99">
        <v>0</v>
      </c>
      <c r="N16" s="107">
        <v>0</v>
      </c>
      <c r="O16" s="97">
        <v>0</v>
      </c>
      <c r="P16" s="108" t="str">
        <f t="shared" si="1"/>
        <v>0.0</v>
      </c>
      <c r="R16" s="47"/>
    </row>
    <row r="17" spans="1:21" x14ac:dyDescent="0.15">
      <c r="A17" s="139"/>
      <c r="B17" s="34">
        <v>11</v>
      </c>
      <c r="C17" s="34"/>
      <c r="D17" s="34"/>
      <c r="E17" s="106">
        <v>0</v>
      </c>
      <c r="F17" s="76">
        <f>'PMS(input)'!$E$14</f>
        <v>0</v>
      </c>
      <c r="G17" s="42">
        <f>'PMS(input)'!$E$15</f>
        <v>0</v>
      </c>
      <c r="H17" s="43">
        <f>'PMS(input)'!$E$16</f>
        <v>0</v>
      </c>
      <c r="I17" s="43">
        <f>'PMS(input)'!$E$17</f>
        <v>0</v>
      </c>
      <c r="J17" s="44">
        <f t="shared" si="0"/>
        <v>0</v>
      </c>
      <c r="K17" s="41">
        <v>0</v>
      </c>
      <c r="L17" s="105">
        <f>'PMS(input)'!$E$20</f>
        <v>1200</v>
      </c>
      <c r="M17" s="99">
        <v>0</v>
      </c>
      <c r="N17" s="107">
        <v>0</v>
      </c>
      <c r="O17" s="97">
        <v>0</v>
      </c>
      <c r="P17" s="108" t="str">
        <f t="shared" si="1"/>
        <v>0.0</v>
      </c>
      <c r="R17" s="47"/>
    </row>
    <row r="18" spans="1:21" x14ac:dyDescent="0.15">
      <c r="A18" s="139"/>
      <c r="B18" s="34">
        <v>12</v>
      </c>
      <c r="C18" s="34"/>
      <c r="D18" s="34"/>
      <c r="E18" s="106">
        <v>0</v>
      </c>
      <c r="F18" s="76">
        <f>'PMS(input)'!$E$14</f>
        <v>0</v>
      </c>
      <c r="G18" s="42">
        <f>'PMS(input)'!$E$15</f>
        <v>0</v>
      </c>
      <c r="H18" s="43">
        <f>'PMS(input)'!$E$16</f>
        <v>0</v>
      </c>
      <c r="I18" s="43">
        <f>'PMS(input)'!$E$17</f>
        <v>0</v>
      </c>
      <c r="J18" s="44">
        <f t="shared" si="0"/>
        <v>0</v>
      </c>
      <c r="K18" s="41">
        <v>0</v>
      </c>
      <c r="L18" s="105">
        <f>'PMS(input)'!$E$20</f>
        <v>1200</v>
      </c>
      <c r="M18" s="99">
        <v>0</v>
      </c>
      <c r="N18" s="107">
        <v>0</v>
      </c>
      <c r="O18" s="97">
        <v>0</v>
      </c>
      <c r="P18" s="108" t="str">
        <f t="shared" si="1"/>
        <v>0.0</v>
      </c>
      <c r="R18" s="47"/>
    </row>
    <row r="19" spans="1:21" x14ac:dyDescent="0.15">
      <c r="A19" s="139"/>
      <c r="B19" s="34">
        <v>13</v>
      </c>
      <c r="C19" s="34"/>
      <c r="D19" s="34"/>
      <c r="E19" s="106">
        <v>0</v>
      </c>
      <c r="F19" s="76">
        <f>'PMS(input)'!$E$14</f>
        <v>0</v>
      </c>
      <c r="G19" s="42">
        <f>'PMS(input)'!$E$15</f>
        <v>0</v>
      </c>
      <c r="H19" s="43">
        <f>'PMS(input)'!$E$16</f>
        <v>0</v>
      </c>
      <c r="I19" s="43">
        <f>'PMS(input)'!$E$17</f>
        <v>0</v>
      </c>
      <c r="J19" s="44">
        <f t="shared" si="0"/>
        <v>0</v>
      </c>
      <c r="K19" s="41">
        <v>0</v>
      </c>
      <c r="L19" s="105">
        <f>'PMS(input)'!$E$20</f>
        <v>1200</v>
      </c>
      <c r="M19" s="99">
        <v>0</v>
      </c>
      <c r="N19" s="107">
        <v>0</v>
      </c>
      <c r="O19" s="97">
        <v>0</v>
      </c>
      <c r="P19" s="108" t="str">
        <f t="shared" si="1"/>
        <v>0.0</v>
      </c>
      <c r="R19" s="47"/>
    </row>
    <row r="20" spans="1:21" x14ac:dyDescent="0.15">
      <c r="A20" s="139"/>
      <c r="B20" s="34">
        <v>14</v>
      </c>
      <c r="C20" s="34"/>
      <c r="D20" s="34"/>
      <c r="E20" s="106">
        <v>0</v>
      </c>
      <c r="F20" s="76">
        <f>'PMS(input)'!$E$14</f>
        <v>0</v>
      </c>
      <c r="G20" s="42">
        <f>'PMS(input)'!$E$15</f>
        <v>0</v>
      </c>
      <c r="H20" s="43">
        <f>'PMS(input)'!$E$16</f>
        <v>0</v>
      </c>
      <c r="I20" s="43">
        <f>'PMS(input)'!$E$17</f>
        <v>0</v>
      </c>
      <c r="J20" s="44">
        <f t="shared" si="0"/>
        <v>0</v>
      </c>
      <c r="K20" s="41">
        <v>0</v>
      </c>
      <c r="L20" s="105">
        <f>'PMS(input)'!$E$20</f>
        <v>1200</v>
      </c>
      <c r="M20" s="99">
        <v>0</v>
      </c>
      <c r="N20" s="107">
        <v>0</v>
      </c>
      <c r="O20" s="97">
        <v>0</v>
      </c>
      <c r="P20" s="108" t="str">
        <f t="shared" si="1"/>
        <v>0.0</v>
      </c>
      <c r="R20" s="47"/>
    </row>
    <row r="21" spans="1:21" x14ac:dyDescent="0.15">
      <c r="A21" s="139"/>
      <c r="B21" s="34">
        <v>15</v>
      </c>
      <c r="C21" s="34"/>
      <c r="D21" s="34"/>
      <c r="E21" s="106">
        <v>0</v>
      </c>
      <c r="F21" s="76">
        <f>'PMS(input)'!$E$14</f>
        <v>0</v>
      </c>
      <c r="G21" s="42">
        <f>'PMS(input)'!$E$15</f>
        <v>0</v>
      </c>
      <c r="H21" s="43">
        <f>'PMS(input)'!$E$16</f>
        <v>0</v>
      </c>
      <c r="I21" s="43">
        <f>'PMS(input)'!$E$17</f>
        <v>0</v>
      </c>
      <c r="J21" s="44">
        <f t="shared" si="0"/>
        <v>0</v>
      </c>
      <c r="K21" s="41">
        <v>0</v>
      </c>
      <c r="L21" s="105">
        <f>'PMS(input)'!$E$20</f>
        <v>1200</v>
      </c>
      <c r="M21" s="99">
        <v>0</v>
      </c>
      <c r="N21" s="107">
        <v>0</v>
      </c>
      <c r="O21" s="97">
        <v>0</v>
      </c>
      <c r="P21" s="108" t="str">
        <f t="shared" si="1"/>
        <v>0.0</v>
      </c>
      <c r="R21" s="47"/>
    </row>
    <row r="22" spans="1:21" x14ac:dyDescent="0.15">
      <c r="A22" s="139"/>
      <c r="B22" s="34">
        <v>16</v>
      </c>
      <c r="C22" s="34"/>
      <c r="D22" s="34"/>
      <c r="E22" s="106">
        <v>0</v>
      </c>
      <c r="F22" s="76">
        <f>'PMS(input)'!$E$14</f>
        <v>0</v>
      </c>
      <c r="G22" s="42">
        <f>'PMS(input)'!$E$15</f>
        <v>0</v>
      </c>
      <c r="H22" s="43">
        <f>'PMS(input)'!$E$16</f>
        <v>0</v>
      </c>
      <c r="I22" s="43">
        <f>'PMS(input)'!$E$17</f>
        <v>0</v>
      </c>
      <c r="J22" s="44">
        <f t="shared" si="0"/>
        <v>0</v>
      </c>
      <c r="K22" s="41">
        <v>0</v>
      </c>
      <c r="L22" s="105">
        <f>'PMS(input)'!$E$20</f>
        <v>1200</v>
      </c>
      <c r="M22" s="99">
        <v>0</v>
      </c>
      <c r="N22" s="107">
        <v>0</v>
      </c>
      <c r="O22" s="97">
        <v>0</v>
      </c>
      <c r="P22" s="108" t="str">
        <f t="shared" si="1"/>
        <v>0.0</v>
      </c>
      <c r="R22" s="47"/>
    </row>
    <row r="23" spans="1:21" x14ac:dyDescent="0.15">
      <c r="A23" s="139"/>
      <c r="B23" s="34">
        <v>17</v>
      </c>
      <c r="C23" s="34"/>
      <c r="D23" s="34"/>
      <c r="E23" s="106">
        <v>0</v>
      </c>
      <c r="F23" s="76">
        <f>'PMS(input)'!$E$14</f>
        <v>0</v>
      </c>
      <c r="G23" s="42">
        <f>'PMS(input)'!$E$15</f>
        <v>0</v>
      </c>
      <c r="H23" s="43">
        <f>'PMS(input)'!$E$16</f>
        <v>0</v>
      </c>
      <c r="I23" s="43">
        <f>'PMS(input)'!$E$17</f>
        <v>0</v>
      </c>
      <c r="J23" s="44">
        <f t="shared" si="0"/>
        <v>0</v>
      </c>
      <c r="K23" s="41">
        <v>0</v>
      </c>
      <c r="L23" s="105">
        <f>'PMS(input)'!$E$20</f>
        <v>1200</v>
      </c>
      <c r="M23" s="99">
        <v>0</v>
      </c>
      <c r="N23" s="107">
        <v>0</v>
      </c>
      <c r="O23" s="97">
        <v>0</v>
      </c>
      <c r="P23" s="108" t="str">
        <f t="shared" si="1"/>
        <v>0.0</v>
      </c>
      <c r="R23" s="47"/>
    </row>
    <row r="24" spans="1:21" x14ac:dyDescent="0.15">
      <c r="A24" s="139"/>
      <c r="B24" s="34">
        <v>18</v>
      </c>
      <c r="C24" s="34"/>
      <c r="D24" s="34"/>
      <c r="E24" s="106">
        <v>0</v>
      </c>
      <c r="F24" s="76">
        <f>'PMS(input)'!$E$14</f>
        <v>0</v>
      </c>
      <c r="G24" s="42">
        <f>'PMS(input)'!$E$15</f>
        <v>0</v>
      </c>
      <c r="H24" s="43">
        <f>'PMS(input)'!$E$16</f>
        <v>0</v>
      </c>
      <c r="I24" s="43">
        <f>'PMS(input)'!$E$17</f>
        <v>0</v>
      </c>
      <c r="J24" s="44">
        <f t="shared" si="0"/>
        <v>0</v>
      </c>
      <c r="K24" s="41">
        <v>0</v>
      </c>
      <c r="L24" s="105">
        <f>'PMS(input)'!$E$20</f>
        <v>1200</v>
      </c>
      <c r="M24" s="99">
        <v>0</v>
      </c>
      <c r="N24" s="107">
        <v>0</v>
      </c>
      <c r="O24" s="97">
        <v>0</v>
      </c>
      <c r="P24" s="108" t="str">
        <f t="shared" si="1"/>
        <v>0.0</v>
      </c>
      <c r="R24" s="47"/>
    </row>
    <row r="25" spans="1:21" x14ac:dyDescent="0.15">
      <c r="A25" s="139"/>
      <c r="B25" s="34">
        <v>19</v>
      </c>
      <c r="C25" s="34"/>
      <c r="D25" s="34"/>
      <c r="E25" s="106">
        <v>0</v>
      </c>
      <c r="F25" s="76">
        <f>'PMS(input)'!$E$14</f>
        <v>0</v>
      </c>
      <c r="G25" s="42">
        <f>'PMS(input)'!$E$15</f>
        <v>0</v>
      </c>
      <c r="H25" s="43">
        <f>'PMS(input)'!$E$16</f>
        <v>0</v>
      </c>
      <c r="I25" s="43">
        <f>'PMS(input)'!$E$17</f>
        <v>0</v>
      </c>
      <c r="J25" s="44">
        <f t="shared" si="0"/>
        <v>0</v>
      </c>
      <c r="K25" s="41">
        <v>0</v>
      </c>
      <c r="L25" s="105">
        <f>'PMS(input)'!$E$20</f>
        <v>1200</v>
      </c>
      <c r="M25" s="99">
        <v>0</v>
      </c>
      <c r="N25" s="107">
        <v>0</v>
      </c>
      <c r="O25" s="97">
        <v>0</v>
      </c>
      <c r="P25" s="108" t="str">
        <f t="shared" si="1"/>
        <v>0.0</v>
      </c>
      <c r="R25" s="47"/>
    </row>
    <row r="26" spans="1:21" x14ac:dyDescent="0.15">
      <c r="A26" s="139"/>
      <c r="B26" s="34">
        <v>20</v>
      </c>
      <c r="C26" s="34"/>
      <c r="D26" s="34"/>
      <c r="E26" s="106">
        <v>0</v>
      </c>
      <c r="F26" s="76">
        <f>'PMS(input)'!$E$14</f>
        <v>0</v>
      </c>
      <c r="G26" s="42">
        <f>'PMS(input)'!$E$15</f>
        <v>0</v>
      </c>
      <c r="H26" s="43">
        <f>'PMS(input)'!$E$16</f>
        <v>0</v>
      </c>
      <c r="I26" s="43">
        <f>'PMS(input)'!$E$17</f>
        <v>0</v>
      </c>
      <c r="J26" s="44">
        <f t="shared" si="0"/>
        <v>0</v>
      </c>
      <c r="K26" s="41">
        <v>0</v>
      </c>
      <c r="L26" s="105">
        <f>'PMS(input)'!$E$20</f>
        <v>1200</v>
      </c>
      <c r="M26" s="99">
        <v>0</v>
      </c>
      <c r="N26" s="107">
        <v>0</v>
      </c>
      <c r="O26" s="97">
        <v>0</v>
      </c>
      <c r="P26" s="108" t="str">
        <f t="shared" si="1"/>
        <v>0.0</v>
      </c>
      <c r="R26" s="47"/>
    </row>
    <row r="27" spans="1:21" ht="15" x14ac:dyDescent="0.15">
      <c r="A27" s="139"/>
      <c r="B27" s="35" t="s">
        <v>67</v>
      </c>
      <c r="C27" s="36" t="s">
        <v>58</v>
      </c>
      <c r="D27" s="36" t="s">
        <v>58</v>
      </c>
      <c r="E27" s="36" t="s">
        <v>58</v>
      </c>
      <c r="F27" s="36" t="s">
        <v>58</v>
      </c>
      <c r="G27" s="36" t="s">
        <v>58</v>
      </c>
      <c r="H27" s="36" t="s">
        <v>58</v>
      </c>
      <c r="I27" s="36" t="s">
        <v>58</v>
      </c>
      <c r="J27" s="36" t="s">
        <v>58</v>
      </c>
      <c r="K27" s="36" t="s">
        <v>58</v>
      </c>
      <c r="L27" s="36" t="s">
        <v>58</v>
      </c>
      <c r="M27" s="36" t="s">
        <v>58</v>
      </c>
      <c r="N27" s="36" t="s">
        <v>58</v>
      </c>
      <c r="O27" s="36" t="s">
        <v>58</v>
      </c>
      <c r="P27" s="37">
        <f>SUMIF(P7:P26,"&gt;0",P7:P26)</f>
        <v>0</v>
      </c>
      <c r="R27" s="47"/>
    </row>
    <row r="28" spans="1:21" x14ac:dyDescent="0.15">
      <c r="U28" s="47"/>
    </row>
    <row r="29" spans="1:21" x14ac:dyDescent="0.15">
      <c r="A29" s="31" t="s">
        <v>120</v>
      </c>
      <c r="U29" s="47"/>
    </row>
    <row r="30" spans="1:21" ht="55.15" customHeight="1" x14ac:dyDescent="0.15">
      <c r="A30" s="28"/>
      <c r="B30" s="140" t="s">
        <v>132</v>
      </c>
      <c r="C30" s="141"/>
      <c r="D30" s="142"/>
      <c r="E30" s="98" t="s">
        <v>68</v>
      </c>
      <c r="F30" s="136" t="s">
        <v>59</v>
      </c>
      <c r="G30" s="137"/>
      <c r="H30" s="137"/>
      <c r="I30" s="138"/>
      <c r="J30" s="90" t="s">
        <v>60</v>
      </c>
    </row>
    <row r="31" spans="1:21" ht="18.75" x14ac:dyDescent="0.15">
      <c r="A31" s="74" t="s">
        <v>61</v>
      </c>
      <c r="B31" s="78" t="s">
        <v>156</v>
      </c>
      <c r="C31" s="78" t="s">
        <v>124</v>
      </c>
      <c r="D31" s="78" t="s">
        <v>116</v>
      </c>
      <c r="E31" s="85" t="s">
        <v>155</v>
      </c>
      <c r="F31" s="81" t="s">
        <v>5</v>
      </c>
      <c r="G31" s="81" t="s">
        <v>5</v>
      </c>
      <c r="H31" s="81" t="s">
        <v>5</v>
      </c>
      <c r="I31" s="81" t="s">
        <v>5</v>
      </c>
      <c r="J31" s="82" t="s">
        <v>76</v>
      </c>
    </row>
    <row r="32" spans="1:21" ht="169.9" customHeight="1" x14ac:dyDescent="0.15">
      <c r="A32" s="74" t="s">
        <v>62</v>
      </c>
      <c r="B32" s="32" t="s">
        <v>157</v>
      </c>
      <c r="C32" s="32" t="s">
        <v>125</v>
      </c>
      <c r="D32" s="32" t="s">
        <v>126</v>
      </c>
      <c r="E32" s="86" t="s">
        <v>171</v>
      </c>
      <c r="F32" s="39" t="s">
        <v>6</v>
      </c>
      <c r="G32" s="40" t="s">
        <v>75</v>
      </c>
      <c r="H32" s="40" t="s">
        <v>49</v>
      </c>
      <c r="I32" s="40" t="s">
        <v>50</v>
      </c>
      <c r="J32" s="33" t="s">
        <v>165</v>
      </c>
    </row>
    <row r="33" spans="1:10" ht="27.6" customHeight="1" x14ac:dyDescent="0.15">
      <c r="A33" s="74" t="s">
        <v>63</v>
      </c>
      <c r="B33" s="83" t="s">
        <v>64</v>
      </c>
      <c r="C33" s="83" t="s">
        <v>64</v>
      </c>
      <c r="D33" s="83" t="s">
        <v>64</v>
      </c>
      <c r="E33" s="87" t="s">
        <v>2</v>
      </c>
      <c r="F33" s="80" t="s">
        <v>7</v>
      </c>
      <c r="G33" s="80" t="s">
        <v>7</v>
      </c>
      <c r="H33" s="80" t="s">
        <v>7</v>
      </c>
      <c r="I33" s="80" t="s">
        <v>7</v>
      </c>
      <c r="J33" s="83" t="s">
        <v>65</v>
      </c>
    </row>
    <row r="34" spans="1:10" x14ac:dyDescent="0.15">
      <c r="A34" s="139" t="s">
        <v>66</v>
      </c>
      <c r="B34" s="34">
        <v>1</v>
      </c>
      <c r="C34" s="34"/>
      <c r="D34" s="34"/>
      <c r="E34" s="110">
        <f>E7</f>
        <v>0</v>
      </c>
      <c r="F34" s="76">
        <f>'PMS(input)'!$E$14</f>
        <v>0</v>
      </c>
      <c r="G34" s="42">
        <f>'PMS(input)'!$E$15</f>
        <v>0</v>
      </c>
      <c r="H34" s="43">
        <f>'PMS(input)'!$E$16</f>
        <v>0</v>
      </c>
      <c r="I34" s="43">
        <f>'PMS(input)'!$E$17</f>
        <v>0</v>
      </c>
      <c r="J34" s="109" t="str">
        <f>IFERROR(E34*SMALL(F34:I34,COUNTIF(F34:I34,0)+1),"0.0")</f>
        <v>0.0</v>
      </c>
    </row>
    <row r="35" spans="1:10" x14ac:dyDescent="0.15">
      <c r="A35" s="139"/>
      <c r="B35" s="34">
        <v>2</v>
      </c>
      <c r="C35" s="34"/>
      <c r="D35" s="34"/>
      <c r="E35" s="110">
        <f t="shared" ref="E35:E53" si="2">E8</f>
        <v>0</v>
      </c>
      <c r="F35" s="76">
        <f>'PMS(input)'!$E$14</f>
        <v>0</v>
      </c>
      <c r="G35" s="42">
        <f>'PMS(input)'!$E$15</f>
        <v>0</v>
      </c>
      <c r="H35" s="43">
        <f>'PMS(input)'!$E$16</f>
        <v>0</v>
      </c>
      <c r="I35" s="43">
        <f>'PMS(input)'!$E$17</f>
        <v>0</v>
      </c>
      <c r="J35" s="109" t="str">
        <f t="shared" ref="J35:J53" si="3">IFERROR(E35*SMALL(F35:I35,COUNTIF(F35:I35,0)+1),"0.0")</f>
        <v>0.0</v>
      </c>
    </row>
    <row r="36" spans="1:10" x14ac:dyDescent="0.15">
      <c r="A36" s="139"/>
      <c r="B36" s="34">
        <v>3</v>
      </c>
      <c r="C36" s="34"/>
      <c r="D36" s="34"/>
      <c r="E36" s="110">
        <f t="shared" si="2"/>
        <v>0</v>
      </c>
      <c r="F36" s="76">
        <f>'PMS(input)'!$E$14</f>
        <v>0</v>
      </c>
      <c r="G36" s="42">
        <f>'PMS(input)'!$E$15</f>
        <v>0</v>
      </c>
      <c r="H36" s="43">
        <f>'PMS(input)'!$E$16</f>
        <v>0</v>
      </c>
      <c r="I36" s="43">
        <f>'PMS(input)'!$E$17</f>
        <v>0</v>
      </c>
      <c r="J36" s="109" t="str">
        <f t="shared" si="3"/>
        <v>0.0</v>
      </c>
    </row>
    <row r="37" spans="1:10" x14ac:dyDescent="0.15">
      <c r="A37" s="139"/>
      <c r="B37" s="34">
        <v>4</v>
      </c>
      <c r="C37" s="34"/>
      <c r="D37" s="34"/>
      <c r="E37" s="110">
        <f t="shared" si="2"/>
        <v>0</v>
      </c>
      <c r="F37" s="76">
        <f>'PMS(input)'!$E$14</f>
        <v>0</v>
      </c>
      <c r="G37" s="42">
        <f>'PMS(input)'!$E$15</f>
        <v>0</v>
      </c>
      <c r="H37" s="43">
        <f>'PMS(input)'!$E$16</f>
        <v>0</v>
      </c>
      <c r="I37" s="43">
        <f>'PMS(input)'!$E$17</f>
        <v>0</v>
      </c>
      <c r="J37" s="109" t="str">
        <f t="shared" si="3"/>
        <v>0.0</v>
      </c>
    </row>
    <row r="38" spans="1:10" x14ac:dyDescent="0.15">
      <c r="A38" s="139"/>
      <c r="B38" s="34">
        <v>5</v>
      </c>
      <c r="C38" s="34"/>
      <c r="D38" s="34"/>
      <c r="E38" s="110">
        <f t="shared" si="2"/>
        <v>0</v>
      </c>
      <c r="F38" s="76">
        <f>'PMS(input)'!$E$14</f>
        <v>0</v>
      </c>
      <c r="G38" s="42">
        <f>'PMS(input)'!$E$15</f>
        <v>0</v>
      </c>
      <c r="H38" s="43">
        <f>'PMS(input)'!$E$16</f>
        <v>0</v>
      </c>
      <c r="I38" s="43">
        <f>'PMS(input)'!$E$17</f>
        <v>0</v>
      </c>
      <c r="J38" s="109" t="str">
        <f t="shared" si="3"/>
        <v>0.0</v>
      </c>
    </row>
    <row r="39" spans="1:10" x14ac:dyDescent="0.15">
      <c r="A39" s="139"/>
      <c r="B39" s="34">
        <v>6</v>
      </c>
      <c r="C39" s="34"/>
      <c r="D39" s="34"/>
      <c r="E39" s="110">
        <f t="shared" si="2"/>
        <v>0</v>
      </c>
      <c r="F39" s="76">
        <f>'PMS(input)'!$E$14</f>
        <v>0</v>
      </c>
      <c r="G39" s="42">
        <f>'PMS(input)'!$E$15</f>
        <v>0</v>
      </c>
      <c r="H39" s="43">
        <f>'PMS(input)'!$E$16</f>
        <v>0</v>
      </c>
      <c r="I39" s="43">
        <f>'PMS(input)'!$E$17</f>
        <v>0</v>
      </c>
      <c r="J39" s="109" t="str">
        <f t="shared" si="3"/>
        <v>0.0</v>
      </c>
    </row>
    <row r="40" spans="1:10" x14ac:dyDescent="0.15">
      <c r="A40" s="139"/>
      <c r="B40" s="34">
        <v>7</v>
      </c>
      <c r="C40" s="34"/>
      <c r="D40" s="34"/>
      <c r="E40" s="110">
        <f t="shared" si="2"/>
        <v>0</v>
      </c>
      <c r="F40" s="76">
        <f>'PMS(input)'!$E$14</f>
        <v>0</v>
      </c>
      <c r="G40" s="42">
        <f>'PMS(input)'!$E$15</f>
        <v>0</v>
      </c>
      <c r="H40" s="43">
        <f>'PMS(input)'!$E$16</f>
        <v>0</v>
      </c>
      <c r="I40" s="43">
        <f>'PMS(input)'!$E$17</f>
        <v>0</v>
      </c>
      <c r="J40" s="109" t="str">
        <f t="shared" si="3"/>
        <v>0.0</v>
      </c>
    </row>
    <row r="41" spans="1:10" x14ac:dyDescent="0.15">
      <c r="A41" s="139"/>
      <c r="B41" s="34">
        <v>8</v>
      </c>
      <c r="C41" s="34"/>
      <c r="D41" s="34"/>
      <c r="E41" s="110">
        <f t="shared" si="2"/>
        <v>0</v>
      </c>
      <c r="F41" s="76">
        <f>'PMS(input)'!$E$14</f>
        <v>0</v>
      </c>
      <c r="G41" s="42">
        <f>'PMS(input)'!$E$15</f>
        <v>0</v>
      </c>
      <c r="H41" s="43">
        <f>'PMS(input)'!$E$16</f>
        <v>0</v>
      </c>
      <c r="I41" s="43">
        <f>'PMS(input)'!$E$17</f>
        <v>0</v>
      </c>
      <c r="J41" s="109" t="str">
        <f t="shared" si="3"/>
        <v>0.0</v>
      </c>
    </row>
    <row r="42" spans="1:10" x14ac:dyDescent="0.15">
      <c r="A42" s="139"/>
      <c r="B42" s="34">
        <v>9</v>
      </c>
      <c r="C42" s="34"/>
      <c r="D42" s="34"/>
      <c r="E42" s="110">
        <f t="shared" si="2"/>
        <v>0</v>
      </c>
      <c r="F42" s="76">
        <f>'PMS(input)'!$E$14</f>
        <v>0</v>
      </c>
      <c r="G42" s="42">
        <f>'PMS(input)'!$E$15</f>
        <v>0</v>
      </c>
      <c r="H42" s="43">
        <f>'PMS(input)'!$E$16</f>
        <v>0</v>
      </c>
      <c r="I42" s="43">
        <f>'PMS(input)'!$E$17</f>
        <v>0</v>
      </c>
      <c r="J42" s="109" t="str">
        <f t="shared" si="3"/>
        <v>0.0</v>
      </c>
    </row>
    <row r="43" spans="1:10" x14ac:dyDescent="0.15">
      <c r="A43" s="139"/>
      <c r="B43" s="34">
        <v>10</v>
      </c>
      <c r="C43" s="34"/>
      <c r="D43" s="34"/>
      <c r="E43" s="110">
        <f t="shared" si="2"/>
        <v>0</v>
      </c>
      <c r="F43" s="76">
        <f>'PMS(input)'!$E$14</f>
        <v>0</v>
      </c>
      <c r="G43" s="42">
        <f>'PMS(input)'!$E$15</f>
        <v>0</v>
      </c>
      <c r="H43" s="43">
        <f>'PMS(input)'!$E$16</f>
        <v>0</v>
      </c>
      <c r="I43" s="43">
        <f>'PMS(input)'!$E$17</f>
        <v>0</v>
      </c>
      <c r="J43" s="109" t="str">
        <f t="shared" si="3"/>
        <v>0.0</v>
      </c>
    </row>
    <row r="44" spans="1:10" x14ac:dyDescent="0.15">
      <c r="A44" s="139"/>
      <c r="B44" s="34">
        <v>11</v>
      </c>
      <c r="C44" s="34"/>
      <c r="D44" s="34"/>
      <c r="E44" s="110">
        <f t="shared" si="2"/>
        <v>0</v>
      </c>
      <c r="F44" s="76">
        <f>'PMS(input)'!$E$14</f>
        <v>0</v>
      </c>
      <c r="G44" s="42">
        <f>'PMS(input)'!$E$15</f>
        <v>0</v>
      </c>
      <c r="H44" s="43">
        <f>'PMS(input)'!$E$16</f>
        <v>0</v>
      </c>
      <c r="I44" s="43">
        <f>'PMS(input)'!$E$17</f>
        <v>0</v>
      </c>
      <c r="J44" s="109" t="str">
        <f t="shared" si="3"/>
        <v>0.0</v>
      </c>
    </row>
    <row r="45" spans="1:10" x14ac:dyDescent="0.15">
      <c r="A45" s="139"/>
      <c r="B45" s="34">
        <v>12</v>
      </c>
      <c r="C45" s="34"/>
      <c r="D45" s="34"/>
      <c r="E45" s="110">
        <f t="shared" si="2"/>
        <v>0</v>
      </c>
      <c r="F45" s="76">
        <f>'PMS(input)'!$E$14</f>
        <v>0</v>
      </c>
      <c r="G45" s="42">
        <f>'PMS(input)'!$E$15</f>
        <v>0</v>
      </c>
      <c r="H45" s="43">
        <f>'PMS(input)'!$E$16</f>
        <v>0</v>
      </c>
      <c r="I45" s="43">
        <f>'PMS(input)'!$E$17</f>
        <v>0</v>
      </c>
      <c r="J45" s="109" t="str">
        <f t="shared" si="3"/>
        <v>0.0</v>
      </c>
    </row>
    <row r="46" spans="1:10" x14ac:dyDescent="0.15">
      <c r="A46" s="139"/>
      <c r="B46" s="34">
        <v>13</v>
      </c>
      <c r="C46" s="34"/>
      <c r="D46" s="34"/>
      <c r="E46" s="110">
        <f t="shared" si="2"/>
        <v>0</v>
      </c>
      <c r="F46" s="76">
        <f>'PMS(input)'!$E$14</f>
        <v>0</v>
      </c>
      <c r="G46" s="42">
        <f>'PMS(input)'!$E$15</f>
        <v>0</v>
      </c>
      <c r="H46" s="43">
        <f>'PMS(input)'!$E$16</f>
        <v>0</v>
      </c>
      <c r="I46" s="43">
        <f>'PMS(input)'!$E$17</f>
        <v>0</v>
      </c>
      <c r="J46" s="109" t="str">
        <f t="shared" si="3"/>
        <v>0.0</v>
      </c>
    </row>
    <row r="47" spans="1:10" x14ac:dyDescent="0.15">
      <c r="A47" s="139"/>
      <c r="B47" s="34">
        <v>14</v>
      </c>
      <c r="C47" s="34"/>
      <c r="D47" s="34"/>
      <c r="E47" s="110">
        <f t="shared" si="2"/>
        <v>0</v>
      </c>
      <c r="F47" s="76">
        <f>'PMS(input)'!$E$14</f>
        <v>0</v>
      </c>
      <c r="G47" s="42">
        <f>'PMS(input)'!$E$15</f>
        <v>0</v>
      </c>
      <c r="H47" s="43">
        <f>'PMS(input)'!$E$16</f>
        <v>0</v>
      </c>
      <c r="I47" s="43">
        <f>'PMS(input)'!$E$17</f>
        <v>0</v>
      </c>
      <c r="J47" s="109" t="str">
        <f t="shared" si="3"/>
        <v>0.0</v>
      </c>
    </row>
    <row r="48" spans="1:10" x14ac:dyDescent="0.15">
      <c r="A48" s="139"/>
      <c r="B48" s="34">
        <v>15</v>
      </c>
      <c r="C48" s="34"/>
      <c r="D48" s="34"/>
      <c r="E48" s="110">
        <f t="shared" si="2"/>
        <v>0</v>
      </c>
      <c r="F48" s="76">
        <f>'PMS(input)'!$E$14</f>
        <v>0</v>
      </c>
      <c r="G48" s="42">
        <f>'PMS(input)'!$E$15</f>
        <v>0</v>
      </c>
      <c r="H48" s="43">
        <f>'PMS(input)'!$E$16</f>
        <v>0</v>
      </c>
      <c r="I48" s="43">
        <f>'PMS(input)'!$E$17</f>
        <v>0</v>
      </c>
      <c r="J48" s="109" t="str">
        <f t="shared" si="3"/>
        <v>0.0</v>
      </c>
    </row>
    <row r="49" spans="1:10" x14ac:dyDescent="0.15">
      <c r="A49" s="139"/>
      <c r="B49" s="34">
        <v>16</v>
      </c>
      <c r="C49" s="34"/>
      <c r="D49" s="34"/>
      <c r="E49" s="110">
        <f t="shared" si="2"/>
        <v>0</v>
      </c>
      <c r="F49" s="76">
        <f>'PMS(input)'!$E$14</f>
        <v>0</v>
      </c>
      <c r="G49" s="42">
        <f>'PMS(input)'!$E$15</f>
        <v>0</v>
      </c>
      <c r="H49" s="43">
        <f>'PMS(input)'!$E$16</f>
        <v>0</v>
      </c>
      <c r="I49" s="43">
        <f>'PMS(input)'!$E$17</f>
        <v>0</v>
      </c>
      <c r="J49" s="109" t="str">
        <f t="shared" si="3"/>
        <v>0.0</v>
      </c>
    </row>
    <row r="50" spans="1:10" x14ac:dyDescent="0.15">
      <c r="A50" s="139"/>
      <c r="B50" s="34">
        <v>17</v>
      </c>
      <c r="C50" s="34"/>
      <c r="D50" s="34"/>
      <c r="E50" s="110">
        <f t="shared" si="2"/>
        <v>0</v>
      </c>
      <c r="F50" s="76">
        <f>'PMS(input)'!$E$14</f>
        <v>0</v>
      </c>
      <c r="G50" s="42">
        <f>'PMS(input)'!$E$15</f>
        <v>0</v>
      </c>
      <c r="H50" s="43">
        <f>'PMS(input)'!$E$16</f>
        <v>0</v>
      </c>
      <c r="I50" s="43">
        <f>'PMS(input)'!$E$17</f>
        <v>0</v>
      </c>
      <c r="J50" s="109" t="str">
        <f t="shared" si="3"/>
        <v>0.0</v>
      </c>
    </row>
    <row r="51" spans="1:10" x14ac:dyDescent="0.15">
      <c r="A51" s="139"/>
      <c r="B51" s="34">
        <v>18</v>
      </c>
      <c r="C51" s="34"/>
      <c r="D51" s="34"/>
      <c r="E51" s="110">
        <f t="shared" si="2"/>
        <v>0</v>
      </c>
      <c r="F51" s="76">
        <f>'PMS(input)'!$E$14</f>
        <v>0</v>
      </c>
      <c r="G51" s="42">
        <f>'PMS(input)'!$E$15</f>
        <v>0</v>
      </c>
      <c r="H51" s="43">
        <f>'PMS(input)'!$E$16</f>
        <v>0</v>
      </c>
      <c r="I51" s="43">
        <f>'PMS(input)'!$E$17</f>
        <v>0</v>
      </c>
      <c r="J51" s="109" t="str">
        <f t="shared" si="3"/>
        <v>0.0</v>
      </c>
    </row>
    <row r="52" spans="1:10" x14ac:dyDescent="0.15">
      <c r="A52" s="139"/>
      <c r="B52" s="34">
        <v>19</v>
      </c>
      <c r="C52" s="34"/>
      <c r="D52" s="34"/>
      <c r="E52" s="110">
        <f t="shared" si="2"/>
        <v>0</v>
      </c>
      <c r="F52" s="76">
        <f>'PMS(input)'!$E$14</f>
        <v>0</v>
      </c>
      <c r="G52" s="42">
        <f>'PMS(input)'!$E$15</f>
        <v>0</v>
      </c>
      <c r="H52" s="43">
        <f>'PMS(input)'!$E$16</f>
        <v>0</v>
      </c>
      <c r="I52" s="43">
        <f>'PMS(input)'!$E$17</f>
        <v>0</v>
      </c>
      <c r="J52" s="109" t="str">
        <f t="shared" si="3"/>
        <v>0.0</v>
      </c>
    </row>
    <row r="53" spans="1:10" x14ac:dyDescent="0.15">
      <c r="A53" s="139"/>
      <c r="B53" s="34">
        <v>20</v>
      </c>
      <c r="C53" s="34"/>
      <c r="D53" s="34"/>
      <c r="E53" s="110">
        <f t="shared" si="2"/>
        <v>0</v>
      </c>
      <c r="F53" s="76">
        <f>'PMS(input)'!$E$14</f>
        <v>0</v>
      </c>
      <c r="G53" s="42">
        <f>'PMS(input)'!$E$15</f>
        <v>0</v>
      </c>
      <c r="H53" s="43">
        <f>'PMS(input)'!$E$16</f>
        <v>0</v>
      </c>
      <c r="I53" s="43">
        <f>'PMS(input)'!$E$17</f>
        <v>0</v>
      </c>
      <c r="J53" s="109" t="str">
        <f t="shared" si="3"/>
        <v>0.0</v>
      </c>
    </row>
    <row r="54" spans="1:10" ht="15" x14ac:dyDescent="0.15">
      <c r="A54" s="139"/>
      <c r="B54" s="35" t="s">
        <v>67</v>
      </c>
      <c r="C54" s="35"/>
      <c r="D54" s="35"/>
      <c r="E54" s="36" t="s">
        <v>58</v>
      </c>
      <c r="F54" s="36" t="s">
        <v>58</v>
      </c>
      <c r="G54" s="36" t="s">
        <v>58</v>
      </c>
      <c r="H54" s="36" t="s">
        <v>58</v>
      </c>
      <c r="I54" s="36" t="s">
        <v>58</v>
      </c>
      <c r="J54" s="37">
        <f>SUMIF(J34:J53,"&gt;0",J34:J53)</f>
        <v>0</v>
      </c>
    </row>
  </sheetData>
  <mergeCells count="6">
    <mergeCell ref="F3:O3"/>
    <mergeCell ref="A34:A54"/>
    <mergeCell ref="A7:A27"/>
    <mergeCell ref="F30:I30"/>
    <mergeCell ref="B3:D3"/>
    <mergeCell ref="B30:D30"/>
  </mergeCells>
  <phoneticPr fontId="3"/>
  <dataValidations count="1">
    <dataValidation type="list" allowBlank="1" showInputMessage="1" showErrorMessage="1" sqref="O7:O26">
      <formula1>$R$7:$R$9</formula1>
    </dataValidation>
  </dataValidations>
  <pageMargins left="0.7" right="0.7" top="0.75" bottom="0.75" header="0.3" footer="0.3"/>
  <pageSetup paperSize="8"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20"/>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18"/>
    <col min="10" max="16384" width="9" style="1"/>
  </cols>
  <sheetData>
    <row r="1" spans="1:9" x14ac:dyDescent="0.15">
      <c r="I1" s="2" t="str">
        <f>'PMS(input)'!K1</f>
        <v>JCM_TH_F_PMS_ver01.0</v>
      </c>
    </row>
    <row r="2" spans="1:9" ht="27.75" customHeight="1" x14ac:dyDescent="0.15">
      <c r="A2" s="143" t="s">
        <v>106</v>
      </c>
      <c r="B2" s="143"/>
      <c r="C2" s="143"/>
      <c r="D2" s="143"/>
      <c r="E2" s="143"/>
      <c r="F2" s="143"/>
      <c r="G2" s="143"/>
      <c r="H2" s="143"/>
      <c r="I2" s="143"/>
    </row>
    <row r="3" spans="1:9" ht="18" customHeight="1" x14ac:dyDescent="0.15">
      <c r="A3" s="144" t="s">
        <v>15</v>
      </c>
      <c r="B3" s="145"/>
      <c r="C3" s="145"/>
      <c r="D3" s="145"/>
      <c r="E3" s="145"/>
      <c r="F3" s="145"/>
      <c r="G3" s="145"/>
      <c r="H3" s="145"/>
      <c r="I3" s="145"/>
    </row>
    <row r="4" spans="1:9" ht="11.25" customHeight="1" x14ac:dyDescent="0.15"/>
    <row r="5" spans="1:9" ht="18.75" customHeight="1" x14ac:dyDescent="0.15">
      <c r="A5" s="68" t="s">
        <v>16</v>
      </c>
      <c r="B5" s="56"/>
      <c r="C5" s="56"/>
      <c r="D5" s="56"/>
      <c r="E5" s="55"/>
      <c r="F5" s="57" t="s">
        <v>17</v>
      </c>
      <c r="G5" s="57" t="s">
        <v>18</v>
      </c>
      <c r="H5" s="57" t="s">
        <v>19</v>
      </c>
      <c r="I5" s="58" t="s">
        <v>20</v>
      </c>
    </row>
    <row r="6" spans="1:9" ht="18.75" customHeight="1" x14ac:dyDescent="0.15">
      <c r="A6" s="69"/>
      <c r="B6" s="59" t="s">
        <v>21</v>
      </c>
      <c r="C6" s="59"/>
      <c r="D6" s="59"/>
      <c r="E6" s="59"/>
      <c r="F6" s="60"/>
      <c r="G6" s="116">
        <f>G8-G11</f>
        <v>0</v>
      </c>
      <c r="H6" s="60" t="s">
        <v>22</v>
      </c>
      <c r="I6" s="61" t="s">
        <v>23</v>
      </c>
    </row>
    <row r="7" spans="1:9" ht="18.75" customHeight="1" x14ac:dyDescent="0.15">
      <c r="A7" s="68" t="s">
        <v>79</v>
      </c>
      <c r="B7" s="55"/>
      <c r="C7" s="56"/>
      <c r="D7" s="57"/>
      <c r="E7" s="57"/>
      <c r="F7" s="57"/>
      <c r="G7" s="55"/>
      <c r="H7" s="55"/>
      <c r="I7" s="57"/>
    </row>
    <row r="8" spans="1:9" ht="18.75" customHeight="1" x14ac:dyDescent="0.15">
      <c r="A8" s="70"/>
      <c r="B8" s="73" t="s">
        <v>77</v>
      </c>
      <c r="C8" s="59"/>
      <c r="D8" s="59"/>
      <c r="E8" s="59"/>
      <c r="F8" s="60"/>
      <c r="G8" s="62">
        <f>G9</f>
        <v>0</v>
      </c>
      <c r="H8" s="60" t="s">
        <v>25</v>
      </c>
      <c r="I8" s="60" t="s">
        <v>26</v>
      </c>
    </row>
    <row r="9" spans="1:9" ht="18.75" customHeight="1" x14ac:dyDescent="0.15">
      <c r="A9" s="69"/>
      <c r="B9" s="72"/>
      <c r="C9" s="63" t="s">
        <v>77</v>
      </c>
      <c r="D9" s="63"/>
      <c r="E9" s="63"/>
      <c r="F9" s="60" t="s">
        <v>24</v>
      </c>
      <c r="G9" s="64">
        <f>'PMS(input_separate)'!P27</f>
        <v>0</v>
      </c>
      <c r="H9" s="60" t="s">
        <v>22</v>
      </c>
      <c r="I9" s="60" t="s">
        <v>26</v>
      </c>
    </row>
    <row r="10" spans="1:9" ht="18.75" customHeight="1" x14ac:dyDescent="0.15">
      <c r="A10" s="68" t="s">
        <v>80</v>
      </c>
      <c r="B10" s="56"/>
      <c r="C10" s="56"/>
      <c r="D10" s="56"/>
      <c r="E10" s="55"/>
      <c r="F10" s="57"/>
      <c r="G10" s="55"/>
      <c r="H10" s="55"/>
      <c r="I10" s="57"/>
    </row>
    <row r="11" spans="1:9" ht="18.75" customHeight="1" x14ac:dyDescent="0.15">
      <c r="A11" s="70"/>
      <c r="B11" s="71" t="s">
        <v>78</v>
      </c>
      <c r="C11" s="65"/>
      <c r="D11" s="65"/>
      <c r="E11" s="65"/>
      <c r="F11" s="66"/>
      <c r="G11" s="62">
        <f>G12</f>
        <v>0</v>
      </c>
      <c r="H11" s="66" t="s">
        <v>28</v>
      </c>
      <c r="I11" s="66" t="s">
        <v>29</v>
      </c>
    </row>
    <row r="12" spans="1:9" ht="18.75" customHeight="1" x14ac:dyDescent="0.15">
      <c r="A12" s="69"/>
      <c r="B12" s="72"/>
      <c r="C12" s="63" t="s">
        <v>81</v>
      </c>
      <c r="D12" s="67"/>
      <c r="E12" s="67"/>
      <c r="F12" s="66" t="s">
        <v>24</v>
      </c>
      <c r="G12" s="64">
        <f>'PMS(input_separate)'!J54</f>
        <v>0</v>
      </c>
      <c r="H12" s="66" t="s">
        <v>28</v>
      </c>
      <c r="I12" s="66" t="s">
        <v>29</v>
      </c>
    </row>
    <row r="13" spans="1:9" x14ac:dyDescent="0.15">
      <c r="A13" s="19"/>
      <c r="B13" s="19"/>
      <c r="C13" s="20"/>
      <c r="D13" s="19"/>
      <c r="E13" s="20"/>
      <c r="F13" s="21"/>
      <c r="G13" s="22"/>
      <c r="H13" s="22"/>
      <c r="I13" s="23"/>
    </row>
    <row r="14" spans="1:9" ht="21.75" customHeight="1" thickBot="1" x14ac:dyDescent="0.2">
      <c r="E14" s="19" t="s">
        <v>30</v>
      </c>
      <c r="F14" s="14"/>
    </row>
    <row r="15" spans="1:9" ht="29.25" thickTop="1" x14ac:dyDescent="0.15">
      <c r="E15" s="146" t="s">
        <v>162</v>
      </c>
      <c r="F15" s="91" t="s">
        <v>133</v>
      </c>
      <c r="G15" s="92" t="s">
        <v>134</v>
      </c>
      <c r="H15" s="94" t="s">
        <v>137</v>
      </c>
    </row>
    <row r="16" spans="1:9" ht="21.75" customHeight="1" x14ac:dyDescent="0.15">
      <c r="E16" s="147"/>
      <c r="F16" s="77" t="s">
        <v>135</v>
      </c>
      <c r="G16" s="93">
        <v>1000</v>
      </c>
      <c r="H16" s="95">
        <v>80</v>
      </c>
    </row>
    <row r="17" spans="5:8" ht="21.75" customHeight="1" thickBot="1" x14ac:dyDescent="0.2">
      <c r="E17" s="148"/>
      <c r="F17" s="77" t="s">
        <v>136</v>
      </c>
      <c r="G17" s="93">
        <v>10000</v>
      </c>
      <c r="H17" s="96">
        <v>40</v>
      </c>
    </row>
    <row r="18" spans="5:8" ht="21.75" customHeight="1" thickTop="1" thickBot="1" x14ac:dyDescent="0.2">
      <c r="E18" s="100"/>
      <c r="F18" s="101"/>
      <c r="G18" s="102"/>
      <c r="H18" s="103"/>
    </row>
    <row r="19" spans="5:8" ht="30" customHeight="1" thickTop="1" thickBot="1" x14ac:dyDescent="0.2">
      <c r="E19" s="149" t="s">
        <v>161</v>
      </c>
      <c r="F19" s="150"/>
      <c r="G19" s="111">
        <v>1200</v>
      </c>
      <c r="H19" s="104" t="s">
        <v>163</v>
      </c>
    </row>
    <row r="20" spans="5:8" ht="21.75" customHeight="1" thickTop="1" x14ac:dyDescent="0.15">
      <c r="E20" s="24"/>
      <c r="F20" s="24"/>
      <c r="G20" s="19"/>
      <c r="H20" s="19"/>
    </row>
  </sheetData>
  <mergeCells count="4">
    <mergeCell ref="A2:I2"/>
    <mergeCell ref="A3:I3"/>
    <mergeCell ref="E15:E17"/>
    <mergeCell ref="E19:F19"/>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PMS(input)</vt:lpstr>
      <vt:lpstr>PMS(input_separate)</vt:lpstr>
      <vt:lpstr>PMS(calc_process)</vt:lpstr>
      <vt:lpstr>'PMS(input)'!Print_Area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2017-07-28T03:41:16Z</cp:lastPrinted>
  <dcterms:created xsi:type="dcterms:W3CDTF">2016-01-26T02:23:56Z</dcterms:created>
  <dcterms:modified xsi:type="dcterms:W3CDTF">2017-08-03T10:47:29Z</dcterms:modified>
</cp:coreProperties>
</file>