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toshiki-tsutsui\Desktop\タイ方法論\TH_AM019\"/>
    </mc:Choice>
  </mc:AlternateContent>
  <xr:revisionPtr revIDLastSave="0" documentId="13_ncr:1_{F5B6FAED-8BD4-4A85-907E-C09B99062BD8}" xr6:coauthVersionLast="47" xr6:coauthVersionMax="47" xr10:uidLastSave="{00000000-0000-0000-0000-000000000000}"/>
  <bookViews>
    <workbookView xWindow="28665" yWindow="-135" windowWidth="29070" windowHeight="16020" tabRatio="587" xr2:uid="{00000000-000D-0000-FFFF-FFFF00000000}"/>
  </bookViews>
  <sheets>
    <sheet name="MPS(input)" sheetId="30" r:id="rId1"/>
    <sheet name="MPS(input_separate)" sheetId="32" r:id="rId2"/>
    <sheet name="MPS(calc_process)" sheetId="31" r:id="rId3"/>
    <sheet name="MSS" sheetId="34" r:id="rId4"/>
    <sheet name="MRS(input)" sheetId="38" r:id="rId5"/>
    <sheet name="MRS(input_separate)" sheetId="39" r:id="rId6"/>
    <sheet name="MRS(calc_process)" sheetId="40"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39" l="1"/>
  <c r="E21" i="39"/>
  <c r="E22" i="39"/>
  <c r="E23" i="39"/>
  <c r="E24" i="39"/>
  <c r="E25" i="39"/>
  <c r="E26" i="39"/>
  <c r="E27" i="39"/>
  <c r="E28" i="39"/>
  <c r="E29" i="39"/>
  <c r="E30" i="39"/>
  <c r="E31" i="39"/>
  <c r="E32" i="39"/>
  <c r="E33" i="39"/>
  <c r="E34" i="39"/>
  <c r="E35" i="39"/>
  <c r="E36" i="39"/>
  <c r="E37" i="39"/>
  <c r="E38" i="39"/>
  <c r="E39" i="39"/>
  <c r="E40" i="39"/>
  <c r="E41" i="39"/>
  <c r="E42" i="39"/>
  <c r="E43" i="39"/>
  <c r="E44" i="39"/>
  <c r="E45" i="39"/>
  <c r="E46" i="39"/>
  <c r="E47" i="39"/>
  <c r="E48" i="39"/>
  <c r="E49" i="39"/>
  <c r="E50" i="39"/>
  <c r="E51" i="39"/>
  <c r="E52" i="39"/>
  <c r="E53" i="39"/>
  <c r="E54" i="39"/>
  <c r="E55" i="39"/>
  <c r="E56" i="39"/>
  <c r="E57" i="39"/>
  <c r="E58" i="39"/>
  <c r="E59" i="39"/>
  <c r="E60" i="39"/>
  <c r="E61" i="39"/>
  <c r="E62" i="39"/>
  <c r="E63" i="39"/>
  <c r="E64" i="39"/>
  <c r="E65" i="39"/>
  <c r="E66" i="39"/>
  <c r="E67" i="39"/>
  <c r="E68" i="39"/>
  <c r="E19" i="39"/>
  <c r="K20" i="38"/>
  <c r="K21" i="38"/>
  <c r="K22" i="38"/>
  <c r="K23" i="38"/>
  <c r="K24" i="38"/>
  <c r="K25" i="38"/>
  <c r="K26" i="38"/>
  <c r="K27" i="38"/>
  <c r="K28" i="38"/>
  <c r="K29" i="38"/>
  <c r="K30" i="38"/>
  <c r="K31" i="38"/>
  <c r="K32" i="38"/>
  <c r="K33" i="38"/>
  <c r="K19" i="38"/>
  <c r="H20" i="38"/>
  <c r="H21" i="38"/>
  <c r="H22" i="38"/>
  <c r="H23" i="38"/>
  <c r="H24" i="38"/>
  <c r="H25" i="38"/>
  <c r="H26" i="38"/>
  <c r="H27" i="38"/>
  <c r="H28" i="38"/>
  <c r="H29" i="38"/>
  <c r="H30" i="38"/>
  <c r="H31" i="38"/>
  <c r="H32" i="38"/>
  <c r="H33" i="38"/>
  <c r="H19" i="38"/>
  <c r="F19" i="38"/>
  <c r="F33" i="38"/>
  <c r="F32" i="38"/>
  <c r="F31" i="38"/>
  <c r="F30" i="38"/>
  <c r="F29" i="38"/>
  <c r="G9" i="40" s="1"/>
  <c r="F28" i="38"/>
  <c r="F27" i="38"/>
  <c r="F26" i="38"/>
  <c r="F25" i="38"/>
  <c r="G10" i="40" s="1"/>
  <c r="F24" i="38"/>
  <c r="F23" i="38"/>
  <c r="F22" i="38"/>
  <c r="F21" i="38"/>
  <c r="F20" i="38"/>
  <c r="G8" i="40"/>
  <c r="G15" i="40"/>
  <c r="L2" i="38"/>
  <c r="E2" i="39" s="1"/>
  <c r="L1" i="38"/>
  <c r="I1" i="40" s="1"/>
  <c r="G21" i="40"/>
  <c r="G20" i="40"/>
  <c r="G17" i="40"/>
  <c r="G14" i="40"/>
  <c r="G13" i="40"/>
  <c r="E1" i="39"/>
  <c r="G22" i="40" l="1"/>
  <c r="G19" i="40" s="1"/>
  <c r="G16" i="40"/>
  <c r="G12" i="40" s="1"/>
  <c r="I2" i="40"/>
  <c r="G6" i="40" l="1"/>
  <c r="C37" i="38" s="1"/>
  <c r="I2" i="31" l="1"/>
  <c r="I1" i="31"/>
  <c r="C2" i="34" l="1"/>
  <c r="C1" i="34"/>
  <c r="E2" i="32"/>
  <c r="E1" i="32"/>
  <c r="G9" i="31"/>
  <c r="E19" i="32" l="1"/>
  <c r="E27" i="30" l="1"/>
  <c r="G10" i="31" l="1"/>
  <c r="E21" i="30" l="1"/>
  <c r="E20" i="32" l="1"/>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G22" i="31" l="1"/>
  <c r="G21" i="31"/>
  <c r="E28" i="30" l="1"/>
  <c r="G20" i="31" s="1"/>
  <c r="G19" i="31" l="1"/>
  <c r="G17" i="31" l="1"/>
  <c r="G15" i="31"/>
  <c r="G14" i="31"/>
  <c r="G13" i="31"/>
  <c r="G8" i="31"/>
  <c r="G16" i="31" l="1"/>
  <c r="G12" i="31" s="1"/>
  <c r="G6" i="31" s="1"/>
  <c r="B37" i="30" l="1"/>
</calcChain>
</file>

<file path=xl/sharedStrings.xml><?xml version="1.0" encoding="utf-8"?>
<sst xmlns="http://schemas.openxmlformats.org/spreadsheetml/2006/main" count="548" uniqueCount="208">
  <si>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</si>
  <si>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</si>
  <si>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</si>
  <si>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</si>
  <si>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</si>
  <si>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</si>
  <si>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</si>
  <si>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</si>
  <si>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</si>
  <si>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</si>
  <si>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</si>
  <si>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</si>
  <si>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</si>
  <si>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</si>
  <si>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</si>
  <si>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</si>
  <si>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</si>
  <si>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</si>
  <si>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</si>
  <si>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</si>
  <si>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</si>
  <si>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</si>
  <si>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SP</t>
    </r>
    <r>
      <rPr>
        <vertAlign val="subscript"/>
        <sz val="11"/>
        <rFont val="Arial"/>
        <family val="2"/>
      </rPr>
      <t>PJ,p</t>
    </r>
    <phoneticPr fontId="2"/>
  </si>
  <si>
    <r>
      <t xml:space="preserve">The amount of steam produced by the project biomass boiler(s) during the period </t>
    </r>
    <r>
      <rPr>
        <i/>
        <sz val="11"/>
        <rFont val="Arial"/>
        <family val="2"/>
      </rPr>
      <t xml:space="preserve">p </t>
    </r>
    <phoneticPr fontId="2"/>
  </si>
  <si>
    <t>t/p</t>
    <phoneticPr fontId="2"/>
  </si>
  <si>
    <t>Option C</t>
    <phoneticPr fontId="2"/>
  </si>
  <si>
    <t>Monitored data</t>
    <phoneticPr fontId="2"/>
  </si>
  <si>
    <t>Data is measured by measuring equipment.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</si>
  <si>
    <t>Continuously</t>
    <phoneticPr fontId="2"/>
  </si>
  <si>
    <t>(2)</t>
    <phoneticPr fontId="2"/>
  </si>
  <si>
    <r>
      <t>EC</t>
    </r>
    <r>
      <rPr>
        <vertAlign val="subscript"/>
        <sz val="11"/>
        <rFont val="Arial"/>
        <family val="2"/>
      </rPr>
      <t>PJ,p</t>
    </r>
    <phoneticPr fontId="2"/>
  </si>
  <si>
    <r>
      <t xml:space="preserve">The amount of electricity consumed by the project biomass boiler(s) and ancillary equipment during the period </t>
    </r>
    <r>
      <rPr>
        <i/>
        <sz val="11"/>
        <rFont val="Arial"/>
        <family val="2"/>
      </rPr>
      <t>p</t>
    </r>
    <phoneticPr fontId="2"/>
  </si>
  <si>
    <t>MWh/p</t>
    <phoneticPr fontId="2"/>
  </si>
  <si>
    <t>(3)</t>
    <phoneticPr fontId="2"/>
  </si>
  <si>
    <r>
      <t>FC</t>
    </r>
    <r>
      <rPr>
        <vertAlign val="subscript"/>
        <sz val="11"/>
        <rFont val="Arial"/>
        <family val="2"/>
      </rPr>
      <t>PJ,i,p</t>
    </r>
    <phoneticPr fontId="2"/>
  </si>
  <si>
    <r>
      <t xml:space="preserve">The amount of fossil fuel consumed by the project biomass boiler(s) for the fuel type </t>
    </r>
    <r>
      <rPr>
        <i/>
        <sz val="11"/>
        <rFont val="Arial"/>
        <family val="2"/>
      </rPr>
      <t>i</t>
    </r>
    <r>
      <rPr>
        <sz val="11"/>
        <rFont val="Arial"/>
        <family val="2"/>
      </rPr>
      <t xml:space="preserve"> during the period </t>
    </r>
    <r>
      <rPr>
        <i/>
        <sz val="11"/>
        <rFont val="Arial"/>
        <family val="2"/>
      </rPr>
      <t>p</t>
    </r>
    <phoneticPr fontId="2"/>
  </si>
  <si>
    <t>-</t>
    <phoneticPr fontId="2"/>
  </si>
  <si>
    <t>mass or volume/p</t>
    <phoneticPr fontId="2"/>
  </si>
  <si>
    <t>Option B or Option C</t>
    <phoneticPr fontId="2"/>
  </si>
  <si>
    <t>Invoice from fuel supply company or monitored data</t>
    <phoneticPr fontId="2"/>
  </si>
  <si>
    <t>Data is collected and recorded from the invoices by the fuel supply company, or data is measured by measuring equipment in the factory. Recorded data is checked its integrity once a month by responsible staff.</t>
  </si>
  <si>
    <t>(4)</t>
    <phoneticPr fontId="2"/>
  </si>
  <si>
    <r>
      <t>D</t>
    </r>
    <r>
      <rPr>
        <vertAlign val="subscript"/>
        <sz val="11"/>
        <rFont val="Arial"/>
        <family val="2"/>
      </rPr>
      <t>j</t>
    </r>
    <r>
      <rPr>
        <sz val="11"/>
        <rFont val="Arial"/>
        <family val="2"/>
      </rPr>
      <t>,</t>
    </r>
    <r>
      <rPr>
        <vertAlign val="subscript"/>
        <sz val="11"/>
        <rFont val="Arial"/>
        <family val="2"/>
      </rPr>
      <t>p</t>
    </r>
    <phoneticPr fontId="2"/>
  </si>
  <si>
    <r>
      <t xml:space="preserve">Round trip distance of the biomass transportation </t>
    </r>
    <r>
      <rPr>
        <i/>
        <sz val="11"/>
        <rFont val="Arial"/>
        <family val="2"/>
      </rPr>
      <t>j</t>
    </r>
    <r>
      <rPr>
        <sz val="11"/>
        <rFont val="Arial"/>
        <family val="2"/>
      </rPr>
      <t xml:space="preserve"> during the period </t>
    </r>
    <r>
      <rPr>
        <i/>
        <sz val="11"/>
        <rFont val="Arial"/>
        <family val="2"/>
      </rPr>
      <t>p</t>
    </r>
    <phoneticPr fontId="2"/>
  </si>
  <si>
    <t>km</t>
    <phoneticPr fontId="2"/>
  </si>
  <si>
    <t>Option A or Option C</t>
    <phoneticPr fontId="2"/>
  </si>
  <si>
    <t>Map information or monitored data</t>
    <phoneticPr fontId="2"/>
  </si>
  <si>
    <t>Data is collected from map information or measured by measuring equipment in vehicles. Recorded data is checked its integrity once a month by responsible staff.</t>
  </si>
  <si>
    <t>Once for each transportation</t>
    <phoneticPr fontId="2"/>
  </si>
  <si>
    <t>(5)</t>
    <phoneticPr fontId="2"/>
  </si>
  <si>
    <r>
      <t>m</t>
    </r>
    <r>
      <rPr>
        <vertAlign val="subscript"/>
        <sz val="11"/>
        <rFont val="Arial"/>
        <family val="2"/>
      </rPr>
      <t>j</t>
    </r>
    <r>
      <rPr>
        <sz val="11"/>
        <rFont val="Arial"/>
        <family val="2"/>
      </rPr>
      <t>,</t>
    </r>
    <r>
      <rPr>
        <vertAlign val="subscript"/>
        <sz val="11"/>
        <rFont val="Arial"/>
        <family val="2"/>
      </rPr>
      <t>p</t>
    </r>
    <phoneticPr fontId="2"/>
  </si>
  <si>
    <r>
      <t xml:space="preserve">Mass of biomass transported in the biomass transportation </t>
    </r>
    <r>
      <rPr>
        <i/>
        <sz val="11"/>
        <rFont val="Arial"/>
        <family val="2"/>
      </rPr>
      <t>j</t>
    </r>
    <r>
      <rPr>
        <sz val="11"/>
        <rFont val="Arial"/>
        <family val="2"/>
      </rPr>
      <t xml:space="preserve"> during the period </t>
    </r>
    <r>
      <rPr>
        <i/>
        <sz val="11"/>
        <rFont val="Arial"/>
        <family val="2"/>
      </rPr>
      <t>p</t>
    </r>
    <phoneticPr fontId="2"/>
  </si>
  <si>
    <t>t</t>
    <phoneticPr fontId="2"/>
  </si>
  <si>
    <t>(6)</t>
    <phoneticPr fontId="2"/>
  </si>
  <si>
    <r>
      <t>FC</t>
    </r>
    <r>
      <rPr>
        <vertAlign val="subscript"/>
        <sz val="11"/>
        <rFont val="Arial"/>
        <family val="2"/>
      </rPr>
      <t>cap,p</t>
    </r>
    <phoneticPr fontId="2"/>
  </si>
  <si>
    <r>
      <t xml:space="preserve">The amount of fuel input for captive power generation during the period </t>
    </r>
    <r>
      <rPr>
        <i/>
        <sz val="11"/>
        <rFont val="Arial"/>
        <family val="2"/>
      </rPr>
      <t>p</t>
    </r>
    <phoneticPr fontId="2"/>
  </si>
  <si>
    <t>for captive electricity</t>
    <phoneticPr fontId="2"/>
  </si>
  <si>
    <t>(7)</t>
    <phoneticPr fontId="2"/>
  </si>
  <si>
    <r>
      <t>EG</t>
    </r>
    <r>
      <rPr>
        <vertAlign val="subscript"/>
        <sz val="11"/>
        <rFont val="Arial"/>
        <family val="2"/>
      </rPr>
      <t>cap,p</t>
    </r>
    <phoneticPr fontId="2"/>
  </si>
  <si>
    <r>
      <t xml:space="preserve">The amount of captive electricity generated during the period </t>
    </r>
    <r>
      <rPr>
        <i/>
        <sz val="11"/>
        <rFont val="Arial"/>
        <family val="2"/>
      </rPr>
      <t>p</t>
    </r>
    <phoneticPr fontId="2"/>
  </si>
  <si>
    <t>Data is measured by measuring equipment in the factory.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</si>
  <si>
    <r>
      <t xml:space="preserve">Table 2: Project-specific parameters to be fixed </t>
    </r>
    <r>
      <rPr>
        <b/>
        <i/>
        <sz val="11"/>
        <color indexed="8"/>
        <rFont val="Arial"/>
        <family val="2"/>
      </rPr>
      <t>ex ante</t>
    </r>
    <phoneticPr fontId="2"/>
  </si>
  <si>
    <r>
      <t>h''</t>
    </r>
    <r>
      <rPr>
        <vertAlign val="subscript"/>
        <sz val="11"/>
        <rFont val="Arial"/>
        <family val="2"/>
      </rPr>
      <t>steam</t>
    </r>
    <phoneticPr fontId="2"/>
  </si>
  <si>
    <t xml:space="preserve">Specific enthalpy of produced steam </t>
    <phoneticPr fontId="2"/>
  </si>
  <si>
    <t>kJ/kg</t>
    <phoneticPr fontId="2"/>
  </si>
  <si>
    <t>Based on saturated steam table using the values for setting steam pressure according to vendor specification or operation manual on the site.</t>
    <phoneticPr fontId="2"/>
  </si>
  <si>
    <r>
      <t>h'</t>
    </r>
    <r>
      <rPr>
        <vertAlign val="subscript"/>
        <sz val="11"/>
        <rFont val="Arial"/>
        <family val="2"/>
      </rPr>
      <t>water</t>
    </r>
    <phoneticPr fontId="2"/>
  </si>
  <si>
    <t>Specific enthalpy of feed water</t>
    <phoneticPr fontId="2"/>
  </si>
  <si>
    <r>
      <t>η</t>
    </r>
    <r>
      <rPr>
        <vertAlign val="subscript"/>
        <sz val="11"/>
        <rFont val="Arial"/>
        <family val="2"/>
      </rPr>
      <t>RE</t>
    </r>
    <phoneticPr fontId="2"/>
  </si>
  <si>
    <t>Reference boiler efficiency</t>
    <phoneticPr fontId="2"/>
  </si>
  <si>
    <t>%</t>
    <phoneticPr fontId="2"/>
  </si>
  <si>
    <t>TH_AM009.
The value is derived from the survey. It is revised if deemed necessary by the Joint Committee.</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</si>
  <si>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</si>
  <si>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</si>
  <si>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</si>
  <si>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natural gas is applied in this methodology in a conservative manner.
In the order of preference:
a) regional or national default values; or
b) IPCC default values provided in table 1.4 of Ch.1 Vol.2 of 2006 IPCC Guidelines on National GHG Inventories. Lower value is applied.</t>
    </r>
    <phoneticPr fontId="2"/>
  </si>
  <si>
    <r>
      <t>NCV</t>
    </r>
    <r>
      <rPr>
        <vertAlign val="subscript"/>
        <sz val="11"/>
        <rFont val="Arial"/>
        <family val="2"/>
      </rPr>
      <t>fuel,PJ,i</t>
    </r>
    <phoneticPr fontId="2"/>
  </si>
  <si>
    <r>
      <t xml:space="preserve">Net calorific value of fossil fuel used by the project biomass boiler(s) for the fuel type </t>
    </r>
    <r>
      <rPr>
        <i/>
        <sz val="11"/>
        <rFont val="Arial"/>
        <family val="2"/>
      </rPr>
      <t xml:space="preserve">i </t>
    </r>
    <phoneticPr fontId="2"/>
  </si>
  <si>
    <t>GJ/mass or volume</t>
    <phoneticPr fontId="2"/>
  </si>
  <si>
    <r>
      <t>EF</t>
    </r>
    <r>
      <rPr>
        <vertAlign val="subscript"/>
        <sz val="11"/>
        <rFont val="Arial"/>
        <family val="2"/>
      </rPr>
      <t>fuel,PJ,i</t>
    </r>
    <phoneticPr fontId="2"/>
  </si>
  <si>
    <r>
      <t>CO</t>
    </r>
    <r>
      <rPr>
        <vertAlign val="subscript"/>
        <sz val="11"/>
        <rFont val="Arial"/>
        <family val="2"/>
      </rPr>
      <t>2</t>
    </r>
    <r>
      <rPr>
        <sz val="11"/>
        <rFont val="Arial"/>
        <family val="2"/>
      </rPr>
      <t xml:space="preserve"> emission factor of fossil fuel used by the project biomass boiler(s) for the fuel type </t>
    </r>
    <r>
      <rPr>
        <i/>
        <sz val="11"/>
        <rFont val="Arial"/>
        <family val="2"/>
      </rPr>
      <t xml:space="preserve">i </t>
    </r>
    <phoneticPr fontId="2"/>
  </si>
  <si>
    <r>
      <t>EF</t>
    </r>
    <r>
      <rPr>
        <vertAlign val="subscript"/>
        <sz val="11"/>
        <rFont val="Arial"/>
        <family val="2"/>
      </rPr>
      <t>tr</t>
    </r>
    <phoneticPr fontId="2"/>
  </si>
  <si>
    <r>
      <t>CO</t>
    </r>
    <r>
      <rPr>
        <vertAlign val="subscript"/>
        <sz val="11"/>
        <rFont val="Arial"/>
        <family val="2"/>
      </rPr>
      <t>2</t>
    </r>
    <r>
      <rPr>
        <sz val="11"/>
        <rFont val="Arial"/>
        <family val="2"/>
      </rPr>
      <t xml:space="preserve"> emission factor for biomass transportation</t>
    </r>
    <phoneticPr fontId="2"/>
  </si>
  <si>
    <r>
      <t>tCO</t>
    </r>
    <r>
      <rPr>
        <vertAlign val="subscript"/>
        <sz val="11"/>
        <rFont val="Arial"/>
        <family val="2"/>
      </rPr>
      <t>2</t>
    </r>
    <r>
      <rPr>
        <sz val="11"/>
        <rFont val="Arial"/>
        <family val="2"/>
      </rPr>
      <t>/(t</t>
    </r>
    <r>
      <rPr>
        <sz val="11"/>
        <rFont val="Times New Roman"/>
        <family val="1"/>
      </rPr>
      <t>‧</t>
    </r>
    <r>
      <rPr>
        <sz val="11"/>
        <rFont val="Arial"/>
        <family val="2"/>
      </rPr>
      <t>km)</t>
    </r>
    <phoneticPr fontId="2"/>
  </si>
  <si>
    <r>
      <t>CDM methodological tool “TOOL 12: Project and leakage emissions from transportation of freight”
Light vehicle: 0.000245 tCO</t>
    </r>
    <r>
      <rPr>
        <vertAlign val="subscript"/>
        <sz val="11"/>
        <rFont val="Arial"/>
        <family val="2"/>
      </rPr>
      <t>2</t>
    </r>
    <r>
      <rPr>
        <sz val="11"/>
        <rFont val="Arial"/>
        <family val="2"/>
      </rPr>
      <t>/(t</t>
    </r>
    <r>
      <rPr>
        <sz val="11"/>
        <rFont val="MS UI Gothic"/>
        <family val="2"/>
        <charset val="1"/>
      </rPr>
      <t>‧</t>
    </r>
    <r>
      <rPr>
        <sz val="11"/>
        <rFont val="Arial"/>
        <family val="2"/>
      </rPr>
      <t>km)
Heavy vehicle: 0.000129 tCO</t>
    </r>
    <r>
      <rPr>
        <vertAlign val="subscript"/>
        <sz val="11"/>
        <rFont val="Arial"/>
        <family val="2"/>
      </rPr>
      <t>2</t>
    </r>
    <r>
      <rPr>
        <sz val="11"/>
        <rFont val="Arial"/>
        <family val="2"/>
      </rPr>
      <t>/(t</t>
    </r>
    <r>
      <rPr>
        <sz val="11"/>
        <rFont val="MS UI Gothic"/>
        <family val="2"/>
        <charset val="1"/>
      </rPr>
      <t>‧</t>
    </r>
    <r>
      <rPr>
        <sz val="11"/>
        <rFont val="Arial"/>
        <family val="2"/>
      </rPr>
      <t>km)</t>
    </r>
    <phoneticPr fontId="2"/>
  </si>
  <si>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</si>
  <si>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</si>
  <si>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</si>
  <si>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r>
      <t>η</t>
    </r>
    <r>
      <rPr>
        <vertAlign val="subscript"/>
        <sz val="11"/>
        <rFont val="Arial"/>
        <family val="2"/>
      </rPr>
      <t>cap</t>
    </r>
    <phoneticPr fontId="2"/>
  </si>
  <si>
    <t>Efficiency of captive power generation system</t>
    <phoneticPr fontId="2"/>
  </si>
  <si>
    <r>
      <t>NCV</t>
    </r>
    <r>
      <rPr>
        <vertAlign val="subscript"/>
        <sz val="11"/>
        <rFont val="Arial"/>
        <family val="2"/>
      </rPr>
      <t>fuel,cap</t>
    </r>
    <phoneticPr fontId="2"/>
  </si>
  <si>
    <t>Net calorific value of the fuel consumed by the captive power generation system connected to the boiler</t>
    <phoneticPr fontId="2"/>
  </si>
  <si>
    <t>In order of preference:
1) values provided by the fuel supplier;
2) measurement by the project participants;
3) regional or national default values;
4) IPCC default values provided in table 1.2 of Ch.1 Vol.2 of 2006 IPCC Guidelines on National GHG Inventories. Upper value is applied.</t>
    <phoneticPr fontId="2"/>
  </si>
  <si>
    <r>
      <t>EF</t>
    </r>
    <r>
      <rPr>
        <vertAlign val="subscript"/>
        <sz val="11"/>
        <rFont val="Arial"/>
        <family val="2"/>
      </rPr>
      <t>fuel,cap</t>
    </r>
    <phoneticPr fontId="2"/>
  </si>
  <si>
    <r>
      <t>CO</t>
    </r>
    <r>
      <rPr>
        <vertAlign val="subscript"/>
        <sz val="11"/>
        <rFont val="Arial"/>
        <family val="2"/>
      </rPr>
      <t>2</t>
    </r>
    <r>
      <rPr>
        <sz val="11"/>
        <rFont val="Arial"/>
        <family val="2"/>
      </rPr>
      <t xml:space="preserve"> emission factor of the fuel consumed by the captive power generation system connected to the boiler</t>
    </r>
    <phoneticPr fontId="2"/>
  </si>
  <si>
    <t>In order of preference:
1) values provided by the fuel supplier;
2) measurement by the project participants;
3) regional or national default values;
4) IPCC default values provided in table 1.4 of Ch.1 Vol.2 of 2006 IPCC Guidelines on National GHG Inventories. Upper value is applied.</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</si>
  <si>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</si>
  <si>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</si>
  <si>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</si>
  <si>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</si>
  <si>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</si>
  <si>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</si>
  <si>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</si>
  <si>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</si>
  <si>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</si>
  <si>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Parameters for calculation of project emissions from combustion of fossil fuel by the project boiler(s)</t>
    <phoneticPr fontId="20"/>
  </si>
  <si>
    <r>
      <t xml:space="preserve">Parameters to be monitored </t>
    </r>
    <r>
      <rPr>
        <b/>
        <i/>
        <sz val="11"/>
        <color theme="0"/>
        <rFont val="Arial"/>
        <family val="2"/>
      </rPr>
      <t>ex post</t>
    </r>
    <phoneticPr fontId="20"/>
  </si>
  <si>
    <t>Fossil fuel type</t>
    <phoneticPr fontId="20"/>
  </si>
  <si>
    <r>
      <t xml:space="preserve">The amount of fossil fuel consumed by the project biomass boiler(s) for the fuel type </t>
    </r>
    <r>
      <rPr>
        <b/>
        <i/>
        <sz val="11"/>
        <color theme="0"/>
        <rFont val="Arial"/>
        <family val="2"/>
      </rPr>
      <t>i</t>
    </r>
    <r>
      <rPr>
        <b/>
        <sz val="11"/>
        <color theme="0"/>
        <rFont val="Arial"/>
        <family val="2"/>
      </rPr>
      <t xml:space="preserve"> during the period </t>
    </r>
    <r>
      <rPr>
        <b/>
        <i/>
        <sz val="11"/>
        <color theme="0"/>
        <rFont val="Arial"/>
        <family val="2"/>
      </rPr>
      <t>p</t>
    </r>
    <phoneticPr fontId="20"/>
  </si>
  <si>
    <r>
      <t xml:space="preserve">Net calorific value of fossil fuel used by the project biomass boiler(s) for the fuel type </t>
    </r>
    <r>
      <rPr>
        <b/>
        <i/>
        <sz val="11"/>
        <color theme="0"/>
        <rFont val="Arial"/>
        <family val="2"/>
      </rPr>
      <t>i</t>
    </r>
    <r>
      <rPr>
        <b/>
        <sz val="11"/>
        <color theme="0"/>
        <rFont val="Arial"/>
        <family val="2"/>
      </rPr>
      <t xml:space="preserve"> </t>
    </r>
    <phoneticPr fontId="20"/>
  </si>
  <si>
    <r>
      <t>CO</t>
    </r>
    <r>
      <rPr>
        <b/>
        <vertAlign val="subscript"/>
        <sz val="11"/>
        <color theme="0"/>
        <rFont val="Arial"/>
        <family val="2"/>
      </rPr>
      <t>2</t>
    </r>
    <r>
      <rPr>
        <b/>
        <sz val="11"/>
        <color theme="0"/>
        <rFont val="Arial"/>
        <family val="2"/>
      </rPr>
      <t xml:space="preserve"> emission factor of fossil fuel used by the project biomass boiler(s) for the fuel type </t>
    </r>
    <r>
      <rPr>
        <b/>
        <i/>
        <sz val="11"/>
        <color theme="0"/>
        <rFont val="Arial"/>
        <family val="2"/>
      </rPr>
      <t>i</t>
    </r>
    <r>
      <rPr>
        <b/>
        <sz val="11"/>
        <color theme="0"/>
        <rFont val="Arial"/>
        <family val="2"/>
      </rPr>
      <t xml:space="preserve"> </t>
    </r>
    <phoneticPr fontId="20"/>
  </si>
  <si>
    <t>i</t>
    <phoneticPr fontId="20"/>
  </si>
  <si>
    <t>Fuel type description</t>
    <phoneticPr fontId="20"/>
  </si>
  <si>
    <r>
      <t>FC</t>
    </r>
    <r>
      <rPr>
        <b/>
        <vertAlign val="subscript"/>
        <sz val="11"/>
        <color theme="0"/>
        <rFont val="Arial"/>
        <family val="2"/>
      </rPr>
      <t>PJ,i,p</t>
    </r>
    <phoneticPr fontId="20"/>
  </si>
  <si>
    <r>
      <t>NCV</t>
    </r>
    <r>
      <rPr>
        <b/>
        <vertAlign val="subscript"/>
        <sz val="11"/>
        <color theme="0"/>
        <rFont val="Arial"/>
        <family val="2"/>
      </rPr>
      <t>fuel,PJ,i</t>
    </r>
    <phoneticPr fontId="20"/>
  </si>
  <si>
    <r>
      <t>EF</t>
    </r>
    <r>
      <rPr>
        <b/>
        <vertAlign val="subscript"/>
        <sz val="11"/>
        <color theme="0"/>
        <rFont val="Arial"/>
        <family val="2"/>
      </rPr>
      <t>fuel,PJ,i</t>
    </r>
    <phoneticPr fontId="20"/>
  </si>
  <si>
    <t>mass or volume/p</t>
    <phoneticPr fontId="20"/>
  </si>
  <si>
    <t>GJ/mass or volume</t>
    <phoneticPr fontId="20"/>
  </si>
  <si>
    <r>
      <t>tCO</t>
    </r>
    <r>
      <rPr>
        <b/>
        <vertAlign val="subscript"/>
        <sz val="11"/>
        <color theme="0"/>
        <rFont val="Arial"/>
        <family val="2"/>
      </rPr>
      <t>2</t>
    </r>
    <r>
      <rPr>
        <b/>
        <sz val="11"/>
        <color theme="0"/>
        <rFont val="Arial"/>
        <family val="2"/>
      </rPr>
      <t>/GJ</t>
    </r>
    <phoneticPr fontId="20"/>
  </si>
  <si>
    <t>Parameters for calculation of project emissions from biomass transportation</t>
    <phoneticPr fontId="20"/>
  </si>
  <si>
    <r>
      <t xml:space="preserve">Parameters to be fixed </t>
    </r>
    <r>
      <rPr>
        <b/>
        <i/>
        <sz val="11"/>
        <color theme="0"/>
        <rFont val="Arial"/>
        <family val="2"/>
      </rPr>
      <t>ex ante</t>
    </r>
    <phoneticPr fontId="20"/>
  </si>
  <si>
    <t>Biomass transportation</t>
    <phoneticPr fontId="20"/>
  </si>
  <si>
    <r>
      <t xml:space="preserve">Round trip distance of the biomass transportation </t>
    </r>
    <r>
      <rPr>
        <b/>
        <i/>
        <sz val="11"/>
        <color theme="0"/>
        <rFont val="Arial"/>
        <family val="2"/>
      </rPr>
      <t>j</t>
    </r>
    <r>
      <rPr>
        <b/>
        <sz val="11"/>
        <color theme="0"/>
        <rFont val="Arial"/>
        <family val="2"/>
      </rPr>
      <t xml:space="preserve"> during the period </t>
    </r>
    <r>
      <rPr>
        <b/>
        <i/>
        <sz val="11"/>
        <color theme="0"/>
        <rFont val="Arial"/>
        <family val="2"/>
      </rPr>
      <t>p</t>
    </r>
    <phoneticPr fontId="20"/>
  </si>
  <si>
    <r>
      <t xml:space="preserve">Mass of biomass transported in the biomass transportation </t>
    </r>
    <r>
      <rPr>
        <b/>
        <i/>
        <sz val="11"/>
        <color theme="0"/>
        <rFont val="Arial"/>
        <family val="2"/>
      </rPr>
      <t xml:space="preserve">j </t>
    </r>
    <r>
      <rPr>
        <b/>
        <sz val="11"/>
        <color theme="0"/>
        <rFont val="Arial"/>
        <family val="2"/>
      </rPr>
      <t xml:space="preserve">during the period </t>
    </r>
    <r>
      <rPr>
        <b/>
        <i/>
        <sz val="11"/>
        <color theme="0"/>
        <rFont val="Arial"/>
        <family val="2"/>
      </rPr>
      <t>p</t>
    </r>
    <phoneticPr fontId="20"/>
  </si>
  <si>
    <r>
      <t>CO</t>
    </r>
    <r>
      <rPr>
        <b/>
        <vertAlign val="subscript"/>
        <sz val="11"/>
        <color theme="0"/>
        <rFont val="Arial"/>
        <family val="2"/>
      </rPr>
      <t>2</t>
    </r>
    <r>
      <rPr>
        <b/>
        <sz val="11"/>
        <color theme="0"/>
        <rFont val="Arial"/>
        <family val="2"/>
      </rPr>
      <t xml:space="preserve"> emission factor for biomass transportation</t>
    </r>
    <phoneticPr fontId="20"/>
  </si>
  <si>
    <t>j</t>
    <phoneticPr fontId="20"/>
  </si>
  <si>
    <r>
      <t>D</t>
    </r>
    <r>
      <rPr>
        <b/>
        <vertAlign val="subscript"/>
        <sz val="11"/>
        <color theme="0"/>
        <rFont val="Arial"/>
        <family val="2"/>
      </rPr>
      <t>j</t>
    </r>
    <r>
      <rPr>
        <b/>
        <sz val="11"/>
        <color theme="0"/>
        <rFont val="Arial"/>
        <family val="2"/>
      </rPr>
      <t>,</t>
    </r>
    <r>
      <rPr>
        <b/>
        <vertAlign val="subscript"/>
        <sz val="11"/>
        <color theme="0"/>
        <rFont val="Arial"/>
        <family val="2"/>
      </rPr>
      <t>p</t>
    </r>
    <phoneticPr fontId="20"/>
  </si>
  <si>
    <r>
      <t>m</t>
    </r>
    <r>
      <rPr>
        <b/>
        <vertAlign val="subscript"/>
        <sz val="11"/>
        <color theme="0"/>
        <rFont val="Arial"/>
        <family val="2"/>
      </rPr>
      <t>j,p</t>
    </r>
    <phoneticPr fontId="20"/>
  </si>
  <si>
    <r>
      <t>EF</t>
    </r>
    <r>
      <rPr>
        <b/>
        <vertAlign val="subscript"/>
        <sz val="11"/>
        <color theme="0"/>
        <rFont val="Arial"/>
        <family val="2"/>
      </rPr>
      <t>tr</t>
    </r>
    <phoneticPr fontId="20"/>
  </si>
  <si>
    <t>-</t>
    <phoneticPr fontId="20"/>
  </si>
  <si>
    <t>km</t>
    <phoneticPr fontId="20"/>
  </si>
  <si>
    <t>t</t>
    <phoneticPr fontId="20"/>
  </si>
  <si>
    <r>
      <t>tCO</t>
    </r>
    <r>
      <rPr>
        <b/>
        <vertAlign val="subscript"/>
        <sz val="11"/>
        <color theme="0"/>
        <rFont val="Arial"/>
        <family val="2"/>
      </rPr>
      <t>2</t>
    </r>
    <r>
      <rPr>
        <b/>
        <sz val="11"/>
        <color theme="0"/>
        <rFont val="Arial"/>
        <family val="2"/>
      </rPr>
      <t>/(t</t>
    </r>
    <r>
      <rPr>
        <b/>
        <sz val="11"/>
        <color theme="0"/>
        <rFont val="Times New Roman"/>
        <family val="1"/>
      </rPr>
      <t>‧</t>
    </r>
    <r>
      <rPr>
        <b/>
        <sz val="11"/>
        <color theme="0"/>
        <rFont val="Arial"/>
        <family val="2"/>
      </rPr>
      <t>km)</t>
    </r>
    <phoneticPr fontId="20"/>
  </si>
  <si>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</si>
  <si>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</si>
  <si>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</si>
  <si>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</si>
  <si>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</si>
  <si>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</si>
  <si>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ER</t>
    </r>
    <r>
      <rPr>
        <vertAlign val="subscript"/>
        <sz val="11"/>
        <color indexed="8"/>
        <rFont val="Arial"/>
        <family val="2"/>
      </rPr>
      <t>p</t>
    </r>
    <phoneticPr fontId="2"/>
  </si>
  <si>
    <t>2. Selected default values, etc.</t>
    <phoneticPr fontId="2"/>
  </si>
  <si>
    <t>Fossil fuel</t>
    <phoneticPr fontId="2"/>
  </si>
  <si>
    <r>
      <t>tCO</t>
    </r>
    <r>
      <rPr>
        <vertAlign val="subscript"/>
        <sz val="11"/>
        <color rgb="FF000000"/>
        <rFont val="Arial"/>
        <family val="2"/>
      </rPr>
      <t>2</t>
    </r>
    <r>
      <rPr>
        <sz val="11"/>
        <color indexed="8"/>
        <rFont val="Arial"/>
        <family val="2"/>
      </rPr>
      <t>/MWh</t>
    </r>
    <phoneticPr fontId="2"/>
  </si>
  <si>
    <r>
      <t>EF</t>
    </r>
    <r>
      <rPr>
        <vertAlign val="subscript"/>
        <sz val="11"/>
        <color rgb="FF000000"/>
        <rFont val="Arial"/>
        <family val="2"/>
      </rPr>
      <t>elec</t>
    </r>
    <phoneticPr fontId="2"/>
  </si>
  <si>
    <r>
      <t>CO</t>
    </r>
    <r>
      <rPr>
        <vertAlign val="subscript"/>
        <sz val="11"/>
        <color rgb="FF000000"/>
        <rFont val="Arial"/>
        <family val="2"/>
      </rPr>
      <t>2</t>
    </r>
    <r>
      <rPr>
        <sz val="11"/>
        <color indexed="8"/>
        <rFont val="Arial"/>
        <family val="2"/>
      </rPr>
      <t xml:space="preserve"> emission factor for biomass transportation</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</si>
  <si>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</si>
  <si>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</si>
  <si>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</si>
  <si>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boiler efficiency</t>
  </si>
  <si>
    <t>Natural gas</t>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</si>
  <si>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</si>
  <si>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</si>
  <si>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</si>
  <si>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Project emissions from consumed electricity by the project biomass boiler(s) and ancillary equipment during the period </t>
    </r>
    <r>
      <rPr>
        <i/>
        <sz val="11"/>
        <rFont val="Arial"/>
        <family val="2"/>
      </rPr>
      <t>p</t>
    </r>
    <phoneticPr fontId="2"/>
  </si>
  <si>
    <r>
      <t>PE</t>
    </r>
    <r>
      <rPr>
        <vertAlign val="subscript"/>
        <sz val="11"/>
        <color indexed="8"/>
        <rFont val="Arial"/>
        <family val="2"/>
      </rPr>
      <t>elec,p</t>
    </r>
    <phoneticPr fontId="2"/>
  </si>
  <si>
    <r>
      <t xml:space="preserve">Project emissions from combustion of fossil fuel by the project boiler(s) during the period </t>
    </r>
    <r>
      <rPr>
        <i/>
        <sz val="11"/>
        <rFont val="Arial"/>
        <family val="2"/>
      </rPr>
      <t>p</t>
    </r>
    <phoneticPr fontId="2"/>
  </si>
  <si>
    <r>
      <t>PE</t>
    </r>
    <r>
      <rPr>
        <vertAlign val="subscript"/>
        <sz val="11"/>
        <color indexed="8"/>
        <rFont val="Arial"/>
        <family val="2"/>
      </rPr>
      <t>fuel,p</t>
    </r>
    <phoneticPr fontId="2"/>
  </si>
  <si>
    <r>
      <t xml:space="preserve">Project emissions from transportation of biomass during the period </t>
    </r>
    <r>
      <rPr>
        <i/>
        <sz val="11"/>
        <color theme="1"/>
        <rFont val="Arial"/>
        <family val="2"/>
      </rPr>
      <t>p</t>
    </r>
    <phoneticPr fontId="2"/>
  </si>
  <si>
    <r>
      <t>tCO</t>
    </r>
    <r>
      <rPr>
        <vertAlign val="subscript"/>
        <sz val="11"/>
        <color rgb="FF000000"/>
        <rFont val="Arial"/>
        <family val="2"/>
      </rPr>
      <t>2</t>
    </r>
    <r>
      <rPr>
        <sz val="11"/>
        <color indexed="8"/>
        <rFont val="Arial"/>
        <family val="2"/>
      </rPr>
      <t>/p</t>
    </r>
    <phoneticPr fontId="2"/>
  </si>
  <si>
    <r>
      <t>PE</t>
    </r>
    <r>
      <rPr>
        <vertAlign val="subscript"/>
        <sz val="11"/>
        <color indexed="8"/>
        <rFont val="Arial"/>
        <family val="2"/>
      </rPr>
      <t>tr,p</t>
    </r>
    <phoneticPr fontId="2"/>
  </si>
  <si>
    <t>[List of Default Values]</t>
    <phoneticPr fontId="2"/>
  </si>
  <si>
    <r>
      <t>CO</t>
    </r>
    <r>
      <rPr>
        <vertAlign val="subscript"/>
        <sz val="11"/>
        <color rgb="FF000000"/>
        <rFont val="Arial"/>
        <family val="2"/>
      </rPr>
      <t>2</t>
    </r>
    <r>
      <rPr>
        <sz val="11"/>
        <color indexed="8"/>
        <rFont val="Arial"/>
        <family val="2"/>
      </rPr>
      <t xml:space="preserve"> emission factor for the transportation trip</t>
    </r>
    <phoneticPr fontId="2"/>
  </si>
  <si>
    <r>
      <t>EF</t>
    </r>
    <r>
      <rPr>
        <vertAlign val="subscript"/>
        <sz val="11"/>
        <color rgb="FF000000"/>
        <rFont val="Arial"/>
        <family val="2"/>
      </rPr>
      <t>tr</t>
    </r>
    <phoneticPr fontId="2"/>
  </si>
  <si>
    <r>
      <t>Calculated based on the following equation:
    h'</t>
    </r>
    <r>
      <rPr>
        <vertAlign val="subscript"/>
        <sz val="11"/>
        <rFont val="Arial"/>
        <family val="2"/>
      </rPr>
      <t>water</t>
    </r>
    <r>
      <rPr>
        <sz val="11"/>
        <rFont val="Arial"/>
        <family val="2"/>
      </rPr>
      <t xml:space="preserve"> = T</t>
    </r>
    <r>
      <rPr>
        <vertAlign val="subscript"/>
        <sz val="11"/>
        <rFont val="Arial"/>
        <family val="2"/>
      </rPr>
      <t>FW</t>
    </r>
    <r>
      <rPr>
        <sz val="11"/>
        <rFont val="Arial"/>
        <family val="2"/>
      </rPr>
      <t xml:space="preserve"> × C</t>
    </r>
    <r>
      <rPr>
        <vertAlign val="subscript"/>
        <sz val="11"/>
        <rFont val="Arial"/>
        <family val="2"/>
      </rPr>
      <t>p</t>
    </r>
    <r>
      <rPr>
        <sz val="11"/>
        <rFont val="Arial"/>
        <family val="2"/>
      </rPr>
      <t xml:space="preserve">
Where:
T</t>
    </r>
    <r>
      <rPr>
        <vertAlign val="subscript"/>
        <sz val="11"/>
        <rFont val="Arial"/>
        <family val="2"/>
      </rPr>
      <t>FW</t>
    </r>
    <r>
      <rPr>
        <sz val="11"/>
        <rFont val="Arial"/>
        <family val="2"/>
      </rPr>
      <t>: Temperature of feed water [°C]
C</t>
    </r>
    <r>
      <rPr>
        <vertAlign val="subscript"/>
        <sz val="11"/>
        <rFont val="Arial"/>
        <family val="2"/>
      </rPr>
      <t>p</t>
    </r>
    <r>
      <rPr>
        <sz val="11"/>
        <rFont val="Arial"/>
        <family val="2"/>
      </rPr>
      <t>: Specific heat capacity of water [kJ/(kg</t>
    </r>
    <r>
      <rPr>
        <sz val="11"/>
        <rFont val="ＭＳ Ｐゴシック"/>
        <family val="3"/>
        <charset val="128"/>
      </rPr>
      <t>‧</t>
    </r>
    <r>
      <rPr>
        <sz val="11"/>
        <rFont val="Arial"/>
        <family val="2"/>
      </rPr>
      <t>°C)] (= 4.184 kJ/(kg</t>
    </r>
    <r>
      <rPr>
        <sz val="11"/>
        <rFont val="ＭＳ Ｐゴシック"/>
        <family val="3"/>
        <charset val="128"/>
      </rPr>
      <t>‧</t>
    </r>
    <r>
      <rPr>
        <sz val="11"/>
        <rFont val="Arial"/>
        <family val="2"/>
      </rPr>
      <t>°C))
The highest air temperature recorded in Thailand by the Thai Meteorological Department is applied to T</t>
    </r>
    <r>
      <rPr>
        <vertAlign val="subscript"/>
        <sz val="11"/>
        <rFont val="Arial"/>
        <family val="2"/>
      </rPr>
      <t>FW</t>
    </r>
    <r>
      <rPr>
        <sz val="11"/>
        <rFont val="Arial"/>
        <family val="2"/>
      </rPr>
      <t xml:space="preserve"> for conservativeness.
(In case that hot water recovered by drain recovery system is not reused for feed water into project biomass boiler(s))
The highest air temperature recorded in Thailand by the Thai Meteorological Department is applied to T</t>
    </r>
    <r>
      <rPr>
        <vertAlign val="subscript"/>
        <sz val="11"/>
        <rFont val="Arial"/>
        <family val="2"/>
      </rPr>
      <t>FW</t>
    </r>
    <r>
      <rPr>
        <sz val="11"/>
        <rFont val="Arial"/>
        <family val="2"/>
      </rPr>
      <t xml:space="preserve"> for conservativeness.
(In case that hot water recovered by drain recovery system is reused for feed water into project biomass boiler(s))
T</t>
    </r>
    <r>
      <rPr>
        <vertAlign val="subscript"/>
        <sz val="11"/>
        <rFont val="Arial"/>
        <family val="2"/>
      </rPr>
      <t>FW</t>
    </r>
    <r>
      <rPr>
        <sz val="11"/>
        <rFont val="Arial"/>
        <family val="2"/>
      </rPr>
      <t xml:space="preserve"> is fixed at the values taken from implementation plan or operation manual on the site for feed water into project biomass boiler(s). 
C</t>
    </r>
    <r>
      <rPr>
        <vertAlign val="subscript"/>
        <sz val="11"/>
        <rFont val="Arial"/>
        <family val="2"/>
      </rPr>
      <t>p</t>
    </r>
    <r>
      <rPr>
        <sz val="11"/>
        <rFont val="Arial"/>
        <family val="2"/>
      </rPr>
      <t>: Theoretical value provided in table 6 of Cabinet Order No. 357 of 1992, Japan</t>
    </r>
    <phoneticPr fontId="2"/>
  </si>
  <si>
    <t>In the order of preference:
a) values provided by the fuel supplier;
b) measurement by the project participants;
c) regional or national default values; or
d) IPCC default values provided in table 1.2 of Ch.1 Vol.2 of 2006 IPCC Guidelines on National GHG Inventories. Upper value is applied.</t>
    <phoneticPr fontId="2"/>
  </si>
  <si>
    <t>In order of preference:
a) values provided by the fuel supplier;
b) measurement by the project participants;
c) regional or national default values; or
d) IPCC default values provided in table 1.4 of Ch.1 Vol.2 of 2006 IPCC Guidelines on National GHG Inventories. Upper value is applied.</t>
    <phoneticPr fontId="2"/>
  </si>
  <si>
    <t>Specification of the captive power generation system connected to the boiler, provided by the manufacturer.</t>
    <phoneticPr fontId="2"/>
  </si>
  <si>
    <r>
      <t>CO</t>
    </r>
    <r>
      <rPr>
        <vertAlign val="subscript"/>
        <sz val="11"/>
        <color rgb="FF000000"/>
        <rFont val="Arial"/>
        <family val="2"/>
      </rPr>
      <t>2</t>
    </r>
    <r>
      <rPr>
        <sz val="11"/>
        <color indexed="8"/>
        <rFont val="Arial"/>
        <family val="2"/>
      </rPr>
      <t xml:space="preserve"> emission factor of consumed electricity
</t>
    </r>
    <r>
      <rPr>
        <b/>
        <sz val="11"/>
        <color rgb="FF000000"/>
        <rFont val="Arial"/>
        <family val="2"/>
      </rPr>
      <t xml:space="preserve">For Case 2), in case the captive electricity generation system meets all of the following conditions:
</t>
    </r>
    <r>
      <rPr>
        <sz val="11"/>
        <color rgb="FF000000"/>
        <rFont val="Arial"/>
        <family val="2"/>
      </rPr>
      <t xml:space="preserve"> - The system is non-renewable generation system; and
 - Electricity generation capacity of the system is less than or equal to 15 MW</t>
    </r>
    <phoneticPr fontId="2"/>
  </si>
  <si>
    <t>The evidence stating information relevant to the value of emission factor (e.g. data of power generation, type of power plant, type of fossil fuel, period of time)</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</si>
  <si>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</si>
  <si>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CO</t>
    </r>
    <r>
      <rPr>
        <vertAlign val="subscript"/>
        <sz val="11"/>
        <color rgb="FF000000"/>
        <rFont val="Arial"/>
        <family val="2"/>
      </rPr>
      <t>2</t>
    </r>
    <r>
      <rPr>
        <sz val="11"/>
        <color indexed="8"/>
        <rFont val="Arial"/>
        <family val="2"/>
      </rPr>
      <t xml:space="preserve"> emission factor of consumed electricity
</t>
    </r>
    <r>
      <rPr>
        <b/>
        <sz val="11"/>
        <rFont val="Arial"/>
        <family val="2"/>
      </rPr>
      <t>For Case 2), in case the captive electricity generation system meets all of the following conditions:</t>
    </r>
    <r>
      <rPr>
        <sz val="11"/>
        <color rgb="FFFF0000"/>
        <rFont val="Arial"/>
        <family val="2"/>
      </rPr>
      <t xml:space="preserve">
</t>
    </r>
    <r>
      <rPr>
        <sz val="11"/>
        <color indexed="8"/>
        <rFont val="Arial"/>
        <family val="2"/>
      </rPr>
      <t xml:space="preserve"> - The system is non-renewable generation system; and
 - Electricity generation capacity of the system is less than or equal to 15 MW</t>
    </r>
    <phoneticPr fontId="2"/>
  </si>
  <si>
    <t>Calculated</t>
    <phoneticPr fontId="2"/>
  </si>
  <si>
    <t>For
Case 2), Option a); and
Case 3), Option b)</t>
    <phoneticPr fontId="2"/>
  </si>
  <si>
    <t>For
Case 2), Option b); and
Case 3), Option c)</t>
    <phoneticPr fontId="2"/>
  </si>
  <si>
    <t>For
Case 2), Options a) and b); and
Case 3), Options b) and c)</t>
    <phoneticPr fontId="2"/>
  </si>
  <si>
    <r>
      <t>CO</t>
    </r>
    <r>
      <rPr>
        <vertAlign val="subscript"/>
        <sz val="11"/>
        <rFont val="Arial"/>
        <family val="2"/>
      </rPr>
      <t>2</t>
    </r>
    <r>
      <rPr>
        <sz val="11"/>
        <rFont val="Arial"/>
        <family val="2"/>
      </rPr>
      <t xml:space="preserve"> emission factor of consumed electricity
</t>
    </r>
    <r>
      <rPr>
        <b/>
        <sz val="11"/>
        <rFont val="Arial"/>
        <family val="2"/>
      </rPr>
      <t>For Case 1)</t>
    </r>
    <phoneticPr fontId="2"/>
  </si>
  <si>
    <r>
      <t>CO</t>
    </r>
    <r>
      <rPr>
        <vertAlign val="subscript"/>
        <sz val="11"/>
        <rFont val="Arial"/>
        <family val="2"/>
      </rPr>
      <t>2</t>
    </r>
    <r>
      <rPr>
        <sz val="11"/>
        <rFont val="Arial"/>
        <family val="2"/>
      </rPr>
      <t xml:space="preserve"> emission factor of consumed electricity
</t>
    </r>
    <r>
      <rPr>
        <b/>
        <sz val="11"/>
        <rFont val="Arial"/>
        <family val="2"/>
      </rPr>
      <t>For
Case 2), Option a); and
Case 3), Option b)</t>
    </r>
    <phoneticPr fontId="2"/>
  </si>
  <si>
    <r>
      <t>CO</t>
    </r>
    <r>
      <rPr>
        <vertAlign val="subscript"/>
        <sz val="11"/>
        <rFont val="Arial"/>
        <family val="2"/>
      </rPr>
      <t>2</t>
    </r>
    <r>
      <rPr>
        <sz val="11"/>
        <rFont val="Arial"/>
        <family val="2"/>
      </rPr>
      <t xml:space="preserve"> emission factor of consumed electricity
</t>
    </r>
    <r>
      <rPr>
        <b/>
        <sz val="11"/>
        <rFont val="Arial"/>
        <family val="2"/>
      </rPr>
      <t>For
Case 2), Option b); and
Case 3), Option c)</t>
    </r>
    <phoneticPr fontId="2"/>
  </si>
  <si>
    <r>
      <t>CO</t>
    </r>
    <r>
      <rPr>
        <vertAlign val="subscript"/>
        <sz val="11"/>
        <rFont val="Arial"/>
        <family val="2"/>
      </rPr>
      <t>2</t>
    </r>
    <r>
      <rPr>
        <sz val="11"/>
        <rFont val="Arial"/>
        <family val="2"/>
      </rPr>
      <t xml:space="preserve"> emission factor of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2"/>
  </si>
  <si>
    <r>
      <t>CO</t>
    </r>
    <r>
      <rPr>
        <vertAlign val="subscript"/>
        <sz val="11"/>
        <rFont val="Arial"/>
        <family val="2"/>
      </rPr>
      <t>2</t>
    </r>
    <r>
      <rPr>
        <sz val="11"/>
        <rFont val="Arial"/>
        <family val="2"/>
      </rPr>
      <t xml:space="preserve"> emission factor of consumed electricity
</t>
    </r>
    <r>
      <rPr>
        <b/>
        <sz val="11"/>
        <rFont val="Arial"/>
        <family val="2"/>
      </rPr>
      <t>For Case 3), Option a)</t>
    </r>
    <phoneticPr fontId="2"/>
  </si>
  <si>
    <t>Monitoring Plan Sheet (Input Sheet) [Attachment to Project Design Document]</t>
    <phoneticPr fontId="2"/>
  </si>
  <si>
    <t>Reference Number:</t>
    <phoneticPr fontId="36"/>
  </si>
  <si>
    <t>Monitoring Spreadsheet: JCM_TH_AM019_ver01.0</t>
    <phoneticPr fontId="36"/>
  </si>
  <si>
    <t>Input on "MPS(input_separate)" sheet</t>
  </si>
  <si>
    <t>Input on "MPS(input_separate)" sheet</t>
    <phoneticPr fontId="2"/>
  </si>
  <si>
    <t>Responsible personnel</t>
    <phoneticPr fontId="20"/>
  </si>
  <si>
    <t>Role</t>
  </si>
  <si>
    <t>Monitoring Report Sheet (Input Sheet) [For Verification]</t>
    <phoneticPr fontId="2"/>
  </si>
  <si>
    <r>
      <t xml:space="preserve">Table 1: Parameters monitored </t>
    </r>
    <r>
      <rPr>
        <b/>
        <i/>
        <sz val="11"/>
        <color indexed="8"/>
        <rFont val="Arial"/>
        <family val="2"/>
      </rPr>
      <t>ex post</t>
    </r>
    <phoneticPr fontId="2"/>
  </si>
  <si>
    <t>Monitoring period</t>
    <phoneticPr fontId="20"/>
  </si>
  <si>
    <t>Monitored Values</t>
    <phoneticPr fontId="2"/>
  </si>
  <si>
    <t>Monitoring Plan Sheet (Calculation Process Sheet) [Attachment to Project Design Document]</t>
  </si>
  <si>
    <r>
      <t>Power generation efficiency obtained from manufacturer's specification; and
CO</t>
    </r>
    <r>
      <rPr>
        <vertAlign val="subscript"/>
        <sz val="11"/>
        <rFont val="Arial"/>
        <family val="2"/>
      </rPr>
      <t>2</t>
    </r>
    <r>
      <rPr>
        <sz val="11"/>
        <rFont val="Arial"/>
        <family val="2"/>
      </rPr>
      <t xml:space="preserve"> emission factor of the fuel consumed by the captive power generation system.</t>
    </r>
    <phoneticPr fontId="2"/>
  </si>
  <si>
    <r>
      <t>The power generation efficiency calculated from monitored data of the amount of fuel input for power generation and the amount of electricity generated;
Net calorific value of the fuel consumed by the captive power generation system; and
CO</t>
    </r>
    <r>
      <rPr>
        <vertAlign val="subscript"/>
        <sz val="11"/>
        <rFont val="Arial"/>
        <family val="2"/>
      </rPr>
      <t>2</t>
    </r>
    <r>
      <rPr>
        <sz val="11"/>
        <rFont val="Arial"/>
        <family val="2"/>
      </rPr>
      <t xml:space="preserve"> emission factor of the fuel consumed by the captive power generation system.</t>
    </r>
    <phoneticPr fontId="2"/>
  </si>
  <si>
    <t>Light vehicle</t>
    <phoneticPr fontId="2"/>
  </si>
  <si>
    <t>Heavy vehicle</t>
    <phoneticPr fontId="2"/>
  </si>
  <si>
    <t>Input on "MRS(input_separate)" sheet</t>
  </si>
  <si>
    <t>Input on "MRS(input_separate)" sheet</t>
    <phoneticPr fontId="2"/>
  </si>
  <si>
    <t>Input on "MRS(input_separate)" sheet</t>
    <phoneticPr fontId="20"/>
  </si>
  <si>
    <t>Monitoring Report Sheet (Calculation Process Sheet) [For Verification]</t>
    <phoneticPr fontId="20"/>
  </si>
  <si>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</si>
  <si>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rgb="FF000000"/>
        <rFont val="Arial"/>
        <family val="2"/>
      </rPr>
      <t xml:space="preserve"> calculation of CO</t>
    </r>
    <r>
      <rPr>
        <b/>
        <vertAlign val="subscript"/>
        <sz val="11"/>
        <color rgb="FF000000"/>
        <rFont val="Arial"/>
        <family val="2"/>
      </rPr>
      <t>2</t>
    </r>
    <r>
      <rPr>
        <b/>
        <sz val="11"/>
        <color rgb="FF000000"/>
        <rFont val="Arial"/>
        <family val="2"/>
      </rPr>
      <t xml:space="preserve"> emission reductions</t>
    </r>
    <phoneticPr fontId="2"/>
  </si>
  <si>
    <t>(k)</t>
    <phoneticPr fontId="2"/>
  </si>
  <si>
    <t>Monitoring period</t>
    <phoneticPr fontId="2"/>
  </si>
  <si>
    <t>Data is measured by measuring equipment.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</si>
  <si>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 xml:space="preserve">Parameters monitored </t>
    </r>
    <r>
      <rPr>
        <b/>
        <i/>
        <sz val="11"/>
        <color theme="0"/>
        <rFont val="Arial"/>
        <family val="2"/>
      </rPr>
      <t>ex post</t>
    </r>
    <phoneticPr fontId="20"/>
  </si>
  <si>
    <t>Monitoring Structure Sheet [Attachment to Project Design Document]</t>
    <phoneticPr fontId="20"/>
  </si>
  <si>
    <r>
      <t xml:space="preserve">Parameters fixed </t>
    </r>
    <r>
      <rPr>
        <b/>
        <i/>
        <sz val="11"/>
        <color theme="0"/>
        <rFont val="Arial"/>
        <family val="2"/>
      </rPr>
      <t>ex ante</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</si>
</sst>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_);[Red]\(0.0\)"/>
    <numFmt numFmtId="178" formatCode="0.000_);[Red]\(0.000\)"/>
    <numFmt numFmtId="179" formatCode="_-* #,##0.00_-;\-* #,##0.00_-;_-* &quot;-&quot;??_-;_-@_-"/>
    <numFmt numFmtId="180" formatCode="0.0_ "/>
    <numFmt numFmtId="181" formatCode="#,##0.0_ "/>
    <numFmt numFmtId="182" formatCode="0.000000;\-0.000000;;@"/>
    <numFmt numFmtId="183" formatCode="0.0;\-0.0;\-;@"/>
    <numFmt numFmtId="184" formatCode="0.000000;\-0.000000;\-;@"/>
    <numFmt numFmtId="185" formatCode="0.000"/>
    <numFmt numFmtId="186" formatCode="#"/>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vertAlign val="subscript"/>
      <sz val="11"/>
      <color rgb="FF000000"/>
      <name val="Arial"/>
      <family val="2"/>
    </font>
    <font>
      <sz val="11"/>
      <name val="MS UI Gothic"/>
      <family val="2"/>
      <charset val="1"/>
    </font>
    <font>
      <sz val="11"/>
      <name val="Times New Roman"/>
      <family val="1"/>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sz val="12"/>
      <name val="Times New Roman"/>
      <family val="1"/>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b/>
      <sz val="11"/>
      <color rgb="FF000000"/>
      <name val="Arial"/>
      <family val="2"/>
    </font>
    <font>
      <sz val="11"/>
      <color theme="1"/>
      <name val="Arial"/>
      <family val="2"/>
    </font>
    <font>
      <i/>
      <sz val="11"/>
      <color theme="1"/>
      <name val="Arial"/>
      <family val="2"/>
    </font>
    <font>
      <b/>
      <sz val="11"/>
      <color theme="0"/>
      <name val="Times New Roman"/>
      <family val="1"/>
    </font>
    <font>
      <sz val="11"/>
      <name val="ＭＳ Ｐゴシック"/>
      <family val="3"/>
      <charset val="128"/>
    </font>
    <font>
      <sz val="11"/>
      <color rgb="FFFF0000"/>
      <name val="Arial"/>
      <family val="2"/>
    </font>
    <font>
      <sz val="11"/>
      <color rgb="FF000000"/>
      <name val="Arial"/>
      <family val="2"/>
    </font>
    <font>
      <b/>
      <sz val="11"/>
      <name val="Arial"/>
      <family val="2"/>
    </font>
    <font>
      <strike/>
      <sz val="11"/>
      <name val="Arial"/>
      <family val="2"/>
    </font>
    <font>
      <sz val="6"/>
      <name val="ＭＳ Ｐゴシック"/>
      <family val="2"/>
      <charset val="128"/>
      <scheme val="minor"/>
    </font>
    <font>
      <b/>
      <vertAlign val="subscript"/>
      <sz val="11"/>
      <color rgb="FF00000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diagonal/>
    </border>
    <border>
      <left/>
      <right style="thin">
        <color indexed="23"/>
      </right>
      <top style="thin">
        <color indexed="23"/>
      </top>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indexed="23"/>
      </left>
      <right/>
      <top style="thin">
        <color indexed="23"/>
      </top>
      <bottom/>
      <diagonal/>
    </border>
    <border>
      <left/>
      <right/>
      <top style="thin">
        <color indexed="23"/>
      </top>
      <bottom style="thin">
        <color indexed="23"/>
      </bottom>
      <diagonal/>
    </border>
    <border>
      <left style="thin">
        <color indexed="23"/>
      </left>
      <right/>
      <top/>
      <bottom style="thin">
        <color indexed="23"/>
      </bottom>
      <diagonal/>
    </border>
    <border>
      <left style="thin">
        <color auto="1"/>
      </left>
      <right style="thin">
        <color auto="1"/>
      </right>
      <top style="thin">
        <color auto="1"/>
      </top>
      <bottom/>
      <diagonal/>
    </border>
  </borders>
  <cellStyleXfs count="8">
    <xf numFmtId="0" fontId="0" fillId="0" borderId="0">
      <alignment vertical="center"/>
    </xf>
    <xf numFmtId="0" fontId="11" fillId="3" borderId="0" applyNumberFormat="0" applyBorder="0" applyAlignment="0" applyProtection="0">
      <alignment vertical="center"/>
    </xf>
    <xf numFmtId="38" fontId="1" fillId="0" borderId="0" applyFont="0" applyFill="0" applyBorder="0" applyAlignment="0" applyProtection="0">
      <alignment vertical="center"/>
    </xf>
    <xf numFmtId="179" fontId="11" fillId="0" borderId="0" applyFont="0" applyFill="0" applyBorder="0" applyAlignment="0" applyProtection="0"/>
    <xf numFmtId="0" fontId="11" fillId="0" borderId="0">
      <alignment vertical="center"/>
    </xf>
    <xf numFmtId="38" fontId="22" fillId="0" borderId="0" applyFont="0" applyFill="0" applyBorder="0" applyAlignment="0" applyProtection="0">
      <alignment vertical="center"/>
    </xf>
    <xf numFmtId="0" fontId="1" fillId="0" borderId="0">
      <alignment vertical="center"/>
    </xf>
    <xf numFmtId="0" fontId="11" fillId="3" borderId="0" applyNumberFormat="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176" fontId="8" fillId="6" borderId="1" xfId="0" quotePrefix="1" applyNumberFormat="1" applyFont="1" applyFill="1" applyBorder="1" applyAlignment="1">
      <alignment horizontal="center" vertical="center"/>
    </xf>
    <xf numFmtId="0" fontId="8" fillId="6" borderId="1" xfId="0" applyFont="1" applyFill="1" applyBorder="1" applyAlignment="1">
      <alignment horizontal="center" vertical="center"/>
    </xf>
    <xf numFmtId="0" fontId="3" fillId="8" borderId="6" xfId="0" applyFont="1" applyFill="1" applyBorder="1" applyAlignment="1">
      <alignment vertical="center" wrapText="1"/>
    </xf>
    <xf numFmtId="0" fontId="8" fillId="0" borderId="1" xfId="0" applyFont="1" applyBorder="1" applyAlignment="1">
      <alignment horizontal="center" vertical="center"/>
    </xf>
    <xf numFmtId="0" fontId="3" fillId="0" borderId="7" xfId="0" applyFont="1" applyBorder="1">
      <alignment vertical="center"/>
    </xf>
    <xf numFmtId="0" fontId="3" fillId="0" borderId="9" xfId="0" applyFont="1" applyBorder="1">
      <alignment vertical="center"/>
    </xf>
    <xf numFmtId="0" fontId="6" fillId="5" borderId="10" xfId="0" applyFont="1" applyFill="1" applyBorder="1" applyAlignment="1">
      <alignment horizontal="center" vertical="center"/>
    </xf>
    <xf numFmtId="176" fontId="6" fillId="5" borderId="11" xfId="0" applyNumberFormat="1" applyFont="1" applyFill="1" applyBorder="1">
      <alignment vertical="center"/>
    </xf>
    <xf numFmtId="176" fontId="6" fillId="5" borderId="10" xfId="0" applyNumberFormat="1" applyFont="1" applyFill="1" applyBorder="1">
      <alignment vertical="center"/>
    </xf>
    <xf numFmtId="0" fontId="8" fillId="0" borderId="1" xfId="0" applyFont="1" applyBorder="1" applyAlignment="1">
      <alignment horizontal="left" vertical="center"/>
    </xf>
    <xf numFmtId="177" fontId="3" fillId="0" borderId="11" xfId="0" applyNumberFormat="1" applyFont="1" applyBorder="1">
      <alignment vertical="center"/>
    </xf>
    <xf numFmtId="177" fontId="3" fillId="0" borderId="18" xfId="0" applyNumberFormat="1" applyFont="1" applyBorder="1">
      <alignment vertical="center"/>
    </xf>
    <xf numFmtId="178" fontId="3" fillId="0" borderId="6" xfId="1" applyNumberFormat="1" applyFont="1" applyFill="1" applyBorder="1">
      <alignment vertical="center"/>
    </xf>
    <xf numFmtId="0" fontId="3" fillId="5" borderId="0" xfId="0" applyFont="1" applyFill="1">
      <alignment vertical="center"/>
    </xf>
    <xf numFmtId="0" fontId="3" fillId="7" borderId="0" xfId="0" applyFont="1" applyFill="1">
      <alignment vertical="center"/>
    </xf>
    <xf numFmtId="177" fontId="8" fillId="0" borderId="6" xfId="0" applyNumberFormat="1" applyFont="1" applyBorder="1">
      <alignment vertical="center"/>
    </xf>
    <xf numFmtId="0" fontId="18" fillId="5"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8" fillId="8" borderId="6" xfId="0" applyFont="1" applyFill="1" applyBorder="1" applyAlignment="1">
      <alignment horizontal="center" vertical="center"/>
    </xf>
    <xf numFmtId="180" fontId="8" fillId="2" borderId="1" xfId="2" applyNumberFormat="1" applyFont="1" applyFill="1" applyBorder="1" applyAlignment="1" applyProtection="1">
      <alignment horizontal="right" vertical="center"/>
      <protection locked="0"/>
    </xf>
    <xf numFmtId="181" fontId="8" fillId="2" borderId="1" xfId="2" applyNumberFormat="1" applyFont="1" applyFill="1" applyBorder="1" applyAlignment="1" applyProtection="1">
      <alignment horizontal="right" vertical="center"/>
      <protection locked="0"/>
    </xf>
    <xf numFmtId="38" fontId="8" fillId="6" borderId="15" xfId="2" applyFont="1" applyFill="1" applyBorder="1" applyAlignment="1">
      <alignment horizontal="center" vertical="center"/>
    </xf>
    <xf numFmtId="0" fontId="8" fillId="6" borderId="3" xfId="0" applyFont="1" applyFill="1" applyBorder="1" applyAlignment="1">
      <alignment horizontal="center" vertical="center"/>
    </xf>
    <xf numFmtId="0" fontId="8" fillId="2" borderId="3" xfId="0" applyFont="1" applyFill="1" applyBorder="1" applyAlignment="1" applyProtection="1">
      <alignment vertical="center" wrapText="1"/>
      <protection locked="0"/>
    </xf>
    <xf numFmtId="176" fontId="8" fillId="6" borderId="3" xfId="0" quotePrefix="1" applyNumberFormat="1" applyFont="1" applyFill="1" applyBorder="1" applyAlignment="1">
      <alignment horizontal="center" vertical="center"/>
    </xf>
    <xf numFmtId="0" fontId="8" fillId="6" borderId="3" xfId="0" applyFont="1" applyFill="1" applyBorder="1" applyAlignment="1">
      <alignment vertical="center" wrapText="1"/>
    </xf>
    <xf numFmtId="178" fontId="8" fillId="6" borderId="15" xfId="0" applyNumberFormat="1" applyFont="1" applyFill="1" applyBorder="1">
      <alignment vertical="center"/>
    </xf>
    <xf numFmtId="0" fontId="8" fillId="6" borderId="1" xfId="0" applyFont="1" applyFill="1" applyBorder="1" applyAlignment="1">
      <alignment vertical="center" wrapText="1"/>
    </xf>
    <xf numFmtId="182" fontId="8" fillId="6" borderId="1" xfId="2" applyNumberFormat="1" applyFont="1" applyFill="1" applyBorder="1" applyAlignment="1" applyProtection="1">
      <alignment horizontal="right" vertical="center"/>
    </xf>
    <xf numFmtId="177" fontId="3" fillId="0" borderId="6" xfId="0" applyNumberFormat="1" applyFont="1" applyBorder="1">
      <alignment vertical="center"/>
    </xf>
    <xf numFmtId="0" fontId="6" fillId="5" borderId="1"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 xfId="0" applyFont="1" applyFill="1" applyBorder="1" applyAlignment="1">
      <alignment horizontal="center" vertical="center"/>
    </xf>
    <xf numFmtId="0" fontId="3" fillId="6" borderId="2" xfId="0" applyFont="1" applyFill="1" applyBorder="1">
      <alignment vertical="center"/>
    </xf>
    <xf numFmtId="176" fontId="3" fillId="0" borderId="11" xfId="0" applyNumberFormat="1" applyFont="1" applyBorder="1">
      <alignment vertical="center"/>
    </xf>
    <xf numFmtId="176" fontId="3" fillId="0" borderId="6" xfId="0" applyNumberFormat="1" applyFont="1" applyBorder="1">
      <alignment vertical="center"/>
    </xf>
    <xf numFmtId="176" fontId="8" fillId="6" borderId="15" xfId="0" applyNumberFormat="1" applyFont="1" applyFill="1" applyBorder="1">
      <alignment vertical="center"/>
    </xf>
    <xf numFmtId="183" fontId="8" fillId="0" borderId="6" xfId="0" applyNumberFormat="1" applyFont="1" applyBorder="1">
      <alignment vertical="center"/>
    </xf>
    <xf numFmtId="184" fontId="8" fillId="0" borderId="6" xfId="0" applyNumberFormat="1" applyFont="1" applyBorder="1">
      <alignment vertical="center"/>
    </xf>
    <xf numFmtId="0" fontId="8" fillId="6" borderId="1" xfId="0" applyFont="1" applyFill="1" applyBorder="1" applyAlignment="1">
      <alignment vertical="center" wrapText="1"/>
    </xf>
    <xf numFmtId="38" fontId="8" fillId="2" borderId="15" xfId="2" applyFont="1" applyFill="1" applyBorder="1" applyAlignment="1" applyProtection="1">
      <alignment vertical="center"/>
      <protection locked="0"/>
    </xf>
    <xf numFmtId="38" fontId="8" fillId="2" borderId="1" xfId="2" applyFont="1" applyFill="1" applyBorder="1" applyProtection="1">
      <alignment vertical="center"/>
      <protection locked="0"/>
    </xf>
    <xf numFmtId="0" fontId="8" fillId="0" borderId="1" xfId="0" applyFont="1" applyBorder="1" applyAlignment="1" applyProtection="1">
      <alignment vertical="center" wrapText="1"/>
      <protection locked="0"/>
    </xf>
    <xf numFmtId="38" fontId="8" fillId="2" borderId="1" xfId="2" applyFont="1" applyFill="1" applyBorder="1" applyAlignment="1" applyProtection="1">
      <alignment vertical="center" wrapText="1"/>
      <protection locked="0"/>
    </xf>
    <xf numFmtId="38" fontId="8" fillId="2" borderId="3" xfId="2" applyFont="1" applyFill="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15" xfId="0" applyFont="1" applyBorder="1" applyProtection="1">
      <alignment vertical="center"/>
      <protection locked="0"/>
    </xf>
    <xf numFmtId="185" fontId="8" fillId="0" borderId="15" xfId="0" applyNumberFormat="1" applyFont="1" applyBorder="1" applyProtection="1">
      <alignment vertical="center"/>
      <protection locked="0"/>
    </xf>
    <xf numFmtId="177" fontId="8" fillId="0" borderId="15" xfId="0" applyNumberFormat="1" applyFont="1" applyBorder="1" applyProtection="1">
      <alignment vertical="center"/>
      <protection locked="0"/>
    </xf>
    <xf numFmtId="0" fontId="28" fillId="0" borderId="0" xfId="0" applyFont="1" applyAlignment="1">
      <alignment horizontal="right" vertical="center"/>
    </xf>
    <xf numFmtId="0" fontId="6" fillId="5" borderId="6" xfId="0" applyFont="1" applyFill="1" applyBorder="1" applyAlignment="1">
      <alignment horizontal="center" vertical="center" wrapText="1"/>
    </xf>
    <xf numFmtId="0" fontId="8" fillId="0" borderId="6" xfId="0" applyFont="1" applyBorder="1" applyAlignment="1" applyProtection="1">
      <alignment vertical="center" wrapText="1"/>
      <protection locked="0"/>
    </xf>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8" fillId="2" borderId="1" xfId="0" applyFont="1" applyFill="1" applyBorder="1" applyAlignment="1" applyProtection="1">
      <alignment vertical="center" wrapText="1"/>
      <protection locked="0"/>
    </xf>
    <xf numFmtId="0" fontId="6" fillId="5" borderId="1" xfId="0" applyFont="1" applyFill="1" applyBorder="1" applyAlignment="1">
      <alignment horizontal="center" vertical="center" wrapText="1"/>
    </xf>
    <xf numFmtId="0" fontId="18" fillId="9" borderId="24" xfId="0" applyFont="1" applyFill="1" applyBorder="1" applyAlignment="1">
      <alignment horizontal="center" vertical="center" wrapText="1"/>
    </xf>
    <xf numFmtId="0" fontId="8" fillId="0" borderId="1" xfId="0" quotePrefix="1" applyFont="1" applyBorder="1" applyAlignment="1" applyProtection="1">
      <alignment horizontal="left" vertical="center" shrinkToFit="1"/>
      <protection locked="0"/>
    </xf>
    <xf numFmtId="0" fontId="8" fillId="0" borderId="1" xfId="0" quotePrefix="1" applyNumberFormat="1" applyFont="1" applyFill="1" applyBorder="1" applyAlignment="1">
      <alignment horizontal="center" vertical="center" wrapText="1"/>
    </xf>
    <xf numFmtId="0" fontId="8" fillId="0" borderId="3" xfId="0" quotePrefix="1" applyNumberFormat="1" applyFont="1" applyFill="1" applyBorder="1" applyAlignment="1">
      <alignment horizontal="center" vertical="center" wrapText="1"/>
    </xf>
    <xf numFmtId="0" fontId="8" fillId="6" borderId="15" xfId="0" applyFont="1" applyFill="1" applyBorder="1" applyProtection="1">
      <alignment vertical="center"/>
    </xf>
    <xf numFmtId="176" fontId="8" fillId="6" borderId="15" xfId="0" applyNumberFormat="1" applyFont="1" applyFill="1" applyBorder="1" applyProtection="1">
      <alignment vertical="center"/>
    </xf>
    <xf numFmtId="38" fontId="8" fillId="6" borderId="15" xfId="2" applyFont="1" applyFill="1" applyBorder="1" applyAlignment="1" applyProtection="1">
      <alignment horizontal="center" vertical="center"/>
    </xf>
    <xf numFmtId="185" fontId="8" fillId="6" borderId="15" xfId="0" applyNumberFormat="1" applyFont="1" applyFill="1" applyBorder="1" applyProtection="1">
      <alignment vertical="center"/>
    </xf>
    <xf numFmtId="178" fontId="8" fillId="6" borderId="15" xfId="0" applyNumberFormat="1" applyFont="1" applyFill="1" applyBorder="1" applyProtection="1">
      <alignment vertical="center"/>
    </xf>
    <xf numFmtId="177" fontId="8" fillId="6" borderId="15" xfId="0" applyNumberFormat="1" applyFont="1" applyFill="1" applyBorder="1" applyProtection="1">
      <alignment vertical="center"/>
    </xf>
    <xf numFmtId="0" fontId="6" fillId="5" borderId="1" xfId="0" applyFont="1" applyFill="1" applyBorder="1" applyAlignment="1">
      <alignment horizontal="center" vertical="center" wrapText="1"/>
    </xf>
    <xf numFmtId="0" fontId="8" fillId="6" borderId="21" xfId="0" applyFont="1" applyFill="1" applyBorder="1" applyAlignment="1">
      <alignment vertical="center" wrapText="1"/>
    </xf>
    <xf numFmtId="0" fontId="8" fillId="6" borderId="17" xfId="0" applyFont="1" applyFill="1" applyBorder="1" applyAlignment="1">
      <alignment vertical="center" wrapText="1"/>
    </xf>
    <xf numFmtId="0" fontId="8" fillId="0" borderId="21"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21"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10" fillId="4" borderId="0" xfId="0" applyFont="1" applyFill="1" applyAlignment="1">
      <alignment horizontal="left" vertical="center"/>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6" borderId="1" xfId="0" applyFont="1" applyFill="1" applyBorder="1" applyAlignment="1">
      <alignment vertical="center" wrapText="1"/>
    </xf>
    <xf numFmtId="0" fontId="8" fillId="6" borderId="15" xfId="0" applyFont="1" applyFill="1" applyBorder="1" applyAlignment="1">
      <alignment horizontal="left" vertical="center"/>
    </xf>
    <xf numFmtId="0" fontId="8" fillId="6" borderId="2" xfId="0" applyFont="1" applyFill="1" applyBorder="1" applyAlignment="1">
      <alignment horizontal="left" vertical="center"/>
    </xf>
    <xf numFmtId="0" fontId="8" fillId="0" borderId="15"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6" borderId="15" xfId="0" applyFont="1" applyFill="1" applyBorder="1" applyAlignment="1">
      <alignment vertical="center" wrapText="1"/>
    </xf>
    <xf numFmtId="0" fontId="8" fillId="6" borderId="2" xfId="0" applyFont="1" applyFill="1" applyBorder="1" applyAlignment="1">
      <alignment vertical="center" wrapText="1"/>
    </xf>
    <xf numFmtId="0" fontId="35" fillId="0" borderId="1" xfId="0" applyFont="1" applyBorder="1" applyAlignment="1" applyProtection="1">
      <alignment horizontal="left" vertical="center" wrapText="1"/>
      <protection locked="0"/>
    </xf>
    <xf numFmtId="0" fontId="3" fillId="0" borderId="6" xfId="0" applyFont="1" applyBorder="1" applyAlignment="1">
      <alignment vertical="center" wrapText="1"/>
    </xf>
    <xf numFmtId="0" fontId="6" fillId="5" borderId="3" xfId="0" applyFont="1" applyFill="1" applyBorder="1" applyAlignment="1">
      <alignment horizontal="center" vertical="center"/>
    </xf>
    <xf numFmtId="38" fontId="26" fillId="2" borderId="4" xfId="2" applyFont="1" applyFill="1" applyBorder="1" applyAlignment="1">
      <alignment horizontal="right" vertical="center"/>
    </xf>
    <xf numFmtId="38" fontId="26" fillId="2" borderId="5" xfId="2" applyFont="1" applyFill="1" applyBorder="1" applyAlignment="1">
      <alignment horizontal="right" vertical="center"/>
    </xf>
    <xf numFmtId="0" fontId="18" fillId="5" borderId="15"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9"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7" borderId="7" xfId="0" applyFont="1" applyFill="1" applyBorder="1" applyAlignment="1">
      <alignment horizontal="left" vertical="center"/>
    </xf>
    <xf numFmtId="0" fontId="3" fillId="7" borderId="8" xfId="0" applyFont="1" applyFill="1" applyBorder="1" applyAlignment="1">
      <alignment horizontal="left" vertical="center"/>
    </xf>
    <xf numFmtId="0" fontId="3" fillId="7" borderId="9" xfId="0" applyFont="1" applyFill="1" applyBorder="1" applyAlignment="1">
      <alignment horizontal="left" vertical="center"/>
    </xf>
    <xf numFmtId="0" fontId="10" fillId="4" borderId="0" xfId="0" applyFont="1" applyFill="1">
      <alignment vertical="center"/>
    </xf>
    <xf numFmtId="0" fontId="28" fillId="6" borderId="7" xfId="0" applyFont="1" applyFill="1" applyBorder="1" applyAlignment="1">
      <alignment horizontal="left" vertical="center" wrapText="1"/>
    </xf>
    <xf numFmtId="0" fontId="28" fillId="6" borderId="8"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8" fillId="6" borderId="13"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8" fillId="6" borderId="1" xfId="0" applyFont="1" applyFill="1" applyBorder="1" applyAlignment="1">
      <alignment horizontal="center" vertical="center" wrapText="1"/>
    </xf>
    <xf numFmtId="0" fontId="8" fillId="6" borderId="1" xfId="0" applyFont="1" applyFill="1" applyBorder="1" applyAlignment="1" applyProtection="1">
      <alignment horizontal="left" vertical="center" wrapText="1"/>
    </xf>
    <xf numFmtId="186" fontId="3" fillId="6" borderId="15" xfId="0" applyNumberFormat="1" applyFont="1" applyFill="1" applyBorder="1" applyAlignment="1" applyProtection="1">
      <alignment horizontal="left" vertical="center" wrapText="1"/>
    </xf>
    <xf numFmtId="186" fontId="3" fillId="6" borderId="2" xfId="0" applyNumberFormat="1" applyFont="1" applyFill="1" applyBorder="1" applyAlignment="1" applyProtection="1">
      <alignment horizontal="left" vertical="center" wrapText="1"/>
    </xf>
    <xf numFmtId="38" fontId="8" fillId="6" borderId="1" xfId="2" applyFont="1" applyFill="1" applyBorder="1" applyAlignment="1" applyProtection="1">
      <alignment horizontal="center" vertical="center" wrapText="1"/>
    </xf>
    <xf numFmtId="38" fontId="8" fillId="6" borderId="15" xfId="2" applyFont="1" applyFill="1" applyBorder="1" applyAlignment="1" applyProtection="1">
      <alignment horizontal="center" vertical="center" wrapText="1"/>
    </xf>
    <xf numFmtId="38" fontId="8" fillId="6" borderId="2" xfId="2" applyFont="1" applyFill="1" applyBorder="1" applyAlignment="1" applyProtection="1">
      <alignment horizontal="center" vertical="center" wrapText="1"/>
    </xf>
  </cellXfs>
  <cellStyles count="8">
    <cellStyle name="40% - アクセント 6" xfId="1" builtinId="51"/>
    <cellStyle name="40% - アクセント 6 2" xfId="7" xr:uid="{9E1DB9AE-2EA9-493E-A555-6BEB294A30B1}"/>
    <cellStyle name="Comma [0]" xfId="5" xr:uid="{00000000-0005-0000-0000-000001000000}"/>
    <cellStyle name="桁区切り" xfId="2" builtinId="6"/>
    <cellStyle name="桁区切り [0.00] 2" xfId="3" xr:uid="{00000000-0005-0000-0000-000003000000}"/>
    <cellStyle name="標準" xfId="0" builtinId="0"/>
    <cellStyle name="標準 2" xfId="6" xr:uid="{00000000-0005-0000-0000-000005000000}"/>
    <cellStyle name="標準 3"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2"/>
  <sheetViews>
    <sheetView showGridLines="0" tabSelected="1" view="pageBreakPreview" zoomScale="60" zoomScaleNormal="60" workbookViewId="0"/>
  </sheetViews>
  <sheetFormatPr defaultColWidth="9" defaultRowHeight="13.8" x14ac:dyDescent="0.2"/>
  <cols>
    <col min="1" max="1" width="3.6640625" style="1" customWidth="1"/>
    <col min="2" max="2" width="15.6640625" style="1" customWidth="1"/>
    <col min="3" max="3" width="16.88671875" style="1" customWidth="1"/>
    <col min="4" max="4" width="32.21875" style="1" customWidth="1"/>
    <col min="5" max="5" width="21.109375" style="1" customWidth="1"/>
    <col min="6" max="6" width="19.77734375" style="1" bestFit="1" customWidth="1"/>
    <col min="7" max="7" width="15.44140625" style="1" customWidth="1"/>
    <col min="8" max="8" width="21.33203125" style="1" customWidth="1"/>
    <col min="9" max="9" width="63.44140625" style="1" customWidth="1"/>
    <col min="10" max="10" width="15.77734375" style="1" customWidth="1"/>
    <col min="11" max="11" width="14.6640625" style="1" customWidth="1"/>
    <col min="12" max="16384" width="9" style="1"/>
  </cols>
  <sheetData>
    <row r="1" spans="1:11" x14ac:dyDescent="0.2">
      <c r="K1" s="12" t="s">
        <v>182</v>
      </c>
    </row>
    <row r="2" spans="1:11" x14ac:dyDescent="0.2">
      <c r="K2" s="12" t="s">
        <v>181</v>
      </c>
    </row>
    <row r="3" spans="1:11" ht="27" customHeight="1" x14ac:dyDescent="0.2">
      <c r="A3" s="105" t="s">
        <v>180</v>
      </c>
      <c r="B3" s="105"/>
      <c r="C3" s="105"/>
      <c r="D3" s="105"/>
      <c r="E3" s="105"/>
      <c r="F3" s="105"/>
      <c r="G3" s="105"/>
      <c r="H3" s="105"/>
      <c r="I3" s="105"/>
      <c r="J3" s="105"/>
      <c r="K3" s="105"/>
    </row>
    <row r="5" spans="1:11" x14ac:dyDescent="0.2">
      <c r="A5" s="3" t="s">
        <v>0</v>
      </c>
      <c r="B5" s="3"/>
    </row>
    <row r="6" spans="1:11" x14ac:dyDescent="0.2">
      <c r="A6" s="3"/>
      <c r="B6" s="59" t="s">
        <v>1</v>
      </c>
      <c r="C6" s="59" t="s">
        <v>2</v>
      </c>
      <c r="D6" s="59" t="s">
        <v>3</v>
      </c>
      <c r="E6" s="60" t="s">
        <v>4</v>
      </c>
      <c r="F6" s="59" t="s">
        <v>5</v>
      </c>
      <c r="G6" s="59" t="s">
        <v>6</v>
      </c>
      <c r="H6" s="59" t="s">
        <v>7</v>
      </c>
      <c r="I6" s="59" t="s">
        <v>8</v>
      </c>
      <c r="J6" s="59" t="s">
        <v>9</v>
      </c>
      <c r="K6" s="59" t="s">
        <v>10</v>
      </c>
    </row>
    <row r="7" spans="1:11" s="8" customFormat="1" ht="27.6" x14ac:dyDescent="0.2">
      <c r="B7" s="59" t="s">
        <v>11</v>
      </c>
      <c r="C7" s="59" t="s">
        <v>12</v>
      </c>
      <c r="D7" s="59" t="s">
        <v>13</v>
      </c>
      <c r="E7" s="60" t="s">
        <v>14</v>
      </c>
      <c r="F7" s="59" t="s">
        <v>15</v>
      </c>
      <c r="G7" s="59" t="s">
        <v>16</v>
      </c>
      <c r="H7" s="59" t="s">
        <v>17</v>
      </c>
      <c r="I7" s="59" t="s">
        <v>18</v>
      </c>
      <c r="J7" s="59" t="s">
        <v>19</v>
      </c>
      <c r="K7" s="59" t="s">
        <v>20</v>
      </c>
    </row>
    <row r="8" spans="1:11" ht="120" customHeight="1" x14ac:dyDescent="0.2">
      <c r="B8" s="29" t="s">
        <v>21</v>
      </c>
      <c r="C8" s="30" t="s">
        <v>22</v>
      </c>
      <c r="D8" s="56" t="s">
        <v>23</v>
      </c>
      <c r="E8" s="69"/>
      <c r="F8" s="30" t="s">
        <v>24</v>
      </c>
      <c r="G8" s="70" t="s">
        <v>25</v>
      </c>
      <c r="H8" s="71" t="s">
        <v>26</v>
      </c>
      <c r="I8" s="107" t="s">
        <v>27</v>
      </c>
      <c r="J8" s="85" t="s">
        <v>28</v>
      </c>
      <c r="K8" s="85"/>
    </row>
    <row r="9" spans="1:11" ht="120" customHeight="1" x14ac:dyDescent="0.2">
      <c r="B9" s="29" t="s">
        <v>29</v>
      </c>
      <c r="C9" s="30" t="s">
        <v>30</v>
      </c>
      <c r="D9" s="56" t="s">
        <v>31</v>
      </c>
      <c r="E9" s="69"/>
      <c r="F9" s="30" t="s">
        <v>32</v>
      </c>
      <c r="G9" s="70" t="s">
        <v>25</v>
      </c>
      <c r="H9" s="71" t="s">
        <v>26</v>
      </c>
      <c r="I9" s="108"/>
      <c r="J9" s="85" t="s">
        <v>28</v>
      </c>
      <c r="K9" s="72"/>
    </row>
    <row r="10" spans="1:11" ht="60" customHeight="1" x14ac:dyDescent="0.2">
      <c r="B10" s="53" t="s">
        <v>33</v>
      </c>
      <c r="C10" s="51" t="s">
        <v>34</v>
      </c>
      <c r="D10" s="54" t="s">
        <v>35</v>
      </c>
      <c r="E10" s="50" t="s">
        <v>36</v>
      </c>
      <c r="F10" s="51" t="s">
        <v>37</v>
      </c>
      <c r="G10" s="73" t="s">
        <v>38</v>
      </c>
      <c r="H10" s="74" t="s">
        <v>39</v>
      </c>
      <c r="I10" s="52" t="s">
        <v>40</v>
      </c>
      <c r="J10" s="52" t="s">
        <v>28</v>
      </c>
      <c r="K10" s="71" t="s">
        <v>184</v>
      </c>
    </row>
    <row r="11" spans="1:11" ht="60" customHeight="1" x14ac:dyDescent="0.2">
      <c r="B11" s="29" t="s">
        <v>41</v>
      </c>
      <c r="C11" s="30" t="s">
        <v>42</v>
      </c>
      <c r="D11" s="56" t="s">
        <v>43</v>
      </c>
      <c r="E11" s="50" t="s">
        <v>36</v>
      </c>
      <c r="F11" s="30" t="s">
        <v>44</v>
      </c>
      <c r="G11" s="72" t="s">
        <v>45</v>
      </c>
      <c r="H11" s="71" t="s">
        <v>46</v>
      </c>
      <c r="I11" s="71" t="s">
        <v>47</v>
      </c>
      <c r="J11" s="85" t="s">
        <v>48</v>
      </c>
      <c r="K11" s="71" t="s">
        <v>183</v>
      </c>
    </row>
    <row r="12" spans="1:11" ht="60" customHeight="1" x14ac:dyDescent="0.2">
      <c r="B12" s="29" t="s">
        <v>49</v>
      </c>
      <c r="C12" s="30" t="s">
        <v>50</v>
      </c>
      <c r="D12" s="56" t="s">
        <v>51</v>
      </c>
      <c r="E12" s="50" t="s">
        <v>36</v>
      </c>
      <c r="F12" s="30" t="s">
        <v>52</v>
      </c>
      <c r="G12" s="72" t="s">
        <v>38</v>
      </c>
      <c r="H12" s="71" t="s">
        <v>39</v>
      </c>
      <c r="I12" s="71" t="s">
        <v>40</v>
      </c>
      <c r="J12" s="85" t="s">
        <v>48</v>
      </c>
      <c r="K12" s="71" t="s">
        <v>183</v>
      </c>
    </row>
    <row r="13" spans="1:11" ht="60" customHeight="1" x14ac:dyDescent="0.2">
      <c r="B13" s="29" t="s">
        <v>53</v>
      </c>
      <c r="C13" s="30" t="s">
        <v>54</v>
      </c>
      <c r="D13" s="56" t="s">
        <v>55</v>
      </c>
      <c r="E13" s="69"/>
      <c r="F13" s="30" t="s">
        <v>37</v>
      </c>
      <c r="G13" s="72" t="s">
        <v>38</v>
      </c>
      <c r="H13" s="71" t="s">
        <v>39</v>
      </c>
      <c r="I13" s="85" t="s">
        <v>40</v>
      </c>
      <c r="J13" s="85" t="s">
        <v>28</v>
      </c>
      <c r="K13" s="71" t="s">
        <v>56</v>
      </c>
    </row>
    <row r="14" spans="1:11" ht="240" customHeight="1" x14ac:dyDescent="0.2">
      <c r="B14" s="29" t="s">
        <v>57</v>
      </c>
      <c r="C14" s="30" t="s">
        <v>58</v>
      </c>
      <c r="D14" s="56" t="s">
        <v>59</v>
      </c>
      <c r="E14" s="69"/>
      <c r="F14" s="30" t="s">
        <v>32</v>
      </c>
      <c r="G14" s="70" t="s">
        <v>25</v>
      </c>
      <c r="H14" s="71" t="s">
        <v>26</v>
      </c>
      <c r="I14" s="71" t="s">
        <v>60</v>
      </c>
      <c r="J14" s="85" t="s">
        <v>28</v>
      </c>
      <c r="K14" s="71" t="s">
        <v>56</v>
      </c>
    </row>
    <row r="16" spans="1:11" x14ac:dyDescent="0.2">
      <c r="A16" s="3" t="s">
        <v>61</v>
      </c>
    </row>
    <row r="17" spans="2:11" x14ac:dyDescent="0.2">
      <c r="B17" s="59" t="s">
        <v>1</v>
      </c>
      <c r="C17" s="97" t="s">
        <v>2</v>
      </c>
      <c r="D17" s="97"/>
      <c r="E17" s="60" t="s">
        <v>3</v>
      </c>
      <c r="F17" s="59" t="s">
        <v>4</v>
      </c>
      <c r="G17" s="97" t="s">
        <v>5</v>
      </c>
      <c r="H17" s="97"/>
      <c r="I17" s="97"/>
      <c r="J17" s="97" t="s">
        <v>6</v>
      </c>
      <c r="K17" s="97"/>
    </row>
    <row r="18" spans="2:11" x14ac:dyDescent="0.2">
      <c r="B18" s="59" t="s">
        <v>12</v>
      </c>
      <c r="C18" s="97" t="s">
        <v>13</v>
      </c>
      <c r="D18" s="97"/>
      <c r="E18" s="60" t="s">
        <v>14</v>
      </c>
      <c r="F18" s="59" t="s">
        <v>15</v>
      </c>
      <c r="G18" s="97" t="s">
        <v>17</v>
      </c>
      <c r="H18" s="97"/>
      <c r="I18" s="97"/>
      <c r="J18" s="97" t="s">
        <v>20</v>
      </c>
      <c r="K18" s="97"/>
    </row>
    <row r="19" spans="2:11" ht="60" customHeight="1" x14ac:dyDescent="0.2">
      <c r="B19" s="30" t="s">
        <v>62</v>
      </c>
      <c r="C19" s="109" t="s">
        <v>63</v>
      </c>
      <c r="D19" s="109"/>
      <c r="E19" s="75"/>
      <c r="F19" s="30" t="s">
        <v>64</v>
      </c>
      <c r="G19" s="106" t="s">
        <v>65</v>
      </c>
      <c r="H19" s="106"/>
      <c r="I19" s="106"/>
      <c r="J19" s="106"/>
      <c r="K19" s="106"/>
    </row>
    <row r="20" spans="2:11" ht="309.75" customHeight="1" x14ac:dyDescent="0.2">
      <c r="B20" s="30" t="s">
        <v>66</v>
      </c>
      <c r="C20" s="109" t="s">
        <v>67</v>
      </c>
      <c r="D20" s="109"/>
      <c r="E20" s="75"/>
      <c r="F20" s="30" t="s">
        <v>64</v>
      </c>
      <c r="G20" s="106" t="s">
        <v>163</v>
      </c>
      <c r="H20" s="106"/>
      <c r="I20" s="106"/>
      <c r="J20" s="106"/>
      <c r="K20" s="106"/>
    </row>
    <row r="21" spans="2:11" ht="60" customHeight="1" x14ac:dyDescent="0.2">
      <c r="B21" s="30" t="s">
        <v>68</v>
      </c>
      <c r="C21" s="109" t="s">
        <v>69</v>
      </c>
      <c r="D21" s="109"/>
      <c r="E21" s="65">
        <f>'MPS(calc_process)'!F25</f>
        <v>89</v>
      </c>
      <c r="F21" s="30" t="s">
        <v>70</v>
      </c>
      <c r="G21" s="106" t="s">
        <v>71</v>
      </c>
      <c r="H21" s="106"/>
      <c r="I21" s="106"/>
      <c r="J21" s="106"/>
      <c r="K21" s="106"/>
    </row>
    <row r="22" spans="2:11" ht="90" customHeight="1" x14ac:dyDescent="0.2">
      <c r="B22" s="30" t="s">
        <v>72</v>
      </c>
      <c r="C22" s="109" t="s">
        <v>73</v>
      </c>
      <c r="D22" s="109"/>
      <c r="E22" s="75"/>
      <c r="F22" s="30" t="s">
        <v>74</v>
      </c>
      <c r="G22" s="106" t="s">
        <v>75</v>
      </c>
      <c r="H22" s="106"/>
      <c r="I22" s="106"/>
      <c r="J22" s="106"/>
      <c r="K22" s="106"/>
    </row>
    <row r="23" spans="2:11" ht="90" customHeight="1" x14ac:dyDescent="0.2">
      <c r="B23" s="51" t="s">
        <v>76</v>
      </c>
      <c r="C23" s="98" t="s">
        <v>77</v>
      </c>
      <c r="D23" s="99"/>
      <c r="E23" s="50" t="s">
        <v>36</v>
      </c>
      <c r="F23" s="51" t="s">
        <v>78</v>
      </c>
      <c r="G23" s="100" t="s">
        <v>164</v>
      </c>
      <c r="H23" s="101"/>
      <c r="I23" s="102"/>
      <c r="J23" s="103" t="s">
        <v>183</v>
      </c>
      <c r="K23" s="104"/>
    </row>
    <row r="24" spans="2:11" ht="90" customHeight="1" x14ac:dyDescent="0.2">
      <c r="B24" s="51" t="s">
        <v>79</v>
      </c>
      <c r="C24" s="98" t="s">
        <v>80</v>
      </c>
      <c r="D24" s="99"/>
      <c r="E24" s="50" t="s">
        <v>36</v>
      </c>
      <c r="F24" s="51" t="s">
        <v>74</v>
      </c>
      <c r="G24" s="100" t="s">
        <v>165</v>
      </c>
      <c r="H24" s="101"/>
      <c r="I24" s="102"/>
      <c r="J24" s="103" t="s">
        <v>183</v>
      </c>
      <c r="K24" s="104"/>
    </row>
    <row r="25" spans="2:11" ht="60" customHeight="1" x14ac:dyDescent="0.2">
      <c r="B25" s="30" t="s">
        <v>81</v>
      </c>
      <c r="C25" s="110" t="s">
        <v>82</v>
      </c>
      <c r="D25" s="111"/>
      <c r="E25" s="75"/>
      <c r="F25" s="30" t="s">
        <v>83</v>
      </c>
      <c r="G25" s="112" t="s">
        <v>84</v>
      </c>
      <c r="H25" s="113"/>
      <c r="I25" s="114"/>
      <c r="J25" s="112"/>
      <c r="K25" s="114"/>
    </row>
    <row r="26" spans="2:11" ht="60" customHeight="1" x14ac:dyDescent="0.2">
      <c r="B26" s="30" t="s">
        <v>85</v>
      </c>
      <c r="C26" s="109" t="s">
        <v>175</v>
      </c>
      <c r="D26" s="109"/>
      <c r="E26" s="76"/>
      <c r="F26" s="30" t="s">
        <v>86</v>
      </c>
      <c r="G26" s="106" t="s">
        <v>87</v>
      </c>
      <c r="H26" s="106"/>
      <c r="I26" s="106"/>
      <c r="J26" s="117"/>
      <c r="K26" s="117"/>
    </row>
    <row r="27" spans="2:11" ht="81.75" customHeight="1" x14ac:dyDescent="0.2">
      <c r="B27" s="30" t="s">
        <v>85</v>
      </c>
      <c r="C27" s="109" t="s">
        <v>176</v>
      </c>
      <c r="D27" s="109"/>
      <c r="E27" s="55">
        <f>IFERROR(3.6*100/E31*E33,0)</f>
        <v>0</v>
      </c>
      <c r="F27" s="30" t="s">
        <v>86</v>
      </c>
      <c r="G27" s="106" t="s">
        <v>192</v>
      </c>
      <c r="H27" s="106"/>
      <c r="I27" s="106"/>
      <c r="J27" s="106" t="s">
        <v>171</v>
      </c>
      <c r="K27" s="106"/>
    </row>
    <row r="28" spans="2:11" ht="87.75" customHeight="1" x14ac:dyDescent="0.2">
      <c r="B28" s="30" t="s">
        <v>85</v>
      </c>
      <c r="C28" s="109" t="s">
        <v>177</v>
      </c>
      <c r="D28" s="109"/>
      <c r="E28" s="55">
        <f>IFERROR(E13*E32*E33/E14,0)</f>
        <v>0</v>
      </c>
      <c r="F28" s="30" t="s">
        <v>86</v>
      </c>
      <c r="G28" s="106" t="s">
        <v>193</v>
      </c>
      <c r="H28" s="106"/>
      <c r="I28" s="106"/>
      <c r="J28" s="106" t="s">
        <v>171</v>
      </c>
      <c r="K28" s="106"/>
    </row>
    <row r="29" spans="2:11" ht="111" customHeight="1" x14ac:dyDescent="0.2">
      <c r="B29" s="30" t="s">
        <v>85</v>
      </c>
      <c r="C29" s="115" t="s">
        <v>178</v>
      </c>
      <c r="D29" s="116"/>
      <c r="E29" s="75"/>
      <c r="F29" s="30"/>
      <c r="G29" s="112" t="s">
        <v>169</v>
      </c>
      <c r="H29" s="113"/>
      <c r="I29" s="114"/>
      <c r="J29" s="112"/>
      <c r="K29" s="114"/>
    </row>
    <row r="30" spans="2:11" ht="60" customHeight="1" x14ac:dyDescent="0.2">
      <c r="B30" s="30" t="s">
        <v>85</v>
      </c>
      <c r="C30" s="109" t="s">
        <v>179</v>
      </c>
      <c r="D30" s="109"/>
      <c r="E30" s="75"/>
      <c r="F30" s="30"/>
      <c r="G30" s="106" t="s">
        <v>168</v>
      </c>
      <c r="H30" s="106"/>
      <c r="I30" s="106"/>
      <c r="J30" s="112"/>
      <c r="K30" s="114"/>
    </row>
    <row r="31" spans="2:11" ht="60" customHeight="1" x14ac:dyDescent="0.2">
      <c r="B31" s="30" t="s">
        <v>88</v>
      </c>
      <c r="C31" s="109" t="s">
        <v>89</v>
      </c>
      <c r="D31" s="109"/>
      <c r="E31" s="77"/>
      <c r="F31" s="30" t="s">
        <v>70</v>
      </c>
      <c r="G31" s="106" t="s">
        <v>166</v>
      </c>
      <c r="H31" s="106"/>
      <c r="I31" s="106"/>
      <c r="J31" s="106" t="s">
        <v>172</v>
      </c>
      <c r="K31" s="106"/>
    </row>
    <row r="32" spans="2:11" ht="90" customHeight="1" x14ac:dyDescent="0.2">
      <c r="B32" s="30" t="s">
        <v>90</v>
      </c>
      <c r="C32" s="109" t="s">
        <v>91</v>
      </c>
      <c r="D32" s="109"/>
      <c r="E32" s="75"/>
      <c r="F32" s="30" t="s">
        <v>78</v>
      </c>
      <c r="G32" s="106" t="s">
        <v>92</v>
      </c>
      <c r="H32" s="106"/>
      <c r="I32" s="106"/>
      <c r="J32" s="106" t="s">
        <v>173</v>
      </c>
      <c r="K32" s="106"/>
    </row>
    <row r="33" spans="1:11" ht="90" customHeight="1" x14ac:dyDescent="0.2">
      <c r="B33" s="30" t="s">
        <v>93</v>
      </c>
      <c r="C33" s="109" t="s">
        <v>94</v>
      </c>
      <c r="D33" s="109"/>
      <c r="E33" s="75"/>
      <c r="F33" s="30" t="s">
        <v>74</v>
      </c>
      <c r="G33" s="106" t="s">
        <v>95</v>
      </c>
      <c r="H33" s="106"/>
      <c r="I33" s="106"/>
      <c r="J33" s="106" t="s">
        <v>174</v>
      </c>
      <c r="K33" s="106"/>
    </row>
    <row r="35" spans="1:11" ht="16.2" x14ac:dyDescent="0.2">
      <c r="A35" s="3" t="s">
        <v>96</v>
      </c>
      <c r="B35" s="3"/>
    </row>
    <row r="36" spans="1:11" ht="16.8" thickBot="1" x14ac:dyDescent="0.25">
      <c r="B36" s="119" t="s">
        <v>97</v>
      </c>
      <c r="C36" s="119"/>
      <c r="D36" s="61" t="s">
        <v>15</v>
      </c>
    </row>
    <row r="37" spans="1:11" ht="16.8" thickBot="1" x14ac:dyDescent="0.25">
      <c r="B37" s="120">
        <f>ROUNDDOWN('MPS(calc_process)'!G6, 0)</f>
        <v>0</v>
      </c>
      <c r="C37" s="121"/>
      <c r="D37" s="62" t="s">
        <v>98</v>
      </c>
    </row>
    <row r="38" spans="1:11" x14ac:dyDescent="0.2">
      <c r="F38" s="9"/>
      <c r="G38" s="9"/>
    </row>
    <row r="39" spans="1:11" x14ac:dyDescent="0.2">
      <c r="A39" s="3" t="s">
        <v>99</v>
      </c>
    </row>
    <row r="40" spans="1:11" x14ac:dyDescent="0.2">
      <c r="B40" s="20" t="s">
        <v>100</v>
      </c>
      <c r="C40" s="118" t="s">
        <v>101</v>
      </c>
      <c r="D40" s="118"/>
      <c r="E40" s="118"/>
      <c r="F40" s="118"/>
      <c r="G40" s="118"/>
      <c r="H40" s="118"/>
      <c r="I40" s="118"/>
      <c r="J40" s="10"/>
    </row>
    <row r="41" spans="1:11" x14ac:dyDescent="0.2">
      <c r="B41" s="20" t="s">
        <v>102</v>
      </c>
      <c r="C41" s="118" t="s">
        <v>103</v>
      </c>
      <c r="D41" s="118"/>
      <c r="E41" s="118"/>
      <c r="F41" s="118"/>
      <c r="G41" s="118"/>
      <c r="H41" s="118"/>
      <c r="I41" s="118"/>
      <c r="J41" s="10"/>
    </row>
    <row r="42" spans="1:11" x14ac:dyDescent="0.2">
      <c r="B42" s="20" t="s">
        <v>25</v>
      </c>
      <c r="C42" s="118" t="s">
        <v>104</v>
      </c>
      <c r="D42" s="118"/>
      <c r="E42" s="118"/>
      <c r="F42" s="118"/>
      <c r="G42" s="118"/>
      <c r="H42" s="118"/>
      <c r="I42" s="118"/>
      <c r="J42" s="10"/>
    </row>
  </sheetData>
  <sheetProtection algorithmName="SHA-512" hashValue="cVrGQSCMiq84UTHw9G3MdQ3FG/QuRqMt5mzrNNhIZX2eedf9NRNG7Wkz/YWusP/vVnivO+5okdu/s03w1/K1hg==" saltValue="Mi7CfgH24nTznmEAUpPZyQ==" spinCount="100000" sheet="1" objects="1" scenarios="1" formatCells="0" formatRows="0"/>
  <mergeCells count="58">
    <mergeCell ref="C42:I42"/>
    <mergeCell ref="C17:D17"/>
    <mergeCell ref="C18:D18"/>
    <mergeCell ref="B36:C36"/>
    <mergeCell ref="B37:C37"/>
    <mergeCell ref="C19:D19"/>
    <mergeCell ref="C40:I40"/>
    <mergeCell ref="C33:D33"/>
    <mergeCell ref="G33:I33"/>
    <mergeCell ref="C27:D27"/>
    <mergeCell ref="G27:I27"/>
    <mergeCell ref="C22:D22"/>
    <mergeCell ref="G22:I22"/>
    <mergeCell ref="C41:I41"/>
    <mergeCell ref="C26:D26"/>
    <mergeCell ref="G26:I26"/>
    <mergeCell ref="J26:K26"/>
    <mergeCell ref="C20:D20"/>
    <mergeCell ref="G20:I20"/>
    <mergeCell ref="J20:K20"/>
    <mergeCell ref="C21:D21"/>
    <mergeCell ref="G21:I21"/>
    <mergeCell ref="J21:K21"/>
    <mergeCell ref="J25:K25"/>
    <mergeCell ref="J22:K22"/>
    <mergeCell ref="J24:K24"/>
    <mergeCell ref="J27:K27"/>
    <mergeCell ref="J33:K33"/>
    <mergeCell ref="J28:K28"/>
    <mergeCell ref="G32:I32"/>
    <mergeCell ref="J32:K32"/>
    <mergeCell ref="G31:I31"/>
    <mergeCell ref="J31:K31"/>
    <mergeCell ref="G30:I30"/>
    <mergeCell ref="G29:I29"/>
    <mergeCell ref="J29:K29"/>
    <mergeCell ref="J30:K30"/>
    <mergeCell ref="C32:D32"/>
    <mergeCell ref="C31:D31"/>
    <mergeCell ref="C28:D28"/>
    <mergeCell ref="G28:I28"/>
    <mergeCell ref="G19:I19"/>
    <mergeCell ref="C25:D25"/>
    <mergeCell ref="G25:I25"/>
    <mergeCell ref="C29:D29"/>
    <mergeCell ref="C30:D30"/>
    <mergeCell ref="C24:D24"/>
    <mergeCell ref="G24:I24"/>
    <mergeCell ref="G18:I18"/>
    <mergeCell ref="C23:D23"/>
    <mergeCell ref="G23:I23"/>
    <mergeCell ref="J23:K23"/>
    <mergeCell ref="A3:K3"/>
    <mergeCell ref="J17:K17"/>
    <mergeCell ref="J18:K18"/>
    <mergeCell ref="J19:K19"/>
    <mergeCell ref="G17:I17"/>
    <mergeCell ref="I8:I9"/>
  </mergeCells>
  <phoneticPr fontId="2"/>
  <pageMargins left="0.70866141732283472" right="0.70866141732283472" top="0.74803149606299213" bottom="0.74803149606299213" header="0.31496062992125984" footer="0.31496062992125984"/>
  <pageSetup paperSize="9" scale="2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'MPS(calc_process)'!$F$31:$F$32</xm:f>
          </x14:formula1>
          <xm:sqref>E25</xm:sqref>
        </x14:dataValidation>
        <x14:dataValidation type="list" allowBlank="1" showInputMessage="1" showErrorMessage="1" xr:uid="{46CE5DB5-E538-4FBA-ACFF-78FCD160D9ED}">
          <x14:formula1>
            <xm:f>'MPS(calc_process)'!$F$27:$F$28</xm:f>
          </x14:formula1>
          <xm:sqref>E29</xm:sqref>
        </x14:dataValidation>
        <x14:dataValidation type="list" allowBlank="1" showInputMessage="1" showErrorMessage="1" xr:uid="{00000000-0002-0000-0000-000001000000}">
          <x14:formula1>
            <xm:f>'MPS(calc_process)'!#REF!</xm:f>
          </x14:formula1>
          <xm:sqref>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L68"/>
  <sheetViews>
    <sheetView showGridLines="0" view="pageBreakPreview" zoomScale="80" zoomScaleNormal="100" zoomScaleSheetLayoutView="80" workbookViewId="0"/>
  </sheetViews>
  <sheetFormatPr defaultRowHeight="13.2" x14ac:dyDescent="0.2"/>
  <cols>
    <col min="1" max="1" width="11.109375" customWidth="1"/>
    <col min="2" max="2" width="14.33203125" customWidth="1"/>
    <col min="3" max="5" width="32.109375" customWidth="1"/>
  </cols>
  <sheetData>
    <row r="1" spans="1:12" ht="13.8" x14ac:dyDescent="0.2">
      <c r="A1" s="1"/>
      <c r="B1" s="1"/>
      <c r="C1" s="1"/>
      <c r="D1" s="1"/>
      <c r="E1" s="12" t="str">
        <f>'MPS(input)'!K1</f>
        <v>Monitoring Spreadsheet: JCM_TH_AM019_ver01.0</v>
      </c>
      <c r="F1" s="1"/>
      <c r="G1" s="1"/>
      <c r="H1" s="1"/>
      <c r="I1" s="1"/>
      <c r="J1" s="1"/>
      <c r="K1" s="1"/>
    </row>
    <row r="2" spans="1:12" ht="13.8" x14ac:dyDescent="0.2">
      <c r="A2" s="1"/>
      <c r="B2" s="1"/>
      <c r="C2" s="1"/>
      <c r="D2" s="1"/>
      <c r="E2" s="12" t="str">
        <f>'MPS(input)'!K2</f>
        <v>Reference Number:</v>
      </c>
      <c r="F2" s="1"/>
      <c r="G2" s="1"/>
      <c r="H2" s="1"/>
      <c r="I2" s="1"/>
      <c r="J2" s="1"/>
      <c r="K2" s="1"/>
    </row>
    <row r="3" spans="1:12" ht="13.8" x14ac:dyDescent="0.2">
      <c r="A3" s="3" t="s">
        <v>105</v>
      </c>
      <c r="B3" s="1"/>
      <c r="C3" s="1"/>
      <c r="D3" s="1"/>
      <c r="E3" s="1"/>
      <c r="F3" s="1"/>
      <c r="G3" s="1"/>
      <c r="H3" s="1"/>
      <c r="I3" s="1"/>
      <c r="J3" s="1"/>
      <c r="K3" s="1"/>
      <c r="L3" s="1"/>
    </row>
    <row r="4" spans="1:12" ht="14.1" customHeight="1" x14ac:dyDescent="0.2">
      <c r="A4" s="122" t="s">
        <v>106</v>
      </c>
      <c r="B4" s="123"/>
      <c r="C4" s="123"/>
      <c r="D4" s="123"/>
      <c r="E4" s="124"/>
      <c r="F4" s="1"/>
      <c r="G4" s="1"/>
      <c r="H4" s="1"/>
      <c r="I4" s="1"/>
      <c r="J4" s="1"/>
      <c r="K4" s="1"/>
      <c r="L4" s="1"/>
    </row>
    <row r="5" spans="1:12" ht="60" customHeight="1" x14ac:dyDescent="0.2">
      <c r="A5" s="122" t="s">
        <v>107</v>
      </c>
      <c r="B5" s="124"/>
      <c r="C5" s="46" t="s">
        <v>108</v>
      </c>
      <c r="D5" s="46" t="s">
        <v>109</v>
      </c>
      <c r="E5" s="46" t="s">
        <v>110</v>
      </c>
      <c r="F5" s="1"/>
      <c r="G5" s="1"/>
      <c r="H5" s="1"/>
      <c r="I5" s="1"/>
      <c r="J5" s="1"/>
      <c r="K5" s="1"/>
      <c r="L5" s="1"/>
    </row>
    <row r="6" spans="1:12" ht="16.2" x14ac:dyDescent="0.2">
      <c r="A6" s="129" t="s">
        <v>111</v>
      </c>
      <c r="B6" s="127" t="s">
        <v>112</v>
      </c>
      <c r="C6" s="45" t="s">
        <v>113</v>
      </c>
      <c r="D6" s="45" t="s">
        <v>114</v>
      </c>
      <c r="E6" s="45" t="s">
        <v>115</v>
      </c>
      <c r="F6" s="1"/>
      <c r="G6" s="1"/>
      <c r="H6" s="1"/>
      <c r="I6" s="1"/>
      <c r="J6" s="1"/>
      <c r="K6" s="1"/>
      <c r="L6" s="1"/>
    </row>
    <row r="7" spans="1:12" ht="16.2" x14ac:dyDescent="0.2">
      <c r="A7" s="130"/>
      <c r="B7" s="128"/>
      <c r="C7" s="45" t="s">
        <v>116</v>
      </c>
      <c r="D7" s="45" t="s">
        <v>117</v>
      </c>
      <c r="E7" s="45" t="s">
        <v>118</v>
      </c>
      <c r="F7" s="1"/>
      <c r="G7" s="1"/>
      <c r="H7" s="1"/>
      <c r="I7" s="1"/>
      <c r="J7" s="1"/>
      <c r="K7" s="1"/>
      <c r="L7" s="1"/>
    </row>
    <row r="8" spans="1:12" ht="13.8" x14ac:dyDescent="0.2">
      <c r="A8" s="156">
        <v>1</v>
      </c>
      <c r="B8" s="49"/>
      <c r="C8" s="49"/>
      <c r="D8" s="49"/>
      <c r="E8" s="48"/>
      <c r="F8" s="1"/>
      <c r="G8" s="1"/>
      <c r="H8" s="1"/>
      <c r="I8" s="1"/>
      <c r="J8" s="1"/>
      <c r="K8" s="1"/>
      <c r="L8" s="1"/>
    </row>
    <row r="9" spans="1:12" ht="13.8" x14ac:dyDescent="0.2">
      <c r="A9" s="156">
        <v>2</v>
      </c>
      <c r="B9" s="49"/>
      <c r="C9" s="49"/>
      <c r="D9" s="49"/>
      <c r="E9" s="48"/>
      <c r="F9" s="1"/>
      <c r="G9" s="1"/>
      <c r="H9" s="1"/>
      <c r="I9" s="1"/>
      <c r="J9" s="1"/>
      <c r="K9" s="1"/>
      <c r="L9" s="1"/>
    </row>
    <row r="10" spans="1:12" ht="13.8" x14ac:dyDescent="0.2">
      <c r="A10" s="156">
        <v>3</v>
      </c>
      <c r="B10" s="49"/>
      <c r="C10" s="49"/>
      <c r="D10" s="49"/>
      <c r="E10" s="48"/>
      <c r="F10" s="1"/>
      <c r="G10" s="1"/>
      <c r="H10" s="1"/>
      <c r="I10" s="1"/>
      <c r="J10" s="1"/>
      <c r="K10" s="1"/>
      <c r="L10" s="1"/>
    </row>
    <row r="11" spans="1:12" ht="13.8" x14ac:dyDescent="0.2">
      <c r="A11" s="156">
        <v>4</v>
      </c>
      <c r="B11" s="49"/>
      <c r="C11" s="49"/>
      <c r="D11" s="49"/>
      <c r="E11" s="48"/>
      <c r="F11" s="1"/>
      <c r="G11" s="1"/>
      <c r="H11" s="1"/>
      <c r="I11" s="1"/>
      <c r="J11" s="1"/>
      <c r="K11" s="1"/>
      <c r="L11" s="1"/>
    </row>
    <row r="12" spans="1:12" ht="13.8" x14ac:dyDescent="0.2">
      <c r="A12" s="156">
        <v>5</v>
      </c>
      <c r="B12" s="49"/>
      <c r="C12" s="49"/>
      <c r="D12" s="49"/>
      <c r="E12" s="48"/>
      <c r="F12" s="1"/>
      <c r="G12" s="1"/>
      <c r="H12" s="1"/>
      <c r="I12" s="1"/>
      <c r="J12" s="1"/>
      <c r="K12" s="1"/>
      <c r="L12" s="1"/>
    </row>
    <row r="13" spans="1:12" ht="13.8" x14ac:dyDescent="0.2">
      <c r="A13" s="1"/>
      <c r="B13" s="1"/>
      <c r="C13" s="1"/>
      <c r="D13" s="1"/>
      <c r="E13" s="1"/>
      <c r="F13" s="1"/>
      <c r="G13" s="1"/>
      <c r="H13" s="1"/>
      <c r="I13" s="1"/>
      <c r="J13" s="1"/>
      <c r="K13" s="1"/>
      <c r="L13" s="1"/>
    </row>
    <row r="14" spans="1:12" ht="13.8" x14ac:dyDescent="0.2">
      <c r="A14" s="3" t="s">
        <v>119</v>
      </c>
      <c r="B14" s="1"/>
      <c r="C14" s="1"/>
      <c r="D14" s="1"/>
      <c r="E14" s="1"/>
      <c r="F14" s="1"/>
      <c r="G14" s="1"/>
      <c r="H14" s="1"/>
      <c r="I14" s="1"/>
      <c r="J14" s="1"/>
      <c r="K14" s="1"/>
      <c r="L14" s="1"/>
    </row>
    <row r="15" spans="1:12" ht="27.9" customHeight="1" x14ac:dyDescent="0.2">
      <c r="A15" s="122" t="s">
        <v>106</v>
      </c>
      <c r="B15" s="123"/>
      <c r="C15" s="123"/>
      <c r="D15" s="124"/>
      <c r="E15" s="46" t="s">
        <v>120</v>
      </c>
    </row>
    <row r="16" spans="1:12" ht="43.5" customHeight="1" x14ac:dyDescent="0.2">
      <c r="A16" s="122" t="s">
        <v>121</v>
      </c>
      <c r="B16" s="124"/>
      <c r="C16" s="46" t="s">
        <v>122</v>
      </c>
      <c r="D16" s="46" t="s">
        <v>123</v>
      </c>
      <c r="E16" s="46" t="s">
        <v>124</v>
      </c>
    </row>
    <row r="17" spans="1:5" ht="16.2" x14ac:dyDescent="0.2">
      <c r="A17" s="125" t="s">
        <v>125</v>
      </c>
      <c r="B17" s="126"/>
      <c r="C17" s="45" t="s">
        <v>126</v>
      </c>
      <c r="D17" s="45" t="s">
        <v>127</v>
      </c>
      <c r="E17" s="45" t="s">
        <v>128</v>
      </c>
    </row>
    <row r="18" spans="1:5" ht="16.2" x14ac:dyDescent="0.2">
      <c r="A18" s="122" t="s">
        <v>129</v>
      </c>
      <c r="B18" s="124"/>
      <c r="C18" s="45" t="s">
        <v>130</v>
      </c>
      <c r="D18" s="45" t="s">
        <v>131</v>
      </c>
      <c r="E18" s="45" t="s">
        <v>132</v>
      </c>
    </row>
    <row r="19" spans="1:5" ht="13.8" x14ac:dyDescent="0.2">
      <c r="A19" s="157">
        <v>1</v>
      </c>
      <c r="B19" s="158"/>
      <c r="C19" s="49"/>
      <c r="D19" s="48"/>
      <c r="E19" s="57">
        <f>IF(C19&lt;&gt;0,'MPS(input)'!$E$25,)</f>
        <v>0</v>
      </c>
    </row>
    <row r="20" spans="1:5" ht="13.8" x14ac:dyDescent="0.2">
      <c r="A20" s="157">
        <v>2</v>
      </c>
      <c r="B20" s="158"/>
      <c r="C20" s="49"/>
      <c r="D20" s="48"/>
      <c r="E20" s="57">
        <f>IF(C20&lt;&gt;0,'MPS(input)'!$E$25,)</f>
        <v>0</v>
      </c>
    </row>
    <row r="21" spans="1:5" ht="13.8" x14ac:dyDescent="0.2">
      <c r="A21" s="157">
        <v>3</v>
      </c>
      <c r="B21" s="158"/>
      <c r="C21" s="49"/>
      <c r="D21" s="48"/>
      <c r="E21" s="57">
        <f>IF(C21&lt;&gt;0,'MPS(input)'!$E$25,)</f>
        <v>0</v>
      </c>
    </row>
    <row r="22" spans="1:5" ht="13.8" x14ac:dyDescent="0.2">
      <c r="A22" s="157">
        <v>4</v>
      </c>
      <c r="B22" s="158"/>
      <c r="C22" s="49"/>
      <c r="D22" s="48"/>
      <c r="E22" s="57">
        <f>IF(C22&lt;&gt;0,'MPS(input)'!$E$25,)</f>
        <v>0</v>
      </c>
    </row>
    <row r="23" spans="1:5" ht="13.8" x14ac:dyDescent="0.2">
      <c r="A23" s="157">
        <v>5</v>
      </c>
      <c r="B23" s="158"/>
      <c r="C23" s="49"/>
      <c r="D23" s="48"/>
      <c r="E23" s="57">
        <f>IF(C23&lt;&gt;0,'MPS(input)'!$E$25,)</f>
        <v>0</v>
      </c>
    </row>
    <row r="24" spans="1:5" ht="13.8" x14ac:dyDescent="0.2">
      <c r="A24" s="157">
        <v>6</v>
      </c>
      <c r="B24" s="158"/>
      <c r="C24" s="49"/>
      <c r="D24" s="48"/>
      <c r="E24" s="57">
        <f>IF(C24&lt;&gt;0,'MPS(input)'!$E$25,)</f>
        <v>0</v>
      </c>
    </row>
    <row r="25" spans="1:5" ht="13.8" x14ac:dyDescent="0.2">
      <c r="A25" s="157">
        <v>7</v>
      </c>
      <c r="B25" s="158"/>
      <c r="C25" s="49"/>
      <c r="D25" s="48"/>
      <c r="E25" s="57">
        <f>IF(C25&lt;&gt;0,'MPS(input)'!$E$25,)</f>
        <v>0</v>
      </c>
    </row>
    <row r="26" spans="1:5" ht="13.8" x14ac:dyDescent="0.2">
      <c r="A26" s="157">
        <v>8</v>
      </c>
      <c r="B26" s="158"/>
      <c r="C26" s="49"/>
      <c r="D26" s="48"/>
      <c r="E26" s="57">
        <f>IF(C26&lt;&gt;0,'MPS(input)'!$E$25,)</f>
        <v>0</v>
      </c>
    </row>
    <row r="27" spans="1:5" ht="13.8" x14ac:dyDescent="0.2">
      <c r="A27" s="157">
        <v>9</v>
      </c>
      <c r="B27" s="158"/>
      <c r="C27" s="49"/>
      <c r="D27" s="48"/>
      <c r="E27" s="57">
        <f>IF(C27&lt;&gt;0,'MPS(input)'!$E$25,)</f>
        <v>0</v>
      </c>
    </row>
    <row r="28" spans="1:5" ht="13.8" x14ac:dyDescent="0.2">
      <c r="A28" s="157">
        <v>10</v>
      </c>
      <c r="B28" s="158"/>
      <c r="C28" s="49"/>
      <c r="D28" s="48"/>
      <c r="E28" s="57">
        <f>IF(C28&lt;&gt;0,'MPS(input)'!$E$25,)</f>
        <v>0</v>
      </c>
    </row>
    <row r="29" spans="1:5" ht="13.8" x14ac:dyDescent="0.2">
      <c r="A29" s="157">
        <v>11</v>
      </c>
      <c r="B29" s="158"/>
      <c r="C29" s="49"/>
      <c r="D29" s="48"/>
      <c r="E29" s="57">
        <f>IF(C29&lt;&gt;0,'MPS(input)'!$E$25,)</f>
        <v>0</v>
      </c>
    </row>
    <row r="30" spans="1:5" ht="13.8" x14ac:dyDescent="0.2">
      <c r="A30" s="157">
        <v>12</v>
      </c>
      <c r="B30" s="158"/>
      <c r="C30" s="49"/>
      <c r="D30" s="48"/>
      <c r="E30" s="57">
        <f>IF(C30&lt;&gt;0,'MPS(input)'!$E$25,)</f>
        <v>0</v>
      </c>
    </row>
    <row r="31" spans="1:5" ht="13.8" x14ac:dyDescent="0.2">
      <c r="A31" s="157">
        <v>13</v>
      </c>
      <c r="B31" s="158"/>
      <c r="C31" s="49"/>
      <c r="D31" s="48"/>
      <c r="E31" s="57">
        <f>IF(C31&lt;&gt;0,'MPS(input)'!$E$25,)</f>
        <v>0</v>
      </c>
    </row>
    <row r="32" spans="1:5" ht="13.8" x14ac:dyDescent="0.2">
      <c r="A32" s="157">
        <v>14</v>
      </c>
      <c r="B32" s="158"/>
      <c r="C32" s="49"/>
      <c r="D32" s="48"/>
      <c r="E32" s="57">
        <f>IF(C32&lt;&gt;0,'MPS(input)'!$E$25,)</f>
        <v>0</v>
      </c>
    </row>
    <row r="33" spans="1:5" ht="13.8" x14ac:dyDescent="0.2">
      <c r="A33" s="157">
        <v>15</v>
      </c>
      <c r="B33" s="158"/>
      <c r="C33" s="49"/>
      <c r="D33" s="48"/>
      <c r="E33" s="57">
        <f>IF(C33&lt;&gt;0,'MPS(input)'!$E$25,)</f>
        <v>0</v>
      </c>
    </row>
    <row r="34" spans="1:5" ht="13.8" x14ac:dyDescent="0.2">
      <c r="A34" s="157">
        <v>16</v>
      </c>
      <c r="B34" s="158"/>
      <c r="C34" s="49"/>
      <c r="D34" s="48"/>
      <c r="E34" s="57">
        <f>IF(C34&lt;&gt;0,'MPS(input)'!$E$25,)</f>
        <v>0</v>
      </c>
    </row>
    <row r="35" spans="1:5" ht="13.8" x14ac:dyDescent="0.2">
      <c r="A35" s="157">
        <v>17</v>
      </c>
      <c r="B35" s="158"/>
      <c r="C35" s="49"/>
      <c r="D35" s="48"/>
      <c r="E35" s="57">
        <f>IF(C35&lt;&gt;0,'MPS(input)'!$E$25,)</f>
        <v>0</v>
      </c>
    </row>
    <row r="36" spans="1:5" ht="13.8" x14ac:dyDescent="0.2">
      <c r="A36" s="157">
        <v>18</v>
      </c>
      <c r="B36" s="158"/>
      <c r="C36" s="49"/>
      <c r="D36" s="48"/>
      <c r="E36" s="57">
        <f>IF(C36&lt;&gt;0,'MPS(input)'!$E$25,)</f>
        <v>0</v>
      </c>
    </row>
    <row r="37" spans="1:5" ht="13.8" x14ac:dyDescent="0.2">
      <c r="A37" s="157">
        <v>19</v>
      </c>
      <c r="B37" s="158"/>
      <c r="C37" s="49"/>
      <c r="D37" s="48"/>
      <c r="E37" s="57">
        <f>IF(C37&lt;&gt;0,'MPS(input)'!$E$25,)</f>
        <v>0</v>
      </c>
    </row>
    <row r="38" spans="1:5" ht="13.8" x14ac:dyDescent="0.2">
      <c r="A38" s="157">
        <v>20</v>
      </c>
      <c r="B38" s="158"/>
      <c r="C38" s="49"/>
      <c r="D38" s="48"/>
      <c r="E38" s="57">
        <f>IF(C38&lt;&gt;0,'MPS(input)'!$E$25,)</f>
        <v>0</v>
      </c>
    </row>
    <row r="39" spans="1:5" ht="13.8" x14ac:dyDescent="0.2">
      <c r="A39" s="157">
        <v>21</v>
      </c>
      <c r="B39" s="158"/>
      <c r="C39" s="49"/>
      <c r="D39" s="48"/>
      <c r="E39" s="57">
        <f>IF(C39&lt;&gt;0,'MPS(input)'!$E$25,)</f>
        <v>0</v>
      </c>
    </row>
    <row r="40" spans="1:5" ht="13.8" x14ac:dyDescent="0.2">
      <c r="A40" s="157">
        <v>22</v>
      </c>
      <c r="B40" s="158"/>
      <c r="C40" s="49"/>
      <c r="D40" s="48"/>
      <c r="E40" s="57">
        <f>IF(C40&lt;&gt;0,'MPS(input)'!$E$25,)</f>
        <v>0</v>
      </c>
    </row>
    <row r="41" spans="1:5" ht="13.8" x14ac:dyDescent="0.2">
      <c r="A41" s="157">
        <v>23</v>
      </c>
      <c r="B41" s="158"/>
      <c r="C41" s="49"/>
      <c r="D41" s="48"/>
      <c r="E41" s="57">
        <f>IF(C41&lt;&gt;0,'MPS(input)'!$E$25,)</f>
        <v>0</v>
      </c>
    </row>
    <row r="42" spans="1:5" ht="13.8" x14ac:dyDescent="0.2">
      <c r="A42" s="157">
        <v>24</v>
      </c>
      <c r="B42" s="158"/>
      <c r="C42" s="49"/>
      <c r="D42" s="48"/>
      <c r="E42" s="57">
        <f>IF(C42&lt;&gt;0,'MPS(input)'!$E$25,)</f>
        <v>0</v>
      </c>
    </row>
    <row r="43" spans="1:5" ht="13.8" x14ac:dyDescent="0.2">
      <c r="A43" s="157">
        <v>25</v>
      </c>
      <c r="B43" s="158"/>
      <c r="C43" s="49"/>
      <c r="D43" s="48"/>
      <c r="E43" s="57">
        <f>IF(C43&lt;&gt;0,'MPS(input)'!$E$25,)</f>
        <v>0</v>
      </c>
    </row>
    <row r="44" spans="1:5" ht="13.8" x14ac:dyDescent="0.2">
      <c r="A44" s="157">
        <v>26</v>
      </c>
      <c r="B44" s="158"/>
      <c r="C44" s="49"/>
      <c r="D44" s="48"/>
      <c r="E44" s="57">
        <f>IF(C44&lt;&gt;0,'MPS(input)'!$E$25,)</f>
        <v>0</v>
      </c>
    </row>
    <row r="45" spans="1:5" ht="13.8" x14ac:dyDescent="0.2">
      <c r="A45" s="157">
        <v>27</v>
      </c>
      <c r="B45" s="158"/>
      <c r="C45" s="49"/>
      <c r="D45" s="48"/>
      <c r="E45" s="57">
        <f>IF(C45&lt;&gt;0,'MPS(input)'!$E$25,)</f>
        <v>0</v>
      </c>
    </row>
    <row r="46" spans="1:5" ht="13.8" x14ac:dyDescent="0.2">
      <c r="A46" s="157">
        <v>28</v>
      </c>
      <c r="B46" s="158"/>
      <c r="C46" s="49"/>
      <c r="D46" s="48"/>
      <c r="E46" s="57">
        <f>IF(C46&lt;&gt;0,'MPS(input)'!$E$25,)</f>
        <v>0</v>
      </c>
    </row>
    <row r="47" spans="1:5" ht="13.8" x14ac:dyDescent="0.2">
      <c r="A47" s="157">
        <v>29</v>
      </c>
      <c r="B47" s="158"/>
      <c r="C47" s="49"/>
      <c r="D47" s="48"/>
      <c r="E47" s="57">
        <f>IF(C47&lt;&gt;0,'MPS(input)'!$E$25,)</f>
        <v>0</v>
      </c>
    </row>
    <row r="48" spans="1:5" ht="13.8" x14ac:dyDescent="0.2">
      <c r="A48" s="157">
        <v>30</v>
      </c>
      <c r="B48" s="158"/>
      <c r="C48" s="49"/>
      <c r="D48" s="48"/>
      <c r="E48" s="57">
        <f>IF(C48&lt;&gt;0,'MPS(input)'!$E$25,)</f>
        <v>0</v>
      </c>
    </row>
    <row r="49" spans="1:5" ht="13.8" x14ac:dyDescent="0.2">
      <c r="A49" s="157">
        <v>31</v>
      </c>
      <c r="B49" s="158"/>
      <c r="C49" s="49"/>
      <c r="D49" s="48"/>
      <c r="E49" s="57">
        <f>IF(C49&lt;&gt;0,'MPS(input)'!$E$25,)</f>
        <v>0</v>
      </c>
    </row>
    <row r="50" spans="1:5" ht="13.8" x14ac:dyDescent="0.2">
      <c r="A50" s="157">
        <v>32</v>
      </c>
      <c r="B50" s="158"/>
      <c r="C50" s="49"/>
      <c r="D50" s="48"/>
      <c r="E50" s="57">
        <f>IF(C50&lt;&gt;0,'MPS(input)'!$E$25,)</f>
        <v>0</v>
      </c>
    </row>
    <row r="51" spans="1:5" ht="13.8" x14ac:dyDescent="0.2">
      <c r="A51" s="157">
        <v>33</v>
      </c>
      <c r="B51" s="158"/>
      <c r="C51" s="49"/>
      <c r="D51" s="48"/>
      <c r="E51" s="57">
        <f>IF(C51&lt;&gt;0,'MPS(input)'!$E$25,)</f>
        <v>0</v>
      </c>
    </row>
    <row r="52" spans="1:5" ht="13.8" x14ac:dyDescent="0.2">
      <c r="A52" s="157">
        <v>34</v>
      </c>
      <c r="B52" s="158"/>
      <c r="C52" s="49"/>
      <c r="D52" s="48"/>
      <c r="E52" s="57">
        <f>IF(C52&lt;&gt;0,'MPS(input)'!$E$25,)</f>
        <v>0</v>
      </c>
    </row>
    <row r="53" spans="1:5" ht="13.8" x14ac:dyDescent="0.2">
      <c r="A53" s="157">
        <v>35</v>
      </c>
      <c r="B53" s="158"/>
      <c r="C53" s="49"/>
      <c r="D53" s="48"/>
      <c r="E53" s="57">
        <f>IF(C53&lt;&gt;0,'MPS(input)'!$E$25,)</f>
        <v>0</v>
      </c>
    </row>
    <row r="54" spans="1:5" ht="13.8" x14ac:dyDescent="0.2">
      <c r="A54" s="157">
        <v>36</v>
      </c>
      <c r="B54" s="158"/>
      <c r="C54" s="49"/>
      <c r="D54" s="48"/>
      <c r="E54" s="57">
        <f>IF(C54&lt;&gt;0,'MPS(input)'!$E$25,)</f>
        <v>0</v>
      </c>
    </row>
    <row r="55" spans="1:5" ht="13.8" x14ac:dyDescent="0.2">
      <c r="A55" s="157">
        <v>37</v>
      </c>
      <c r="B55" s="158"/>
      <c r="C55" s="49"/>
      <c r="D55" s="48"/>
      <c r="E55" s="57">
        <f>IF(C55&lt;&gt;0,'MPS(input)'!$E$25,)</f>
        <v>0</v>
      </c>
    </row>
    <row r="56" spans="1:5" ht="13.8" x14ac:dyDescent="0.2">
      <c r="A56" s="157">
        <v>38</v>
      </c>
      <c r="B56" s="158"/>
      <c r="C56" s="49"/>
      <c r="D56" s="48"/>
      <c r="E56" s="57">
        <f>IF(C56&lt;&gt;0,'MPS(input)'!$E$25,)</f>
        <v>0</v>
      </c>
    </row>
    <row r="57" spans="1:5" ht="13.8" x14ac:dyDescent="0.2">
      <c r="A57" s="157">
        <v>39</v>
      </c>
      <c r="B57" s="158"/>
      <c r="C57" s="49"/>
      <c r="D57" s="48"/>
      <c r="E57" s="57">
        <f>IF(C57&lt;&gt;0,'MPS(input)'!$E$25,)</f>
        <v>0</v>
      </c>
    </row>
    <row r="58" spans="1:5" ht="13.8" x14ac:dyDescent="0.2">
      <c r="A58" s="157">
        <v>40</v>
      </c>
      <c r="B58" s="158"/>
      <c r="C58" s="49"/>
      <c r="D58" s="48"/>
      <c r="E58" s="57">
        <f>IF(C58&lt;&gt;0,'MPS(input)'!$E$25,)</f>
        <v>0</v>
      </c>
    </row>
    <row r="59" spans="1:5" ht="13.8" x14ac:dyDescent="0.2">
      <c r="A59" s="157">
        <v>41</v>
      </c>
      <c r="B59" s="158"/>
      <c r="C59" s="49"/>
      <c r="D59" s="48"/>
      <c r="E59" s="57">
        <f>IF(C59&lt;&gt;0,'MPS(input)'!$E$25,)</f>
        <v>0</v>
      </c>
    </row>
    <row r="60" spans="1:5" ht="13.8" x14ac:dyDescent="0.2">
      <c r="A60" s="157">
        <v>42</v>
      </c>
      <c r="B60" s="158"/>
      <c r="C60" s="49"/>
      <c r="D60" s="48"/>
      <c r="E60" s="57">
        <f>IF(C60&lt;&gt;0,'MPS(input)'!$E$25,)</f>
        <v>0</v>
      </c>
    </row>
    <row r="61" spans="1:5" ht="13.8" x14ac:dyDescent="0.2">
      <c r="A61" s="157">
        <v>43</v>
      </c>
      <c r="B61" s="158"/>
      <c r="C61" s="49"/>
      <c r="D61" s="48"/>
      <c r="E61" s="57">
        <f>IF(C61&lt;&gt;0,'MPS(input)'!$E$25,)</f>
        <v>0</v>
      </c>
    </row>
    <row r="62" spans="1:5" ht="13.8" x14ac:dyDescent="0.2">
      <c r="A62" s="157">
        <v>44</v>
      </c>
      <c r="B62" s="158"/>
      <c r="C62" s="49"/>
      <c r="D62" s="48"/>
      <c r="E62" s="57">
        <f>IF(C62&lt;&gt;0,'MPS(input)'!$E$25,)</f>
        <v>0</v>
      </c>
    </row>
    <row r="63" spans="1:5" ht="13.8" x14ac:dyDescent="0.2">
      <c r="A63" s="157">
        <v>45</v>
      </c>
      <c r="B63" s="158"/>
      <c r="C63" s="49"/>
      <c r="D63" s="48"/>
      <c r="E63" s="57">
        <f>IF(C63&lt;&gt;0,'MPS(input)'!$E$25,)</f>
        <v>0</v>
      </c>
    </row>
    <row r="64" spans="1:5" ht="13.8" x14ac:dyDescent="0.2">
      <c r="A64" s="157">
        <v>46</v>
      </c>
      <c r="B64" s="158"/>
      <c r="C64" s="49"/>
      <c r="D64" s="48"/>
      <c r="E64" s="57">
        <f>IF(C64&lt;&gt;0,'MPS(input)'!$E$25,)</f>
        <v>0</v>
      </c>
    </row>
    <row r="65" spans="1:5" ht="13.8" x14ac:dyDescent="0.2">
      <c r="A65" s="157">
        <v>47</v>
      </c>
      <c r="B65" s="158"/>
      <c r="C65" s="49"/>
      <c r="D65" s="48"/>
      <c r="E65" s="57">
        <f>IF(C65&lt;&gt;0,'MPS(input)'!$E$25,)</f>
        <v>0</v>
      </c>
    </row>
    <row r="66" spans="1:5" ht="13.8" x14ac:dyDescent="0.2">
      <c r="A66" s="157">
        <v>48</v>
      </c>
      <c r="B66" s="158"/>
      <c r="C66" s="49"/>
      <c r="D66" s="48"/>
      <c r="E66" s="57">
        <f>IF(C66&lt;&gt;0,'MPS(input)'!$E$25,)</f>
        <v>0</v>
      </c>
    </row>
    <row r="67" spans="1:5" ht="13.8" x14ac:dyDescent="0.2">
      <c r="A67" s="157">
        <v>49</v>
      </c>
      <c r="B67" s="158"/>
      <c r="C67" s="49"/>
      <c r="D67" s="48"/>
      <c r="E67" s="57">
        <f>IF(C67&lt;&gt;0,'MPS(input)'!$E$25,)</f>
        <v>0</v>
      </c>
    </row>
    <row r="68" spans="1:5" ht="13.8" x14ac:dyDescent="0.2">
      <c r="A68" s="157">
        <v>50</v>
      </c>
      <c r="B68" s="158"/>
      <c r="C68" s="49"/>
      <c r="D68" s="48"/>
      <c r="E68" s="57">
        <f>IF(C68&lt;&gt;0,'MPS(input)'!$E$25,)</f>
        <v>0</v>
      </c>
    </row>
  </sheetData>
  <sheetProtection algorithmName="SHA-512" hashValue="Ax/jia2/ZB2/i6+klzpjgxgntkCF/DBXZ/Ko5Kgl6pHoJQZ23N9EN6XdXBkGQetvuD2SSjJB8Ubm6s+5wqbB1A==" saltValue="RJknm3ThbGVCmN/mhPP1mA==" spinCount="100000" sheet="1" objects="1" scenarios="1" formatCells="0" formatRows="0"/>
  <mergeCells count="58">
    <mergeCell ref="A64:B64"/>
    <mergeCell ref="A65:B65"/>
    <mergeCell ref="A66:B66"/>
    <mergeCell ref="A67:B67"/>
    <mergeCell ref="A68:B68"/>
    <mergeCell ref="A59:B59"/>
    <mergeCell ref="A60:B60"/>
    <mergeCell ref="A61:B61"/>
    <mergeCell ref="A62:B62"/>
    <mergeCell ref="A63:B63"/>
    <mergeCell ref="A54:B54"/>
    <mergeCell ref="A55:B55"/>
    <mergeCell ref="A56:B56"/>
    <mergeCell ref="A57:B57"/>
    <mergeCell ref="A58:B58"/>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4:E4"/>
    <mergeCell ref="A15:D15"/>
    <mergeCell ref="A16:B16"/>
    <mergeCell ref="A17:B17"/>
    <mergeCell ref="A18:B18"/>
    <mergeCell ref="A5:B5"/>
    <mergeCell ref="B6:B7"/>
    <mergeCell ref="A6:A7"/>
  </mergeCells>
  <phoneticPr fontId="20"/>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32"/>
  <sheetViews>
    <sheetView showGridLines="0" view="pageBreakPreview" zoomScale="85" zoomScaleNormal="100" zoomScaleSheetLayoutView="85" workbookViewId="0"/>
  </sheetViews>
  <sheetFormatPr defaultColWidth="9" defaultRowHeight="13.8" x14ac:dyDescent="0.2"/>
  <cols>
    <col min="1" max="4" width="3.6640625" style="1" customWidth="1"/>
    <col min="5" max="5" width="49.44140625" style="1" customWidth="1"/>
    <col min="6" max="7" width="12.6640625" style="1" customWidth="1"/>
    <col min="8" max="8" width="19.77734375" style="1" bestFit="1" customWidth="1"/>
    <col min="9" max="9" width="19.44140625" style="2" customWidth="1"/>
    <col min="10" max="16384" width="9" style="1"/>
  </cols>
  <sheetData>
    <row r="1" spans="1:11" ht="18" customHeight="1" x14ac:dyDescent="0.2">
      <c r="I1" s="83" t="str">
        <f>'MPS(input)'!K1</f>
        <v>Monitoring Spreadsheet: JCM_TH_AM019_ver01.0</v>
      </c>
    </row>
    <row r="2" spans="1:11" s="82" customFormat="1" ht="18" customHeight="1" x14ac:dyDescent="0.2">
      <c r="I2" s="83" t="str">
        <f>'MPS(input)'!K2</f>
        <v>Reference Number:</v>
      </c>
    </row>
    <row r="3" spans="1:11" ht="27.75" customHeight="1" x14ac:dyDescent="0.2">
      <c r="A3" s="142" t="s">
        <v>191</v>
      </c>
      <c r="B3" s="142"/>
      <c r="C3" s="142"/>
      <c r="D3" s="142"/>
      <c r="E3" s="142"/>
      <c r="F3" s="142"/>
      <c r="G3" s="142"/>
      <c r="H3" s="142"/>
      <c r="I3" s="142"/>
    </row>
    <row r="4" spans="1:11" ht="11.25" customHeight="1" x14ac:dyDescent="0.2"/>
    <row r="5" spans="1:11" ht="18.75" customHeight="1" thickBot="1" x14ac:dyDescent="0.25">
      <c r="A5" s="21" t="s">
        <v>133</v>
      </c>
      <c r="B5" s="13"/>
      <c r="C5" s="13"/>
      <c r="D5" s="13"/>
      <c r="E5" s="14"/>
      <c r="F5" s="15" t="s">
        <v>134</v>
      </c>
      <c r="G5" s="35" t="s">
        <v>135</v>
      </c>
      <c r="H5" s="15" t="s">
        <v>15</v>
      </c>
      <c r="I5" s="16" t="s">
        <v>136</v>
      </c>
    </row>
    <row r="6" spans="1:11" ht="18.75" customHeight="1" thickBot="1" x14ac:dyDescent="0.25">
      <c r="A6" s="22"/>
      <c r="B6" s="17" t="s">
        <v>137</v>
      </c>
      <c r="C6" s="17"/>
      <c r="D6" s="17"/>
      <c r="E6" s="17"/>
      <c r="F6" s="33" t="s">
        <v>138</v>
      </c>
      <c r="G6" s="40">
        <f>G12-G19</f>
        <v>0</v>
      </c>
      <c r="H6" s="34" t="s">
        <v>98</v>
      </c>
      <c r="I6" s="18" t="s">
        <v>139</v>
      </c>
    </row>
    <row r="7" spans="1:11" ht="18.75" customHeight="1" x14ac:dyDescent="0.2">
      <c r="A7" s="21" t="s">
        <v>140</v>
      </c>
      <c r="B7" s="13"/>
      <c r="C7" s="13"/>
      <c r="D7" s="13"/>
      <c r="E7" s="14"/>
      <c r="F7" s="14"/>
      <c r="G7" s="36"/>
      <c r="H7" s="14"/>
      <c r="I7" s="15"/>
      <c r="J7" s="11"/>
      <c r="K7" s="11"/>
    </row>
    <row r="8" spans="1:11" ht="18.75" customHeight="1" x14ac:dyDescent="0.2">
      <c r="A8" s="23"/>
      <c r="B8" s="139" t="s">
        <v>69</v>
      </c>
      <c r="C8" s="140"/>
      <c r="D8" s="140"/>
      <c r="E8" s="141"/>
      <c r="F8" s="20" t="s">
        <v>138</v>
      </c>
      <c r="G8" s="64">
        <f>'MPS(input)'!E21</f>
        <v>89</v>
      </c>
      <c r="H8" s="19" t="s">
        <v>70</v>
      </c>
      <c r="I8" s="32" t="s">
        <v>68</v>
      </c>
    </row>
    <row r="9" spans="1:11" ht="129" customHeight="1" x14ac:dyDescent="0.2">
      <c r="A9" s="23"/>
      <c r="B9" s="136" t="s">
        <v>170</v>
      </c>
      <c r="C9" s="137"/>
      <c r="D9" s="137"/>
      <c r="E9" s="138"/>
      <c r="F9" s="19" t="s">
        <v>141</v>
      </c>
      <c r="G9" s="66">
        <f>'MPS(input)'!E29</f>
        <v>0</v>
      </c>
      <c r="H9" s="19" t="s">
        <v>142</v>
      </c>
      <c r="I9" s="18" t="s">
        <v>143</v>
      </c>
    </row>
    <row r="10" spans="1:11" ht="18.899999999999999" customHeight="1" x14ac:dyDescent="0.2">
      <c r="A10" s="23"/>
      <c r="B10" s="139" t="s">
        <v>144</v>
      </c>
      <c r="C10" s="140"/>
      <c r="D10" s="140"/>
      <c r="E10" s="141"/>
      <c r="F10" s="19" t="s">
        <v>141</v>
      </c>
      <c r="G10" s="67">
        <f>'MPS(input)'!E25</f>
        <v>0</v>
      </c>
      <c r="H10" s="19" t="s">
        <v>83</v>
      </c>
      <c r="I10" s="18" t="s">
        <v>81</v>
      </c>
    </row>
    <row r="11" spans="1:11" ht="18.75" customHeight="1" thickBot="1" x14ac:dyDescent="0.25">
      <c r="A11" s="21" t="s">
        <v>145</v>
      </c>
      <c r="B11" s="14"/>
      <c r="C11" s="13"/>
      <c r="D11" s="15"/>
      <c r="E11" s="15"/>
      <c r="F11" s="15"/>
      <c r="G11" s="37"/>
      <c r="H11" s="14"/>
      <c r="I11" s="15"/>
    </row>
    <row r="12" spans="1:11" ht="18.75" customHeight="1" thickBot="1" x14ac:dyDescent="0.25">
      <c r="A12" s="23"/>
      <c r="B12" s="24" t="s">
        <v>146</v>
      </c>
      <c r="C12" s="17"/>
      <c r="D12" s="17"/>
      <c r="E12" s="17"/>
      <c r="F12" s="33" t="s">
        <v>138</v>
      </c>
      <c r="G12" s="40">
        <f>G13*(G14-G15)/1000*(100/G16)*G17</f>
        <v>0</v>
      </c>
      <c r="H12" s="34" t="s">
        <v>98</v>
      </c>
      <c r="I12" s="18" t="s">
        <v>147</v>
      </c>
    </row>
    <row r="13" spans="1:11" ht="36" customHeight="1" x14ac:dyDescent="0.2">
      <c r="A13" s="23"/>
      <c r="B13" s="25"/>
      <c r="C13" s="133" t="s">
        <v>23</v>
      </c>
      <c r="D13" s="134"/>
      <c r="E13" s="135"/>
      <c r="F13" s="20" t="s">
        <v>138</v>
      </c>
      <c r="G13" s="39">
        <f>'MPS(input)'!E8</f>
        <v>0</v>
      </c>
      <c r="H13" s="20" t="s">
        <v>24</v>
      </c>
      <c r="I13" s="32" t="s">
        <v>22</v>
      </c>
    </row>
    <row r="14" spans="1:11" ht="20.100000000000001" customHeight="1" x14ac:dyDescent="0.2">
      <c r="A14" s="23"/>
      <c r="B14" s="25"/>
      <c r="C14" s="133" t="s">
        <v>63</v>
      </c>
      <c r="D14" s="134"/>
      <c r="E14" s="135"/>
      <c r="F14" s="20" t="s">
        <v>138</v>
      </c>
      <c r="G14" s="39">
        <f>'MPS(input)'!E19</f>
        <v>0</v>
      </c>
      <c r="H14" s="20" t="s">
        <v>64</v>
      </c>
      <c r="I14" s="32" t="s">
        <v>62</v>
      </c>
    </row>
    <row r="15" spans="1:11" ht="20.100000000000001" customHeight="1" x14ac:dyDescent="0.2">
      <c r="A15" s="23"/>
      <c r="B15" s="25"/>
      <c r="C15" s="133" t="s">
        <v>67</v>
      </c>
      <c r="D15" s="134"/>
      <c r="E15" s="135"/>
      <c r="F15" s="20" t="s">
        <v>138</v>
      </c>
      <c r="G15" s="39">
        <f>'MPS(input)'!E20</f>
        <v>0</v>
      </c>
      <c r="H15" s="20" t="s">
        <v>64</v>
      </c>
      <c r="I15" s="32" t="s">
        <v>66</v>
      </c>
    </row>
    <row r="16" spans="1:11" ht="20.100000000000001" customHeight="1" x14ac:dyDescent="0.2">
      <c r="A16" s="23"/>
      <c r="B16" s="25"/>
      <c r="C16" s="133" t="s">
        <v>148</v>
      </c>
      <c r="D16" s="134"/>
      <c r="E16" s="135"/>
      <c r="F16" s="20" t="s">
        <v>138</v>
      </c>
      <c r="G16" s="63">
        <f>'MPS(input)'!E21</f>
        <v>89</v>
      </c>
      <c r="H16" s="20" t="s">
        <v>70</v>
      </c>
      <c r="I16" s="32" t="s">
        <v>68</v>
      </c>
    </row>
    <row r="17" spans="1:9" ht="36" customHeight="1" x14ac:dyDescent="0.2">
      <c r="A17" s="22"/>
      <c r="B17" s="26"/>
      <c r="C17" s="133" t="s">
        <v>73</v>
      </c>
      <c r="D17" s="134"/>
      <c r="E17" s="135"/>
      <c r="F17" s="19" t="s">
        <v>149</v>
      </c>
      <c r="G17" s="41">
        <f>'MPS(input)'!E22</f>
        <v>0</v>
      </c>
      <c r="H17" s="38" t="s">
        <v>74</v>
      </c>
      <c r="I17" s="32" t="s">
        <v>72</v>
      </c>
    </row>
    <row r="18" spans="1:9" ht="18.75" customHeight="1" thickBot="1" x14ac:dyDescent="0.25">
      <c r="A18" s="21" t="s">
        <v>150</v>
      </c>
      <c r="B18" s="13"/>
      <c r="C18" s="13"/>
      <c r="D18" s="13"/>
      <c r="E18" s="14"/>
      <c r="F18" s="15"/>
      <c r="G18" s="37"/>
      <c r="H18" s="14"/>
      <c r="I18" s="15"/>
    </row>
    <row r="19" spans="1:9" ht="18.75" customHeight="1" thickBot="1" x14ac:dyDescent="0.25">
      <c r="A19" s="23"/>
      <c r="B19" s="24" t="s">
        <v>151</v>
      </c>
      <c r="C19" s="17"/>
      <c r="D19" s="17"/>
      <c r="E19" s="17"/>
      <c r="F19" s="20" t="s">
        <v>138</v>
      </c>
      <c r="G19" s="40">
        <f>G20+G21+G22</f>
        <v>0</v>
      </c>
      <c r="H19" s="34" t="s">
        <v>98</v>
      </c>
      <c r="I19" s="18" t="s">
        <v>152</v>
      </c>
    </row>
    <row r="20" spans="1:9" ht="36" customHeight="1" x14ac:dyDescent="0.2">
      <c r="A20" s="42"/>
      <c r="B20" s="43"/>
      <c r="C20" s="133" t="s">
        <v>153</v>
      </c>
      <c r="D20" s="134"/>
      <c r="E20" s="135"/>
      <c r="F20" s="20" t="s">
        <v>138</v>
      </c>
      <c r="G20" s="58">
        <f>IFERROR('MPS(input)'!E9*LARGE('MPS(input)'!E26:E30,1),0)</f>
        <v>0</v>
      </c>
      <c r="H20" s="34" t="s">
        <v>98</v>
      </c>
      <c r="I20" s="18" t="s">
        <v>154</v>
      </c>
    </row>
    <row r="21" spans="1:9" ht="36" customHeight="1" x14ac:dyDescent="0.2">
      <c r="A21" s="42"/>
      <c r="B21" s="43"/>
      <c r="C21" s="146" t="s">
        <v>155</v>
      </c>
      <c r="D21" s="147"/>
      <c r="E21" s="148"/>
      <c r="F21" s="19" t="s">
        <v>141</v>
      </c>
      <c r="G21" s="58">
        <f>SUMPRODUCT('MPS(input_separate)'!C8:C12,'MPS(input_separate)'!D8:D12,'MPS(input_separate)'!E8:E12)</f>
        <v>0</v>
      </c>
      <c r="H21" s="34" t="s">
        <v>98</v>
      </c>
      <c r="I21" s="18" t="s">
        <v>156</v>
      </c>
    </row>
    <row r="22" spans="1:9" ht="36" customHeight="1" x14ac:dyDescent="0.2">
      <c r="A22" s="42"/>
      <c r="B22" s="26"/>
      <c r="C22" s="143" t="s">
        <v>157</v>
      </c>
      <c r="D22" s="144"/>
      <c r="E22" s="145"/>
      <c r="F22" s="19" t="s">
        <v>141</v>
      </c>
      <c r="G22" s="44">
        <f>SUMPRODUCT('MPS(input_separate)'!C19:C68,'MPS(input_separate)'!D19:D68,'MPS(input_separate)'!E19:E68)</f>
        <v>0</v>
      </c>
      <c r="H22" s="19" t="s">
        <v>158</v>
      </c>
      <c r="I22" s="18" t="s">
        <v>159</v>
      </c>
    </row>
    <row r="23" spans="1:9" x14ac:dyDescent="0.2">
      <c r="C23" s="5"/>
      <c r="E23" s="5"/>
      <c r="F23" s="7"/>
      <c r="G23" s="6"/>
      <c r="H23" s="2"/>
      <c r="I23" s="4"/>
    </row>
    <row r="24" spans="1:9" ht="21.75" customHeight="1" x14ac:dyDescent="0.2">
      <c r="E24" s="1" t="s">
        <v>160</v>
      </c>
    </row>
    <row r="25" spans="1:9" ht="30" customHeight="1" x14ac:dyDescent="0.2">
      <c r="E25" s="27" t="s">
        <v>69</v>
      </c>
      <c r="F25" s="28">
        <v>89</v>
      </c>
      <c r="G25" s="47" t="s">
        <v>70</v>
      </c>
      <c r="H25" s="2"/>
    </row>
    <row r="26" spans="1:9" s="2" customFormat="1" x14ac:dyDescent="0.2">
      <c r="E26" s="1"/>
      <c r="F26" s="1"/>
      <c r="G26" s="1"/>
      <c r="H26" s="1"/>
    </row>
    <row r="27" spans="1:9" ht="61.95" customHeight="1" x14ac:dyDescent="0.2">
      <c r="E27" s="131" t="s">
        <v>167</v>
      </c>
      <c r="F27" s="28">
        <v>0.8</v>
      </c>
      <c r="G27" s="28" t="s">
        <v>142</v>
      </c>
    </row>
    <row r="28" spans="1:9" ht="61.95" customHeight="1" x14ac:dyDescent="0.2">
      <c r="E28" s="132"/>
      <c r="F28" s="28">
        <v>0.46</v>
      </c>
      <c r="G28" s="28" t="s">
        <v>142</v>
      </c>
    </row>
    <row r="29" spans="1:9" s="2" customFormat="1" x14ac:dyDescent="0.2">
      <c r="E29" s="1"/>
      <c r="F29" s="1"/>
      <c r="G29" s="1"/>
      <c r="H29" s="1"/>
    </row>
    <row r="30" spans="1:9" s="2" customFormat="1" ht="30" customHeight="1" x14ac:dyDescent="0.2">
      <c r="E30" s="31" t="s">
        <v>161</v>
      </c>
      <c r="F30" s="28" t="s">
        <v>162</v>
      </c>
      <c r="G30" s="1"/>
      <c r="H30" s="1"/>
    </row>
    <row r="31" spans="1:9" s="2" customFormat="1" ht="30" customHeight="1" x14ac:dyDescent="0.2">
      <c r="E31" s="31" t="s">
        <v>194</v>
      </c>
      <c r="F31" s="28">
        <v>2.4499999999999999E-4</v>
      </c>
      <c r="G31" s="47" t="s">
        <v>83</v>
      </c>
      <c r="H31" s="1"/>
    </row>
    <row r="32" spans="1:9" ht="30" customHeight="1" x14ac:dyDescent="0.2">
      <c r="E32" s="31" t="s">
        <v>195</v>
      </c>
      <c r="F32" s="28">
        <v>1.2899999999999999E-4</v>
      </c>
      <c r="G32" s="47" t="s">
        <v>83</v>
      </c>
    </row>
  </sheetData>
  <sheetProtection algorithmName="SHA-512" hashValue="YXeFkGU8RT5ltw1t1P4+8vzHwhqu/91lOVbF8CjIC+GLqu99I3Wn1+1K+3f52g4F9kroiPk7uR/8xeLyDkSHNA==" saltValue="DjsC7XijLbsBEvpAgpaUcw==" spinCount="100000" sheet="1" objects="1" scenarios="1"/>
  <mergeCells count="13">
    <mergeCell ref="A3:I3"/>
    <mergeCell ref="B8:E8"/>
    <mergeCell ref="C22:E22"/>
    <mergeCell ref="C21:E21"/>
    <mergeCell ref="C16:E16"/>
    <mergeCell ref="C17:E17"/>
    <mergeCell ref="C20:E20"/>
    <mergeCell ref="E27:E28"/>
    <mergeCell ref="C13:E13"/>
    <mergeCell ref="C14:E14"/>
    <mergeCell ref="C15:E15"/>
    <mergeCell ref="B9:E9"/>
    <mergeCell ref="B10:E10"/>
  </mergeCells>
  <phoneticPr fontId="2"/>
  <pageMargins left="0.70866141732283472" right="0.70866141732283472" top="0.74803149606299213" bottom="0.74803149606299213" header="0.31496062992125984" footer="0.31496062992125984"/>
  <pageSetup paperSize="9" scale="6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B3A2-823E-4C80-A47C-B9A40937B6D3}">
  <sheetPr>
    <tabColor theme="3" tint="0.39997558519241921"/>
  </sheetPr>
  <dimension ref="A1:C12"/>
  <sheetViews>
    <sheetView showGridLines="0" view="pageBreakPreview" zoomScale="80" zoomScaleNormal="80" zoomScaleSheetLayoutView="80" workbookViewId="0"/>
  </sheetViews>
  <sheetFormatPr defaultColWidth="9" defaultRowHeight="13.2" x14ac:dyDescent="0.2"/>
  <cols>
    <col min="1" max="1" width="3.6640625" customWidth="1"/>
    <col min="2" max="2" width="36.33203125" customWidth="1"/>
    <col min="3" max="3" width="49.109375" customWidth="1"/>
  </cols>
  <sheetData>
    <row r="1" spans="1:3" ht="18" customHeight="1" x14ac:dyDescent="0.2">
      <c r="C1" s="78" t="str">
        <f>'MPS(input)'!K1</f>
        <v>Monitoring Spreadsheet: JCM_TH_AM019_ver01.0</v>
      </c>
    </row>
    <row r="2" spans="1:3" ht="18" customHeight="1" x14ac:dyDescent="0.2">
      <c r="C2" s="78" t="str">
        <f>'MPS(input)'!K2</f>
        <v>Reference Number:</v>
      </c>
    </row>
    <row r="3" spans="1:3" ht="24.75" customHeight="1" x14ac:dyDescent="0.2">
      <c r="A3" s="105" t="s">
        <v>206</v>
      </c>
      <c r="B3" s="105"/>
      <c r="C3" s="105"/>
    </row>
    <row r="5" spans="1:3" ht="21" customHeight="1" x14ac:dyDescent="0.2">
      <c r="B5" s="79" t="s">
        <v>185</v>
      </c>
      <c r="C5" s="79" t="s">
        <v>186</v>
      </c>
    </row>
    <row r="6" spans="1:3" ht="54.75" customHeight="1" x14ac:dyDescent="0.2">
      <c r="B6" s="80"/>
      <c r="C6" s="80"/>
    </row>
    <row r="7" spans="1:3" ht="54.75" customHeight="1" x14ac:dyDescent="0.2">
      <c r="B7" s="80"/>
      <c r="C7" s="80"/>
    </row>
    <row r="8" spans="1:3" ht="54.75" customHeight="1" x14ac:dyDescent="0.2">
      <c r="B8" s="80"/>
      <c r="C8" s="80"/>
    </row>
    <row r="9" spans="1:3" ht="54.75" customHeight="1" x14ac:dyDescent="0.2">
      <c r="B9" s="80"/>
      <c r="C9" s="80"/>
    </row>
    <row r="10" spans="1:3" ht="54.75" customHeight="1" x14ac:dyDescent="0.2">
      <c r="B10" s="80"/>
      <c r="C10" s="80"/>
    </row>
    <row r="11" spans="1:3" ht="54.75" customHeight="1" x14ac:dyDescent="0.2">
      <c r="B11" s="80"/>
      <c r="C11" s="80"/>
    </row>
    <row r="12" spans="1:3" ht="54.75" customHeight="1" x14ac:dyDescent="0.2">
      <c r="B12" s="80"/>
      <c r="C12" s="80"/>
    </row>
  </sheetData>
  <sheetProtection algorithmName="SHA-512" hashValue="gMF+ttdtP1WPuU44pCsOALiVvcp3c68vo8TxuzNjII7KLPNiAYVEbVj3cuhf3vX4XRZnrpKXJ8gDEKdzxa8COg==" saltValue="NBimFjmpIsIgdOH+ZT9Heg==" spinCount="100000" sheet="1" formatCells="0" formatRows="0" insertRows="0"/>
  <mergeCells count="1">
    <mergeCell ref="A3:C3"/>
  </mergeCells>
  <phoneticPr fontId="2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1A38-3EC6-4F3E-B841-915F722004E2}">
  <sheetPr>
    <tabColor theme="5" tint="0.39997558519241921"/>
    <pageSetUpPr fitToPage="1"/>
  </sheetPr>
  <dimension ref="A1:L42"/>
  <sheetViews>
    <sheetView showGridLines="0" view="pageBreakPreview" zoomScale="85" zoomScaleNormal="60" zoomScaleSheetLayoutView="85" workbookViewId="0"/>
  </sheetViews>
  <sheetFormatPr defaultColWidth="9" defaultRowHeight="13.8" x14ac:dyDescent="0.2"/>
  <cols>
    <col min="1" max="1" width="3.6640625" style="82" customWidth="1"/>
    <col min="2" max="3" width="15.6640625" style="82" customWidth="1"/>
    <col min="4" max="4" width="16.88671875" style="82" customWidth="1"/>
    <col min="5" max="5" width="32.21875" style="82" customWidth="1"/>
    <col min="6" max="6" width="21.109375" style="82" customWidth="1"/>
    <col min="7" max="7" width="19.77734375" style="82" bestFit="1" customWidth="1"/>
    <col min="8" max="8" width="15.44140625" style="82" customWidth="1"/>
    <col min="9" max="9" width="21.33203125" style="82" customWidth="1"/>
    <col min="10" max="10" width="63.44140625" style="82" customWidth="1"/>
    <col min="11" max="11" width="15.77734375" style="82" customWidth="1"/>
    <col min="12" max="12" width="14.6640625" style="82" customWidth="1"/>
    <col min="13" max="16384" width="9" style="82"/>
  </cols>
  <sheetData>
    <row r="1" spans="1:12" x14ac:dyDescent="0.2">
      <c r="L1" s="83" t="str">
        <f>'MPS(input)'!K1</f>
        <v>Monitoring Spreadsheet: JCM_TH_AM019_ver01.0</v>
      </c>
    </row>
    <row r="2" spans="1:12" x14ac:dyDescent="0.2">
      <c r="L2" s="83" t="str">
        <f>'MPS(input)'!K2</f>
        <v>Reference Number:</v>
      </c>
    </row>
    <row r="3" spans="1:12" ht="27" customHeight="1" x14ac:dyDescent="0.2">
      <c r="A3" s="105" t="s">
        <v>187</v>
      </c>
      <c r="B3" s="105"/>
      <c r="C3" s="105"/>
      <c r="D3" s="105"/>
      <c r="E3" s="105"/>
      <c r="F3" s="105"/>
      <c r="G3" s="105"/>
      <c r="H3" s="105"/>
      <c r="I3" s="105"/>
      <c r="J3" s="105"/>
      <c r="K3" s="105"/>
      <c r="L3" s="105"/>
    </row>
    <row r="5" spans="1:12" x14ac:dyDescent="0.2">
      <c r="A5" s="3" t="s">
        <v>188</v>
      </c>
      <c r="B5" s="3"/>
      <c r="C5" s="3"/>
    </row>
    <row r="6" spans="1:12" x14ac:dyDescent="0.2">
      <c r="A6" s="3"/>
      <c r="B6" s="86" t="s">
        <v>1</v>
      </c>
      <c r="C6" s="86" t="s">
        <v>2</v>
      </c>
      <c r="D6" s="86" t="s">
        <v>3</v>
      </c>
      <c r="E6" s="60" t="s">
        <v>4</v>
      </c>
      <c r="F6" s="86" t="s">
        <v>5</v>
      </c>
      <c r="G6" s="86" t="s">
        <v>6</v>
      </c>
      <c r="H6" s="86" t="s">
        <v>7</v>
      </c>
      <c r="I6" s="86" t="s">
        <v>8</v>
      </c>
      <c r="J6" s="86" t="s">
        <v>9</v>
      </c>
      <c r="K6" s="86" t="s">
        <v>10</v>
      </c>
      <c r="L6" s="86" t="s">
        <v>202</v>
      </c>
    </row>
    <row r="7" spans="1:12" s="8" customFormat="1" ht="27.6" x14ac:dyDescent="0.2">
      <c r="B7" s="86" t="s">
        <v>203</v>
      </c>
      <c r="C7" s="86" t="s">
        <v>11</v>
      </c>
      <c r="D7" s="86" t="s">
        <v>12</v>
      </c>
      <c r="E7" s="86" t="s">
        <v>13</v>
      </c>
      <c r="F7" s="60" t="s">
        <v>190</v>
      </c>
      <c r="G7" s="86" t="s">
        <v>15</v>
      </c>
      <c r="H7" s="86" t="s">
        <v>16</v>
      </c>
      <c r="I7" s="86" t="s">
        <v>17</v>
      </c>
      <c r="J7" s="86" t="s">
        <v>18</v>
      </c>
      <c r="K7" s="86" t="s">
        <v>19</v>
      </c>
      <c r="L7" s="86" t="s">
        <v>20</v>
      </c>
    </row>
    <row r="8" spans="1:12" ht="120" customHeight="1" x14ac:dyDescent="0.2">
      <c r="B8" s="89"/>
      <c r="C8" s="29" t="s">
        <v>21</v>
      </c>
      <c r="D8" s="30" t="s">
        <v>22</v>
      </c>
      <c r="E8" s="68" t="s">
        <v>23</v>
      </c>
      <c r="F8" s="69"/>
      <c r="G8" s="30" t="s">
        <v>24</v>
      </c>
      <c r="H8" s="70" t="s">
        <v>25</v>
      </c>
      <c r="I8" s="71" t="s">
        <v>26</v>
      </c>
      <c r="J8" s="107" t="s">
        <v>204</v>
      </c>
      <c r="K8" s="85" t="s">
        <v>28</v>
      </c>
      <c r="L8" s="85"/>
    </row>
    <row r="9" spans="1:12" ht="120" customHeight="1" x14ac:dyDescent="0.2">
      <c r="B9" s="89"/>
      <c r="C9" s="29" t="s">
        <v>29</v>
      </c>
      <c r="D9" s="30" t="s">
        <v>30</v>
      </c>
      <c r="E9" s="68" t="s">
        <v>31</v>
      </c>
      <c r="F9" s="69"/>
      <c r="G9" s="30" t="s">
        <v>32</v>
      </c>
      <c r="H9" s="70" t="s">
        <v>25</v>
      </c>
      <c r="I9" s="71" t="s">
        <v>26</v>
      </c>
      <c r="J9" s="108"/>
      <c r="K9" s="85" t="s">
        <v>28</v>
      </c>
      <c r="L9" s="72"/>
    </row>
    <row r="10" spans="1:12" ht="60" customHeight="1" x14ac:dyDescent="0.2">
      <c r="B10" s="90"/>
      <c r="C10" s="53" t="s">
        <v>33</v>
      </c>
      <c r="D10" s="51" t="s">
        <v>34</v>
      </c>
      <c r="E10" s="54" t="s">
        <v>35</v>
      </c>
      <c r="F10" s="50" t="s">
        <v>36</v>
      </c>
      <c r="G10" s="51" t="s">
        <v>37</v>
      </c>
      <c r="H10" s="73" t="s">
        <v>38</v>
      </c>
      <c r="I10" s="74" t="s">
        <v>39</v>
      </c>
      <c r="J10" s="52" t="s">
        <v>40</v>
      </c>
      <c r="K10" s="52" t="s">
        <v>28</v>
      </c>
      <c r="L10" s="71" t="s">
        <v>197</v>
      </c>
    </row>
    <row r="11" spans="1:12" ht="60" customHeight="1" x14ac:dyDescent="0.2">
      <c r="B11" s="89"/>
      <c r="C11" s="29" t="s">
        <v>41</v>
      </c>
      <c r="D11" s="30" t="s">
        <v>42</v>
      </c>
      <c r="E11" s="68" t="s">
        <v>43</v>
      </c>
      <c r="F11" s="50" t="s">
        <v>36</v>
      </c>
      <c r="G11" s="30" t="s">
        <v>44</v>
      </c>
      <c r="H11" s="72" t="s">
        <v>45</v>
      </c>
      <c r="I11" s="71" t="s">
        <v>46</v>
      </c>
      <c r="J11" s="71" t="s">
        <v>47</v>
      </c>
      <c r="K11" s="85" t="s">
        <v>48</v>
      </c>
      <c r="L11" s="71" t="s">
        <v>198</v>
      </c>
    </row>
    <row r="12" spans="1:12" ht="60" customHeight="1" x14ac:dyDescent="0.2">
      <c r="B12" s="89"/>
      <c r="C12" s="29" t="s">
        <v>49</v>
      </c>
      <c r="D12" s="30" t="s">
        <v>50</v>
      </c>
      <c r="E12" s="68" t="s">
        <v>51</v>
      </c>
      <c r="F12" s="50" t="s">
        <v>36</v>
      </c>
      <c r="G12" s="30" t="s">
        <v>52</v>
      </c>
      <c r="H12" s="72" t="s">
        <v>38</v>
      </c>
      <c r="I12" s="71" t="s">
        <v>39</v>
      </c>
      <c r="J12" s="71" t="s">
        <v>40</v>
      </c>
      <c r="K12" s="85" t="s">
        <v>48</v>
      </c>
      <c r="L12" s="71" t="s">
        <v>196</v>
      </c>
    </row>
    <row r="13" spans="1:12" ht="60" customHeight="1" x14ac:dyDescent="0.2">
      <c r="B13" s="89"/>
      <c r="C13" s="29" t="s">
        <v>53</v>
      </c>
      <c r="D13" s="30" t="s">
        <v>54</v>
      </c>
      <c r="E13" s="68" t="s">
        <v>55</v>
      </c>
      <c r="F13" s="69"/>
      <c r="G13" s="30" t="s">
        <v>37</v>
      </c>
      <c r="H13" s="72" t="s">
        <v>38</v>
      </c>
      <c r="I13" s="71" t="s">
        <v>39</v>
      </c>
      <c r="J13" s="85" t="s">
        <v>40</v>
      </c>
      <c r="K13" s="85" t="s">
        <v>28</v>
      </c>
      <c r="L13" s="71" t="s">
        <v>56</v>
      </c>
    </row>
    <row r="14" spans="1:12" ht="240" customHeight="1" x14ac:dyDescent="0.2">
      <c r="B14" s="89"/>
      <c r="C14" s="29" t="s">
        <v>57</v>
      </c>
      <c r="D14" s="30" t="s">
        <v>58</v>
      </c>
      <c r="E14" s="68" t="s">
        <v>59</v>
      </c>
      <c r="F14" s="69"/>
      <c r="G14" s="30" t="s">
        <v>32</v>
      </c>
      <c r="H14" s="70" t="s">
        <v>25</v>
      </c>
      <c r="I14" s="71" t="s">
        <v>26</v>
      </c>
      <c r="J14" s="71" t="s">
        <v>60</v>
      </c>
      <c r="K14" s="85" t="s">
        <v>28</v>
      </c>
      <c r="L14" s="71" t="s">
        <v>56</v>
      </c>
    </row>
    <row r="16" spans="1:12" x14ac:dyDescent="0.2">
      <c r="A16" s="3" t="s">
        <v>200</v>
      </c>
    </row>
    <row r="17" spans="2:12" x14ac:dyDescent="0.2">
      <c r="B17" s="97" t="s">
        <v>1</v>
      </c>
      <c r="C17" s="97"/>
      <c r="D17" s="97" t="s">
        <v>2</v>
      </c>
      <c r="E17" s="97"/>
      <c r="F17" s="60" t="s">
        <v>3</v>
      </c>
      <c r="G17" s="86" t="s">
        <v>4</v>
      </c>
      <c r="H17" s="97" t="s">
        <v>5</v>
      </c>
      <c r="I17" s="97"/>
      <c r="J17" s="97"/>
      <c r="K17" s="97" t="s">
        <v>6</v>
      </c>
      <c r="L17" s="97"/>
    </row>
    <row r="18" spans="2:12" x14ac:dyDescent="0.2">
      <c r="B18" s="97" t="s">
        <v>12</v>
      </c>
      <c r="C18" s="97"/>
      <c r="D18" s="97" t="s">
        <v>13</v>
      </c>
      <c r="E18" s="97"/>
      <c r="F18" s="60" t="s">
        <v>14</v>
      </c>
      <c r="G18" s="86" t="s">
        <v>15</v>
      </c>
      <c r="H18" s="97" t="s">
        <v>17</v>
      </c>
      <c r="I18" s="97"/>
      <c r="J18" s="97"/>
      <c r="K18" s="97" t="s">
        <v>20</v>
      </c>
      <c r="L18" s="97"/>
    </row>
    <row r="19" spans="2:12" ht="60" customHeight="1" x14ac:dyDescent="0.2">
      <c r="B19" s="152" t="s">
        <v>62</v>
      </c>
      <c r="C19" s="152"/>
      <c r="D19" s="109" t="s">
        <v>63</v>
      </c>
      <c r="E19" s="109"/>
      <c r="F19" s="91">
        <f>'MPS(input)'!E19</f>
        <v>0</v>
      </c>
      <c r="G19" s="30" t="s">
        <v>64</v>
      </c>
      <c r="H19" s="153" t="str">
        <f>'MPS(input)'!G19</f>
        <v>Based on saturated steam table using the values for setting steam pressure according to vendor specification or operation manual on the site.</v>
      </c>
      <c r="I19" s="153"/>
      <c r="J19" s="153"/>
      <c r="K19" s="154">
        <f>'MPS(input)'!J19</f>
        <v>0</v>
      </c>
      <c r="L19" s="155"/>
    </row>
    <row r="20" spans="2:12" ht="309.75" customHeight="1" x14ac:dyDescent="0.2">
      <c r="B20" s="152" t="s">
        <v>66</v>
      </c>
      <c r="C20" s="152"/>
      <c r="D20" s="109" t="s">
        <v>67</v>
      </c>
      <c r="E20" s="109"/>
      <c r="F20" s="91">
        <f>'MPS(input)'!E20</f>
        <v>0</v>
      </c>
      <c r="G20" s="30" t="s">
        <v>64</v>
      </c>
      <c r="H20" s="153" t="str">
        <f>'MPS(input)'!G20</f>
        <v>Calculated based on the following equation:
    h'water = TFW × Cp
Where:
TFW: Temperature of feed water [°C]
Cp: Specific heat capacity of water [kJ/(kg‧°C)] (= 4.184 kJ/(kg‧°C))
The highest air temperature recorded in Thailand by the Thai Meteorological Department is applied to TFW for conservativeness.
(In case that hot water recovered by drain recovery system is not reused for feed water into project biomass boiler(s))
The highest air temperature recorded in Thailand by the Thai Meteorological Department is applied to TFW for conservativeness.
(In case that hot water recovered by drain recovery system is reused for feed water into project biomass boiler(s))
TFW is fixed at the values taken from implementation plan or operation manual on the site for feed water into project biomass boiler(s). 
Cp: Theoretical value provided in table 6 of Cabinet Order No. 357 of 1992, Japan</v>
      </c>
      <c r="I20" s="153"/>
      <c r="J20" s="153"/>
      <c r="K20" s="154">
        <f>'MPS(input)'!J20</f>
        <v>0</v>
      </c>
      <c r="L20" s="155"/>
    </row>
    <row r="21" spans="2:12" ht="60" customHeight="1" x14ac:dyDescent="0.2">
      <c r="B21" s="152" t="s">
        <v>68</v>
      </c>
      <c r="C21" s="152"/>
      <c r="D21" s="109" t="s">
        <v>69</v>
      </c>
      <c r="E21" s="109"/>
      <c r="F21" s="92">
        <f>'MPS(input)'!E21</f>
        <v>89</v>
      </c>
      <c r="G21" s="30" t="s">
        <v>70</v>
      </c>
      <c r="H21" s="153" t="str">
        <f>'MPS(input)'!G21</f>
        <v>TH_AM009.
The value is derived from the survey. It is revised if deemed necessary by the Joint Committee.</v>
      </c>
      <c r="I21" s="153"/>
      <c r="J21" s="153"/>
      <c r="K21" s="154">
        <f>'MPS(input)'!J21</f>
        <v>0</v>
      </c>
      <c r="L21" s="155"/>
    </row>
    <row r="22" spans="2:12" ht="90" customHeight="1" x14ac:dyDescent="0.2">
      <c r="B22" s="152" t="s">
        <v>72</v>
      </c>
      <c r="C22" s="152"/>
      <c r="D22" s="109" t="s">
        <v>73</v>
      </c>
      <c r="E22" s="109"/>
      <c r="F22" s="91">
        <f>'MPS(input)'!E22</f>
        <v>0</v>
      </c>
      <c r="G22" s="30" t="s">
        <v>74</v>
      </c>
      <c r="H22" s="153" t="str">
        <f>'MPS(input)'!G22</f>
        <v>CO2 emission factor of natural gas is applied in this methodology in a conservative manner.
In the order of preference:
a) regional or national default values; or
b) IPCC default values provided in table 1.4 of Ch.1 Vol.2 of 2006 IPCC Guidelines on National GHG Inventories. Lower value is applied.</v>
      </c>
      <c r="I22" s="153"/>
      <c r="J22" s="153"/>
      <c r="K22" s="154">
        <f>'MPS(input)'!J22</f>
        <v>0</v>
      </c>
      <c r="L22" s="155"/>
    </row>
    <row r="23" spans="2:12" ht="90" customHeight="1" x14ac:dyDescent="0.2">
      <c r="B23" s="152" t="s">
        <v>76</v>
      </c>
      <c r="C23" s="152"/>
      <c r="D23" s="98" t="s">
        <v>77</v>
      </c>
      <c r="E23" s="99"/>
      <c r="F23" s="93" t="str">
        <f>'MPS(input)'!E23</f>
        <v>-</v>
      </c>
      <c r="G23" s="51" t="s">
        <v>78</v>
      </c>
      <c r="H23" s="153" t="str">
        <f>'MPS(input)'!G23</f>
        <v>In the order of preference:
a) values provided by the fuel supplier;
b) measurement by the project participants;
c) regional or national default values; or
d) IPCC default values provided in table 1.2 of Ch.1 Vol.2 of 2006 IPCC Guidelines on National GHG Inventories. Upper value is applied.</v>
      </c>
      <c r="I23" s="153"/>
      <c r="J23" s="153"/>
      <c r="K23" s="154" t="str">
        <f>'MPS(input)'!J23</f>
        <v>Input on "MPS(input_separate)" sheet</v>
      </c>
      <c r="L23" s="155"/>
    </row>
    <row r="24" spans="2:12" ht="90" customHeight="1" x14ac:dyDescent="0.2">
      <c r="B24" s="152" t="s">
        <v>79</v>
      </c>
      <c r="C24" s="152"/>
      <c r="D24" s="98" t="s">
        <v>80</v>
      </c>
      <c r="E24" s="99"/>
      <c r="F24" s="93" t="str">
        <f>'MPS(input)'!E24</f>
        <v>-</v>
      </c>
      <c r="G24" s="51" t="s">
        <v>74</v>
      </c>
      <c r="H24" s="153" t="str">
        <f>'MPS(input)'!G24</f>
        <v>In order of preference:
a) values provided by the fuel supplier;
b) measurement by the project participants;
c) regional or national default values; or
d) IPCC default values provided in table 1.4 of Ch.1 Vol.2 of 2006 IPCC Guidelines on National GHG Inventories. Upper value is applied.</v>
      </c>
      <c r="I24" s="153"/>
      <c r="J24" s="153"/>
      <c r="K24" s="154" t="str">
        <f>'MPS(input)'!J24</f>
        <v>Input on "MPS(input_separate)" sheet</v>
      </c>
      <c r="L24" s="155"/>
    </row>
    <row r="25" spans="2:12" ht="60" customHeight="1" x14ac:dyDescent="0.2">
      <c r="B25" s="152" t="s">
        <v>81</v>
      </c>
      <c r="C25" s="152"/>
      <c r="D25" s="110" t="s">
        <v>82</v>
      </c>
      <c r="E25" s="111"/>
      <c r="F25" s="91">
        <f>'MPS(input)'!E25</f>
        <v>0</v>
      </c>
      <c r="G25" s="30" t="s">
        <v>83</v>
      </c>
      <c r="H25" s="153" t="str">
        <f>'MPS(input)'!G25</f>
        <v>CDM methodological tool “TOOL 12: Project and leakage emissions from transportation of freight”
Light vehicle: 0.000245 tCO2/(t‧km)
Heavy vehicle: 0.000129 tCO2/(t‧km)</v>
      </c>
      <c r="I25" s="153"/>
      <c r="J25" s="153"/>
      <c r="K25" s="154">
        <f>'MPS(input)'!J25</f>
        <v>0</v>
      </c>
      <c r="L25" s="155"/>
    </row>
    <row r="26" spans="2:12" ht="60" customHeight="1" x14ac:dyDescent="0.2">
      <c r="B26" s="152" t="s">
        <v>85</v>
      </c>
      <c r="C26" s="152"/>
      <c r="D26" s="109" t="s">
        <v>175</v>
      </c>
      <c r="E26" s="109"/>
      <c r="F26" s="94">
        <f>'MPS(input)'!E26</f>
        <v>0</v>
      </c>
      <c r="G26" s="30" t="s">
        <v>86</v>
      </c>
      <c r="H26" s="153" t="str">
        <f>'MPS(input)'!G26</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6" s="153"/>
      <c r="J26" s="153"/>
      <c r="K26" s="154">
        <f>'MPS(input)'!J26</f>
        <v>0</v>
      </c>
      <c r="L26" s="155"/>
    </row>
    <row r="27" spans="2:12" ht="81.75" customHeight="1" x14ac:dyDescent="0.2">
      <c r="B27" s="152" t="s">
        <v>85</v>
      </c>
      <c r="C27" s="152"/>
      <c r="D27" s="109" t="s">
        <v>176</v>
      </c>
      <c r="E27" s="109"/>
      <c r="F27" s="95">
        <f>'MPS(input)'!E27</f>
        <v>0</v>
      </c>
      <c r="G27" s="30" t="s">
        <v>86</v>
      </c>
      <c r="H27" s="153" t="str">
        <f>'MPS(input)'!G27</f>
        <v>Power generation efficiency obtained from manufacturer's specification; and
CO2 emission factor of the fuel consumed by the captive power generation system.</v>
      </c>
      <c r="I27" s="153"/>
      <c r="J27" s="153"/>
      <c r="K27" s="154" t="str">
        <f>'MPS(input)'!J27</f>
        <v>Calculated</v>
      </c>
      <c r="L27" s="155"/>
    </row>
    <row r="28" spans="2:12" ht="87.75" customHeight="1" x14ac:dyDescent="0.2">
      <c r="B28" s="152" t="s">
        <v>85</v>
      </c>
      <c r="C28" s="152"/>
      <c r="D28" s="109" t="s">
        <v>177</v>
      </c>
      <c r="E28" s="109"/>
      <c r="F28" s="95">
        <f>'MPS(input)'!E28</f>
        <v>0</v>
      </c>
      <c r="G28" s="30" t="s">
        <v>86</v>
      </c>
      <c r="H28" s="153" t="str">
        <f>'MPS(input)'!G28</f>
        <v>The power generation efficiency calculated from monitored data of the amount of fuel input for power generation and the amount of electricity generated;
Net calorific value of the fuel consumed by the captive power generation system; and
CO2 emission factor of the fuel consumed by the captive power generation system.</v>
      </c>
      <c r="I28" s="153"/>
      <c r="J28" s="153"/>
      <c r="K28" s="154" t="str">
        <f>'MPS(input)'!J28</f>
        <v>Calculated</v>
      </c>
      <c r="L28" s="155"/>
    </row>
    <row r="29" spans="2:12" ht="111" customHeight="1" x14ac:dyDescent="0.2">
      <c r="B29" s="152" t="s">
        <v>85</v>
      </c>
      <c r="C29" s="152"/>
      <c r="D29" s="115" t="s">
        <v>178</v>
      </c>
      <c r="E29" s="116"/>
      <c r="F29" s="91">
        <f>'MPS(input)'!E29</f>
        <v>0</v>
      </c>
      <c r="G29" s="30"/>
      <c r="H29" s="153" t="str">
        <f>'MPS(input)'!G29</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9" s="153"/>
      <c r="J29" s="153"/>
      <c r="K29" s="154">
        <f>'MPS(input)'!J29</f>
        <v>0</v>
      </c>
      <c r="L29" s="155"/>
    </row>
    <row r="30" spans="2:12" ht="60" customHeight="1" x14ac:dyDescent="0.2">
      <c r="B30" s="152" t="s">
        <v>85</v>
      </c>
      <c r="C30" s="152"/>
      <c r="D30" s="109" t="s">
        <v>179</v>
      </c>
      <c r="E30" s="109"/>
      <c r="F30" s="91">
        <f>'MPS(input)'!E30</f>
        <v>0</v>
      </c>
      <c r="G30" s="30"/>
      <c r="H30" s="153" t="str">
        <f>'MPS(input)'!G30</f>
        <v>The evidence stating information relevant to the value of emission factor (e.g. data of power generation, type of power plant, type of fossil fuel, period of time)</v>
      </c>
      <c r="I30" s="153"/>
      <c r="J30" s="153"/>
      <c r="K30" s="154">
        <f>'MPS(input)'!J30</f>
        <v>0</v>
      </c>
      <c r="L30" s="155"/>
    </row>
    <row r="31" spans="2:12" ht="60" customHeight="1" x14ac:dyDescent="0.2">
      <c r="B31" s="152" t="s">
        <v>88</v>
      </c>
      <c r="C31" s="152"/>
      <c r="D31" s="109" t="s">
        <v>89</v>
      </c>
      <c r="E31" s="109"/>
      <c r="F31" s="96">
        <f>'MPS(input)'!E31</f>
        <v>0</v>
      </c>
      <c r="G31" s="30" t="s">
        <v>70</v>
      </c>
      <c r="H31" s="153" t="str">
        <f>'MPS(input)'!G31</f>
        <v>Specification of the captive power generation system connected to the boiler, provided by the manufacturer.</v>
      </c>
      <c r="I31" s="153"/>
      <c r="J31" s="153"/>
      <c r="K31" s="154" t="str">
        <f>'MPS(input)'!J31</f>
        <v>For
Case 2), Option a); and
Case 3), Option b)</v>
      </c>
      <c r="L31" s="155"/>
    </row>
    <row r="32" spans="2:12" ht="90" customHeight="1" x14ac:dyDescent="0.2">
      <c r="B32" s="152" t="s">
        <v>90</v>
      </c>
      <c r="C32" s="152"/>
      <c r="D32" s="109" t="s">
        <v>91</v>
      </c>
      <c r="E32" s="109"/>
      <c r="F32" s="91">
        <f>'MPS(input)'!E32</f>
        <v>0</v>
      </c>
      <c r="G32" s="30" t="s">
        <v>78</v>
      </c>
      <c r="H32" s="153" t="str">
        <f>'MPS(input)'!G32</f>
        <v>In order of preference:
1) values provided by the fuel supplier;
2) measurement by the project participants;
3) regional or national default values;
4) IPCC default values provided in table 1.2 of Ch.1 Vol.2 of 2006 IPCC Guidelines on National GHG Inventories. Upper value is applied.</v>
      </c>
      <c r="I32" s="153"/>
      <c r="J32" s="153"/>
      <c r="K32" s="154" t="str">
        <f>'MPS(input)'!J32</f>
        <v>For
Case 2), Option b); and
Case 3), Option c)</v>
      </c>
      <c r="L32" s="155"/>
    </row>
    <row r="33" spans="1:12" ht="90" customHeight="1" x14ac:dyDescent="0.2">
      <c r="B33" s="152" t="s">
        <v>93</v>
      </c>
      <c r="C33" s="152"/>
      <c r="D33" s="109" t="s">
        <v>94</v>
      </c>
      <c r="E33" s="109"/>
      <c r="F33" s="91">
        <f>'MPS(input)'!E33</f>
        <v>0</v>
      </c>
      <c r="G33" s="30" t="s">
        <v>74</v>
      </c>
      <c r="H33" s="153" t="str">
        <f>'MPS(input)'!G33</f>
        <v>In order of preference:
1) values provided by the fuel supplier;
2) measurement by the project participants;
3) regional or national default values;
4) IPCC default values provided in table 1.4 of Ch.1 Vol.2 of 2006 IPCC Guidelines on National GHG Inventories. Upper value is applied.</v>
      </c>
      <c r="I33" s="153"/>
      <c r="J33" s="153"/>
      <c r="K33" s="154" t="str">
        <f>'MPS(input)'!J33</f>
        <v>For
Case 2), Options a) and b); and
Case 3), Options b) and c)</v>
      </c>
      <c r="L33" s="155"/>
    </row>
    <row r="35" spans="1:12" ht="16.2" x14ac:dyDescent="0.2">
      <c r="A35" s="3" t="s">
        <v>201</v>
      </c>
      <c r="B35" s="3"/>
      <c r="C35" s="3"/>
    </row>
    <row r="36" spans="1:12" ht="28.2" thickBot="1" x14ac:dyDescent="0.25">
      <c r="B36" s="87" t="s">
        <v>189</v>
      </c>
      <c r="C36" s="119" t="s">
        <v>97</v>
      </c>
      <c r="D36" s="119"/>
      <c r="E36" s="61" t="s">
        <v>15</v>
      </c>
    </row>
    <row r="37" spans="1:12" ht="16.8" thickBot="1" x14ac:dyDescent="0.25">
      <c r="B37" s="88"/>
      <c r="C37" s="120">
        <f>ROUNDDOWN('MRS(calc_process)'!G6, 0)</f>
        <v>0</v>
      </c>
      <c r="D37" s="121"/>
      <c r="E37" s="62" t="s">
        <v>98</v>
      </c>
    </row>
    <row r="38" spans="1:12" x14ac:dyDescent="0.2">
      <c r="G38" s="9"/>
      <c r="H38" s="9"/>
    </row>
    <row r="39" spans="1:12" x14ac:dyDescent="0.2">
      <c r="A39" s="3" t="s">
        <v>99</v>
      </c>
    </row>
    <row r="40" spans="1:12" ht="13.95" customHeight="1" x14ac:dyDescent="0.2">
      <c r="B40" s="20" t="s">
        <v>100</v>
      </c>
      <c r="C40" s="149" t="s">
        <v>101</v>
      </c>
      <c r="D40" s="150"/>
      <c r="E40" s="150"/>
      <c r="F40" s="150"/>
      <c r="G40" s="150"/>
      <c r="H40" s="150"/>
      <c r="I40" s="150"/>
      <c r="J40" s="151"/>
      <c r="K40" s="10"/>
    </row>
    <row r="41" spans="1:12" ht="13.95" customHeight="1" x14ac:dyDescent="0.2">
      <c r="B41" s="20" t="s">
        <v>102</v>
      </c>
      <c r="C41" s="149" t="s">
        <v>103</v>
      </c>
      <c r="D41" s="150"/>
      <c r="E41" s="150"/>
      <c r="F41" s="150"/>
      <c r="G41" s="150"/>
      <c r="H41" s="150"/>
      <c r="I41" s="150"/>
      <c r="J41" s="151"/>
      <c r="K41" s="10"/>
    </row>
    <row r="42" spans="1:12" ht="13.95" customHeight="1" x14ac:dyDescent="0.2">
      <c r="B42" s="20" t="s">
        <v>25</v>
      </c>
      <c r="C42" s="149" t="s">
        <v>104</v>
      </c>
      <c r="D42" s="150"/>
      <c r="E42" s="150"/>
      <c r="F42" s="150"/>
      <c r="G42" s="150"/>
      <c r="H42" s="150"/>
      <c r="I42" s="150"/>
      <c r="J42" s="151"/>
      <c r="K42" s="10"/>
    </row>
  </sheetData>
  <sheetProtection algorithmName="SHA-512" hashValue="mTmOlLTnFK9uWdOeONH4RjNPylbJ8uzXRgW/wnyfPkocgesaY3WrY0UnoRi3p9HPitdiees69QKJJ9ZnEx/MAA==" saltValue="W6knIUgUcB4N7I+jnpHIrQ==" spinCount="100000" sheet="1" objects="1" scenarios="1" formatCells="0" formatRows="0"/>
  <mergeCells count="75">
    <mergeCell ref="D18:E18"/>
    <mergeCell ref="H18:J18"/>
    <mergeCell ref="K18:L18"/>
    <mergeCell ref="B17:C17"/>
    <mergeCell ref="B18:C18"/>
    <mergeCell ref="A3:L3"/>
    <mergeCell ref="J8:J9"/>
    <mergeCell ref="D17:E17"/>
    <mergeCell ref="H17:J17"/>
    <mergeCell ref="K17:L17"/>
    <mergeCell ref="D19:E19"/>
    <mergeCell ref="H19:J19"/>
    <mergeCell ref="K19:L19"/>
    <mergeCell ref="D20:E20"/>
    <mergeCell ref="H20:J20"/>
    <mergeCell ref="K20:L20"/>
    <mergeCell ref="D21:E21"/>
    <mergeCell ref="H21:J21"/>
    <mergeCell ref="K21:L21"/>
    <mergeCell ref="D22:E22"/>
    <mergeCell ref="H22:J22"/>
    <mergeCell ref="K22:L22"/>
    <mergeCell ref="K25:L25"/>
    <mergeCell ref="D26:E26"/>
    <mergeCell ref="H26:J26"/>
    <mergeCell ref="K26:L26"/>
    <mergeCell ref="D23:E23"/>
    <mergeCell ref="H23:J23"/>
    <mergeCell ref="K23:L23"/>
    <mergeCell ref="D24:E24"/>
    <mergeCell ref="H24:J24"/>
    <mergeCell ref="K24:L24"/>
    <mergeCell ref="K29:L29"/>
    <mergeCell ref="D30:E30"/>
    <mergeCell ref="H30:J30"/>
    <mergeCell ref="K30:L30"/>
    <mergeCell ref="D27:E27"/>
    <mergeCell ref="H27:J27"/>
    <mergeCell ref="K27:L27"/>
    <mergeCell ref="D28:E28"/>
    <mergeCell ref="H28:J28"/>
    <mergeCell ref="K28:L28"/>
    <mergeCell ref="K33:L33"/>
    <mergeCell ref="C36:D36"/>
    <mergeCell ref="C37:D37"/>
    <mergeCell ref="B33:C33"/>
    <mergeCell ref="D31:E31"/>
    <mergeCell ref="H31:J31"/>
    <mergeCell ref="K31:L31"/>
    <mergeCell ref="D32:E32"/>
    <mergeCell ref="H32:J32"/>
    <mergeCell ref="K32:L32"/>
    <mergeCell ref="B24:C24"/>
    <mergeCell ref="B25:C25"/>
    <mergeCell ref="B26:C26"/>
    <mergeCell ref="D33:E33"/>
    <mergeCell ref="H33:J33"/>
    <mergeCell ref="D29:E29"/>
    <mergeCell ref="H29:J29"/>
    <mergeCell ref="D25:E25"/>
    <mergeCell ref="H25:J25"/>
    <mergeCell ref="B19:C19"/>
    <mergeCell ref="B20:C20"/>
    <mergeCell ref="B21:C21"/>
    <mergeCell ref="B22:C22"/>
    <mergeCell ref="B23:C23"/>
    <mergeCell ref="C40:J40"/>
    <mergeCell ref="C41:J41"/>
    <mergeCell ref="C42:J42"/>
    <mergeCell ref="B27:C27"/>
    <mergeCell ref="B28:C28"/>
    <mergeCell ref="B29:C29"/>
    <mergeCell ref="B30:C30"/>
    <mergeCell ref="B31:C31"/>
    <mergeCell ref="B32:C32"/>
  </mergeCells>
  <phoneticPr fontId="2"/>
  <pageMargins left="0.70866141732283472" right="0.70866141732283472" top="0.74803149606299213" bottom="0.74803149606299213" header="0.31496062992125984" footer="0.31496062992125984"/>
  <pageSetup paperSize="9" scale="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A87F-7EB8-4FB8-8167-E8D586629DB2}">
  <sheetPr>
    <tabColor theme="5" tint="0.39997558519241921"/>
  </sheetPr>
  <dimension ref="A1:L68"/>
  <sheetViews>
    <sheetView showGridLines="0" view="pageBreakPreview" zoomScale="80" zoomScaleNormal="100" zoomScaleSheetLayoutView="80" workbookViewId="0"/>
  </sheetViews>
  <sheetFormatPr defaultColWidth="8.88671875" defaultRowHeight="13.2" x14ac:dyDescent="0.2"/>
  <cols>
    <col min="1" max="1" width="11.109375" style="81" customWidth="1"/>
    <col min="2" max="2" width="14.33203125" style="81" customWidth="1"/>
    <col min="3" max="5" width="32.109375" style="81" customWidth="1"/>
    <col min="6" max="16384" width="8.88671875" style="81"/>
  </cols>
  <sheetData>
    <row r="1" spans="1:12" ht="13.8" x14ac:dyDescent="0.2">
      <c r="A1" s="82"/>
      <c r="B1" s="82"/>
      <c r="C1" s="82"/>
      <c r="D1" s="82"/>
      <c r="E1" s="83" t="str">
        <f>'MRS(input)'!L1</f>
        <v>Monitoring Spreadsheet: JCM_TH_AM019_ver01.0</v>
      </c>
      <c r="F1" s="82"/>
      <c r="G1" s="82"/>
      <c r="H1" s="82"/>
      <c r="I1" s="82"/>
      <c r="J1" s="82"/>
      <c r="K1" s="82"/>
    </row>
    <row r="2" spans="1:12" ht="13.8" x14ac:dyDescent="0.2">
      <c r="A2" s="82"/>
      <c r="B2" s="82"/>
      <c r="C2" s="82"/>
      <c r="D2" s="82"/>
      <c r="E2" s="83" t="str">
        <f>'MRS(input)'!L2</f>
        <v>Reference Number:</v>
      </c>
      <c r="F2" s="82"/>
      <c r="G2" s="82"/>
      <c r="H2" s="82"/>
      <c r="I2" s="82"/>
      <c r="J2" s="82"/>
      <c r="K2" s="82"/>
    </row>
    <row r="3" spans="1:12" ht="13.8" x14ac:dyDescent="0.2">
      <c r="A3" s="3" t="s">
        <v>105</v>
      </c>
      <c r="B3" s="82"/>
      <c r="C3" s="82"/>
      <c r="D3" s="82"/>
      <c r="E3" s="82"/>
      <c r="F3" s="82"/>
      <c r="G3" s="82"/>
      <c r="H3" s="82"/>
      <c r="I3" s="82"/>
      <c r="J3" s="82"/>
      <c r="K3" s="82"/>
      <c r="L3" s="82"/>
    </row>
    <row r="4" spans="1:12" ht="14.1" customHeight="1" x14ac:dyDescent="0.2">
      <c r="A4" s="122" t="s">
        <v>205</v>
      </c>
      <c r="B4" s="123"/>
      <c r="C4" s="123"/>
      <c r="D4" s="123"/>
      <c r="E4" s="124"/>
      <c r="F4" s="82"/>
      <c r="G4" s="82"/>
      <c r="H4" s="82"/>
      <c r="I4" s="82"/>
      <c r="J4" s="82"/>
      <c r="K4" s="82"/>
      <c r="L4" s="82"/>
    </row>
    <row r="5" spans="1:12" ht="60" customHeight="1" x14ac:dyDescent="0.2">
      <c r="A5" s="122" t="s">
        <v>107</v>
      </c>
      <c r="B5" s="124"/>
      <c r="C5" s="46" t="s">
        <v>108</v>
      </c>
      <c r="D5" s="46" t="s">
        <v>109</v>
      </c>
      <c r="E5" s="46" t="s">
        <v>110</v>
      </c>
      <c r="F5" s="82"/>
      <c r="G5" s="82"/>
      <c r="H5" s="82"/>
      <c r="I5" s="82"/>
      <c r="J5" s="82"/>
      <c r="K5" s="82"/>
      <c r="L5" s="82"/>
    </row>
    <row r="6" spans="1:12" ht="16.2" x14ac:dyDescent="0.2">
      <c r="A6" s="129" t="s">
        <v>111</v>
      </c>
      <c r="B6" s="127" t="s">
        <v>112</v>
      </c>
      <c r="C6" s="45" t="s">
        <v>113</v>
      </c>
      <c r="D6" s="45" t="s">
        <v>114</v>
      </c>
      <c r="E6" s="45" t="s">
        <v>115</v>
      </c>
      <c r="F6" s="82"/>
      <c r="G6" s="82"/>
      <c r="H6" s="82"/>
      <c r="I6" s="82"/>
      <c r="J6" s="82"/>
      <c r="K6" s="82"/>
      <c r="L6" s="82"/>
    </row>
    <row r="7" spans="1:12" ht="16.2" x14ac:dyDescent="0.2">
      <c r="A7" s="130"/>
      <c r="B7" s="128"/>
      <c r="C7" s="45" t="s">
        <v>116</v>
      </c>
      <c r="D7" s="45" t="s">
        <v>117</v>
      </c>
      <c r="E7" s="45" t="s">
        <v>118</v>
      </c>
      <c r="F7" s="82"/>
      <c r="G7" s="82"/>
      <c r="H7" s="82"/>
      <c r="I7" s="82"/>
      <c r="J7" s="82"/>
      <c r="K7" s="82"/>
      <c r="L7" s="82"/>
    </row>
    <row r="8" spans="1:12" ht="13.8" x14ac:dyDescent="0.2">
      <c r="A8" s="156">
        <v>1</v>
      </c>
      <c r="B8" s="49"/>
      <c r="C8" s="49"/>
      <c r="D8" s="49"/>
      <c r="E8" s="48"/>
      <c r="F8" s="82"/>
      <c r="G8" s="82"/>
      <c r="H8" s="82"/>
      <c r="I8" s="82"/>
      <c r="J8" s="82"/>
      <c r="K8" s="82"/>
      <c r="L8" s="82"/>
    </row>
    <row r="9" spans="1:12" ht="13.8" x14ac:dyDescent="0.2">
      <c r="A9" s="156">
        <v>2</v>
      </c>
      <c r="B9" s="49"/>
      <c r="C9" s="49"/>
      <c r="D9" s="49"/>
      <c r="E9" s="48"/>
      <c r="F9" s="82"/>
      <c r="G9" s="82"/>
      <c r="H9" s="82"/>
      <c r="I9" s="82"/>
      <c r="J9" s="82"/>
      <c r="K9" s="82"/>
      <c r="L9" s="82"/>
    </row>
    <row r="10" spans="1:12" ht="13.8" x14ac:dyDescent="0.2">
      <c r="A10" s="156">
        <v>3</v>
      </c>
      <c r="B10" s="49"/>
      <c r="C10" s="49"/>
      <c r="D10" s="49"/>
      <c r="E10" s="48"/>
      <c r="F10" s="82"/>
      <c r="G10" s="82"/>
      <c r="H10" s="82"/>
      <c r="I10" s="82"/>
      <c r="J10" s="82"/>
      <c r="K10" s="82"/>
      <c r="L10" s="82"/>
    </row>
    <row r="11" spans="1:12" ht="13.8" x14ac:dyDescent="0.2">
      <c r="A11" s="156">
        <v>4</v>
      </c>
      <c r="B11" s="49"/>
      <c r="C11" s="49"/>
      <c r="D11" s="49"/>
      <c r="E11" s="48"/>
      <c r="F11" s="82"/>
      <c r="G11" s="82"/>
      <c r="H11" s="82"/>
      <c r="I11" s="82"/>
      <c r="J11" s="82"/>
      <c r="K11" s="82"/>
      <c r="L11" s="82"/>
    </row>
    <row r="12" spans="1:12" ht="13.8" x14ac:dyDescent="0.2">
      <c r="A12" s="156">
        <v>5</v>
      </c>
      <c r="B12" s="49"/>
      <c r="C12" s="49"/>
      <c r="D12" s="49"/>
      <c r="E12" s="48"/>
      <c r="F12" s="82"/>
      <c r="G12" s="82"/>
      <c r="H12" s="82"/>
      <c r="I12" s="82"/>
      <c r="J12" s="82"/>
      <c r="K12" s="82"/>
      <c r="L12" s="82"/>
    </row>
    <row r="13" spans="1:12" ht="13.8" x14ac:dyDescent="0.2">
      <c r="A13" s="82"/>
      <c r="B13" s="82"/>
      <c r="C13" s="82"/>
      <c r="D13" s="82"/>
      <c r="E13" s="82"/>
      <c r="F13" s="82"/>
      <c r="G13" s="82"/>
      <c r="H13" s="82"/>
      <c r="I13" s="82"/>
      <c r="J13" s="82"/>
      <c r="K13" s="82"/>
      <c r="L13" s="82"/>
    </row>
    <row r="14" spans="1:12" ht="13.8" x14ac:dyDescent="0.2">
      <c r="A14" s="3" t="s">
        <v>119</v>
      </c>
      <c r="B14" s="82"/>
      <c r="C14" s="82"/>
      <c r="D14" s="82"/>
      <c r="E14" s="82"/>
      <c r="F14" s="82"/>
      <c r="G14" s="82"/>
      <c r="H14" s="82"/>
      <c r="I14" s="82"/>
      <c r="J14" s="82"/>
      <c r="K14" s="82"/>
      <c r="L14" s="82"/>
    </row>
    <row r="15" spans="1:12" ht="27.9" customHeight="1" x14ac:dyDescent="0.2">
      <c r="A15" s="122" t="s">
        <v>205</v>
      </c>
      <c r="B15" s="123"/>
      <c r="C15" s="123"/>
      <c r="D15" s="124"/>
      <c r="E15" s="46" t="s">
        <v>207</v>
      </c>
    </row>
    <row r="16" spans="1:12" ht="43.5" customHeight="1" x14ac:dyDescent="0.2">
      <c r="A16" s="122" t="s">
        <v>121</v>
      </c>
      <c r="B16" s="124"/>
      <c r="C16" s="46" t="s">
        <v>122</v>
      </c>
      <c r="D16" s="46" t="s">
        <v>123</v>
      </c>
      <c r="E16" s="46" t="s">
        <v>124</v>
      </c>
    </row>
    <row r="17" spans="1:5" ht="16.2" x14ac:dyDescent="0.2">
      <c r="A17" s="125" t="s">
        <v>125</v>
      </c>
      <c r="B17" s="126"/>
      <c r="C17" s="45" t="s">
        <v>126</v>
      </c>
      <c r="D17" s="45" t="s">
        <v>127</v>
      </c>
      <c r="E17" s="45" t="s">
        <v>128</v>
      </c>
    </row>
    <row r="18" spans="1:5" ht="16.2" x14ac:dyDescent="0.2">
      <c r="A18" s="122" t="s">
        <v>129</v>
      </c>
      <c r="B18" s="124"/>
      <c r="C18" s="45" t="s">
        <v>130</v>
      </c>
      <c r="D18" s="45" t="s">
        <v>131</v>
      </c>
      <c r="E18" s="45" t="s">
        <v>132</v>
      </c>
    </row>
    <row r="19" spans="1:5" ht="13.8" x14ac:dyDescent="0.2">
      <c r="A19" s="157">
        <v>1</v>
      </c>
      <c r="B19" s="158"/>
      <c r="C19" s="49"/>
      <c r="D19" s="48"/>
      <c r="E19" s="57">
        <f>'MPS(input_separate)'!E19</f>
        <v>0</v>
      </c>
    </row>
    <row r="20" spans="1:5" ht="13.8" x14ac:dyDescent="0.2">
      <c r="A20" s="157">
        <v>2</v>
      </c>
      <c r="B20" s="158"/>
      <c r="C20" s="49"/>
      <c r="D20" s="48"/>
      <c r="E20" s="57">
        <f>'MPS(input_separate)'!E20</f>
        <v>0</v>
      </c>
    </row>
    <row r="21" spans="1:5" ht="13.8" x14ac:dyDescent="0.2">
      <c r="A21" s="157">
        <v>3</v>
      </c>
      <c r="B21" s="158"/>
      <c r="C21" s="49"/>
      <c r="D21" s="48"/>
      <c r="E21" s="57">
        <f>'MPS(input_separate)'!E21</f>
        <v>0</v>
      </c>
    </row>
    <row r="22" spans="1:5" ht="13.8" x14ac:dyDescent="0.2">
      <c r="A22" s="157">
        <v>4</v>
      </c>
      <c r="B22" s="158"/>
      <c r="C22" s="49"/>
      <c r="D22" s="48"/>
      <c r="E22" s="57">
        <f>'MPS(input_separate)'!E22</f>
        <v>0</v>
      </c>
    </row>
    <row r="23" spans="1:5" ht="13.8" x14ac:dyDescent="0.2">
      <c r="A23" s="157">
        <v>5</v>
      </c>
      <c r="B23" s="158"/>
      <c r="C23" s="49"/>
      <c r="D23" s="48"/>
      <c r="E23" s="57">
        <f>'MPS(input_separate)'!E23</f>
        <v>0</v>
      </c>
    </row>
    <row r="24" spans="1:5" ht="13.8" x14ac:dyDescent="0.2">
      <c r="A24" s="157">
        <v>6</v>
      </c>
      <c r="B24" s="158"/>
      <c r="C24" s="49"/>
      <c r="D24" s="48"/>
      <c r="E24" s="57">
        <f>'MPS(input_separate)'!E24</f>
        <v>0</v>
      </c>
    </row>
    <row r="25" spans="1:5" ht="13.8" x14ac:dyDescent="0.2">
      <c r="A25" s="157">
        <v>7</v>
      </c>
      <c r="B25" s="158"/>
      <c r="C25" s="49"/>
      <c r="D25" s="48"/>
      <c r="E25" s="57">
        <f>'MPS(input_separate)'!E25</f>
        <v>0</v>
      </c>
    </row>
    <row r="26" spans="1:5" ht="13.8" x14ac:dyDescent="0.2">
      <c r="A26" s="157">
        <v>8</v>
      </c>
      <c r="B26" s="158"/>
      <c r="C26" s="49"/>
      <c r="D26" s="48"/>
      <c r="E26" s="57">
        <f>'MPS(input_separate)'!E26</f>
        <v>0</v>
      </c>
    </row>
    <row r="27" spans="1:5" ht="13.8" x14ac:dyDescent="0.2">
      <c r="A27" s="157">
        <v>9</v>
      </c>
      <c r="B27" s="158"/>
      <c r="C27" s="49"/>
      <c r="D27" s="48"/>
      <c r="E27" s="57">
        <f>'MPS(input_separate)'!E27</f>
        <v>0</v>
      </c>
    </row>
    <row r="28" spans="1:5" ht="13.8" x14ac:dyDescent="0.2">
      <c r="A28" s="157">
        <v>10</v>
      </c>
      <c r="B28" s="158"/>
      <c r="C28" s="49"/>
      <c r="D28" s="48"/>
      <c r="E28" s="57">
        <f>'MPS(input_separate)'!E28</f>
        <v>0</v>
      </c>
    </row>
    <row r="29" spans="1:5" ht="13.8" x14ac:dyDescent="0.2">
      <c r="A29" s="157">
        <v>11</v>
      </c>
      <c r="B29" s="158"/>
      <c r="C29" s="49"/>
      <c r="D29" s="48"/>
      <c r="E29" s="57">
        <f>'MPS(input_separate)'!E29</f>
        <v>0</v>
      </c>
    </row>
    <row r="30" spans="1:5" ht="13.8" x14ac:dyDescent="0.2">
      <c r="A30" s="157">
        <v>12</v>
      </c>
      <c r="B30" s="158"/>
      <c r="C30" s="49"/>
      <c r="D30" s="48"/>
      <c r="E30" s="57">
        <f>'MPS(input_separate)'!E30</f>
        <v>0</v>
      </c>
    </row>
    <row r="31" spans="1:5" ht="13.8" x14ac:dyDescent="0.2">
      <c r="A31" s="157">
        <v>13</v>
      </c>
      <c r="B31" s="158"/>
      <c r="C31" s="49"/>
      <c r="D31" s="48"/>
      <c r="E31" s="57">
        <f>'MPS(input_separate)'!E31</f>
        <v>0</v>
      </c>
    </row>
    <row r="32" spans="1:5" ht="13.8" x14ac:dyDescent="0.2">
      <c r="A32" s="157">
        <v>14</v>
      </c>
      <c r="B32" s="158"/>
      <c r="C32" s="49"/>
      <c r="D32" s="48"/>
      <c r="E32" s="57">
        <f>'MPS(input_separate)'!E32</f>
        <v>0</v>
      </c>
    </row>
    <row r="33" spans="1:5" ht="13.8" x14ac:dyDescent="0.2">
      <c r="A33" s="157">
        <v>15</v>
      </c>
      <c r="B33" s="158"/>
      <c r="C33" s="49"/>
      <c r="D33" s="48"/>
      <c r="E33" s="57">
        <f>'MPS(input_separate)'!E33</f>
        <v>0</v>
      </c>
    </row>
    <row r="34" spans="1:5" ht="13.8" x14ac:dyDescent="0.2">
      <c r="A34" s="157">
        <v>16</v>
      </c>
      <c r="B34" s="158"/>
      <c r="C34" s="49"/>
      <c r="D34" s="48"/>
      <c r="E34" s="57">
        <f>'MPS(input_separate)'!E34</f>
        <v>0</v>
      </c>
    </row>
    <row r="35" spans="1:5" ht="13.8" x14ac:dyDescent="0.2">
      <c r="A35" s="157">
        <v>17</v>
      </c>
      <c r="B35" s="158"/>
      <c r="C35" s="49"/>
      <c r="D35" s="48"/>
      <c r="E35" s="57">
        <f>'MPS(input_separate)'!E35</f>
        <v>0</v>
      </c>
    </row>
    <row r="36" spans="1:5" ht="13.8" x14ac:dyDescent="0.2">
      <c r="A36" s="157">
        <v>18</v>
      </c>
      <c r="B36" s="158"/>
      <c r="C36" s="49"/>
      <c r="D36" s="48"/>
      <c r="E36" s="57">
        <f>'MPS(input_separate)'!E36</f>
        <v>0</v>
      </c>
    </row>
    <row r="37" spans="1:5" ht="13.8" x14ac:dyDescent="0.2">
      <c r="A37" s="157">
        <v>19</v>
      </c>
      <c r="B37" s="158"/>
      <c r="C37" s="49"/>
      <c r="D37" s="48"/>
      <c r="E37" s="57">
        <f>'MPS(input_separate)'!E37</f>
        <v>0</v>
      </c>
    </row>
    <row r="38" spans="1:5" ht="13.8" x14ac:dyDescent="0.2">
      <c r="A38" s="157">
        <v>20</v>
      </c>
      <c r="B38" s="158"/>
      <c r="C38" s="49"/>
      <c r="D38" s="48"/>
      <c r="E38" s="57">
        <f>'MPS(input_separate)'!E38</f>
        <v>0</v>
      </c>
    </row>
    <row r="39" spans="1:5" ht="13.8" x14ac:dyDescent="0.2">
      <c r="A39" s="157">
        <v>21</v>
      </c>
      <c r="B39" s="158"/>
      <c r="C39" s="49"/>
      <c r="D39" s="48"/>
      <c r="E39" s="57">
        <f>'MPS(input_separate)'!E39</f>
        <v>0</v>
      </c>
    </row>
    <row r="40" spans="1:5" ht="13.8" x14ac:dyDescent="0.2">
      <c r="A40" s="157">
        <v>22</v>
      </c>
      <c r="B40" s="158"/>
      <c r="C40" s="49"/>
      <c r="D40" s="48"/>
      <c r="E40" s="57">
        <f>'MPS(input_separate)'!E40</f>
        <v>0</v>
      </c>
    </row>
    <row r="41" spans="1:5" ht="13.8" x14ac:dyDescent="0.2">
      <c r="A41" s="157">
        <v>23</v>
      </c>
      <c r="B41" s="158"/>
      <c r="C41" s="49"/>
      <c r="D41" s="48"/>
      <c r="E41" s="57">
        <f>'MPS(input_separate)'!E41</f>
        <v>0</v>
      </c>
    </row>
    <row r="42" spans="1:5" ht="13.8" x14ac:dyDescent="0.2">
      <c r="A42" s="157">
        <v>24</v>
      </c>
      <c r="B42" s="158"/>
      <c r="C42" s="49"/>
      <c r="D42" s="48"/>
      <c r="E42" s="57">
        <f>'MPS(input_separate)'!E42</f>
        <v>0</v>
      </c>
    </row>
    <row r="43" spans="1:5" ht="13.8" x14ac:dyDescent="0.2">
      <c r="A43" s="157">
        <v>25</v>
      </c>
      <c r="B43" s="158"/>
      <c r="C43" s="49"/>
      <c r="D43" s="48"/>
      <c r="E43" s="57">
        <f>'MPS(input_separate)'!E43</f>
        <v>0</v>
      </c>
    </row>
    <row r="44" spans="1:5" ht="13.8" x14ac:dyDescent="0.2">
      <c r="A44" s="157">
        <v>26</v>
      </c>
      <c r="B44" s="158"/>
      <c r="C44" s="49"/>
      <c r="D44" s="48"/>
      <c r="E44" s="57">
        <f>'MPS(input_separate)'!E44</f>
        <v>0</v>
      </c>
    </row>
    <row r="45" spans="1:5" ht="13.8" x14ac:dyDescent="0.2">
      <c r="A45" s="157">
        <v>27</v>
      </c>
      <c r="B45" s="158"/>
      <c r="C45" s="49"/>
      <c r="D45" s="48"/>
      <c r="E45" s="57">
        <f>'MPS(input_separate)'!E45</f>
        <v>0</v>
      </c>
    </row>
    <row r="46" spans="1:5" ht="13.8" x14ac:dyDescent="0.2">
      <c r="A46" s="157">
        <v>28</v>
      </c>
      <c r="B46" s="158"/>
      <c r="C46" s="49"/>
      <c r="D46" s="48"/>
      <c r="E46" s="57">
        <f>'MPS(input_separate)'!E46</f>
        <v>0</v>
      </c>
    </row>
    <row r="47" spans="1:5" ht="13.8" x14ac:dyDescent="0.2">
      <c r="A47" s="157">
        <v>29</v>
      </c>
      <c r="B47" s="158"/>
      <c r="C47" s="49"/>
      <c r="D47" s="48"/>
      <c r="E47" s="57">
        <f>'MPS(input_separate)'!E47</f>
        <v>0</v>
      </c>
    </row>
    <row r="48" spans="1:5" ht="13.8" x14ac:dyDescent="0.2">
      <c r="A48" s="157">
        <v>30</v>
      </c>
      <c r="B48" s="158"/>
      <c r="C48" s="49"/>
      <c r="D48" s="48"/>
      <c r="E48" s="57">
        <f>'MPS(input_separate)'!E48</f>
        <v>0</v>
      </c>
    </row>
    <row r="49" spans="1:5" ht="13.8" x14ac:dyDescent="0.2">
      <c r="A49" s="157">
        <v>31</v>
      </c>
      <c r="B49" s="158"/>
      <c r="C49" s="49"/>
      <c r="D49" s="48"/>
      <c r="E49" s="57">
        <f>'MPS(input_separate)'!E49</f>
        <v>0</v>
      </c>
    </row>
    <row r="50" spans="1:5" ht="13.8" x14ac:dyDescent="0.2">
      <c r="A50" s="157">
        <v>32</v>
      </c>
      <c r="B50" s="158"/>
      <c r="C50" s="49"/>
      <c r="D50" s="48"/>
      <c r="E50" s="57">
        <f>'MPS(input_separate)'!E50</f>
        <v>0</v>
      </c>
    </row>
    <row r="51" spans="1:5" ht="13.8" x14ac:dyDescent="0.2">
      <c r="A51" s="157">
        <v>33</v>
      </c>
      <c r="B51" s="158"/>
      <c r="C51" s="49"/>
      <c r="D51" s="48"/>
      <c r="E51" s="57">
        <f>'MPS(input_separate)'!E51</f>
        <v>0</v>
      </c>
    </row>
    <row r="52" spans="1:5" ht="13.8" x14ac:dyDescent="0.2">
      <c r="A52" s="157">
        <v>34</v>
      </c>
      <c r="B52" s="158"/>
      <c r="C52" s="49"/>
      <c r="D52" s="48"/>
      <c r="E52" s="57">
        <f>'MPS(input_separate)'!E52</f>
        <v>0</v>
      </c>
    </row>
    <row r="53" spans="1:5" ht="13.8" x14ac:dyDescent="0.2">
      <c r="A53" s="157">
        <v>35</v>
      </c>
      <c r="B53" s="158"/>
      <c r="C53" s="49"/>
      <c r="D53" s="48"/>
      <c r="E53" s="57">
        <f>'MPS(input_separate)'!E53</f>
        <v>0</v>
      </c>
    </row>
    <row r="54" spans="1:5" ht="13.8" x14ac:dyDescent="0.2">
      <c r="A54" s="157">
        <v>36</v>
      </c>
      <c r="B54" s="158"/>
      <c r="C54" s="49"/>
      <c r="D54" s="48"/>
      <c r="E54" s="57">
        <f>'MPS(input_separate)'!E54</f>
        <v>0</v>
      </c>
    </row>
    <row r="55" spans="1:5" ht="13.8" x14ac:dyDescent="0.2">
      <c r="A55" s="157">
        <v>37</v>
      </c>
      <c r="B55" s="158"/>
      <c r="C55" s="49"/>
      <c r="D55" s="48"/>
      <c r="E55" s="57">
        <f>'MPS(input_separate)'!E55</f>
        <v>0</v>
      </c>
    </row>
    <row r="56" spans="1:5" ht="13.8" x14ac:dyDescent="0.2">
      <c r="A56" s="157">
        <v>38</v>
      </c>
      <c r="B56" s="158"/>
      <c r="C56" s="49"/>
      <c r="D56" s="48"/>
      <c r="E56" s="57">
        <f>'MPS(input_separate)'!E56</f>
        <v>0</v>
      </c>
    </row>
    <row r="57" spans="1:5" ht="13.8" x14ac:dyDescent="0.2">
      <c r="A57" s="157">
        <v>39</v>
      </c>
      <c r="B57" s="158"/>
      <c r="C57" s="49"/>
      <c r="D57" s="48"/>
      <c r="E57" s="57">
        <f>'MPS(input_separate)'!E57</f>
        <v>0</v>
      </c>
    </row>
    <row r="58" spans="1:5" ht="13.8" x14ac:dyDescent="0.2">
      <c r="A58" s="157">
        <v>40</v>
      </c>
      <c r="B58" s="158"/>
      <c r="C58" s="49"/>
      <c r="D58" s="48"/>
      <c r="E58" s="57">
        <f>'MPS(input_separate)'!E58</f>
        <v>0</v>
      </c>
    </row>
    <row r="59" spans="1:5" ht="13.8" x14ac:dyDescent="0.2">
      <c r="A59" s="157">
        <v>41</v>
      </c>
      <c r="B59" s="158"/>
      <c r="C59" s="49"/>
      <c r="D59" s="48"/>
      <c r="E59" s="57">
        <f>'MPS(input_separate)'!E59</f>
        <v>0</v>
      </c>
    </row>
    <row r="60" spans="1:5" ht="13.8" x14ac:dyDescent="0.2">
      <c r="A60" s="157">
        <v>42</v>
      </c>
      <c r="B60" s="158"/>
      <c r="C60" s="49"/>
      <c r="D60" s="48"/>
      <c r="E60" s="57">
        <f>'MPS(input_separate)'!E60</f>
        <v>0</v>
      </c>
    </row>
    <row r="61" spans="1:5" ht="13.8" x14ac:dyDescent="0.2">
      <c r="A61" s="157">
        <v>43</v>
      </c>
      <c r="B61" s="158"/>
      <c r="C61" s="49"/>
      <c r="D61" s="48"/>
      <c r="E61" s="57">
        <f>'MPS(input_separate)'!E61</f>
        <v>0</v>
      </c>
    </row>
    <row r="62" spans="1:5" ht="13.8" x14ac:dyDescent="0.2">
      <c r="A62" s="157">
        <v>44</v>
      </c>
      <c r="B62" s="158"/>
      <c r="C62" s="49"/>
      <c r="D62" s="48"/>
      <c r="E62" s="57">
        <f>'MPS(input_separate)'!E62</f>
        <v>0</v>
      </c>
    </row>
    <row r="63" spans="1:5" ht="13.8" x14ac:dyDescent="0.2">
      <c r="A63" s="157">
        <v>45</v>
      </c>
      <c r="B63" s="158"/>
      <c r="C63" s="49"/>
      <c r="D63" s="48"/>
      <c r="E63" s="57">
        <f>'MPS(input_separate)'!E63</f>
        <v>0</v>
      </c>
    </row>
    <row r="64" spans="1:5" ht="13.8" x14ac:dyDescent="0.2">
      <c r="A64" s="157">
        <v>46</v>
      </c>
      <c r="B64" s="158"/>
      <c r="C64" s="49"/>
      <c r="D64" s="48"/>
      <c r="E64" s="57">
        <f>'MPS(input_separate)'!E64</f>
        <v>0</v>
      </c>
    </row>
    <row r="65" spans="1:5" ht="13.8" x14ac:dyDescent="0.2">
      <c r="A65" s="157">
        <v>47</v>
      </c>
      <c r="B65" s="158"/>
      <c r="C65" s="49"/>
      <c r="D65" s="48"/>
      <c r="E65" s="57">
        <f>'MPS(input_separate)'!E65</f>
        <v>0</v>
      </c>
    </row>
    <row r="66" spans="1:5" ht="13.8" x14ac:dyDescent="0.2">
      <c r="A66" s="157">
        <v>48</v>
      </c>
      <c r="B66" s="158"/>
      <c r="C66" s="49"/>
      <c r="D66" s="48"/>
      <c r="E66" s="57">
        <f>'MPS(input_separate)'!E66</f>
        <v>0</v>
      </c>
    </row>
    <row r="67" spans="1:5" ht="13.8" x14ac:dyDescent="0.2">
      <c r="A67" s="157">
        <v>49</v>
      </c>
      <c r="B67" s="158"/>
      <c r="C67" s="49"/>
      <c r="D67" s="48"/>
      <c r="E67" s="57">
        <f>'MPS(input_separate)'!E67</f>
        <v>0</v>
      </c>
    </row>
    <row r="68" spans="1:5" ht="13.8" x14ac:dyDescent="0.2">
      <c r="A68" s="157">
        <v>50</v>
      </c>
      <c r="B68" s="158"/>
      <c r="C68" s="49"/>
      <c r="D68" s="48"/>
      <c r="E68" s="57">
        <f>'MPS(input_separate)'!E68</f>
        <v>0</v>
      </c>
    </row>
  </sheetData>
  <sheetProtection algorithmName="SHA-512" hashValue="7jtjn7HudsZUCpNgbF4borYwRWPWYa86DuD/jhmBPOHJV8WfIvlA5iva3QPMx70GA73MFYbPWIVWcUghbwUEug==" saltValue="rVcTvxQ4t6mvAIGtr3mI1w==" spinCount="100000" sheet="1" objects="1" scenarios="1" formatCells="0" formatRows="0"/>
  <mergeCells count="58">
    <mergeCell ref="A22:B22"/>
    <mergeCell ref="A4:E4"/>
    <mergeCell ref="A5:B5"/>
    <mergeCell ref="A6:A7"/>
    <mergeCell ref="B6:B7"/>
    <mergeCell ref="A15:D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 ref="A46:B46"/>
    <mergeCell ref="A35:B35"/>
    <mergeCell ref="A36:B36"/>
    <mergeCell ref="A37:B37"/>
    <mergeCell ref="A38:B38"/>
    <mergeCell ref="A39:B39"/>
    <mergeCell ref="A40:B40"/>
    <mergeCell ref="A41:B41"/>
    <mergeCell ref="A42:B42"/>
    <mergeCell ref="A43:B43"/>
    <mergeCell ref="A44:B44"/>
    <mergeCell ref="A45:B45"/>
    <mergeCell ref="A58:B58"/>
    <mergeCell ref="A47:B47"/>
    <mergeCell ref="A48:B48"/>
    <mergeCell ref="A49:B49"/>
    <mergeCell ref="A50:B50"/>
    <mergeCell ref="A51:B51"/>
    <mergeCell ref="A52:B52"/>
    <mergeCell ref="A53:B53"/>
    <mergeCell ref="A54:B54"/>
    <mergeCell ref="A55:B55"/>
    <mergeCell ref="A56:B56"/>
    <mergeCell ref="A57:B57"/>
    <mergeCell ref="A65:B65"/>
    <mergeCell ref="A66:B66"/>
    <mergeCell ref="A67:B67"/>
    <mergeCell ref="A68:B68"/>
    <mergeCell ref="A59:B59"/>
    <mergeCell ref="A60:B60"/>
    <mergeCell ref="A61:B61"/>
    <mergeCell ref="A62:B62"/>
    <mergeCell ref="A63:B63"/>
    <mergeCell ref="A64:B64"/>
  </mergeCells>
  <phoneticPr fontId="20"/>
  <pageMargins left="0.7" right="0.7" top="0.75" bottom="0.75"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178F-0D3F-481E-ABBE-46A37138F867}">
  <sheetPr>
    <tabColor theme="5" tint="0.39997558519241921"/>
  </sheetPr>
  <dimension ref="A1:K32"/>
  <sheetViews>
    <sheetView showGridLines="0" view="pageBreakPreview" zoomScale="85" zoomScaleNormal="100" zoomScaleSheetLayoutView="85" workbookViewId="0"/>
  </sheetViews>
  <sheetFormatPr defaultColWidth="9" defaultRowHeight="13.8" x14ac:dyDescent="0.2"/>
  <cols>
    <col min="1" max="4" width="3.6640625" style="82" customWidth="1"/>
    <col min="5" max="5" width="49.44140625" style="82" customWidth="1"/>
    <col min="6" max="7" width="12.6640625" style="82" customWidth="1"/>
    <col min="8" max="8" width="19.77734375" style="82" bestFit="1" customWidth="1"/>
    <col min="9" max="9" width="19.44140625" style="84" customWidth="1"/>
    <col min="10" max="16384" width="9" style="82"/>
  </cols>
  <sheetData>
    <row r="1" spans="1:11" ht="18" customHeight="1" x14ac:dyDescent="0.2">
      <c r="I1" s="83" t="str">
        <f>'MRS(input)'!L1</f>
        <v>Monitoring Spreadsheet: JCM_TH_AM019_ver01.0</v>
      </c>
    </row>
    <row r="2" spans="1:11" ht="18" customHeight="1" x14ac:dyDescent="0.2">
      <c r="I2" s="83" t="str">
        <f>'MRS(input)'!L2</f>
        <v>Reference Number:</v>
      </c>
    </row>
    <row r="3" spans="1:11" ht="27.75" customHeight="1" x14ac:dyDescent="0.2">
      <c r="A3" s="142" t="s">
        <v>199</v>
      </c>
      <c r="B3" s="142"/>
      <c r="C3" s="142"/>
      <c r="D3" s="142"/>
      <c r="E3" s="142"/>
      <c r="F3" s="142"/>
      <c r="G3" s="142"/>
      <c r="H3" s="142"/>
      <c r="I3" s="142"/>
    </row>
    <row r="4" spans="1:11" ht="11.25" customHeight="1" x14ac:dyDescent="0.2"/>
    <row r="5" spans="1:11" ht="18.75" customHeight="1" thickBot="1" x14ac:dyDescent="0.25">
      <c r="A5" s="21" t="s">
        <v>133</v>
      </c>
      <c r="B5" s="13"/>
      <c r="C5" s="13"/>
      <c r="D5" s="13"/>
      <c r="E5" s="14"/>
      <c r="F5" s="15" t="s">
        <v>134</v>
      </c>
      <c r="G5" s="35" t="s">
        <v>135</v>
      </c>
      <c r="H5" s="15" t="s">
        <v>15</v>
      </c>
      <c r="I5" s="16" t="s">
        <v>136</v>
      </c>
    </row>
    <row r="6" spans="1:11" ht="18.75" customHeight="1" thickBot="1" x14ac:dyDescent="0.25">
      <c r="A6" s="22"/>
      <c r="B6" s="17" t="s">
        <v>137</v>
      </c>
      <c r="C6" s="17"/>
      <c r="D6" s="17"/>
      <c r="E6" s="17"/>
      <c r="F6" s="33" t="s">
        <v>138</v>
      </c>
      <c r="G6" s="40">
        <f>G12-G19</f>
        <v>0</v>
      </c>
      <c r="H6" s="34" t="s">
        <v>98</v>
      </c>
      <c r="I6" s="18" t="s">
        <v>139</v>
      </c>
    </row>
    <row r="7" spans="1:11" ht="18.75" customHeight="1" x14ac:dyDescent="0.2">
      <c r="A7" s="21" t="s">
        <v>140</v>
      </c>
      <c r="B7" s="13"/>
      <c r="C7" s="13"/>
      <c r="D7" s="13"/>
      <c r="E7" s="14"/>
      <c r="F7" s="14"/>
      <c r="G7" s="36"/>
      <c r="H7" s="14"/>
      <c r="I7" s="15"/>
      <c r="J7" s="11"/>
      <c r="K7" s="11"/>
    </row>
    <row r="8" spans="1:11" ht="18.75" customHeight="1" x14ac:dyDescent="0.2">
      <c r="A8" s="23"/>
      <c r="B8" s="139" t="s">
        <v>69</v>
      </c>
      <c r="C8" s="140"/>
      <c r="D8" s="140"/>
      <c r="E8" s="141"/>
      <c r="F8" s="20" t="s">
        <v>138</v>
      </c>
      <c r="G8" s="64">
        <f>'MRS(input)'!F21</f>
        <v>89</v>
      </c>
      <c r="H8" s="19" t="s">
        <v>70</v>
      </c>
      <c r="I8" s="32" t="s">
        <v>68</v>
      </c>
    </row>
    <row r="9" spans="1:11" ht="129" customHeight="1" x14ac:dyDescent="0.2">
      <c r="A9" s="23"/>
      <c r="B9" s="136" t="s">
        <v>170</v>
      </c>
      <c r="C9" s="137"/>
      <c r="D9" s="137"/>
      <c r="E9" s="138"/>
      <c r="F9" s="19" t="s">
        <v>141</v>
      </c>
      <c r="G9" s="66">
        <f>'MRS(input)'!F29</f>
        <v>0</v>
      </c>
      <c r="H9" s="19" t="s">
        <v>142</v>
      </c>
      <c r="I9" s="18" t="s">
        <v>143</v>
      </c>
    </row>
    <row r="10" spans="1:11" ht="18.899999999999999" customHeight="1" x14ac:dyDescent="0.2">
      <c r="A10" s="23"/>
      <c r="B10" s="139" t="s">
        <v>144</v>
      </c>
      <c r="C10" s="140"/>
      <c r="D10" s="140"/>
      <c r="E10" s="141"/>
      <c r="F10" s="19" t="s">
        <v>141</v>
      </c>
      <c r="G10" s="67">
        <f>'MRS(input)'!F25</f>
        <v>0</v>
      </c>
      <c r="H10" s="19" t="s">
        <v>83</v>
      </c>
      <c r="I10" s="18" t="s">
        <v>81</v>
      </c>
    </row>
    <row r="11" spans="1:11" ht="18.75" customHeight="1" thickBot="1" x14ac:dyDescent="0.25">
      <c r="A11" s="21" t="s">
        <v>145</v>
      </c>
      <c r="B11" s="14"/>
      <c r="C11" s="13"/>
      <c r="D11" s="15"/>
      <c r="E11" s="15"/>
      <c r="F11" s="15"/>
      <c r="G11" s="37"/>
      <c r="H11" s="14"/>
      <c r="I11" s="15"/>
    </row>
    <row r="12" spans="1:11" ht="18.75" customHeight="1" thickBot="1" x14ac:dyDescent="0.25">
      <c r="A12" s="23"/>
      <c r="B12" s="24" t="s">
        <v>146</v>
      </c>
      <c r="C12" s="17"/>
      <c r="D12" s="17"/>
      <c r="E12" s="17"/>
      <c r="F12" s="33" t="s">
        <v>138</v>
      </c>
      <c r="G12" s="40">
        <f>G13*(G14-G15)/1000*(100/G16)*G17</f>
        <v>0</v>
      </c>
      <c r="H12" s="34" t="s">
        <v>98</v>
      </c>
      <c r="I12" s="18" t="s">
        <v>147</v>
      </c>
    </row>
    <row r="13" spans="1:11" ht="36" customHeight="1" x14ac:dyDescent="0.2">
      <c r="A13" s="23"/>
      <c r="B13" s="25"/>
      <c r="C13" s="133" t="s">
        <v>23</v>
      </c>
      <c r="D13" s="134"/>
      <c r="E13" s="135"/>
      <c r="F13" s="20" t="s">
        <v>138</v>
      </c>
      <c r="G13" s="39">
        <f>'MRS(input)'!F8</f>
        <v>0</v>
      </c>
      <c r="H13" s="20" t="s">
        <v>24</v>
      </c>
      <c r="I13" s="32" t="s">
        <v>22</v>
      </c>
    </row>
    <row r="14" spans="1:11" ht="20.100000000000001" customHeight="1" x14ac:dyDescent="0.2">
      <c r="A14" s="23"/>
      <c r="B14" s="25"/>
      <c r="C14" s="133" t="s">
        <v>63</v>
      </c>
      <c r="D14" s="134"/>
      <c r="E14" s="135"/>
      <c r="F14" s="20" t="s">
        <v>138</v>
      </c>
      <c r="G14" s="39">
        <f>'MRS(input)'!F19</f>
        <v>0</v>
      </c>
      <c r="H14" s="20" t="s">
        <v>64</v>
      </c>
      <c r="I14" s="32" t="s">
        <v>62</v>
      </c>
    </row>
    <row r="15" spans="1:11" ht="20.100000000000001" customHeight="1" x14ac:dyDescent="0.2">
      <c r="A15" s="23"/>
      <c r="B15" s="25"/>
      <c r="C15" s="133" t="s">
        <v>67</v>
      </c>
      <c r="D15" s="134"/>
      <c r="E15" s="135"/>
      <c r="F15" s="20" t="s">
        <v>138</v>
      </c>
      <c r="G15" s="39">
        <f>'MRS(input)'!F20</f>
        <v>0</v>
      </c>
      <c r="H15" s="20" t="s">
        <v>64</v>
      </c>
      <c r="I15" s="32" t="s">
        <v>66</v>
      </c>
    </row>
    <row r="16" spans="1:11" ht="20.100000000000001" customHeight="1" x14ac:dyDescent="0.2">
      <c r="A16" s="23"/>
      <c r="B16" s="25"/>
      <c r="C16" s="133" t="s">
        <v>148</v>
      </c>
      <c r="D16" s="134"/>
      <c r="E16" s="135"/>
      <c r="F16" s="20" t="s">
        <v>138</v>
      </c>
      <c r="G16" s="63">
        <f>'MRS(input)'!F21</f>
        <v>89</v>
      </c>
      <c r="H16" s="20" t="s">
        <v>70</v>
      </c>
      <c r="I16" s="32" t="s">
        <v>68</v>
      </c>
    </row>
    <row r="17" spans="1:9" ht="36" customHeight="1" x14ac:dyDescent="0.2">
      <c r="A17" s="22"/>
      <c r="B17" s="26"/>
      <c r="C17" s="133" t="s">
        <v>73</v>
      </c>
      <c r="D17" s="134"/>
      <c r="E17" s="135"/>
      <c r="F17" s="19" t="s">
        <v>149</v>
      </c>
      <c r="G17" s="41">
        <f>'MRS(input)'!F22</f>
        <v>0</v>
      </c>
      <c r="H17" s="38" t="s">
        <v>74</v>
      </c>
      <c r="I17" s="32" t="s">
        <v>72</v>
      </c>
    </row>
    <row r="18" spans="1:9" ht="18.75" customHeight="1" thickBot="1" x14ac:dyDescent="0.25">
      <c r="A18" s="21" t="s">
        <v>150</v>
      </c>
      <c r="B18" s="13"/>
      <c r="C18" s="13"/>
      <c r="D18" s="13"/>
      <c r="E18" s="14"/>
      <c r="F18" s="15"/>
      <c r="G18" s="37"/>
      <c r="H18" s="14"/>
      <c r="I18" s="15"/>
    </row>
    <row r="19" spans="1:9" ht="18.75" customHeight="1" thickBot="1" x14ac:dyDescent="0.25">
      <c r="A19" s="23"/>
      <c r="B19" s="24" t="s">
        <v>151</v>
      </c>
      <c r="C19" s="17"/>
      <c r="D19" s="17"/>
      <c r="E19" s="17"/>
      <c r="F19" s="20" t="s">
        <v>138</v>
      </c>
      <c r="G19" s="40">
        <f>G20+G21+G22</f>
        <v>0</v>
      </c>
      <c r="H19" s="34" t="s">
        <v>98</v>
      </c>
      <c r="I19" s="18" t="s">
        <v>152</v>
      </c>
    </row>
    <row r="20" spans="1:9" ht="36" customHeight="1" x14ac:dyDescent="0.2">
      <c r="A20" s="42"/>
      <c r="B20" s="43"/>
      <c r="C20" s="133" t="s">
        <v>153</v>
      </c>
      <c r="D20" s="134"/>
      <c r="E20" s="135"/>
      <c r="F20" s="20" t="s">
        <v>138</v>
      </c>
      <c r="G20" s="58">
        <f>IFERROR('MRS(input)'!F9*LARGE('MRS(input)'!F26:F30,1),0)</f>
        <v>0</v>
      </c>
      <c r="H20" s="34" t="s">
        <v>98</v>
      </c>
      <c r="I20" s="18" t="s">
        <v>154</v>
      </c>
    </row>
    <row r="21" spans="1:9" ht="36" customHeight="1" x14ac:dyDescent="0.2">
      <c r="A21" s="42"/>
      <c r="B21" s="43"/>
      <c r="C21" s="146" t="s">
        <v>155</v>
      </c>
      <c r="D21" s="147"/>
      <c r="E21" s="148"/>
      <c r="F21" s="19" t="s">
        <v>141</v>
      </c>
      <c r="G21" s="58">
        <f>SUMPRODUCT('MRS(input_separate)'!C8:C12,'MRS(input_separate)'!D8:D12,'MRS(input_separate)'!E8:E12)</f>
        <v>0</v>
      </c>
      <c r="H21" s="34" t="s">
        <v>98</v>
      </c>
      <c r="I21" s="18" t="s">
        <v>156</v>
      </c>
    </row>
    <row r="22" spans="1:9" ht="36" customHeight="1" x14ac:dyDescent="0.2">
      <c r="A22" s="42"/>
      <c r="B22" s="26"/>
      <c r="C22" s="143" t="s">
        <v>157</v>
      </c>
      <c r="D22" s="144"/>
      <c r="E22" s="145"/>
      <c r="F22" s="19" t="s">
        <v>141</v>
      </c>
      <c r="G22" s="44">
        <f>SUMPRODUCT('MRS(input_separate)'!C19:C68,'MRS(input_separate)'!D19:D68,'MRS(input_separate)'!E19:E68)</f>
        <v>0</v>
      </c>
      <c r="H22" s="19" t="s">
        <v>158</v>
      </c>
      <c r="I22" s="18" t="s">
        <v>159</v>
      </c>
    </row>
    <row r="23" spans="1:9" x14ac:dyDescent="0.2">
      <c r="C23" s="5"/>
      <c r="E23" s="5"/>
      <c r="F23" s="7"/>
      <c r="G23" s="6"/>
      <c r="H23" s="84"/>
      <c r="I23" s="4"/>
    </row>
    <row r="24" spans="1:9" ht="21.75" customHeight="1" x14ac:dyDescent="0.2">
      <c r="E24" s="82" t="s">
        <v>160</v>
      </c>
    </row>
    <row r="25" spans="1:9" ht="30" customHeight="1" x14ac:dyDescent="0.2">
      <c r="E25" s="27" t="s">
        <v>69</v>
      </c>
      <c r="F25" s="28">
        <v>89</v>
      </c>
      <c r="G25" s="47" t="s">
        <v>70</v>
      </c>
      <c r="H25" s="84"/>
    </row>
    <row r="26" spans="1:9" s="84" customFormat="1" x14ac:dyDescent="0.2">
      <c r="E26" s="82"/>
      <c r="F26" s="82"/>
      <c r="G26" s="82"/>
      <c r="H26" s="82"/>
    </row>
    <row r="27" spans="1:9" ht="61.95" customHeight="1" x14ac:dyDescent="0.2">
      <c r="E27" s="131" t="s">
        <v>167</v>
      </c>
      <c r="F27" s="28">
        <v>0.8</v>
      </c>
      <c r="G27" s="28" t="s">
        <v>142</v>
      </c>
    </row>
    <row r="28" spans="1:9" ht="61.95" customHeight="1" x14ac:dyDescent="0.2">
      <c r="E28" s="132"/>
      <c r="F28" s="28">
        <v>0.46</v>
      </c>
      <c r="G28" s="28" t="s">
        <v>142</v>
      </c>
    </row>
    <row r="29" spans="1:9" s="84" customFormat="1" x14ac:dyDescent="0.2">
      <c r="E29" s="82"/>
      <c r="F29" s="82"/>
      <c r="G29" s="82"/>
      <c r="H29" s="82"/>
    </row>
    <row r="30" spans="1:9" s="84" customFormat="1" ht="30" customHeight="1" x14ac:dyDescent="0.2">
      <c r="E30" s="31" t="s">
        <v>161</v>
      </c>
      <c r="F30" s="28" t="s">
        <v>162</v>
      </c>
      <c r="G30" s="82"/>
      <c r="H30" s="82"/>
    </row>
    <row r="31" spans="1:9" s="84" customFormat="1" ht="30" customHeight="1" x14ac:dyDescent="0.2">
      <c r="E31" s="31" t="s">
        <v>194</v>
      </c>
      <c r="F31" s="28">
        <v>2.4499999999999999E-4</v>
      </c>
      <c r="G31" s="47" t="s">
        <v>83</v>
      </c>
      <c r="H31" s="82"/>
    </row>
    <row r="32" spans="1:9" ht="30" customHeight="1" x14ac:dyDescent="0.2">
      <c r="E32" s="31" t="s">
        <v>195</v>
      </c>
      <c r="F32" s="28">
        <v>1.2899999999999999E-4</v>
      </c>
      <c r="G32" s="47" t="s">
        <v>83</v>
      </c>
    </row>
  </sheetData>
  <sheetProtection algorithmName="SHA-512" hashValue="Hm0Ib/0Vv69yweIrjzPlvsQjx+28OSjkZc2fV/lfNo42HCChC+cXiMneiYpf3qp0/ya6vIJatLCYTXm8nPJSNQ==" saltValue="lsIYjw6gwI245uYvhA+kHw==" spinCount="100000" sheet="1" objects="1" scenarios="1"/>
  <mergeCells count="13">
    <mergeCell ref="C14:E14"/>
    <mergeCell ref="A3:I3"/>
    <mergeCell ref="B8:E8"/>
    <mergeCell ref="B9:E9"/>
    <mergeCell ref="B10:E10"/>
    <mergeCell ref="C13:E13"/>
    <mergeCell ref="E27:E28"/>
    <mergeCell ref="C15:E15"/>
    <mergeCell ref="C16:E16"/>
    <mergeCell ref="C17:E17"/>
    <mergeCell ref="C20:E20"/>
    <mergeCell ref="C21:E21"/>
    <mergeCell ref="C22:E22"/>
  </mergeCells>
  <phoneticPr fontId="20"/>
  <pageMargins left="0.70866141732283472" right="0.70866141732283472" top="0.74803149606299213" bottom="0.74803149606299213" header="0.31496062992125984" footer="0.31496062992125984"/>
  <pageSetup paperSize="9" scale="6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20761F-787B-4000-ABB0-50E36F863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C5DA04-4C11-4576-A9BE-BE8CCFBC8EF8}">
  <ds:schemaRefs>
    <ds:schemaRef ds:uri="http://purl.org/dc/terms/"/>
    <ds:schemaRef ds:uri="http://www.w3.org/XML/1998/namespace"/>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aa648ee9-af07-4ee7-a823-cd9c24dceb19"/>
    <ds:schemaRef ds:uri="16f3ea39-9308-4011-b282-348b837af518"/>
  </ds:schemaRefs>
</ds:datastoreItem>
</file>

<file path=customXml/itemProps3.xml><?xml version="1.0" encoding="utf-8"?>
<ds:datastoreItem xmlns:ds="http://schemas.openxmlformats.org/officeDocument/2006/customXml" ds:itemID="{1DD4E6C8-C548-4648-9236-6C94A5BE6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2025-07-23T11:24:18Z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