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6_TH\TH_PM014(IGES、蒸発器)\6_TH_AM012_ver01.0\"/>
    </mc:Choice>
  </mc:AlternateContent>
  <xr:revisionPtr revIDLastSave="0" documentId="13_ncr:1_{8AA67D42-5236-4E47-AC09-6BD67FD0DDCA}" xr6:coauthVersionLast="46" xr6:coauthVersionMax="46" xr10:uidLastSave="{00000000-0000-0000-0000-000000000000}"/>
  <bookViews>
    <workbookView xWindow="32290" yWindow="-110" windowWidth="29020" windowHeight="15970" tabRatio="677" xr2:uid="{00000000-000D-0000-FFFF-FFFF00000000}"/>
  </bookViews>
  <sheets>
    <sheet name="MPS(input)" sheetId="30" r:id="rId1"/>
    <sheet name="MPS(input_separate)" sheetId="33" r:id="rId2"/>
    <sheet name="MPS(calc_process)" sheetId="32" r:id="rId3"/>
    <sheet name="MSS" sheetId="34" r:id="rId4"/>
    <sheet name="MRS(input)" sheetId="35" r:id="rId5"/>
    <sheet name="MRS(input_separate)" sheetId="36" r:id="rId6"/>
    <sheet name="MRS(calc_process)" sheetId="37" r:id="rId7"/>
  </sheets>
  <externalReferences>
    <externalReference r:id="rId8"/>
  </externalReferences>
  <definedNames>
    <definedName name="COP">'[1]MPS(calc_process)'!$I$40:$I$43</definedName>
    <definedName name="EE_freezer">'[1]MPS(calc_process)'!$I$35:$I$37</definedName>
    <definedName name="_xlnm.Print_Area" localSheetId="2">'MPS(calc_process)'!$A$1:$I$17</definedName>
    <definedName name="_xlnm.Print_Area" localSheetId="0">'MPS(input)'!$A$1:$K$48</definedName>
    <definedName name="_xlnm.Print_Area" localSheetId="1">'MPS(input_separate)'!$A$1:$Y$57</definedName>
    <definedName name="_xlnm.Print_Area" localSheetId="6">'MRS(calc_process)'!$A$1:$I$17</definedName>
    <definedName name="_xlnm.Print_Area" localSheetId="4">'MRS(input)'!$A$1:$L$48</definedName>
    <definedName name="_xlnm.Print_Area" localSheetId="5">'MRS(input_separate)'!$A$1:$Y$57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35" l="1"/>
  <c r="S8" i="36"/>
  <c r="T8" i="36"/>
  <c r="U8" i="36"/>
  <c r="S9" i="36"/>
  <c r="T9" i="36"/>
  <c r="U9" i="36"/>
  <c r="S10" i="36"/>
  <c r="T10" i="36"/>
  <c r="U10" i="36"/>
  <c r="S11" i="36"/>
  <c r="T11" i="36"/>
  <c r="U11" i="36"/>
  <c r="S12" i="36"/>
  <c r="T12" i="36"/>
  <c r="U12" i="36"/>
  <c r="S13" i="36"/>
  <c r="T13" i="36"/>
  <c r="U13" i="36"/>
  <c r="S14" i="36"/>
  <c r="T14" i="36"/>
  <c r="U14" i="36"/>
  <c r="S15" i="36"/>
  <c r="T15" i="36"/>
  <c r="U15" i="36"/>
  <c r="S16" i="36"/>
  <c r="T16" i="36"/>
  <c r="U16" i="36"/>
  <c r="S17" i="36"/>
  <c r="T17" i="36"/>
  <c r="U17" i="36"/>
  <c r="S18" i="36"/>
  <c r="T18" i="36"/>
  <c r="U18" i="36"/>
  <c r="S19" i="36"/>
  <c r="T19" i="36"/>
  <c r="U19" i="36"/>
  <c r="S20" i="36"/>
  <c r="T20" i="36"/>
  <c r="U20" i="36"/>
  <c r="S21" i="36"/>
  <c r="T21" i="36"/>
  <c r="U21" i="36"/>
  <c r="S22" i="36"/>
  <c r="T22" i="36"/>
  <c r="U22" i="36"/>
  <c r="S23" i="36"/>
  <c r="T23" i="36"/>
  <c r="U23" i="36"/>
  <c r="S24" i="36"/>
  <c r="T24" i="36"/>
  <c r="U24" i="36"/>
  <c r="S25" i="36"/>
  <c r="T25" i="36"/>
  <c r="U25" i="36"/>
  <c r="S26" i="36"/>
  <c r="T26" i="36"/>
  <c r="U26" i="36"/>
  <c r="S27" i="36"/>
  <c r="T27" i="36"/>
  <c r="U27" i="36"/>
  <c r="S28" i="36"/>
  <c r="T28" i="36"/>
  <c r="U28" i="36"/>
  <c r="S29" i="36"/>
  <c r="T29" i="36"/>
  <c r="U29" i="36"/>
  <c r="S30" i="36"/>
  <c r="T30" i="36"/>
  <c r="U30" i="36"/>
  <c r="S31" i="36"/>
  <c r="T31" i="36"/>
  <c r="U31" i="36"/>
  <c r="S32" i="36"/>
  <c r="T32" i="36"/>
  <c r="U32" i="36"/>
  <c r="S33" i="36"/>
  <c r="T33" i="36"/>
  <c r="U33" i="36"/>
  <c r="S34" i="36"/>
  <c r="T34" i="36"/>
  <c r="U34" i="36"/>
  <c r="S35" i="36"/>
  <c r="T35" i="36"/>
  <c r="U35" i="36"/>
  <c r="S36" i="36"/>
  <c r="T36" i="36"/>
  <c r="U36" i="36"/>
  <c r="S37" i="36"/>
  <c r="T37" i="36"/>
  <c r="U37" i="36"/>
  <c r="S38" i="36"/>
  <c r="T38" i="36"/>
  <c r="U38" i="36"/>
  <c r="S39" i="36"/>
  <c r="T39" i="36"/>
  <c r="U39" i="36"/>
  <c r="S40" i="36"/>
  <c r="T40" i="36"/>
  <c r="U40" i="36"/>
  <c r="S41" i="36"/>
  <c r="T41" i="36"/>
  <c r="U41" i="36"/>
  <c r="S42" i="36"/>
  <c r="T42" i="36"/>
  <c r="U42" i="36"/>
  <c r="S43" i="36"/>
  <c r="T43" i="36"/>
  <c r="U43" i="36"/>
  <c r="S44" i="36"/>
  <c r="T44" i="36"/>
  <c r="U44" i="36"/>
  <c r="S45" i="36"/>
  <c r="T45" i="36"/>
  <c r="U45" i="36"/>
  <c r="S46" i="36"/>
  <c r="T46" i="36"/>
  <c r="U46" i="36"/>
  <c r="S47" i="36"/>
  <c r="T47" i="36"/>
  <c r="U47" i="36"/>
  <c r="S48" i="36"/>
  <c r="T48" i="36"/>
  <c r="U48" i="36"/>
  <c r="S49" i="36"/>
  <c r="T49" i="36"/>
  <c r="U49" i="36"/>
  <c r="S50" i="36"/>
  <c r="T50" i="36"/>
  <c r="U50" i="36"/>
  <c r="S51" i="36"/>
  <c r="T51" i="36"/>
  <c r="U51" i="36"/>
  <c r="S52" i="36"/>
  <c r="T52" i="36"/>
  <c r="U52" i="36"/>
  <c r="S53" i="36"/>
  <c r="T53" i="36"/>
  <c r="U53" i="36"/>
  <c r="S54" i="36"/>
  <c r="T54" i="36"/>
  <c r="U54" i="36"/>
  <c r="S55" i="36"/>
  <c r="T55" i="36"/>
  <c r="U55" i="36"/>
  <c r="S56" i="36"/>
  <c r="T56" i="36"/>
  <c r="U56" i="36"/>
  <c r="T7" i="36"/>
  <c r="U7" i="36"/>
  <c r="S7" i="36"/>
  <c r="P8" i="36"/>
  <c r="P9" i="36"/>
  <c r="P10" i="36"/>
  <c r="P11" i="36"/>
  <c r="P12" i="36"/>
  <c r="P13" i="36"/>
  <c r="P14" i="36"/>
  <c r="P15" i="36"/>
  <c r="P16" i="36"/>
  <c r="P17" i="36"/>
  <c r="P18" i="36"/>
  <c r="P19" i="36"/>
  <c r="P20" i="36"/>
  <c r="P21" i="36"/>
  <c r="P22" i="36"/>
  <c r="P23" i="36"/>
  <c r="P24" i="36"/>
  <c r="P25" i="36"/>
  <c r="P26" i="36"/>
  <c r="P27" i="36"/>
  <c r="P28" i="36"/>
  <c r="P29" i="36"/>
  <c r="P30" i="36"/>
  <c r="P31" i="36"/>
  <c r="P32" i="36"/>
  <c r="P33" i="36"/>
  <c r="P34" i="36"/>
  <c r="P35" i="36"/>
  <c r="P36" i="36"/>
  <c r="P37" i="36"/>
  <c r="P38" i="36"/>
  <c r="P39" i="36"/>
  <c r="P40" i="36"/>
  <c r="P41" i="36"/>
  <c r="P42" i="36"/>
  <c r="P43" i="36"/>
  <c r="P44" i="36"/>
  <c r="P45" i="36"/>
  <c r="P46" i="36"/>
  <c r="P47" i="36"/>
  <c r="P48" i="36"/>
  <c r="P49" i="36"/>
  <c r="P50" i="36"/>
  <c r="P51" i="36"/>
  <c r="P52" i="36"/>
  <c r="P53" i="36"/>
  <c r="P54" i="36"/>
  <c r="P55" i="36"/>
  <c r="P56" i="36"/>
  <c r="L8" i="36"/>
  <c r="M8" i="36"/>
  <c r="N8" i="36"/>
  <c r="L9" i="36"/>
  <c r="M9" i="36"/>
  <c r="N9" i="36"/>
  <c r="L10" i="36"/>
  <c r="M10" i="36"/>
  <c r="N10" i="36"/>
  <c r="L11" i="36"/>
  <c r="M11" i="36"/>
  <c r="N11" i="36"/>
  <c r="L12" i="36"/>
  <c r="M12" i="36"/>
  <c r="N12" i="36"/>
  <c r="L13" i="36"/>
  <c r="M13" i="36"/>
  <c r="N13" i="36"/>
  <c r="L14" i="36"/>
  <c r="M14" i="36"/>
  <c r="N14" i="36"/>
  <c r="L15" i="36"/>
  <c r="M15" i="36"/>
  <c r="N15" i="36"/>
  <c r="L16" i="36"/>
  <c r="M16" i="36"/>
  <c r="N16" i="36"/>
  <c r="L17" i="36"/>
  <c r="M17" i="36"/>
  <c r="N17" i="36"/>
  <c r="L18" i="36"/>
  <c r="M18" i="36"/>
  <c r="N18" i="36"/>
  <c r="L19" i="36"/>
  <c r="M19" i="36"/>
  <c r="N19" i="36"/>
  <c r="L20" i="36"/>
  <c r="M20" i="36"/>
  <c r="N20" i="36"/>
  <c r="L21" i="36"/>
  <c r="M21" i="36"/>
  <c r="N21" i="36"/>
  <c r="L22" i="36"/>
  <c r="M22" i="36"/>
  <c r="N22" i="36"/>
  <c r="L23" i="36"/>
  <c r="M23" i="36"/>
  <c r="N23" i="36"/>
  <c r="L24" i="36"/>
  <c r="M24" i="36"/>
  <c r="N24" i="36"/>
  <c r="L25" i="36"/>
  <c r="M25" i="36"/>
  <c r="N25" i="36"/>
  <c r="L26" i="36"/>
  <c r="M26" i="36"/>
  <c r="N26" i="36"/>
  <c r="L27" i="36"/>
  <c r="M27" i="36"/>
  <c r="N27" i="36"/>
  <c r="L28" i="36"/>
  <c r="M28" i="36"/>
  <c r="N28" i="36"/>
  <c r="L29" i="36"/>
  <c r="M29" i="36"/>
  <c r="N29" i="36"/>
  <c r="L30" i="36"/>
  <c r="M30" i="36"/>
  <c r="N30" i="36"/>
  <c r="L31" i="36"/>
  <c r="M31" i="36"/>
  <c r="N31" i="36"/>
  <c r="L32" i="36"/>
  <c r="M32" i="36"/>
  <c r="N32" i="36"/>
  <c r="L33" i="36"/>
  <c r="M33" i="36"/>
  <c r="N33" i="36"/>
  <c r="L34" i="36"/>
  <c r="M34" i="36"/>
  <c r="N34" i="36"/>
  <c r="L35" i="36"/>
  <c r="M35" i="36"/>
  <c r="N35" i="36"/>
  <c r="L36" i="36"/>
  <c r="M36" i="36"/>
  <c r="N36" i="36"/>
  <c r="L37" i="36"/>
  <c r="M37" i="36"/>
  <c r="N37" i="36"/>
  <c r="L38" i="36"/>
  <c r="M38" i="36"/>
  <c r="N38" i="36"/>
  <c r="L39" i="36"/>
  <c r="M39" i="36"/>
  <c r="N39" i="36"/>
  <c r="L40" i="36"/>
  <c r="M40" i="36"/>
  <c r="N40" i="36"/>
  <c r="L41" i="36"/>
  <c r="M41" i="36"/>
  <c r="N41" i="36"/>
  <c r="L42" i="36"/>
  <c r="M42" i="36"/>
  <c r="N42" i="36"/>
  <c r="L43" i="36"/>
  <c r="M43" i="36"/>
  <c r="N43" i="36"/>
  <c r="L44" i="36"/>
  <c r="M44" i="36"/>
  <c r="N44" i="36"/>
  <c r="L45" i="36"/>
  <c r="M45" i="36"/>
  <c r="N45" i="36"/>
  <c r="L46" i="36"/>
  <c r="M46" i="36"/>
  <c r="N46" i="36"/>
  <c r="L47" i="36"/>
  <c r="M47" i="36"/>
  <c r="N47" i="36"/>
  <c r="L48" i="36"/>
  <c r="M48" i="36"/>
  <c r="N48" i="36"/>
  <c r="L49" i="36"/>
  <c r="M49" i="36"/>
  <c r="N49" i="36"/>
  <c r="L50" i="36"/>
  <c r="M50" i="36"/>
  <c r="N50" i="36"/>
  <c r="L51" i="36"/>
  <c r="M51" i="36"/>
  <c r="N51" i="36"/>
  <c r="L52" i="36"/>
  <c r="M52" i="36"/>
  <c r="N52" i="36"/>
  <c r="L53" i="36"/>
  <c r="M53" i="36"/>
  <c r="N53" i="36"/>
  <c r="L54" i="36"/>
  <c r="M54" i="36"/>
  <c r="N54" i="36"/>
  <c r="L55" i="36"/>
  <c r="M55" i="36"/>
  <c r="N55" i="36"/>
  <c r="L56" i="36"/>
  <c r="M56" i="36"/>
  <c r="N56" i="36"/>
  <c r="P7" i="36"/>
  <c r="M7" i="36"/>
  <c r="N7" i="36"/>
  <c r="L7" i="36"/>
  <c r="K23" i="35" l="1"/>
  <c r="K24" i="35"/>
  <c r="K25" i="35"/>
  <c r="K26" i="35"/>
  <c r="K27" i="35"/>
  <c r="K28" i="35"/>
  <c r="K29" i="35"/>
  <c r="K30" i="35"/>
  <c r="K31" i="35"/>
  <c r="K32" i="35"/>
  <c r="K33" i="35"/>
  <c r="K34" i="35"/>
  <c r="K35" i="35"/>
  <c r="K36" i="35"/>
  <c r="K37" i="35"/>
  <c r="K38" i="35"/>
  <c r="K39" i="35"/>
  <c r="K22" i="35"/>
  <c r="H23" i="35"/>
  <c r="H24" i="35"/>
  <c r="H25" i="35"/>
  <c r="H26" i="35"/>
  <c r="H27" i="35"/>
  <c r="H28" i="35"/>
  <c r="H29" i="35"/>
  <c r="H30" i="35"/>
  <c r="H31" i="35"/>
  <c r="H32" i="35"/>
  <c r="H33" i="35"/>
  <c r="H34" i="35"/>
  <c r="H35" i="35"/>
  <c r="H36" i="35"/>
  <c r="H37" i="35"/>
  <c r="H38" i="35"/>
  <c r="H39" i="35"/>
  <c r="F25" i="35"/>
  <c r="F26" i="35"/>
  <c r="F27" i="35"/>
  <c r="F28" i="35"/>
  <c r="F29" i="35"/>
  <c r="F30" i="35"/>
  <c r="F31" i="35"/>
  <c r="F32" i="35"/>
  <c r="F33" i="35"/>
  <c r="F34" i="35"/>
  <c r="F35" i="35"/>
  <c r="F36" i="35"/>
  <c r="F37" i="35"/>
  <c r="F38" i="35"/>
  <c r="F39" i="35"/>
  <c r="F22" i="35"/>
  <c r="I2" i="37" l="1"/>
  <c r="I1" i="37"/>
  <c r="Y2" i="36"/>
  <c r="Y1" i="36"/>
  <c r="L2" i="35"/>
  <c r="L1" i="35"/>
  <c r="R56" i="36" l="1"/>
  <c r="Q56" i="36"/>
  <c r="O56" i="36"/>
  <c r="K56" i="36"/>
  <c r="J56" i="36"/>
  <c r="G56" i="36"/>
  <c r="R55" i="36"/>
  <c r="Q55" i="36"/>
  <c r="O55" i="36"/>
  <c r="K55" i="36"/>
  <c r="J55" i="36"/>
  <c r="G55" i="36"/>
  <c r="R54" i="36"/>
  <c r="Q54" i="36"/>
  <c r="O54" i="36"/>
  <c r="K54" i="36"/>
  <c r="J54" i="36"/>
  <c r="G54" i="36"/>
  <c r="R53" i="36"/>
  <c r="Q53" i="36"/>
  <c r="O53" i="36"/>
  <c r="K53" i="36"/>
  <c r="J53" i="36"/>
  <c r="G53" i="36"/>
  <c r="R52" i="36"/>
  <c r="Q52" i="36"/>
  <c r="O52" i="36"/>
  <c r="K52" i="36"/>
  <c r="J52" i="36"/>
  <c r="G52" i="36"/>
  <c r="R51" i="36"/>
  <c r="Q51" i="36"/>
  <c r="O51" i="36"/>
  <c r="K51" i="36"/>
  <c r="J51" i="36"/>
  <c r="G51" i="36"/>
  <c r="R50" i="36"/>
  <c r="Q50" i="36"/>
  <c r="O50" i="36"/>
  <c r="K50" i="36"/>
  <c r="J50" i="36"/>
  <c r="G50" i="36"/>
  <c r="R49" i="36"/>
  <c r="Q49" i="36"/>
  <c r="O49" i="36"/>
  <c r="K49" i="36"/>
  <c r="J49" i="36"/>
  <c r="G49" i="36"/>
  <c r="R48" i="36"/>
  <c r="Q48" i="36"/>
  <c r="O48" i="36"/>
  <c r="K48" i="36"/>
  <c r="J48" i="36"/>
  <c r="G48" i="36"/>
  <c r="R47" i="36"/>
  <c r="Q47" i="36"/>
  <c r="O47" i="36"/>
  <c r="K47" i="36"/>
  <c r="J47" i="36"/>
  <c r="G47" i="36"/>
  <c r="R46" i="36"/>
  <c r="Q46" i="36"/>
  <c r="O46" i="36"/>
  <c r="K46" i="36"/>
  <c r="J46" i="36"/>
  <c r="G46" i="36"/>
  <c r="R45" i="36"/>
  <c r="Q45" i="36"/>
  <c r="O45" i="36"/>
  <c r="K45" i="36"/>
  <c r="J45" i="36"/>
  <c r="G45" i="36"/>
  <c r="R44" i="36"/>
  <c r="Q44" i="36"/>
  <c r="O44" i="36"/>
  <c r="K44" i="36"/>
  <c r="J44" i="36"/>
  <c r="G44" i="36"/>
  <c r="R43" i="36"/>
  <c r="Q43" i="36"/>
  <c r="O43" i="36"/>
  <c r="K43" i="36"/>
  <c r="J43" i="36"/>
  <c r="G43" i="36"/>
  <c r="R42" i="36"/>
  <c r="Q42" i="36"/>
  <c r="O42" i="36"/>
  <c r="K42" i="36"/>
  <c r="J42" i="36"/>
  <c r="G42" i="36"/>
  <c r="R41" i="36"/>
  <c r="Q41" i="36"/>
  <c r="O41" i="36"/>
  <c r="K41" i="36"/>
  <c r="J41" i="36"/>
  <c r="G41" i="36"/>
  <c r="R40" i="36"/>
  <c r="Q40" i="36"/>
  <c r="O40" i="36"/>
  <c r="K40" i="36"/>
  <c r="J40" i="36"/>
  <c r="G40" i="36"/>
  <c r="R39" i="36"/>
  <c r="Q39" i="36"/>
  <c r="O39" i="36"/>
  <c r="K39" i="36"/>
  <c r="J39" i="36"/>
  <c r="G39" i="36"/>
  <c r="R38" i="36"/>
  <c r="Q38" i="36"/>
  <c r="O38" i="36"/>
  <c r="K38" i="36"/>
  <c r="J38" i="36"/>
  <c r="G38" i="36"/>
  <c r="R37" i="36"/>
  <c r="Q37" i="36"/>
  <c r="O37" i="36"/>
  <c r="K37" i="36"/>
  <c r="J37" i="36"/>
  <c r="G37" i="36"/>
  <c r="R36" i="36"/>
  <c r="Q36" i="36"/>
  <c r="O36" i="36"/>
  <c r="K36" i="36"/>
  <c r="J36" i="36"/>
  <c r="G36" i="36"/>
  <c r="R35" i="36"/>
  <c r="Q35" i="36"/>
  <c r="O35" i="36"/>
  <c r="K35" i="36"/>
  <c r="J35" i="36"/>
  <c r="G35" i="36"/>
  <c r="R34" i="36"/>
  <c r="Q34" i="36"/>
  <c r="O34" i="36"/>
  <c r="K34" i="36"/>
  <c r="J34" i="36"/>
  <c r="G34" i="36"/>
  <c r="R33" i="36"/>
  <c r="Q33" i="36"/>
  <c r="O33" i="36"/>
  <c r="K33" i="36"/>
  <c r="J33" i="36"/>
  <c r="G33" i="36"/>
  <c r="R32" i="36"/>
  <c r="Q32" i="36"/>
  <c r="O32" i="36"/>
  <c r="K32" i="36"/>
  <c r="J32" i="36"/>
  <c r="G32" i="36"/>
  <c r="R31" i="36"/>
  <c r="Q31" i="36"/>
  <c r="O31" i="36"/>
  <c r="K31" i="36"/>
  <c r="J31" i="36"/>
  <c r="G31" i="36"/>
  <c r="R30" i="36"/>
  <c r="Q30" i="36"/>
  <c r="O30" i="36"/>
  <c r="K30" i="36"/>
  <c r="J30" i="36"/>
  <c r="G30" i="36"/>
  <c r="R29" i="36"/>
  <c r="Q29" i="36"/>
  <c r="V29" i="36" s="1"/>
  <c r="O29" i="36"/>
  <c r="K29" i="36"/>
  <c r="J29" i="36"/>
  <c r="G29" i="36"/>
  <c r="R28" i="36"/>
  <c r="Q28" i="36"/>
  <c r="O28" i="36"/>
  <c r="K28" i="36"/>
  <c r="J28" i="36"/>
  <c r="G28" i="36"/>
  <c r="R27" i="36"/>
  <c r="Q27" i="36"/>
  <c r="O27" i="36"/>
  <c r="K27" i="36"/>
  <c r="J27" i="36"/>
  <c r="G27" i="36"/>
  <c r="R26" i="36"/>
  <c r="Q26" i="36"/>
  <c r="O26" i="36"/>
  <c r="K26" i="36"/>
  <c r="J26" i="36"/>
  <c r="G26" i="36"/>
  <c r="R25" i="36"/>
  <c r="Q25" i="36"/>
  <c r="O25" i="36"/>
  <c r="K25" i="36"/>
  <c r="J25" i="36"/>
  <c r="G25" i="36"/>
  <c r="R24" i="36"/>
  <c r="Q24" i="36"/>
  <c r="O24" i="36"/>
  <c r="K24" i="36"/>
  <c r="J24" i="36"/>
  <c r="G24" i="36"/>
  <c r="R23" i="36"/>
  <c r="Q23" i="36"/>
  <c r="O23" i="36"/>
  <c r="K23" i="36"/>
  <c r="J23" i="36"/>
  <c r="G23" i="36"/>
  <c r="R22" i="36"/>
  <c r="Q22" i="36"/>
  <c r="O22" i="36"/>
  <c r="K22" i="36"/>
  <c r="J22" i="36"/>
  <c r="G22" i="36"/>
  <c r="R21" i="36"/>
  <c r="Q21" i="36"/>
  <c r="V21" i="36" s="1"/>
  <c r="O21" i="36"/>
  <c r="K21" i="36"/>
  <c r="J21" i="36"/>
  <c r="G21" i="36"/>
  <c r="R20" i="36"/>
  <c r="Q20" i="36"/>
  <c r="O20" i="36"/>
  <c r="K20" i="36"/>
  <c r="J20" i="36"/>
  <c r="G20" i="36"/>
  <c r="R19" i="36"/>
  <c r="Q19" i="36"/>
  <c r="O19" i="36"/>
  <c r="K19" i="36"/>
  <c r="J19" i="36"/>
  <c r="G19" i="36"/>
  <c r="R18" i="36"/>
  <c r="Q18" i="36"/>
  <c r="O18" i="36"/>
  <c r="K18" i="36"/>
  <c r="J18" i="36"/>
  <c r="G18" i="36"/>
  <c r="R17" i="36"/>
  <c r="Q17" i="36"/>
  <c r="O17" i="36"/>
  <c r="K17" i="36"/>
  <c r="J17" i="36"/>
  <c r="G17" i="36"/>
  <c r="R16" i="36"/>
  <c r="Q16" i="36"/>
  <c r="O16" i="36"/>
  <c r="K16" i="36"/>
  <c r="J16" i="36"/>
  <c r="G16" i="36"/>
  <c r="R15" i="36"/>
  <c r="Q15" i="36"/>
  <c r="O15" i="36"/>
  <c r="K15" i="36"/>
  <c r="J15" i="36"/>
  <c r="G15" i="36"/>
  <c r="R14" i="36"/>
  <c r="Q14" i="36"/>
  <c r="O14" i="36"/>
  <c r="K14" i="36"/>
  <c r="J14" i="36"/>
  <c r="G14" i="36"/>
  <c r="R13" i="36"/>
  <c r="Q13" i="36"/>
  <c r="O13" i="36"/>
  <c r="K13" i="36"/>
  <c r="J13" i="36"/>
  <c r="G13" i="36"/>
  <c r="R12" i="36"/>
  <c r="Q12" i="36"/>
  <c r="O12" i="36"/>
  <c r="K12" i="36"/>
  <c r="J12" i="36"/>
  <c r="G12" i="36"/>
  <c r="R11" i="36"/>
  <c r="Q11" i="36"/>
  <c r="O11" i="36"/>
  <c r="K11" i="36"/>
  <c r="J11" i="36"/>
  <c r="G11" i="36"/>
  <c r="R10" i="36"/>
  <c r="Q10" i="36"/>
  <c r="O10" i="36"/>
  <c r="K10" i="36"/>
  <c r="J10" i="36"/>
  <c r="G10" i="36"/>
  <c r="R9" i="36"/>
  <c r="Q9" i="36"/>
  <c r="O9" i="36"/>
  <c r="K9" i="36"/>
  <c r="J9" i="36"/>
  <c r="G9" i="36"/>
  <c r="R8" i="36"/>
  <c r="Q8" i="36"/>
  <c r="O8" i="36"/>
  <c r="K8" i="36"/>
  <c r="J8" i="36"/>
  <c r="G8" i="36"/>
  <c r="R7" i="36"/>
  <c r="Q7" i="36"/>
  <c r="O7" i="36"/>
  <c r="K7" i="36"/>
  <c r="J7" i="36"/>
  <c r="G7" i="36"/>
  <c r="C2" i="34"/>
  <c r="C1" i="34"/>
  <c r="V50" i="36" l="1"/>
  <c r="V25" i="36"/>
  <c r="W25" i="36" s="1"/>
  <c r="W29" i="36"/>
  <c r="V51" i="36"/>
  <c r="W51" i="36" s="1"/>
  <c r="V9" i="36"/>
  <c r="W9" i="36" s="1"/>
  <c r="V13" i="36"/>
  <c r="W13" i="36" s="1"/>
  <c r="V48" i="36"/>
  <c r="W48" i="36" s="1"/>
  <c r="V10" i="36"/>
  <c r="W10" i="36" s="1"/>
  <c r="V16" i="36"/>
  <c r="W16" i="36" s="1"/>
  <c r="V30" i="36"/>
  <c r="W30" i="36" s="1"/>
  <c r="V53" i="36"/>
  <c r="W53" i="36" s="1"/>
  <c r="V34" i="36"/>
  <c r="V7" i="36"/>
  <c r="W7" i="36" s="1"/>
  <c r="V42" i="36"/>
  <c r="W42" i="36" s="1"/>
  <c r="V41" i="36"/>
  <c r="W41" i="36" s="1"/>
  <c r="V45" i="36"/>
  <c r="W45" i="36" s="1"/>
  <c r="V54" i="36"/>
  <c r="W54" i="36" s="1"/>
  <c r="V55" i="36"/>
  <c r="W55" i="36" s="1"/>
  <c r="V18" i="36"/>
  <c r="W18" i="36" s="1"/>
  <c r="V23" i="36"/>
  <c r="W23" i="36" s="1"/>
  <c r="V52" i="36"/>
  <c r="W52" i="36" s="1"/>
  <c r="V39" i="36"/>
  <c r="W39" i="36" s="1"/>
  <c r="V14" i="36"/>
  <c r="W14" i="36" s="1"/>
  <c r="V26" i="36"/>
  <c r="W26" i="36" s="1"/>
  <c r="V32" i="36"/>
  <c r="W32" i="36" s="1"/>
  <c r="V37" i="36"/>
  <c r="W37" i="36" s="1"/>
  <c r="V46" i="36"/>
  <c r="W46" i="36" s="1"/>
  <c r="V8" i="36"/>
  <c r="W8" i="36" s="1"/>
  <c r="V24" i="36"/>
  <c r="W24" i="36" s="1"/>
  <c r="V40" i="36"/>
  <c r="W40" i="36" s="1"/>
  <c r="W21" i="36"/>
  <c r="V19" i="36"/>
  <c r="W19" i="36" s="1"/>
  <c r="V20" i="36"/>
  <c r="W20" i="36" s="1"/>
  <c r="V35" i="36"/>
  <c r="W35" i="36" s="1"/>
  <c r="V36" i="36"/>
  <c r="W36" i="36" s="1"/>
  <c r="V22" i="36"/>
  <c r="W22" i="36" s="1"/>
  <c r="V38" i="36"/>
  <c r="W38" i="36" s="1"/>
  <c r="V17" i="36"/>
  <c r="W17" i="36" s="1"/>
  <c r="V33" i="36"/>
  <c r="W33" i="36" s="1"/>
  <c r="W34" i="36"/>
  <c r="V49" i="36"/>
  <c r="W49" i="36" s="1"/>
  <c r="W50" i="36"/>
  <c r="V15" i="36"/>
  <c r="W15" i="36" s="1"/>
  <c r="V31" i="36"/>
  <c r="W31" i="36" s="1"/>
  <c r="V47" i="36"/>
  <c r="W47" i="36" s="1"/>
  <c r="V11" i="36"/>
  <c r="W11" i="36" s="1"/>
  <c r="V12" i="36"/>
  <c r="W12" i="36" s="1"/>
  <c r="V27" i="36"/>
  <c r="W27" i="36" s="1"/>
  <c r="V28" i="36"/>
  <c r="W28" i="36" s="1"/>
  <c r="V43" i="36"/>
  <c r="W43" i="36" s="1"/>
  <c r="V44" i="36"/>
  <c r="W44" i="36" s="1"/>
  <c r="V56" i="36"/>
  <c r="W56" i="36" s="1"/>
  <c r="W57" i="36" l="1"/>
  <c r="G9" i="37" s="1"/>
  <c r="G8" i="37" s="1"/>
  <c r="Y2" i="33" l="1"/>
  <c r="I2" i="32" l="1"/>
  <c r="Y1" i="33"/>
  <c r="G8" i="33" l="1"/>
  <c r="J8" i="33"/>
  <c r="K8" i="33"/>
  <c r="G9" i="33"/>
  <c r="J9" i="33"/>
  <c r="K9" i="33"/>
  <c r="G10" i="33"/>
  <c r="J10" i="33"/>
  <c r="K10" i="33"/>
  <c r="G11" i="33"/>
  <c r="J11" i="33"/>
  <c r="K11" i="33"/>
  <c r="G12" i="33"/>
  <c r="J12" i="33"/>
  <c r="K12" i="33"/>
  <c r="G13" i="33"/>
  <c r="J13" i="33"/>
  <c r="K13" i="33"/>
  <c r="G14" i="33"/>
  <c r="J14" i="33"/>
  <c r="K14" i="33"/>
  <c r="G15" i="33"/>
  <c r="J15" i="33"/>
  <c r="K15" i="33"/>
  <c r="G16" i="33"/>
  <c r="J16" i="33"/>
  <c r="K16" i="33"/>
  <c r="G17" i="33"/>
  <c r="J17" i="33"/>
  <c r="K17" i="33"/>
  <c r="G18" i="33"/>
  <c r="J18" i="33"/>
  <c r="K18" i="33"/>
  <c r="G19" i="33"/>
  <c r="J19" i="33"/>
  <c r="K19" i="33"/>
  <c r="G20" i="33"/>
  <c r="J20" i="33"/>
  <c r="K20" i="33"/>
  <c r="G21" i="33"/>
  <c r="J21" i="33"/>
  <c r="K21" i="33"/>
  <c r="G22" i="33"/>
  <c r="J22" i="33"/>
  <c r="K22" i="33"/>
  <c r="G23" i="33"/>
  <c r="J23" i="33"/>
  <c r="K23" i="33"/>
  <c r="G24" i="33"/>
  <c r="J24" i="33"/>
  <c r="K24" i="33"/>
  <c r="G25" i="33"/>
  <c r="J25" i="33"/>
  <c r="K25" i="33"/>
  <c r="G26" i="33"/>
  <c r="J26" i="33"/>
  <c r="K26" i="33"/>
  <c r="G27" i="33"/>
  <c r="J27" i="33"/>
  <c r="K27" i="33"/>
  <c r="G28" i="33"/>
  <c r="J28" i="33"/>
  <c r="K28" i="33"/>
  <c r="G29" i="33"/>
  <c r="J29" i="33"/>
  <c r="K29" i="33"/>
  <c r="G30" i="33"/>
  <c r="J30" i="33"/>
  <c r="K30" i="33"/>
  <c r="G31" i="33"/>
  <c r="J31" i="33"/>
  <c r="K31" i="33"/>
  <c r="G32" i="33"/>
  <c r="J32" i="33"/>
  <c r="K32" i="33"/>
  <c r="G33" i="33"/>
  <c r="J33" i="33"/>
  <c r="K33" i="33"/>
  <c r="G34" i="33"/>
  <c r="J34" i="33"/>
  <c r="K34" i="33"/>
  <c r="G35" i="33"/>
  <c r="J35" i="33"/>
  <c r="K35" i="33"/>
  <c r="G36" i="33"/>
  <c r="J36" i="33"/>
  <c r="K36" i="33"/>
  <c r="G37" i="33"/>
  <c r="J37" i="33"/>
  <c r="K37" i="33"/>
  <c r="G38" i="33"/>
  <c r="J38" i="33"/>
  <c r="K38" i="33"/>
  <c r="G39" i="33"/>
  <c r="J39" i="33"/>
  <c r="K39" i="33"/>
  <c r="G40" i="33"/>
  <c r="J40" i="33"/>
  <c r="K40" i="33"/>
  <c r="G41" i="33"/>
  <c r="J41" i="33"/>
  <c r="K41" i="33"/>
  <c r="G42" i="33"/>
  <c r="J42" i="33"/>
  <c r="K42" i="33"/>
  <c r="G43" i="33"/>
  <c r="J43" i="33"/>
  <c r="K43" i="33"/>
  <c r="G44" i="33"/>
  <c r="J44" i="33"/>
  <c r="K44" i="33"/>
  <c r="G45" i="33"/>
  <c r="J45" i="33"/>
  <c r="K45" i="33"/>
  <c r="G46" i="33"/>
  <c r="J46" i="33"/>
  <c r="K46" i="33"/>
  <c r="G47" i="33"/>
  <c r="J47" i="33"/>
  <c r="K47" i="33"/>
  <c r="G48" i="33"/>
  <c r="J48" i="33"/>
  <c r="K48" i="33"/>
  <c r="G49" i="33"/>
  <c r="J49" i="33"/>
  <c r="K49" i="33"/>
  <c r="G50" i="33"/>
  <c r="J50" i="33"/>
  <c r="K50" i="33"/>
  <c r="G51" i="33"/>
  <c r="J51" i="33"/>
  <c r="K51" i="33"/>
  <c r="G52" i="33"/>
  <c r="J52" i="33"/>
  <c r="K52" i="33"/>
  <c r="G53" i="33"/>
  <c r="J53" i="33"/>
  <c r="K53" i="33"/>
  <c r="G54" i="33"/>
  <c r="J54" i="33"/>
  <c r="K54" i="33"/>
  <c r="G55" i="33"/>
  <c r="J55" i="33"/>
  <c r="K55" i="33"/>
  <c r="G56" i="33"/>
  <c r="J56" i="33"/>
  <c r="K56" i="33"/>
  <c r="K7" i="33"/>
  <c r="J7" i="33"/>
  <c r="G7" i="33"/>
  <c r="E24" i="30"/>
  <c r="E23" i="30"/>
  <c r="I8" i="33" l="1"/>
  <c r="F24" i="35"/>
  <c r="H13" i="33"/>
  <c r="F23" i="35"/>
  <c r="I54" i="33"/>
  <c r="I52" i="33"/>
  <c r="I19" i="33"/>
  <c r="I25" i="33"/>
  <c r="I35" i="33"/>
  <c r="I43" i="33"/>
  <c r="I12" i="33"/>
  <c r="I7" i="33"/>
  <c r="I55" i="33"/>
  <c r="I53" i="33"/>
  <c r="I51" i="33"/>
  <c r="I49" i="33"/>
  <c r="I22" i="33"/>
  <c r="I20" i="33"/>
  <c r="I18" i="33"/>
  <c r="I37" i="33"/>
  <c r="I41" i="33"/>
  <c r="I30" i="33"/>
  <c r="I28" i="33"/>
  <c r="I26" i="33"/>
  <c r="I23" i="33"/>
  <c r="I29" i="33"/>
  <c r="I39" i="33"/>
  <c r="I47" i="33"/>
  <c r="I10" i="33"/>
  <c r="I38" i="33"/>
  <c r="I36" i="33"/>
  <c r="I34" i="33"/>
  <c r="I50" i="33"/>
  <c r="I21" i="33"/>
  <c r="I17" i="33"/>
  <c r="I31" i="33"/>
  <c r="I27" i="33"/>
  <c r="I33" i="33"/>
  <c r="I45" i="33"/>
  <c r="I14" i="33"/>
  <c r="I46" i="33"/>
  <c r="I44" i="33"/>
  <c r="I42" i="33"/>
  <c r="I15" i="33"/>
  <c r="I13" i="33"/>
  <c r="I11" i="33"/>
  <c r="I9" i="33"/>
  <c r="H31" i="33"/>
  <c r="H24" i="33"/>
  <c r="H56" i="33"/>
  <c r="H51" i="33"/>
  <c r="H44" i="33"/>
  <c r="H25" i="33"/>
  <c r="H46" i="33"/>
  <c r="H32" i="33"/>
  <c r="H20" i="33"/>
  <c r="H49" i="33"/>
  <c r="H30" i="33"/>
  <c r="H23" i="33"/>
  <c r="H16" i="33"/>
  <c r="H11" i="33"/>
  <c r="H38" i="33"/>
  <c r="H39" i="33"/>
  <c r="H27" i="33"/>
  <c r="H7" i="33"/>
  <c r="H54" i="33"/>
  <c r="H47" i="33"/>
  <c r="H40" i="33"/>
  <c r="H35" i="33"/>
  <c r="H28" i="33"/>
  <c r="H9" i="33"/>
  <c r="H19" i="33"/>
  <c r="H55" i="33"/>
  <c r="H43" i="33"/>
  <c r="H52" i="33"/>
  <c r="H33" i="33"/>
  <c r="H14" i="33"/>
  <c r="H12" i="33"/>
  <c r="H48" i="33"/>
  <c r="H36" i="33"/>
  <c r="H17" i="33"/>
  <c r="H41" i="33"/>
  <c r="H22" i="33"/>
  <c r="H15" i="33"/>
  <c r="H8" i="33"/>
  <c r="H50" i="33"/>
  <c r="H42" i="33"/>
  <c r="H34" i="33"/>
  <c r="H26" i="33"/>
  <c r="H18" i="33"/>
  <c r="H10" i="33"/>
  <c r="I56" i="33"/>
  <c r="H53" i="33"/>
  <c r="I48" i="33"/>
  <c r="H45" i="33"/>
  <c r="I40" i="33"/>
  <c r="H37" i="33"/>
  <c r="I32" i="33"/>
  <c r="H29" i="33"/>
  <c r="I24" i="33"/>
  <c r="H21" i="33"/>
  <c r="I16" i="33"/>
  <c r="I51" i="36" l="1"/>
  <c r="I7" i="36"/>
  <c r="I33" i="36"/>
  <c r="I53" i="36"/>
  <c r="I37" i="36"/>
  <c r="I47" i="36"/>
  <c r="I10" i="36"/>
  <c r="I42" i="36"/>
  <c r="I9" i="36"/>
  <c r="I19" i="36"/>
  <c r="I16" i="36"/>
  <c r="I39" i="36"/>
  <c r="I48" i="36"/>
  <c r="I11" i="36"/>
  <c r="I43" i="36"/>
  <c r="I21" i="36"/>
  <c r="I52" i="36"/>
  <c r="I13" i="36"/>
  <c r="I24" i="36"/>
  <c r="I55" i="36"/>
  <c r="I36" i="36"/>
  <c r="I45" i="36"/>
  <c r="I31" i="36"/>
  <c r="I56" i="36"/>
  <c r="I41" i="36"/>
  <c r="I50" i="36"/>
  <c r="I32" i="36"/>
  <c r="I49" i="36"/>
  <c r="I38" i="36"/>
  <c r="I12" i="36"/>
  <c r="I25" i="36"/>
  <c r="I34" i="36"/>
  <c r="I22" i="36"/>
  <c r="I15" i="36"/>
  <c r="I26" i="36"/>
  <c r="I28" i="36"/>
  <c r="I35" i="36"/>
  <c r="I17" i="36"/>
  <c r="I54" i="36"/>
  <c r="I20" i="36"/>
  <c r="I44" i="36"/>
  <c r="I27" i="36"/>
  <c r="I29" i="36"/>
  <c r="I23" i="36"/>
  <c r="I30" i="36"/>
  <c r="I40" i="36"/>
  <c r="I14" i="36"/>
  <c r="I46" i="36"/>
  <c r="I8" i="36"/>
  <c r="I18" i="36"/>
  <c r="H56" i="36"/>
  <c r="X56" i="36" s="1"/>
  <c r="Y56" i="36" s="1"/>
  <c r="H47" i="36"/>
  <c r="H25" i="36"/>
  <c r="H43" i="36"/>
  <c r="H17" i="36"/>
  <c r="H28" i="36"/>
  <c r="H11" i="36"/>
  <c r="X11" i="36" s="1"/>
  <c r="Y11" i="36" s="1"/>
  <c r="H7" i="36"/>
  <c r="X7" i="36" s="1"/>
  <c r="H14" i="36"/>
  <c r="H49" i="36"/>
  <c r="X49" i="36" s="1"/>
  <c r="Y49" i="36" s="1"/>
  <c r="H55" i="36"/>
  <c r="H13" i="36"/>
  <c r="H39" i="36"/>
  <c r="H37" i="36"/>
  <c r="X37" i="36" s="1"/>
  <c r="Y37" i="36" s="1"/>
  <c r="H32" i="36"/>
  <c r="X32" i="36" s="1"/>
  <c r="Y32" i="36" s="1"/>
  <c r="H9" i="36"/>
  <c r="H18" i="36"/>
  <c r="X18" i="36" s="1"/>
  <c r="Y18" i="36" s="1"/>
  <c r="H34" i="36"/>
  <c r="X34" i="36" s="1"/>
  <c r="Y34" i="36" s="1"/>
  <c r="H50" i="36"/>
  <c r="H27" i="36"/>
  <c r="H35" i="36"/>
  <c r="X35" i="36" s="1"/>
  <c r="Y35" i="36" s="1"/>
  <c r="H53" i="36"/>
  <c r="X53" i="36" s="1"/>
  <c r="Y53" i="36" s="1"/>
  <c r="H20" i="36"/>
  <c r="X20" i="36" s="1"/>
  <c r="Y20" i="36" s="1"/>
  <c r="H36" i="36"/>
  <c r="X36" i="36" s="1"/>
  <c r="Y36" i="36" s="1"/>
  <c r="H52" i="36"/>
  <c r="X52" i="36" s="1"/>
  <c r="Y52" i="36" s="1"/>
  <c r="H40" i="36"/>
  <c r="X40" i="36" s="1"/>
  <c r="Y40" i="36" s="1"/>
  <c r="H46" i="36"/>
  <c r="X46" i="36" s="1"/>
  <c r="Y46" i="36" s="1"/>
  <c r="H16" i="36"/>
  <c r="H19" i="36"/>
  <c r="X19" i="36" s="1"/>
  <c r="Y19" i="36" s="1"/>
  <c r="H45" i="36"/>
  <c r="X45" i="36" s="1"/>
  <c r="Y45" i="36" s="1"/>
  <c r="H41" i="36"/>
  <c r="X41" i="36" s="1"/>
  <c r="Y41" i="36" s="1"/>
  <c r="H23" i="36"/>
  <c r="X23" i="36" s="1"/>
  <c r="Y23" i="36" s="1"/>
  <c r="H51" i="36"/>
  <c r="X51" i="36" s="1"/>
  <c r="Y51" i="36" s="1"/>
  <c r="H22" i="36"/>
  <c r="X22" i="36" s="1"/>
  <c r="Y22" i="36" s="1"/>
  <c r="H38" i="36"/>
  <c r="X38" i="36" s="1"/>
  <c r="Y38" i="36" s="1"/>
  <c r="H15" i="36"/>
  <c r="H31" i="36"/>
  <c r="X31" i="36" s="1"/>
  <c r="Y31" i="36" s="1"/>
  <c r="H33" i="36"/>
  <c r="H54" i="36"/>
  <c r="H8" i="36"/>
  <c r="H24" i="36"/>
  <c r="X24" i="36" s="1"/>
  <c r="Y24" i="36" s="1"/>
  <c r="H30" i="36"/>
  <c r="X30" i="36" s="1"/>
  <c r="Y30" i="36" s="1"/>
  <c r="H48" i="36"/>
  <c r="X48" i="36" s="1"/>
  <c r="Y48" i="36" s="1"/>
  <c r="H10" i="36"/>
  <c r="H26" i="36"/>
  <c r="X26" i="36" s="1"/>
  <c r="Y26" i="36" s="1"/>
  <c r="H42" i="36"/>
  <c r="X42" i="36" s="1"/>
  <c r="Y42" i="36" s="1"/>
  <c r="H29" i="36"/>
  <c r="X29" i="36" s="1"/>
  <c r="Y29" i="36" s="1"/>
  <c r="H21" i="36"/>
  <c r="X21" i="36" s="1"/>
  <c r="Y21" i="36" s="1"/>
  <c r="H12" i="36"/>
  <c r="X12" i="36" s="1"/>
  <c r="Y12" i="36" s="1"/>
  <c r="H44" i="36"/>
  <c r="X44" i="36" s="1"/>
  <c r="Y44" i="36" s="1"/>
  <c r="R8" i="33"/>
  <c r="X8" i="33" s="1"/>
  <c r="R9" i="33"/>
  <c r="X9" i="33" s="1"/>
  <c r="R10" i="33"/>
  <c r="X10" i="33" s="1"/>
  <c r="R11" i="33"/>
  <c r="X11" i="33" s="1"/>
  <c r="R12" i="33"/>
  <c r="X12" i="33" s="1"/>
  <c r="R13" i="33"/>
  <c r="X13" i="33" s="1"/>
  <c r="R14" i="33"/>
  <c r="X14" i="33" s="1"/>
  <c r="R15" i="33"/>
  <c r="X15" i="33" s="1"/>
  <c r="R16" i="33"/>
  <c r="X16" i="33" s="1"/>
  <c r="R17" i="33"/>
  <c r="X17" i="33" s="1"/>
  <c r="R18" i="33"/>
  <c r="X18" i="33" s="1"/>
  <c r="R19" i="33"/>
  <c r="X19" i="33" s="1"/>
  <c r="R20" i="33"/>
  <c r="X20" i="33" s="1"/>
  <c r="R21" i="33"/>
  <c r="X21" i="33" s="1"/>
  <c r="R22" i="33"/>
  <c r="X22" i="33" s="1"/>
  <c r="R23" i="33"/>
  <c r="X23" i="33" s="1"/>
  <c r="R24" i="33"/>
  <c r="X24" i="33" s="1"/>
  <c r="R25" i="33"/>
  <c r="X25" i="33" s="1"/>
  <c r="R26" i="33"/>
  <c r="X26" i="33" s="1"/>
  <c r="R27" i="33"/>
  <c r="X27" i="33" s="1"/>
  <c r="R28" i="33"/>
  <c r="X28" i="33" s="1"/>
  <c r="R29" i="33"/>
  <c r="X29" i="33" s="1"/>
  <c r="R30" i="33"/>
  <c r="X30" i="33" s="1"/>
  <c r="R31" i="33"/>
  <c r="X31" i="33" s="1"/>
  <c r="R32" i="33"/>
  <c r="X32" i="33" s="1"/>
  <c r="R33" i="33"/>
  <c r="X33" i="33" s="1"/>
  <c r="R34" i="33"/>
  <c r="X34" i="33" s="1"/>
  <c r="R35" i="33"/>
  <c r="X35" i="33" s="1"/>
  <c r="R36" i="33"/>
  <c r="X36" i="33" s="1"/>
  <c r="R37" i="33"/>
  <c r="X37" i="33" s="1"/>
  <c r="R38" i="33"/>
  <c r="X38" i="33" s="1"/>
  <c r="R39" i="33"/>
  <c r="X39" i="33" s="1"/>
  <c r="R40" i="33"/>
  <c r="X40" i="33" s="1"/>
  <c r="R41" i="33"/>
  <c r="X41" i="33" s="1"/>
  <c r="R42" i="33"/>
  <c r="X42" i="33" s="1"/>
  <c r="R43" i="33"/>
  <c r="X43" i="33" s="1"/>
  <c r="R44" i="33"/>
  <c r="X44" i="33" s="1"/>
  <c r="R45" i="33"/>
  <c r="X45" i="33" s="1"/>
  <c r="R46" i="33"/>
  <c r="X46" i="33" s="1"/>
  <c r="R47" i="33"/>
  <c r="X47" i="33" s="1"/>
  <c r="R48" i="33"/>
  <c r="X48" i="33" s="1"/>
  <c r="R49" i="33"/>
  <c r="X49" i="33" s="1"/>
  <c r="R50" i="33"/>
  <c r="X50" i="33" s="1"/>
  <c r="R51" i="33"/>
  <c r="X51" i="33" s="1"/>
  <c r="R52" i="33"/>
  <c r="X52" i="33" s="1"/>
  <c r="R53" i="33"/>
  <c r="X53" i="33" s="1"/>
  <c r="R54" i="33"/>
  <c r="X54" i="33" s="1"/>
  <c r="R55" i="33"/>
  <c r="X55" i="33" s="1"/>
  <c r="R56" i="33"/>
  <c r="X56" i="33" s="1"/>
  <c r="R7" i="33"/>
  <c r="X7" i="33" s="1"/>
  <c r="Q8" i="33"/>
  <c r="Q9" i="33"/>
  <c r="Q10" i="33"/>
  <c r="Q11" i="33"/>
  <c r="Q12" i="33"/>
  <c r="Q13" i="33"/>
  <c r="Q14" i="33"/>
  <c r="Q15" i="33"/>
  <c r="Q16" i="33"/>
  <c r="Q17" i="33"/>
  <c r="Q18" i="33"/>
  <c r="Q19" i="33"/>
  <c r="Q20" i="33"/>
  <c r="Q21" i="33"/>
  <c r="Q22" i="33"/>
  <c r="Q23" i="33"/>
  <c r="Q24" i="33"/>
  <c r="Q25" i="33"/>
  <c r="Q26" i="33"/>
  <c r="Q27" i="33"/>
  <c r="Q28" i="33"/>
  <c r="Q29" i="33"/>
  <c r="Q30" i="33"/>
  <c r="Q31" i="33"/>
  <c r="Q32" i="33"/>
  <c r="Q33" i="33"/>
  <c r="Q34" i="33"/>
  <c r="Q35" i="33"/>
  <c r="Q36" i="33"/>
  <c r="Q37" i="33"/>
  <c r="Q38" i="33"/>
  <c r="Q39" i="33"/>
  <c r="Q40" i="33"/>
  <c r="Q41" i="33"/>
  <c r="Q42" i="33"/>
  <c r="Q43" i="33"/>
  <c r="Q44" i="33"/>
  <c r="Q45" i="33"/>
  <c r="Q46" i="33"/>
  <c r="Q47" i="33"/>
  <c r="Q48" i="33"/>
  <c r="Q49" i="33"/>
  <c r="Q50" i="33"/>
  <c r="Q51" i="33"/>
  <c r="Q52" i="33"/>
  <c r="Q53" i="33"/>
  <c r="Q54" i="33"/>
  <c r="Q55" i="33"/>
  <c r="Q56" i="33"/>
  <c r="Q7" i="33"/>
  <c r="O8" i="33"/>
  <c r="O9" i="33"/>
  <c r="O10" i="33"/>
  <c r="O11" i="33"/>
  <c r="O12" i="33"/>
  <c r="O13" i="33"/>
  <c r="O14" i="33"/>
  <c r="O15" i="33"/>
  <c r="O16" i="33"/>
  <c r="O17" i="33"/>
  <c r="O18" i="33"/>
  <c r="O19" i="33"/>
  <c r="O20" i="33"/>
  <c r="O21" i="33"/>
  <c r="O22" i="33"/>
  <c r="O23" i="33"/>
  <c r="O24" i="33"/>
  <c r="O25" i="33"/>
  <c r="O26" i="33"/>
  <c r="O27" i="33"/>
  <c r="O28" i="33"/>
  <c r="O29" i="33"/>
  <c r="O30" i="33"/>
  <c r="O31" i="33"/>
  <c r="O32" i="33"/>
  <c r="O33" i="33"/>
  <c r="O34" i="33"/>
  <c r="O35" i="33"/>
  <c r="O36" i="33"/>
  <c r="O37" i="33"/>
  <c r="O38" i="33"/>
  <c r="O39" i="33"/>
  <c r="O40" i="33"/>
  <c r="O41" i="33"/>
  <c r="O42" i="33"/>
  <c r="O43" i="33"/>
  <c r="O44" i="33"/>
  <c r="O45" i="33"/>
  <c r="O46" i="33"/>
  <c r="O47" i="33"/>
  <c r="O48" i="33"/>
  <c r="O49" i="33"/>
  <c r="O50" i="33"/>
  <c r="O51" i="33"/>
  <c r="O52" i="33"/>
  <c r="O53" i="33"/>
  <c r="O54" i="33"/>
  <c r="O55" i="33"/>
  <c r="O56" i="33"/>
  <c r="O7" i="33"/>
  <c r="X47" i="36" l="1"/>
  <c r="Y47" i="36" s="1"/>
  <c r="X15" i="36"/>
  <c r="Y15" i="36" s="1"/>
  <c r="X27" i="36"/>
  <c r="Y27" i="36" s="1"/>
  <c r="X13" i="36"/>
  <c r="Y13" i="36" s="1"/>
  <c r="X50" i="36"/>
  <c r="Y50" i="36" s="1"/>
  <c r="X33" i="36"/>
  <c r="Y33" i="36" s="1"/>
  <c r="X16" i="36"/>
  <c r="Y16" i="36" s="1"/>
  <c r="X55" i="36"/>
  <c r="Y55" i="36" s="1"/>
  <c r="X8" i="36"/>
  <c r="Y8" i="36" s="1"/>
  <c r="X9" i="36"/>
  <c r="Y9" i="36" s="1"/>
  <c r="X10" i="36"/>
  <c r="Y10" i="36" s="1"/>
  <c r="X43" i="36"/>
  <c r="Y43" i="36" s="1"/>
  <c r="X25" i="36"/>
  <c r="Y25" i="36" s="1"/>
  <c r="X14" i="36"/>
  <c r="Y14" i="36" s="1"/>
  <c r="X54" i="36"/>
  <c r="Y54" i="36" s="1"/>
  <c r="X28" i="36"/>
  <c r="Y28" i="36" s="1"/>
  <c r="X39" i="36"/>
  <c r="Y39" i="36" s="1"/>
  <c r="X17" i="36"/>
  <c r="Y17" i="36" s="1"/>
  <c r="Y7" i="36"/>
  <c r="X57" i="33"/>
  <c r="V7" i="33"/>
  <c r="W7" i="33" s="1"/>
  <c r="X57" i="36" l="1"/>
  <c r="G12" i="37" s="1"/>
  <c r="G11" i="37" s="1"/>
  <c r="G6" i="37" s="1"/>
  <c r="C43" i="35" s="1"/>
  <c r="Y57" i="36"/>
  <c r="V8" i="33"/>
  <c r="W8" i="33" s="1"/>
  <c r="V9" i="33"/>
  <c r="V10" i="33"/>
  <c r="V11" i="33"/>
  <c r="V12" i="33"/>
  <c r="V13" i="33"/>
  <c r="V14" i="33"/>
  <c r="V15" i="33"/>
  <c r="V16" i="33"/>
  <c r="V17" i="33"/>
  <c r="V18" i="33"/>
  <c r="V19" i="33"/>
  <c r="V20" i="33"/>
  <c r="V21" i="33"/>
  <c r="V22" i="33"/>
  <c r="V23" i="33"/>
  <c r="V24" i="33"/>
  <c r="V25" i="33"/>
  <c r="V26" i="33"/>
  <c r="V27" i="33"/>
  <c r="V28" i="33"/>
  <c r="V29" i="33"/>
  <c r="V30" i="33"/>
  <c r="V31" i="33"/>
  <c r="V32" i="33"/>
  <c r="V33" i="33"/>
  <c r="V34" i="33"/>
  <c r="V35" i="33"/>
  <c r="V36" i="33"/>
  <c r="V37" i="33"/>
  <c r="V38" i="33"/>
  <c r="V39" i="33"/>
  <c r="W39" i="33" s="1"/>
  <c r="V40" i="33"/>
  <c r="W40" i="33" s="1"/>
  <c r="V41" i="33"/>
  <c r="V42" i="33"/>
  <c r="W42" i="33" s="1"/>
  <c r="V43" i="33"/>
  <c r="W43" i="33" s="1"/>
  <c r="V44" i="33"/>
  <c r="V45" i="33"/>
  <c r="V46" i="33"/>
  <c r="W46" i="33" s="1"/>
  <c r="V47" i="33"/>
  <c r="W47" i="33" s="1"/>
  <c r="V48" i="33"/>
  <c r="W48" i="33" s="1"/>
  <c r="V49" i="33"/>
  <c r="W49" i="33" s="1"/>
  <c r="V50" i="33"/>
  <c r="W50" i="33" s="1"/>
  <c r="V51" i="33"/>
  <c r="W51" i="33" s="1"/>
  <c r="V52" i="33"/>
  <c r="W52" i="33" s="1"/>
  <c r="V53" i="33"/>
  <c r="W53" i="33" s="1"/>
  <c r="V54" i="33"/>
  <c r="W54" i="33" s="1"/>
  <c r="V55" i="33"/>
  <c r="W55" i="33" s="1"/>
  <c r="V56" i="33"/>
  <c r="W56" i="33" s="1"/>
  <c r="W41" i="33"/>
  <c r="W44" i="33"/>
  <c r="W45" i="33"/>
  <c r="W12" i="33" l="1"/>
  <c r="W13" i="33"/>
  <c r="W14" i="33"/>
  <c r="W15" i="33"/>
  <c r="W16" i="33"/>
  <c r="W17" i="33"/>
  <c r="W18" i="33"/>
  <c r="W19" i="33"/>
  <c r="W20" i="33"/>
  <c r="W21" i="33"/>
  <c r="W22" i="33"/>
  <c r="W23" i="33"/>
  <c r="W24" i="33"/>
  <c r="W25" i="33"/>
  <c r="W26" i="33"/>
  <c r="W27" i="33"/>
  <c r="W28" i="33"/>
  <c r="W29" i="33"/>
  <c r="W30" i="33"/>
  <c r="W31" i="33"/>
  <c r="W32" i="33"/>
  <c r="W33" i="33"/>
  <c r="W34" i="33"/>
  <c r="W35" i="33"/>
  <c r="W36" i="33"/>
  <c r="W37" i="33"/>
  <c r="W38" i="33"/>
  <c r="W9" i="33"/>
  <c r="W10" i="33"/>
  <c r="W11" i="33"/>
  <c r="W57" i="33" l="1"/>
  <c r="Y53" i="33"/>
  <c r="Y49" i="33"/>
  <c r="Y37" i="33"/>
  <c r="Y29" i="33"/>
  <c r="Y13" i="33"/>
  <c r="Y52" i="33"/>
  <c r="Y48" i="33"/>
  <c r="Y44" i="33"/>
  <c r="Y40" i="33"/>
  <c r="Y36" i="33"/>
  <c r="Y32" i="33"/>
  <c r="Y28" i="33"/>
  <c r="Y24" i="33"/>
  <c r="Y20" i="33"/>
  <c r="Y16" i="33"/>
  <c r="Y12" i="33"/>
  <c r="Y41" i="33"/>
  <c r="Y21" i="33"/>
  <c r="Y11" i="33"/>
  <c r="Y31" i="33"/>
  <c r="Y23" i="33"/>
  <c r="Y9" i="33"/>
  <c r="Y33" i="33"/>
  <c r="Y17" i="33"/>
  <c r="Y10" i="33"/>
  <c r="Y54" i="33"/>
  <c r="Y50" i="33"/>
  <c r="Y46" i="33"/>
  <c r="Y42" i="33"/>
  <c r="Y38" i="33"/>
  <c r="Y34" i="33"/>
  <c r="Y30" i="33"/>
  <c r="Y26" i="33"/>
  <c r="Y22" i="33"/>
  <c r="Y18" i="33"/>
  <c r="Y14" i="33"/>
  <c r="G9" i="32" l="1"/>
  <c r="G8" i="32" s="1"/>
  <c r="G12" i="32"/>
  <c r="G11" i="32" s="1"/>
  <c r="Y8" i="33"/>
  <c r="Y56" i="33"/>
  <c r="Y25" i="33"/>
  <c r="Y45" i="33"/>
  <c r="Y43" i="33"/>
  <c r="Y15" i="33"/>
  <c r="Y39" i="33"/>
  <c r="Y47" i="33"/>
  <c r="Y55" i="33"/>
  <c r="Y19" i="33"/>
  <c r="Y27" i="33"/>
  <c r="Y35" i="33"/>
  <c r="Y51" i="33"/>
  <c r="G6" i="32" l="1"/>
  <c r="B43" i="30" s="1"/>
  <c r="Y7" i="33"/>
  <c r="Y57" i="33" s="1"/>
  <c r="I1" i="32" l="1"/>
</calcChain>
</file>

<file path=xl/sharedStrings.xml><?xml version="1.0" encoding="utf-8"?>
<sst xmlns="http://schemas.openxmlformats.org/spreadsheetml/2006/main" count="684" uniqueCount="204">
  <si>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</si>
  <si>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</si>
  <si>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</si>
  <si>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</si>
  <si>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</si>
  <si>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</si>
  <si>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</si>
  <si>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</si>
  <si>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</si>
  <si>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</si>
  <si>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</si>
  <si>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</si>
  <si>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</si>
  <si>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</si>
  <si>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</si>
  <si>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</si>
  <si>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</si>
  <si>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</si>
  <si>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</si>
  <si>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</si>
  <si>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</si>
  <si>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</si>
  <si>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</si>
  <si>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</si>
  <si>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</si>
  <si>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</si>
  <si>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</si>
  <si>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</si>
  <si>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</si>
  <si>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</si>
  <si>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Monitored data</t>
    <phoneticPr fontId="2"/>
  </si>
  <si>
    <t>Continuously</t>
    <phoneticPr fontId="2"/>
  </si>
  <si>
    <t>(2)</t>
    <phoneticPr fontId="2"/>
  </si>
  <si>
    <t>Option C</t>
    <phoneticPr fontId="2"/>
  </si>
  <si>
    <t>Monitored data</t>
    <phoneticPr fontId="2"/>
  </si>
  <si>
    <t>Continuously</t>
    <phoneticPr fontId="2"/>
  </si>
  <si>
    <t>(3)</t>
  </si>
  <si>
    <t>SR</t>
    <phoneticPr fontId="2"/>
  </si>
  <si>
    <t>SR</t>
    <phoneticPr fontId="2"/>
  </si>
  <si>
    <t>SPH</t>
    <phoneticPr fontId="2"/>
  </si>
  <si>
    <t>SPH</t>
    <phoneticPr fontId="2"/>
  </si>
  <si>
    <t>Value</t>
    <phoneticPr fontId="2"/>
  </si>
  <si>
    <t>Units</t>
    <phoneticPr fontId="2"/>
  </si>
  <si>
    <t>2. Calculations for reference emissions</t>
    <phoneticPr fontId="2"/>
  </si>
  <si>
    <t>3. Calculations of the project emissions</t>
    <phoneticPr fontId="2"/>
  </si>
  <si>
    <t>---</t>
    <phoneticPr fontId="2"/>
  </si>
  <si>
    <t>(4)</t>
    <phoneticPr fontId="2"/>
  </si>
  <si>
    <t>Monitored data</t>
    <phoneticPr fontId="2"/>
  </si>
  <si>
    <t>The value is fixed based on operating manual or a value displayed on the control panel at factory during the monitoring period.</t>
    <phoneticPr fontId="2"/>
  </si>
  <si>
    <t>Default value</t>
    <phoneticPr fontId="2"/>
  </si>
  <si>
    <t>Default value is set in a conservative manner</t>
    <phoneticPr fontId="2"/>
  </si>
  <si>
    <r>
      <t xml:space="preserve">Parameters to be monitored </t>
    </r>
    <r>
      <rPr>
        <b/>
        <i/>
        <sz val="11"/>
        <color theme="0"/>
        <rFont val="Arial"/>
        <family val="2"/>
      </rPr>
      <t>ex post</t>
    </r>
    <phoneticPr fontId="9"/>
  </si>
  <si>
    <t>Parameters</t>
    <phoneticPr fontId="2"/>
  </si>
  <si>
    <t xml:space="preserve"> i</t>
    <phoneticPr fontId="16"/>
  </si>
  <si>
    <t>n/a</t>
    <phoneticPr fontId="16"/>
  </si>
  <si>
    <t>Estimated value</t>
    <phoneticPr fontId="16"/>
  </si>
  <si>
    <t>t/p</t>
  </si>
  <si>
    <t xml:space="preserve">Identification number of evaporators </t>
    <phoneticPr fontId="9"/>
  </si>
  <si>
    <r>
      <t>η</t>
    </r>
    <r>
      <rPr>
        <vertAlign val="subscript"/>
        <sz val="11"/>
        <rFont val="Arial"/>
        <family val="2"/>
      </rPr>
      <t>PJh</t>
    </r>
    <phoneticPr fontId="2"/>
  </si>
  <si>
    <r>
      <t>EE</t>
    </r>
    <r>
      <rPr>
        <vertAlign val="subscript"/>
        <sz val="11"/>
        <rFont val="Arial"/>
        <family val="2"/>
      </rPr>
      <t>fuel</t>
    </r>
    <phoneticPr fontId="2"/>
  </si>
  <si>
    <t>Efficiency of the project boiler for steam supply</t>
    <phoneticPr fontId="2"/>
  </si>
  <si>
    <r>
      <t>T</t>
    </r>
    <r>
      <rPr>
        <vertAlign val="subscript"/>
        <sz val="11"/>
        <rFont val="Arial"/>
        <family val="2"/>
      </rPr>
      <t>inlet</t>
    </r>
    <phoneticPr fontId="2"/>
  </si>
  <si>
    <t>Input on "MPS
(input_separate)"</t>
    <phoneticPr fontId="2"/>
  </si>
  <si>
    <t>Input on "MPS
(input_separate)"</t>
    <phoneticPr fontId="2"/>
  </si>
  <si>
    <r>
      <t>T</t>
    </r>
    <r>
      <rPr>
        <vertAlign val="subscript"/>
        <sz val="11"/>
        <rFont val="Arial"/>
        <family val="2"/>
      </rPr>
      <t>inlet</t>
    </r>
    <phoneticPr fontId="9"/>
  </si>
  <si>
    <t xml:space="preserve">The most recent value available at the time of validation is applied and fixed for the monitoring period thereafter. </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</si>
  <si>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16"/>
  </si>
  <si>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</si>
  <si>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Efficiency of the project boiler for steam supply</t>
    <phoneticPr fontId="2"/>
  </si>
  <si>
    <t>Inlet water temperature for the steam generation</t>
    <phoneticPr fontId="2"/>
  </si>
  <si>
    <t>Specific heat capacity of water</t>
    <phoneticPr fontId="2"/>
  </si>
  <si>
    <t>Total</t>
    <phoneticPr fontId="9"/>
  </si>
  <si>
    <t>-</t>
    <phoneticPr fontId="9"/>
  </si>
  <si>
    <t>1. Calculations for emission reductions</t>
    <phoneticPr fontId="2"/>
  </si>
  <si>
    <r>
      <t xml:space="preserve">Emission reductions during the period </t>
    </r>
    <r>
      <rPr>
        <i/>
        <sz val="11"/>
        <rFont val="Arial"/>
        <family val="2"/>
      </rPr>
      <t>p</t>
    </r>
    <phoneticPr fontId="2"/>
  </si>
  <si>
    <r>
      <t>ER</t>
    </r>
    <r>
      <rPr>
        <vertAlign val="subscript"/>
        <sz val="11"/>
        <rFont val="Arial"/>
        <family val="2"/>
      </rPr>
      <t>p</t>
    </r>
    <phoneticPr fontId="2"/>
  </si>
  <si>
    <r>
      <t xml:space="preserve">Reference emissions during the period </t>
    </r>
    <r>
      <rPr>
        <i/>
        <sz val="11"/>
        <rFont val="Arial"/>
        <family val="2"/>
      </rPr>
      <t>p</t>
    </r>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</si>
  <si>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</si>
  <si>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</si>
  <si>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 xml:space="preserve">Project emissions during the period </t>
    </r>
    <r>
      <rPr>
        <i/>
        <sz val="11"/>
        <rFont val="Arial"/>
        <family val="2"/>
      </rPr>
      <t>p</t>
    </r>
    <phoneticPr fontId="2"/>
  </si>
  <si>
    <r>
      <t>PE</t>
    </r>
    <r>
      <rPr>
        <vertAlign val="subscript"/>
        <sz val="11"/>
        <rFont val="Arial"/>
        <family val="2"/>
      </rPr>
      <t>p</t>
    </r>
    <phoneticPr fontId="2"/>
  </si>
  <si>
    <t>N/A</t>
  </si>
  <si>
    <t>Specific heat capacity of water</t>
    <phoneticPr fontId="2"/>
  </si>
  <si>
    <t>Measurement methods and procedures</t>
    <phoneticPr fontId="2"/>
  </si>
  <si>
    <t xml:space="preserve">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EVtot,i,p can be also identified by the difference between measured total amount of inlet solution to the evaporator i during the period p and measured total amount of outlet solution from the evaporator i during the period p </t>
    <phoneticPr fontId="16"/>
  </si>
  <si>
    <r>
      <t>h</t>
    </r>
    <r>
      <rPr>
        <vertAlign val="subscript"/>
        <sz val="11"/>
        <rFont val="Arial"/>
        <family val="2"/>
      </rPr>
      <t>steam,i</t>
    </r>
    <phoneticPr fontId="2"/>
  </si>
  <si>
    <r>
      <t>LH</t>
    </r>
    <r>
      <rPr>
        <vertAlign val="subscript"/>
        <sz val="11"/>
        <rFont val="Arial"/>
        <family val="2"/>
      </rPr>
      <t>HT,i</t>
    </r>
    <phoneticPr fontId="2"/>
  </si>
  <si>
    <r>
      <t>T</t>
    </r>
    <r>
      <rPr>
        <vertAlign val="subscript"/>
        <sz val="11"/>
        <rFont val="Arial"/>
        <family val="2"/>
      </rPr>
      <t>LS,i</t>
    </r>
    <phoneticPr fontId="2"/>
  </si>
  <si>
    <r>
      <t>T</t>
    </r>
    <r>
      <rPr>
        <vertAlign val="subscript"/>
        <sz val="11"/>
        <rFont val="Arial"/>
        <family val="2"/>
      </rPr>
      <t>EV,i</t>
    </r>
    <phoneticPr fontId="2"/>
  </si>
  <si>
    <r>
      <t>LH</t>
    </r>
    <r>
      <rPr>
        <vertAlign val="subscript"/>
        <sz val="11"/>
        <rFont val="Arial"/>
        <family val="2"/>
      </rPr>
      <t>EV,i</t>
    </r>
    <phoneticPr fontId="2"/>
  </si>
  <si>
    <r>
      <t>SC</t>
    </r>
    <r>
      <rPr>
        <vertAlign val="subscript"/>
        <sz val="11"/>
        <rFont val="Arial"/>
        <family val="2"/>
      </rPr>
      <t>RE,i,p</t>
    </r>
    <phoneticPr fontId="2"/>
  </si>
  <si>
    <r>
      <t>RE</t>
    </r>
    <r>
      <rPr>
        <i/>
        <vertAlign val="subscript"/>
        <sz val="11"/>
        <rFont val="Arial"/>
        <family val="2"/>
      </rPr>
      <t>i,j,p</t>
    </r>
    <phoneticPr fontId="2"/>
  </si>
  <si>
    <r>
      <t>PE</t>
    </r>
    <r>
      <rPr>
        <i/>
        <vertAlign val="subscript"/>
        <sz val="11"/>
        <rFont val="Arial"/>
        <family val="2"/>
      </rPr>
      <t>i,j,p</t>
    </r>
    <phoneticPr fontId="2"/>
  </si>
  <si>
    <r>
      <t>ER</t>
    </r>
    <r>
      <rPr>
        <i/>
        <vertAlign val="subscript"/>
        <sz val="11"/>
        <rFont val="Arial"/>
        <family val="2"/>
      </rPr>
      <t>i,j,p</t>
    </r>
    <phoneticPr fontId="2"/>
  </si>
  <si>
    <r>
      <t>CO</t>
    </r>
    <r>
      <rPr>
        <vertAlign val="subscript"/>
        <sz val="11"/>
        <rFont val="Arial"/>
        <family val="2"/>
      </rPr>
      <t>2</t>
    </r>
    <r>
      <rPr>
        <sz val="11"/>
        <rFont val="Arial"/>
        <family val="2"/>
      </rPr>
      <t xml:space="preserve"> emission factor for the fuel consumed by the project boiler for heating energy generation </t>
    </r>
    <phoneticPr fontId="2"/>
  </si>
  <si>
    <r>
      <t xml:space="preserve">Project emissions during the period </t>
    </r>
    <r>
      <rPr>
        <i/>
        <sz val="11"/>
        <rFont val="Arial"/>
        <family val="2"/>
      </rPr>
      <t>p</t>
    </r>
    <phoneticPr fontId="9"/>
  </si>
  <si>
    <r>
      <t>FL</t>
    </r>
    <r>
      <rPr>
        <vertAlign val="subscript"/>
        <sz val="11"/>
        <rFont val="Arial"/>
        <family val="2"/>
      </rPr>
      <t>IN,i,p</t>
    </r>
    <phoneticPr fontId="2"/>
  </si>
  <si>
    <r>
      <t>EV</t>
    </r>
    <r>
      <rPr>
        <vertAlign val="subscript"/>
        <sz val="11"/>
        <rFont val="Arial"/>
        <family val="2"/>
      </rPr>
      <t>tot,i,p</t>
    </r>
    <phoneticPr fontId="2"/>
  </si>
  <si>
    <r>
      <t>SC</t>
    </r>
    <r>
      <rPr>
        <vertAlign val="subscript"/>
        <sz val="11"/>
        <rFont val="Arial"/>
        <family val="2"/>
      </rPr>
      <t>PJ,i,p</t>
    </r>
    <phoneticPr fontId="2"/>
  </si>
  <si>
    <r>
      <t>EC</t>
    </r>
    <r>
      <rPr>
        <vertAlign val="subscript"/>
        <sz val="11"/>
        <rFont val="Arial"/>
        <family val="2"/>
      </rPr>
      <t>PJ,p</t>
    </r>
    <phoneticPr fontId="2"/>
  </si>
  <si>
    <t>-</t>
    <phoneticPr fontId="16"/>
  </si>
  <si>
    <r>
      <t xml:space="preserve">Project steam consumption by the project evaporator </t>
    </r>
    <r>
      <rPr>
        <i/>
        <sz val="11"/>
        <rFont val="Arial"/>
        <family val="2"/>
      </rPr>
      <t>i</t>
    </r>
    <r>
      <rPr>
        <sz val="11"/>
        <rFont val="Arial"/>
        <family val="2"/>
      </rPr>
      <t xml:space="preserve"> during the period </t>
    </r>
    <r>
      <rPr>
        <i/>
        <sz val="11"/>
        <rFont val="Arial"/>
        <family val="2"/>
      </rPr>
      <t>p</t>
    </r>
    <phoneticPr fontId="2"/>
  </si>
  <si>
    <r>
      <t xml:space="preserve">Electricity consumption of the project evaporator </t>
    </r>
    <r>
      <rPr>
        <i/>
        <sz val="11"/>
        <rFont val="Arial"/>
        <family val="2"/>
      </rPr>
      <t>i</t>
    </r>
    <r>
      <rPr>
        <sz val="11"/>
        <rFont val="Arial"/>
        <family val="2"/>
      </rPr>
      <t xml:space="preserve"> during the period </t>
    </r>
    <r>
      <rPr>
        <i/>
        <sz val="11"/>
        <rFont val="Arial"/>
        <family val="2"/>
      </rPr>
      <t>p</t>
    </r>
    <phoneticPr fontId="2"/>
  </si>
  <si>
    <r>
      <t xml:space="preserve">Specific enthalpy of supplied steam to the project evaporator </t>
    </r>
    <r>
      <rPr>
        <i/>
        <sz val="11"/>
        <rFont val="Arial"/>
        <family val="2"/>
      </rPr>
      <t>i</t>
    </r>
    <phoneticPr fontId="2"/>
  </si>
  <si>
    <r>
      <t xml:space="preserve">Specific latent heat of the heating temperature of the supplied vapor to the project evaporator </t>
    </r>
    <r>
      <rPr>
        <i/>
        <sz val="11"/>
        <rFont val="Arial"/>
        <family val="2"/>
      </rPr>
      <t>i</t>
    </r>
    <phoneticPr fontId="2"/>
  </si>
  <si>
    <r>
      <t xml:space="preserve">Temperature of the supplied solution to the project evaporator </t>
    </r>
    <r>
      <rPr>
        <i/>
        <sz val="11"/>
        <rFont val="Arial"/>
        <family val="2"/>
      </rPr>
      <t>i</t>
    </r>
    <phoneticPr fontId="2"/>
  </si>
  <si>
    <r>
      <t xml:space="preserve">Evaporation temperature of the solution at the project evaporator </t>
    </r>
    <r>
      <rPr>
        <i/>
        <sz val="11"/>
        <rFont val="Arial"/>
        <family val="2"/>
      </rPr>
      <t>i</t>
    </r>
    <phoneticPr fontId="2"/>
  </si>
  <si>
    <r>
      <t xml:space="preserve">Specific latent heat of the evaporation temperature of solution at the project evaporator </t>
    </r>
    <r>
      <rPr>
        <i/>
        <sz val="11"/>
        <rFont val="Arial"/>
        <family val="2"/>
      </rPr>
      <t>i</t>
    </r>
    <phoneticPr fontId="2"/>
  </si>
  <si>
    <r>
      <t xml:space="preserve">Reference steam consumption by the reference evaporator </t>
    </r>
    <r>
      <rPr>
        <i/>
        <sz val="11"/>
        <rFont val="Arial"/>
        <family val="2"/>
      </rPr>
      <t>i</t>
    </r>
    <r>
      <rPr>
        <sz val="11"/>
        <rFont val="Arial"/>
        <family val="2"/>
      </rPr>
      <t xml:space="preserve"> during the period </t>
    </r>
    <r>
      <rPr>
        <i/>
        <sz val="11"/>
        <rFont val="Arial"/>
        <family val="2"/>
      </rPr>
      <t>p</t>
    </r>
    <phoneticPr fontId="2"/>
  </si>
  <si>
    <r>
      <t xml:space="preserve">Reference emissions by the reference evaporator </t>
    </r>
    <r>
      <rPr>
        <i/>
        <sz val="11"/>
        <rFont val="Arial"/>
        <family val="2"/>
      </rPr>
      <t>i</t>
    </r>
    <r>
      <rPr>
        <sz val="11"/>
        <rFont val="Arial"/>
        <family val="2"/>
      </rPr>
      <t xml:space="preserve"> during the period </t>
    </r>
    <r>
      <rPr>
        <i/>
        <sz val="11"/>
        <rFont val="Arial"/>
        <family val="2"/>
      </rPr>
      <t>p</t>
    </r>
    <phoneticPr fontId="16"/>
  </si>
  <si>
    <r>
      <t xml:space="preserve">Project emissions by the project evaporator </t>
    </r>
    <r>
      <rPr>
        <i/>
        <sz val="11"/>
        <rFont val="Arial"/>
        <family val="2"/>
      </rPr>
      <t>i</t>
    </r>
    <r>
      <rPr>
        <sz val="11"/>
        <rFont val="Arial"/>
        <family val="2"/>
      </rPr>
      <t xml:space="preserve"> during the period </t>
    </r>
    <r>
      <rPr>
        <i/>
        <sz val="11"/>
        <rFont val="Arial"/>
        <family val="2"/>
      </rPr>
      <t>p</t>
    </r>
    <phoneticPr fontId="16"/>
  </si>
  <si>
    <r>
      <t xml:space="preserve">Emission reductions  by the project evaporator </t>
    </r>
    <r>
      <rPr>
        <i/>
        <sz val="11"/>
        <rFont val="Arial"/>
        <family val="2"/>
      </rPr>
      <t>i</t>
    </r>
    <r>
      <rPr>
        <sz val="11"/>
        <rFont val="Arial"/>
        <family val="2"/>
      </rPr>
      <t xml:space="preserve"> during the period </t>
    </r>
    <r>
      <rPr>
        <i/>
        <sz val="11"/>
        <rFont val="Arial"/>
        <family val="2"/>
      </rPr>
      <t>p</t>
    </r>
    <phoneticPr fontId="16"/>
  </si>
  <si>
    <t>Inlet water temperature for the steam generation</t>
    <phoneticPr fontId="9"/>
  </si>
  <si>
    <t>Suction ratio of ejector in the reference evaporator with thermal vapor recompression</t>
    <phoneticPr fontId="2"/>
  </si>
  <si>
    <r>
      <t xml:space="preserve">Total amount of inlet solution to the evaporator </t>
    </r>
    <r>
      <rPr>
        <i/>
        <sz val="11"/>
        <rFont val="Arial"/>
        <family val="2"/>
      </rPr>
      <t>i</t>
    </r>
    <r>
      <rPr>
        <sz val="11"/>
        <rFont val="Arial"/>
        <family val="2"/>
      </rPr>
      <t xml:space="preserve"> during the period p</t>
    </r>
    <phoneticPr fontId="9"/>
  </si>
  <si>
    <r>
      <t xml:space="preserve">Total amount of the evaporation from supplied solution by the project evaporator </t>
    </r>
    <r>
      <rPr>
        <i/>
        <sz val="11"/>
        <rFont val="Arial"/>
        <family val="2"/>
      </rPr>
      <t>i</t>
    </r>
    <r>
      <rPr>
        <sz val="11"/>
        <rFont val="Arial"/>
        <family val="2"/>
      </rPr>
      <t xml:space="preserve"> during the period </t>
    </r>
    <r>
      <rPr>
        <i/>
        <sz val="11"/>
        <rFont val="Arial"/>
        <family val="2"/>
      </rPr>
      <t>p</t>
    </r>
    <phoneticPr fontId="2"/>
  </si>
  <si>
    <r>
      <t xml:space="preserve">Parameters to be fixed </t>
    </r>
    <r>
      <rPr>
        <b/>
        <i/>
        <sz val="11"/>
        <color theme="0"/>
        <rFont val="Arial"/>
        <family val="2"/>
      </rPr>
      <t>ex ante</t>
    </r>
    <phoneticPr fontId="2"/>
  </si>
  <si>
    <r>
      <rPr>
        <b/>
        <i/>
        <sz val="11"/>
        <color theme="0"/>
        <rFont val="Arial"/>
        <family val="2"/>
      </rPr>
      <t>Ex-ante</t>
    </r>
    <r>
      <rPr>
        <b/>
        <sz val="11"/>
        <color theme="0"/>
        <rFont val="Arial"/>
        <family val="2"/>
      </rPr>
      <t xml:space="preserve"> estimation of CO</t>
    </r>
    <r>
      <rPr>
        <b/>
        <vertAlign val="subscript"/>
        <sz val="11"/>
        <color theme="0"/>
        <rFont val="Arial"/>
        <family val="2"/>
      </rPr>
      <t>2</t>
    </r>
    <r>
      <rPr>
        <b/>
        <sz val="11"/>
        <color theme="0"/>
        <rFont val="Arial"/>
        <family val="2"/>
      </rPr>
      <t xml:space="preserve"> emission reductions</t>
    </r>
    <phoneticPr fontId="2"/>
  </si>
  <si>
    <t>Suction ratio of ejector in the reference evaporator with thermal vapor recompression</t>
    <phoneticPr fontId="9"/>
  </si>
  <si>
    <t>Specific heat capacity of water</t>
    <phoneticPr fontId="9"/>
  </si>
  <si>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</si>
  <si>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Power generation efficiency obtained from manufacturer's specification</t>
    <phoneticPr fontId="2"/>
  </si>
  <si>
    <t>Calculated</t>
    <phoneticPr fontId="2"/>
  </si>
  <si>
    <t>The power generation efficiency calculated from monitored data of the amount of fuel input for power generation and the amount of electricity generated</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</si>
  <si>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</si>
  <si>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The evidence stating information relevant to the value of emission factor (e.g. data of power generation, type of power plant, type of fossil fuel, period of time)</t>
    <phoneticPr fontId="2"/>
  </si>
  <si>
    <t xml:space="preserve">Table 1-annex: Parameters to be monitored ex post (in case of EFelec is calculated from measured data) </t>
    <phoneticPr fontId="2"/>
  </si>
  <si>
    <t>(3)</t>
    <phoneticPr fontId="16"/>
  </si>
  <si>
    <t>mass or volume/p</t>
    <phoneticPr fontId="2"/>
  </si>
  <si>
    <t>Invoice from fuel supply company</t>
    <phoneticPr fontId="2"/>
  </si>
  <si>
    <t>Data is collected and recorded from the invoices by the fuel supply company.</t>
    <phoneticPr fontId="2"/>
  </si>
  <si>
    <t>For
Case 2), Option b); and
Case 3), Option c)</t>
    <phoneticPr fontId="2"/>
  </si>
  <si>
    <t>(4)</t>
    <phoneticPr fontId="16"/>
  </si>
  <si>
    <t>MWh/p</t>
    <phoneticPr fontId="2"/>
  </si>
  <si>
    <t xml:space="preserve">Power generation efficiency </t>
    <phoneticPr fontId="2"/>
  </si>
  <si>
    <t>%</t>
    <phoneticPr fontId="2"/>
  </si>
  <si>
    <t>Specification of the captive power generation system provided by the manufacturer</t>
    <phoneticPr fontId="2"/>
  </si>
  <si>
    <t>For
Case 2), Option a); and
Case 3), Option b)</t>
    <phoneticPr fontId="2"/>
  </si>
  <si>
    <t>Net calorific value of consumed fuel</t>
    <phoneticPr fontId="2"/>
  </si>
  <si>
    <t>GJ/mass or volume</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</si>
  <si>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</si>
  <si>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</si>
  <si>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For
Case 2), Options a) and b); and
Case 3), Options b) and c)</t>
    <phoneticPr fontId="2"/>
  </si>
  <si>
    <r>
      <t>EF</t>
    </r>
    <r>
      <rPr>
        <i/>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</si>
  <si>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t>
    </r>
    <r>
      <rPr>
        <b/>
        <sz val="11"/>
        <rFont val="Arial"/>
        <family val="2"/>
      </rPr>
      <t>For Case 1)</t>
    </r>
    <phoneticPr fontId="2"/>
  </si>
  <si>
    <r>
      <t>tCO</t>
    </r>
    <r>
      <rPr>
        <vertAlign val="subscript"/>
        <sz val="11"/>
        <rFont val="Arial"/>
        <family val="2"/>
      </rPr>
      <t>2</t>
    </r>
    <r>
      <rPr>
        <sz val="11"/>
        <rFont val="Arial"/>
        <family val="2"/>
      </rPr>
      <t>/MWh</t>
    </r>
    <phoneticPr fontId="2"/>
  </si>
  <si>
    <r>
      <t>CO</t>
    </r>
    <r>
      <rPr>
        <vertAlign val="subscript"/>
        <sz val="11"/>
        <rFont val="Arial"/>
        <family val="2"/>
      </rPr>
      <t>2</t>
    </r>
    <r>
      <rPr>
        <sz val="11"/>
        <rFont val="Arial"/>
        <family val="2"/>
      </rPr>
      <t xml:space="preserve"> emission factor for consumed electricity
</t>
    </r>
    <r>
      <rPr>
        <b/>
        <sz val="11"/>
        <rFont val="Arial"/>
        <family val="2"/>
      </rPr>
      <t>For
Case 2), Option a); and</t>
    </r>
    <r>
      <rPr>
        <sz val="11"/>
        <rFont val="Arial"/>
        <family val="2"/>
      </rPr>
      <t xml:space="preserve">
</t>
    </r>
    <r>
      <rPr>
        <b/>
        <sz val="11"/>
        <rFont val="Arial"/>
        <family val="2"/>
      </rPr>
      <t>Case 3), Option b)</t>
    </r>
    <phoneticPr fontId="2"/>
  </si>
  <si>
    <r>
      <t>CO</t>
    </r>
    <r>
      <rPr>
        <vertAlign val="subscript"/>
        <sz val="11"/>
        <rFont val="Arial"/>
        <family val="2"/>
      </rPr>
      <t>2</t>
    </r>
    <r>
      <rPr>
        <sz val="11"/>
        <rFont val="Arial"/>
        <family val="2"/>
      </rPr>
      <t xml:space="preserve"> emission factor for consumed electricity
</t>
    </r>
    <r>
      <rPr>
        <b/>
        <sz val="11"/>
        <rFont val="Arial"/>
        <family val="2"/>
      </rPr>
      <t>For
Case 2), Option b); and</t>
    </r>
    <r>
      <rPr>
        <sz val="11"/>
        <rFont val="Arial"/>
        <family val="2"/>
      </rPr>
      <t xml:space="preserve">
</t>
    </r>
    <r>
      <rPr>
        <b/>
        <sz val="11"/>
        <rFont val="Arial"/>
        <family val="2"/>
      </rPr>
      <t>Case 3), Option c)</t>
    </r>
    <phoneticPr fontId="2"/>
  </si>
  <si>
    <r>
      <t xml:space="preserve">CO2 emission factor for consumed electricity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2"/>
  </si>
  <si>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2"/>
  </si>
  <si>
    <t xml:space="preserve">The value is calculated based on steam table using the values in operating manual or a value displayed on the control panel at factory at the time of validation. The value is fixed for the monitoring period. </t>
    <phoneticPr fontId="16"/>
  </si>
  <si>
    <r>
      <t>η</t>
    </r>
    <r>
      <rPr>
        <i/>
        <vertAlign val="subscript"/>
        <sz val="11"/>
        <rFont val="Arial"/>
        <family val="2"/>
      </rPr>
      <t>elec</t>
    </r>
    <phoneticPr fontId="2"/>
  </si>
  <si>
    <r>
      <t>NCV</t>
    </r>
    <r>
      <rPr>
        <i/>
        <vertAlign val="subscript"/>
        <sz val="11"/>
        <rFont val="Arial"/>
        <family val="2"/>
      </rPr>
      <t>fuel</t>
    </r>
    <phoneticPr fontId="2"/>
  </si>
  <si>
    <r>
      <t>EF</t>
    </r>
    <r>
      <rPr>
        <i/>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</si>
  <si>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</si>
  <si>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</si>
  <si>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for consumed electricity
</t>
    </r>
    <r>
      <rPr>
        <b/>
        <sz val="11"/>
        <rFont val="Arial"/>
        <family val="2"/>
      </rPr>
      <t>For
Case 2), Option a); and
Case 3), Option b)</t>
    </r>
    <phoneticPr fontId="2"/>
  </si>
  <si>
    <r>
      <t>CO</t>
    </r>
    <r>
      <rPr>
        <vertAlign val="subscript"/>
        <sz val="11"/>
        <rFont val="Arial"/>
        <family val="2"/>
      </rPr>
      <t>2</t>
    </r>
    <r>
      <rPr>
        <sz val="11"/>
        <rFont val="Arial"/>
        <family val="2"/>
      </rPr>
      <t xml:space="preserve"> emission factor for consumed electricity
</t>
    </r>
    <r>
      <rPr>
        <b/>
        <sz val="11"/>
        <rFont val="Arial"/>
        <family val="2"/>
      </rPr>
      <t>For
Case 2), Option b); and
Case 3), Option c)</t>
    </r>
    <phoneticPr fontId="2"/>
  </si>
  <si>
    <r>
      <t>CO</t>
    </r>
    <r>
      <rPr>
        <vertAlign val="subscript"/>
        <sz val="11"/>
        <rFont val="Arial"/>
        <family val="2"/>
      </rPr>
      <t>2</t>
    </r>
    <r>
      <rPr>
        <sz val="11"/>
        <rFont val="Arial"/>
        <family val="2"/>
      </rPr>
      <t xml:space="preserve"> emission factor for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2"/>
  </si>
  <si>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9"/>
  </si>
  <si>
    <t>t/p</t>
    <phoneticPr fontId="2"/>
  </si>
  <si>
    <t>-</t>
    <phoneticPr fontId="2"/>
  </si>
  <si>
    <t>MJ/t</t>
    <phoneticPr fontId="2"/>
  </si>
  <si>
    <t>degree Celsius</t>
    <phoneticPr fontId="2"/>
  </si>
  <si>
    <t>MJ/(t K)</t>
    <phoneticPr fontId="2"/>
  </si>
  <si>
    <r>
      <t>tCO</t>
    </r>
    <r>
      <rPr>
        <vertAlign val="subscript"/>
        <sz val="11"/>
        <rFont val="Arial"/>
        <family val="2"/>
      </rPr>
      <t>2</t>
    </r>
    <r>
      <rPr>
        <sz val="11"/>
        <rFont val="Arial"/>
        <family val="2"/>
      </rPr>
      <t>/p</t>
    </r>
    <phoneticPr fontId="16"/>
  </si>
  <si>
    <t>MJ/(t K)</t>
    <phoneticPr fontId="9"/>
  </si>
  <si>
    <t>Monitoring Spreadsheet: JCM_TH_AM012_ver01.0</t>
    <phoneticPr fontId="2"/>
  </si>
  <si>
    <t>Reference Number:</t>
    <phoneticPr fontId="2"/>
  </si>
  <si>
    <t>Input on "MPS
(input_separate)"</t>
  </si>
  <si>
    <t>Monitoring Plan Sheet (Input Sheet) [Attachment to Project Design Document]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</si>
  <si>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</si>
  <si>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</si>
  <si>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 xml:space="preserve">Total amount of inlet solution to the evaporator </t>
    </r>
    <r>
      <rPr>
        <i/>
        <sz val="11"/>
        <rFont val="Arial"/>
        <family val="2"/>
      </rPr>
      <t>i</t>
    </r>
    <r>
      <rPr>
        <sz val="11"/>
        <rFont val="Arial"/>
        <family val="2"/>
      </rPr>
      <t xml:space="preserve"> during the period </t>
    </r>
    <r>
      <rPr>
        <i/>
        <sz val="11"/>
        <rFont val="Arial"/>
        <family val="2"/>
      </rPr>
      <t>p</t>
    </r>
    <phoneticPr fontId="2"/>
  </si>
  <si>
    <r>
      <t xml:space="preserve">Total amount of evaporation from supplied solution by the project evaporator </t>
    </r>
    <r>
      <rPr>
        <i/>
        <sz val="11"/>
        <rFont val="Arial"/>
        <family val="2"/>
      </rPr>
      <t>i</t>
    </r>
    <r>
      <rPr>
        <sz val="11"/>
        <rFont val="Arial"/>
        <family val="2"/>
      </rPr>
      <t xml:space="preserve"> during the period </t>
    </r>
    <r>
      <rPr>
        <i/>
        <sz val="11"/>
        <rFont val="Arial"/>
        <family val="2"/>
      </rPr>
      <t>p</t>
    </r>
    <phoneticPr fontId="2"/>
  </si>
  <si>
    <r>
      <t>FC</t>
    </r>
    <r>
      <rPr>
        <i/>
        <vertAlign val="subscript"/>
        <sz val="11"/>
        <rFont val="Arial"/>
        <family val="2"/>
      </rPr>
      <t>PJ,p</t>
    </r>
    <phoneticPr fontId="2"/>
  </si>
  <si>
    <r>
      <t xml:space="preserve">Amount of fuel input for power generation during the period </t>
    </r>
    <r>
      <rPr>
        <i/>
        <sz val="11"/>
        <rFont val="Arial"/>
        <family val="2"/>
      </rPr>
      <t>p</t>
    </r>
    <phoneticPr fontId="2"/>
  </si>
  <si>
    <r>
      <t>EG</t>
    </r>
    <r>
      <rPr>
        <i/>
        <vertAlign val="subscript"/>
        <sz val="11"/>
        <rFont val="Arial"/>
        <family val="2"/>
      </rPr>
      <t>PJ,p</t>
    </r>
    <phoneticPr fontId="2"/>
  </si>
  <si>
    <r>
      <t xml:space="preserve">Amount of electricity generated during the period </t>
    </r>
    <r>
      <rPr>
        <i/>
        <sz val="11"/>
        <rFont val="Arial"/>
        <family val="2"/>
      </rPr>
      <t>p</t>
    </r>
    <phoneticPr fontId="2"/>
  </si>
  <si>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</si>
  <si>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</si>
  <si>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fuel</t>
    </r>
    <phoneticPr fontId="2"/>
  </si>
  <si>
    <r>
      <t xml:space="preserve">Specific latent heat of the heating temperature of the supplied vapor to the project evaporator </t>
    </r>
    <r>
      <rPr>
        <i/>
        <sz val="11"/>
        <rFont val="Arial"/>
        <family val="2"/>
      </rPr>
      <t>i</t>
    </r>
    <r>
      <rPr>
        <sz val="11"/>
        <rFont val="Arial"/>
        <family val="2"/>
      </rPr>
      <t xml:space="preserve"> </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</si>
  <si>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</si>
  <si>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</si>
  <si>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</si>
  <si>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N/A</t>
    <phoneticPr fontId="16"/>
  </si>
  <si>
    <t>Monitoring Structure Sheet [Attachment to Project Design Document]</t>
  </si>
  <si>
    <t>Responsible personnel</t>
    <phoneticPr fontId="9"/>
  </si>
  <si>
    <t>Role</t>
  </si>
  <si>
    <t>Input on "MRS
(input_separate)"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</si>
  <si>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</si>
  <si>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</si>
  <si>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</si>
  <si>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Parameters monitored </t>
    </r>
    <r>
      <rPr>
        <b/>
        <i/>
        <sz val="11"/>
        <color theme="0"/>
        <rFont val="Arial"/>
        <family val="2"/>
      </rPr>
      <t>ex post</t>
    </r>
    <phoneticPr fontId="9"/>
  </si>
  <si>
    <r>
      <t xml:space="preserve">Table 2: Project-specific parameters fixed </t>
    </r>
    <r>
      <rPr>
        <b/>
        <i/>
        <sz val="11"/>
        <color indexed="8"/>
        <rFont val="Arial"/>
        <family val="2"/>
      </rPr>
      <t>ex ante</t>
    </r>
    <phoneticPr fontId="2"/>
  </si>
  <si>
    <r>
      <t xml:space="preserve">Parameters fixed </t>
    </r>
    <r>
      <rPr>
        <b/>
        <i/>
        <sz val="11"/>
        <color theme="0"/>
        <rFont val="Arial"/>
        <family val="2"/>
      </rPr>
      <t>ex ante</t>
    </r>
    <phoneticPr fontId="2"/>
  </si>
  <si>
    <r>
      <t xml:space="preserve">Table 1-annex: Parameters monitored </t>
    </r>
    <r>
      <rPr>
        <b/>
        <i/>
        <sz val="11"/>
        <rFont val="Arial"/>
        <family val="2"/>
      </rPr>
      <t>ex post</t>
    </r>
    <r>
      <rPr>
        <b/>
        <sz val="11"/>
        <rFont val="Arial"/>
        <family val="2"/>
      </rPr>
      <t xml:space="preserve"> (in case of EFelec is calculated from measured data) </t>
    </r>
    <phoneticPr fontId="2"/>
  </si>
  <si>
    <t>Efelec</t>
    <phoneticPr fontId="2"/>
  </si>
  <si>
    <r>
      <rPr>
        <b/>
        <i/>
        <sz val="11"/>
        <color theme="0"/>
        <rFont val="Arial"/>
        <family val="2"/>
      </rPr>
      <t xml:space="preserve">Ex-post </t>
    </r>
    <r>
      <rPr>
        <b/>
        <sz val="11"/>
        <color theme="0"/>
        <rFont val="Arial"/>
        <family val="2"/>
      </rPr>
      <t>calculation of emissions</t>
    </r>
    <phoneticPr fontId="2"/>
  </si>
  <si>
    <t>Monitoring period</t>
    <phoneticPr fontId="2"/>
  </si>
  <si>
    <t>(k)</t>
    <phoneticPr fontId="2"/>
  </si>
  <si>
    <t>Monitored Values</t>
    <phoneticPr fontId="2"/>
  </si>
  <si>
    <r>
      <t xml:space="preserve">Table3: </t>
    </r>
    <r>
      <rPr>
        <b/>
        <i/>
        <sz val="11"/>
        <color rgb="FF000000"/>
        <rFont val="Arial"/>
        <family val="2"/>
      </rPr>
      <t>Ex-post</t>
    </r>
    <r>
      <rPr>
        <b/>
        <sz val="11"/>
        <color indexed="8"/>
        <rFont val="Arial"/>
        <family val="2"/>
      </rPr>
      <t xml:space="preserve"> calculation of CO</t>
    </r>
    <r>
      <rPr>
        <b/>
        <vertAlign val="subscript"/>
        <sz val="11"/>
        <color rgb="FF000000"/>
        <rFont val="Arial"/>
        <family val="2"/>
      </rPr>
      <t>2</t>
    </r>
    <r>
      <rPr>
        <b/>
        <sz val="11"/>
        <color indexed="8"/>
        <rFont val="Arial"/>
        <family val="2"/>
      </rPr>
      <t xml:space="preserve"> emission reductions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</si>
</sst>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Red]\-#,##0.00\ "/>
    <numFmt numFmtId="177" formatCode="#,##0_ ;[Red]\-#,##0\ "/>
    <numFmt numFmtId="178" formatCode="#,##0.000_ ;[Red]\-#,##0.000\ "/>
    <numFmt numFmtId="179" formatCode="#,##0.00_ "/>
    <numFmt numFmtId="180" formatCode="#,##0.0000_ "/>
    <numFmt numFmtId="181" formatCode="0.000_ "/>
    <numFmt numFmtId="182" formatCode="0.0000_ "/>
    <numFmt numFmtId="183" formatCode="0.00_ "/>
    <numFmt numFmtId="184" formatCode="0.0_ "/>
    <numFmt numFmtId="185" formatCode="0.00_);[Red]\(0.00\)"/>
    <numFmt numFmtId="186" formatCode="#"/>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6"/>
      <name val="ＭＳ Ｐゴシック"/>
      <family val="3"/>
      <charset val="128"/>
      <scheme val="minor"/>
    </font>
    <font>
      <vertAlign val="subscript"/>
      <sz val="11"/>
      <name val="Arial"/>
      <family val="2"/>
    </font>
    <font>
      <sz val="11"/>
      <color theme="1"/>
      <name val="ＭＳ Ｐゴシック"/>
      <family val="2"/>
      <charset val="128"/>
      <scheme val="minor"/>
    </font>
    <font>
      <b/>
      <sz val="11"/>
      <name val="Arial"/>
      <family val="2"/>
    </font>
    <font>
      <b/>
      <sz val="11"/>
      <color theme="0"/>
      <name val="Arial"/>
      <family val="2"/>
    </font>
    <font>
      <b/>
      <i/>
      <sz val="11"/>
      <color theme="0"/>
      <name val="Arial"/>
      <family val="2"/>
    </font>
    <font>
      <i/>
      <sz val="11"/>
      <name val="Arial"/>
      <family val="2"/>
    </font>
    <font>
      <sz val="6"/>
      <name val="ＭＳ Ｐゴシック"/>
      <family val="2"/>
      <charset val="128"/>
      <scheme val="minor"/>
    </font>
    <font>
      <i/>
      <vertAlign val="subscript"/>
      <sz val="11"/>
      <name val="Arial"/>
      <family val="2"/>
    </font>
    <font>
      <sz val="11"/>
      <color theme="0"/>
      <name val="Arial"/>
      <family val="2"/>
    </font>
    <font>
      <b/>
      <vertAlign val="subscript"/>
      <sz val="11"/>
      <color theme="0"/>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
      <sz val="11"/>
      <color rgb="FFFF0000"/>
      <name val="Arial"/>
      <family val="2"/>
    </font>
    <font>
      <sz val="11"/>
      <color theme="1"/>
      <name val="Arial"/>
      <family val="2"/>
    </font>
    <font>
      <b/>
      <i/>
      <sz val="11"/>
      <color rgb="FF000000"/>
      <name val="Arial"/>
      <family val="2"/>
    </font>
    <font>
      <b/>
      <i/>
      <sz val="11"/>
      <name val="Arial"/>
      <family val="2"/>
    </font>
    <font>
      <b/>
      <vertAlign val="subscript"/>
      <sz val="11"/>
      <color rgb="FF00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right/>
      <top style="thin">
        <color theme="1" tint="0.34998626667073579"/>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bottom style="thin">
        <color theme="1" tint="0.34998626667073579"/>
      </bottom>
      <diagonal/>
    </border>
    <border>
      <left style="thin">
        <color indexed="23"/>
      </left>
      <right style="thin">
        <color indexed="23"/>
      </right>
      <top/>
      <bottom style="thin">
        <color indexed="23"/>
      </bottom>
      <diagonal/>
    </border>
    <border>
      <left style="thin">
        <color theme="1" tint="0.34998626667073579"/>
      </left>
      <right style="thin">
        <color indexed="23"/>
      </right>
      <top style="thin">
        <color indexed="23"/>
      </top>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18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7" fillId="0" borderId="0" xfId="0" applyFont="1">
      <alignment vertical="center"/>
    </xf>
    <xf numFmtId="0" fontId="3" fillId="0" borderId="0" xfId="0" applyFont="1" applyAlignment="1">
      <alignment horizontal="right" vertical="center"/>
    </xf>
    <xf numFmtId="0" fontId="4" fillId="3" borderId="0" xfId="0" applyFont="1" applyFill="1" applyAlignment="1">
      <alignment vertical="center"/>
    </xf>
    <xf numFmtId="0" fontId="4" fillId="3" borderId="0" xfId="0" applyFont="1" applyFill="1" applyAlignment="1">
      <alignment horizontal="right" vertical="center"/>
    </xf>
    <xf numFmtId="0" fontId="6" fillId="0" borderId="0" xfId="0" applyFont="1">
      <alignment vertical="center"/>
    </xf>
    <xf numFmtId="38" fontId="3" fillId="0" borderId="0" xfId="1" applyFont="1" applyAlignment="1">
      <alignment horizontal="center" vertical="center"/>
    </xf>
    <xf numFmtId="0" fontId="1" fillId="0" borderId="0" xfId="0" applyFont="1">
      <alignment vertical="center"/>
    </xf>
    <xf numFmtId="0" fontId="3" fillId="0" borderId="0" xfId="0" applyFont="1" applyAlignment="1">
      <alignment vertical="center"/>
    </xf>
    <xf numFmtId="0" fontId="6" fillId="0" borderId="0" xfId="2" applyFont="1" applyAlignment="1">
      <alignment vertical="center" wrapText="1"/>
    </xf>
    <xf numFmtId="0" fontId="6" fillId="0" borderId="0" xfId="2" applyFont="1">
      <alignment vertical="center"/>
    </xf>
    <xf numFmtId="0" fontId="11" fillId="0" borderId="0" xfId="2" applyFont="1" applyAlignment="1">
      <alignment horizontal="center" vertical="center"/>
    </xf>
    <xf numFmtId="0" fontId="13" fillId="4" borderId="6" xfId="2" applyFont="1" applyFill="1" applyBorder="1" applyAlignment="1">
      <alignment horizontal="center" vertical="center" wrapText="1"/>
    </xf>
    <xf numFmtId="0" fontId="11" fillId="0" borderId="0" xfId="2" applyFont="1">
      <alignment vertical="center"/>
    </xf>
    <xf numFmtId="0" fontId="6" fillId="5" borderId="7" xfId="2" applyFont="1" applyFill="1" applyBorder="1" applyAlignment="1">
      <alignment vertical="center" wrapText="1"/>
    </xf>
    <xf numFmtId="0" fontId="6" fillId="5" borderId="6" xfId="2" quotePrefix="1" applyFont="1" applyFill="1" applyBorder="1" applyAlignment="1">
      <alignment horizontal="center" vertical="center" wrapText="1"/>
    </xf>
    <xf numFmtId="0" fontId="6" fillId="0" borderId="0" xfId="2" applyNumberFormat="1" applyFont="1" applyAlignment="1">
      <alignment vertical="center" wrapText="1"/>
    </xf>
    <xf numFmtId="0" fontId="6" fillId="5" borderId="1" xfId="0" applyFont="1" applyFill="1" applyBorder="1" applyAlignment="1">
      <alignment horizontal="center" vertical="center"/>
    </xf>
    <xf numFmtId="0" fontId="6" fillId="5" borderId="8" xfId="0" applyFont="1" applyFill="1" applyBorder="1" applyAlignment="1">
      <alignment vertical="center" wrapText="1"/>
    </xf>
    <xf numFmtId="0" fontId="6" fillId="5" borderId="1" xfId="0" applyFont="1" applyFill="1" applyBorder="1" applyAlignment="1">
      <alignment horizontal="center" vertical="center" wrapText="1"/>
    </xf>
    <xf numFmtId="0" fontId="4" fillId="3" borderId="0" xfId="0" applyFont="1" applyFill="1" applyAlignment="1">
      <alignment horizontal="center" vertical="center"/>
    </xf>
    <xf numFmtId="0" fontId="6" fillId="0" borderId="11" xfId="0" applyFont="1" applyFill="1" applyBorder="1" applyAlignment="1" applyProtection="1">
      <alignment vertical="center" wrapText="1"/>
      <protection locked="0"/>
    </xf>
    <xf numFmtId="0" fontId="13" fillId="4" borderId="14" xfId="0" applyFont="1" applyFill="1" applyBorder="1">
      <alignment vertical="center"/>
    </xf>
    <xf numFmtId="0" fontId="18" fillId="4" borderId="10" xfId="0" applyFont="1" applyFill="1" applyBorder="1">
      <alignment vertical="center"/>
    </xf>
    <xf numFmtId="0" fontId="13" fillId="4" borderId="10" xfId="0" applyFont="1" applyFill="1" applyBorder="1">
      <alignment vertical="center"/>
    </xf>
    <xf numFmtId="0" fontId="13" fillId="4" borderId="10" xfId="0" applyFont="1" applyFill="1" applyBorder="1" applyAlignment="1">
      <alignment horizontal="center" vertical="center"/>
    </xf>
    <xf numFmtId="0" fontId="13" fillId="4" borderId="10" xfId="0" applyFont="1" applyFill="1" applyBorder="1" applyAlignment="1">
      <alignment horizontal="center" vertical="center" shrinkToFit="1"/>
    </xf>
    <xf numFmtId="0" fontId="3" fillId="4" borderId="15" xfId="0" applyFont="1" applyFill="1" applyBorder="1">
      <alignment vertical="center"/>
    </xf>
    <xf numFmtId="0" fontId="6" fillId="6" borderId="10" xfId="0" applyFont="1" applyFill="1" applyBorder="1">
      <alignment vertical="center"/>
    </xf>
    <xf numFmtId="0" fontId="3" fillId="6" borderId="10" xfId="0" applyFont="1" applyFill="1" applyBorder="1">
      <alignment vertical="center"/>
    </xf>
    <xf numFmtId="0" fontId="6" fillId="0" borderId="10" xfId="0" applyFont="1" applyBorder="1" applyAlignment="1">
      <alignment horizontal="center" vertical="center"/>
    </xf>
    <xf numFmtId="0" fontId="6" fillId="0" borderId="10" xfId="0" applyFont="1" applyFill="1" applyBorder="1" applyAlignment="1">
      <alignment horizontal="center" vertical="center"/>
    </xf>
    <xf numFmtId="0" fontId="3" fillId="4" borderId="16" xfId="0" applyFont="1" applyFill="1" applyBorder="1">
      <alignment vertical="center"/>
    </xf>
    <xf numFmtId="0" fontId="6" fillId="6" borderId="14" xfId="0" applyFont="1" applyFill="1" applyBorder="1">
      <alignment vertical="center"/>
    </xf>
    <xf numFmtId="0" fontId="6" fillId="6" borderId="15" xfId="0" applyFont="1" applyFill="1" applyBorder="1">
      <alignment vertical="center"/>
    </xf>
    <xf numFmtId="0" fontId="6" fillId="6" borderId="14" xfId="0" applyFont="1" applyFill="1" applyBorder="1" applyAlignment="1">
      <alignment vertical="center"/>
    </xf>
    <xf numFmtId="0" fontId="3" fillId="6" borderId="10" xfId="0" applyFont="1" applyFill="1" applyBorder="1" applyAlignment="1">
      <alignment vertical="center"/>
    </xf>
    <xf numFmtId="0" fontId="3" fillId="6" borderId="15" xfId="0" applyFont="1" applyFill="1" applyBorder="1">
      <alignment vertical="center"/>
    </xf>
    <xf numFmtId="0" fontId="6" fillId="5" borderId="10" xfId="0" applyFont="1" applyFill="1" applyBorder="1">
      <alignment vertical="center"/>
    </xf>
    <xf numFmtId="0" fontId="6" fillId="5" borderId="1" xfId="0" applyFont="1" applyFill="1" applyBorder="1" applyAlignment="1">
      <alignment vertical="center" wrapText="1"/>
    </xf>
    <xf numFmtId="0" fontId="6" fillId="7" borderId="17" xfId="0" applyFont="1" applyFill="1" applyBorder="1" applyAlignment="1">
      <alignment vertical="center" wrapText="1"/>
    </xf>
    <xf numFmtId="0" fontId="6" fillId="7" borderId="17" xfId="0" quotePrefix="1" applyFont="1" applyFill="1" applyBorder="1">
      <alignment vertical="center"/>
    </xf>
    <xf numFmtId="0" fontId="6" fillId="7" borderId="17" xfId="0" applyFont="1" applyFill="1" applyBorder="1" applyAlignment="1">
      <alignment horizontal="center" vertical="center"/>
    </xf>
    <xf numFmtId="0" fontId="6" fillId="7" borderId="17" xfId="1" applyNumberFormat="1" applyFont="1" applyFill="1" applyBorder="1">
      <alignment vertical="center"/>
    </xf>
    <xf numFmtId="0" fontId="6" fillId="7" borderId="17" xfId="0" applyNumberFormat="1" applyFont="1" applyFill="1" applyBorder="1">
      <alignment vertical="center"/>
    </xf>
    <xf numFmtId="2" fontId="6" fillId="0" borderId="0" xfId="2" applyNumberFormat="1" applyFont="1">
      <alignment vertical="center"/>
    </xf>
    <xf numFmtId="0" fontId="6" fillId="0" borderId="19" xfId="0" applyFont="1" applyBorder="1" applyAlignment="1">
      <alignment horizontal="center" vertical="center"/>
    </xf>
    <xf numFmtId="0" fontId="13" fillId="4" borderId="14" xfId="0" applyFont="1" applyFill="1" applyBorder="1" applyAlignment="1">
      <alignment horizontal="center" vertical="center"/>
    </xf>
    <xf numFmtId="176" fontId="6" fillId="0" borderId="18" xfId="0" applyNumberFormat="1" applyFont="1" applyBorder="1">
      <alignment vertical="center"/>
    </xf>
    <xf numFmtId="176" fontId="13" fillId="4" borderId="16" xfId="0" applyNumberFormat="1" applyFont="1" applyFill="1" applyBorder="1">
      <alignment vertical="center"/>
    </xf>
    <xf numFmtId="176" fontId="6" fillId="0" borderId="15" xfId="0" applyNumberFormat="1" applyFont="1" applyFill="1" applyBorder="1">
      <alignment vertical="center"/>
    </xf>
    <xf numFmtId="176" fontId="13" fillId="4" borderId="14" xfId="0" applyNumberFormat="1" applyFont="1" applyFill="1" applyBorder="1">
      <alignment vertical="center"/>
    </xf>
    <xf numFmtId="176" fontId="6" fillId="0" borderId="18" xfId="0" applyNumberFormat="1" applyFont="1" applyBorder="1" applyAlignment="1">
      <alignment horizontal="right" vertical="center"/>
    </xf>
    <xf numFmtId="176" fontId="6" fillId="0" borderId="15" xfId="0" applyNumberFormat="1" applyFont="1" applyFill="1" applyBorder="1" applyAlignment="1">
      <alignment horizontal="right" vertical="center"/>
    </xf>
    <xf numFmtId="0" fontId="13" fillId="4" borderId="20" xfId="2" applyFont="1" applyFill="1" applyBorder="1" applyAlignment="1">
      <alignment horizontal="center" vertical="center" wrapText="1"/>
    </xf>
    <xf numFmtId="0" fontId="15" fillId="5" borderId="20" xfId="2" applyFont="1" applyFill="1" applyBorder="1" applyAlignment="1">
      <alignment horizontal="center" vertical="center" wrapText="1"/>
    </xf>
    <xf numFmtId="0" fontId="6" fillId="5" borderId="21" xfId="0" applyFont="1" applyFill="1" applyBorder="1" applyAlignment="1">
      <alignment horizontal="center" vertical="center"/>
    </xf>
    <xf numFmtId="0" fontId="6" fillId="5" borderId="21" xfId="0" applyFont="1" applyFill="1" applyBorder="1" applyAlignment="1">
      <alignment horizontal="center" vertical="center" wrapText="1"/>
    </xf>
    <xf numFmtId="0" fontId="12" fillId="0" borderId="0" xfId="0" applyFont="1" applyFill="1" applyBorder="1">
      <alignment vertical="center"/>
    </xf>
    <xf numFmtId="2" fontId="6" fillId="5" borderId="10" xfId="0" applyNumberFormat="1" applyFont="1" applyFill="1" applyBorder="1" applyAlignment="1">
      <alignment horizontal="right" vertical="center"/>
    </xf>
    <xf numFmtId="0" fontId="15" fillId="5" borderId="1" xfId="0" applyFont="1" applyFill="1" applyBorder="1" applyAlignment="1" applyProtection="1">
      <alignment horizontal="center" vertical="center"/>
    </xf>
    <xf numFmtId="178" fontId="6" fillId="2" borderId="1" xfId="1" applyNumberFormat="1" applyFont="1" applyFill="1" applyBorder="1" applyAlignment="1" applyProtection="1">
      <alignment horizontal="right" vertical="center"/>
      <protection locked="0"/>
    </xf>
    <xf numFmtId="0" fontId="6" fillId="5" borderId="1" xfId="0" applyFont="1" applyFill="1" applyBorder="1" applyAlignment="1" applyProtection="1">
      <alignment vertical="center" wrapText="1"/>
    </xf>
    <xf numFmtId="0" fontId="15" fillId="5" borderId="1" xfId="0" applyFont="1" applyFill="1" applyBorder="1" applyAlignment="1" applyProtection="1">
      <alignment horizontal="left" vertical="center"/>
    </xf>
    <xf numFmtId="0" fontId="6" fillId="5" borderId="1" xfId="0" quotePrefix="1" applyFont="1" applyFill="1" applyBorder="1" applyAlignment="1" applyProtection="1">
      <alignment vertical="center" wrapText="1"/>
    </xf>
    <xf numFmtId="0" fontId="15" fillId="5" borderId="10" xfId="0" applyFont="1" applyFill="1" applyBorder="1" applyAlignment="1">
      <alignment horizontal="center" vertical="center"/>
    </xf>
    <xf numFmtId="0" fontId="6" fillId="5" borderId="22" xfId="0" applyFont="1" applyFill="1" applyBorder="1" applyAlignment="1" applyProtection="1">
      <alignment vertical="center" wrapText="1"/>
    </xf>
    <xf numFmtId="0" fontId="6" fillId="5" borderId="3" xfId="0" applyFont="1" applyFill="1" applyBorder="1" applyAlignment="1" applyProtection="1">
      <alignment vertical="center" wrapText="1"/>
    </xf>
    <xf numFmtId="0" fontId="6" fillId="5" borderId="10" xfId="0" applyNumberFormat="1" applyFont="1" applyFill="1" applyBorder="1" applyAlignment="1">
      <alignment horizontal="right" vertical="center"/>
    </xf>
    <xf numFmtId="0" fontId="6" fillId="0" borderId="0" xfId="2" applyFont="1" applyAlignment="1">
      <alignment horizontal="right" vertical="center"/>
    </xf>
    <xf numFmtId="0" fontId="8" fillId="3" borderId="0" xfId="0" applyFont="1" applyFill="1">
      <alignment vertical="center"/>
    </xf>
    <xf numFmtId="0" fontId="13" fillId="4" borderId="10" xfId="2" applyFont="1" applyFill="1" applyBorder="1" applyAlignment="1">
      <alignment horizontal="center" vertical="center"/>
    </xf>
    <xf numFmtId="0" fontId="13" fillId="4" borderId="10" xfId="2" applyFont="1" applyFill="1" applyBorder="1" applyAlignment="1">
      <alignment horizontal="center" vertical="top"/>
    </xf>
    <xf numFmtId="0" fontId="6" fillId="0" borderId="0" xfId="2" applyFont="1" applyAlignment="1">
      <alignment horizontal="center" vertical="center"/>
    </xf>
    <xf numFmtId="0" fontId="4" fillId="4" borderId="1" xfId="0" applyFont="1" applyFill="1" applyBorder="1" applyAlignment="1">
      <alignment horizontal="center" vertical="center" wrapText="1"/>
    </xf>
    <xf numFmtId="0" fontId="6" fillId="5" borderId="1" xfId="0" quotePrefix="1" applyFont="1" applyFill="1" applyBorder="1" applyAlignment="1">
      <alignment horizontal="center" vertical="center"/>
    </xf>
    <xf numFmtId="0" fontId="6" fillId="5" borderId="11" xfId="0" quotePrefix="1" applyFont="1" applyFill="1" applyBorder="1" applyAlignment="1">
      <alignment horizontal="center" vertical="center"/>
    </xf>
    <xf numFmtId="0" fontId="15" fillId="5" borderId="1" xfId="0" applyFont="1" applyFill="1" applyBorder="1" applyAlignment="1" applyProtection="1">
      <alignment horizontal="center" vertical="center" wrapText="1"/>
    </xf>
    <xf numFmtId="176" fontId="6" fillId="2" borderId="1" xfId="1"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5" borderId="1" xfId="0" applyFont="1" applyFill="1" applyBorder="1" applyAlignment="1" applyProtection="1">
      <alignment vertical="center"/>
    </xf>
    <xf numFmtId="0" fontId="6" fillId="2" borderId="1" xfId="0" quotePrefix="1" applyFont="1" applyFill="1" applyBorder="1" applyAlignment="1" applyProtection="1">
      <alignment vertical="center" wrapText="1"/>
      <protection locked="0"/>
    </xf>
    <xf numFmtId="0" fontId="6" fillId="5" borderId="1" xfId="0" applyFont="1" applyFill="1" applyBorder="1" applyAlignment="1">
      <alignment horizontal="left" vertical="center" wrapText="1"/>
    </xf>
    <xf numFmtId="0" fontId="0" fillId="0" borderId="0" xfId="0" applyFont="1">
      <alignment vertical="center"/>
    </xf>
    <xf numFmtId="0" fontId="6" fillId="5" borderId="1" xfId="0" applyFont="1" applyFill="1" applyBorder="1">
      <alignment vertical="center"/>
    </xf>
    <xf numFmtId="0" fontId="4"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Fill="1" applyBorder="1">
      <alignment vertical="center"/>
    </xf>
    <xf numFmtId="0" fontId="26" fillId="5" borderId="10" xfId="0" applyFont="1" applyFill="1" applyBorder="1">
      <alignment vertical="center"/>
    </xf>
    <xf numFmtId="0" fontId="3" fillId="0" borderId="0" xfId="0" applyFont="1" applyFill="1" applyBorder="1" applyAlignment="1">
      <alignment horizontal="center" vertical="center"/>
    </xf>
    <xf numFmtId="0" fontId="6" fillId="2" borderId="6" xfId="3" applyNumberFormat="1" applyFont="1" applyFill="1" applyBorder="1" applyAlignment="1" applyProtection="1">
      <alignment horizontal="right" vertical="center" wrapText="1"/>
      <protection locked="0"/>
    </xf>
    <xf numFmtId="181" fontId="6" fillId="5" borderId="1" xfId="0" applyNumberFormat="1" applyFont="1" applyFill="1" applyBorder="1" applyAlignment="1">
      <alignment horizontal="right" vertical="center"/>
    </xf>
    <xf numFmtId="0" fontId="6" fillId="5" borderId="1" xfId="1" applyNumberFormat="1" applyFont="1" applyFill="1" applyBorder="1" applyAlignment="1">
      <alignment horizontal="right" vertical="center"/>
    </xf>
    <xf numFmtId="0" fontId="6" fillId="5" borderId="1" xfId="0" applyNumberFormat="1" applyFont="1" applyFill="1" applyBorder="1" applyAlignment="1">
      <alignment horizontal="right" vertical="center"/>
    </xf>
    <xf numFmtId="40" fontId="6" fillId="5" borderId="1" xfId="1" applyNumberFormat="1" applyFont="1" applyFill="1" applyBorder="1" applyAlignment="1">
      <alignment horizontal="right" vertical="center"/>
    </xf>
    <xf numFmtId="2" fontId="6" fillId="5" borderId="1" xfId="1" applyNumberFormat="1" applyFont="1" applyFill="1" applyBorder="1" applyAlignment="1">
      <alignment horizontal="right" vertical="center"/>
    </xf>
    <xf numFmtId="0" fontId="11" fillId="0" borderId="0" xfId="2" applyFont="1" applyAlignment="1">
      <alignment horizontal="right" vertical="center"/>
    </xf>
    <xf numFmtId="2" fontId="6" fillId="5" borderId="10" xfId="1" applyNumberFormat="1" applyFont="1" applyFill="1" applyBorder="1" applyAlignment="1">
      <alignment horizontal="right" vertical="center"/>
    </xf>
    <xf numFmtId="183" fontId="6" fillId="2" borderId="6" xfId="1" applyNumberFormat="1" applyFont="1" applyFill="1" applyBorder="1" applyAlignment="1" applyProtection="1">
      <alignment horizontal="right" vertical="center" wrapText="1"/>
      <protection locked="0"/>
    </xf>
    <xf numFmtId="182" fontId="6" fillId="2" borderId="6" xfId="1" applyNumberFormat="1" applyFont="1" applyFill="1" applyBorder="1" applyAlignment="1" applyProtection="1">
      <alignment horizontal="right" vertical="center" wrapText="1"/>
      <protection locked="0"/>
    </xf>
    <xf numFmtId="183" fontId="6" fillId="0" borderId="6" xfId="3" applyNumberFormat="1" applyFont="1" applyFill="1" applyBorder="1" applyAlignment="1" applyProtection="1">
      <alignment horizontal="right" vertical="center" wrapText="1"/>
      <protection locked="0"/>
    </xf>
    <xf numFmtId="183" fontId="6" fillId="0" borderId="6" xfId="1" applyNumberFormat="1" applyFont="1" applyFill="1" applyBorder="1" applyAlignment="1" applyProtection="1">
      <alignment horizontal="right" vertical="center" wrapText="1"/>
      <protection locked="0"/>
    </xf>
    <xf numFmtId="183" fontId="6" fillId="0" borderId="1" xfId="1" applyNumberFormat="1" applyFont="1" applyFill="1" applyBorder="1" applyAlignment="1" applyProtection="1">
      <alignment horizontal="right" vertical="center"/>
      <protection locked="0"/>
    </xf>
    <xf numFmtId="182" fontId="6" fillId="0" borderId="1" xfId="1" applyNumberFormat="1" applyFont="1" applyFill="1" applyBorder="1" applyAlignment="1" applyProtection="1">
      <alignment horizontal="right" vertical="center"/>
      <protection locked="0"/>
    </xf>
    <xf numFmtId="184" fontId="6" fillId="0" borderId="1" xfId="0" applyNumberFormat="1" applyFont="1" applyFill="1" applyBorder="1" applyAlignment="1" applyProtection="1">
      <alignment horizontal="right" vertical="center"/>
      <protection locked="0"/>
    </xf>
    <xf numFmtId="184" fontId="6" fillId="0" borderId="1" xfId="1" applyNumberFormat="1" applyFont="1" applyFill="1" applyBorder="1" applyAlignment="1" applyProtection="1">
      <alignment horizontal="right" vertical="center"/>
      <protection locked="0"/>
    </xf>
    <xf numFmtId="185" fontId="6" fillId="0" borderId="1" xfId="1" applyNumberFormat="1" applyFont="1" applyFill="1" applyBorder="1" applyAlignment="1" applyProtection="1">
      <alignment horizontal="right" vertical="center"/>
      <protection locked="0"/>
    </xf>
    <xf numFmtId="0" fontId="27" fillId="0" borderId="0" xfId="0" applyFont="1" applyAlignment="1">
      <alignment horizontal="right" vertical="center"/>
    </xf>
    <xf numFmtId="0" fontId="4" fillId="4" borderId="6" xfId="0" applyFont="1" applyFill="1" applyBorder="1" applyAlignment="1">
      <alignment horizontal="center" vertical="center" wrapText="1"/>
    </xf>
    <xf numFmtId="0" fontId="6" fillId="0" borderId="6" xfId="0" applyFont="1" applyBorder="1" applyAlignment="1" applyProtection="1">
      <alignment vertical="center" wrapText="1"/>
      <protection locked="0"/>
    </xf>
    <xf numFmtId="0" fontId="13" fillId="0" borderId="0" xfId="0" applyFont="1" applyFill="1" applyBorder="1">
      <alignment vertical="center"/>
    </xf>
    <xf numFmtId="0" fontId="13" fillId="4" borderId="11" xfId="0" applyFont="1" applyFill="1" applyBorder="1" applyAlignment="1">
      <alignment horizontal="center" vertical="center" wrapText="1"/>
    </xf>
    <xf numFmtId="0" fontId="18" fillId="0" borderId="0" xfId="0" applyFont="1">
      <alignment vertical="center"/>
    </xf>
    <xf numFmtId="0" fontId="18" fillId="0" borderId="0" xfId="0" applyFont="1" applyAlignment="1">
      <alignment vertical="center" wrapText="1"/>
    </xf>
    <xf numFmtId="0" fontId="12" fillId="5" borderId="13" xfId="0" applyNumberFormat="1" applyFont="1" applyFill="1" applyBorder="1" applyAlignment="1">
      <alignment horizontal="right" vertical="center"/>
    </xf>
    <xf numFmtId="178" fontId="6" fillId="5" borderId="1" xfId="1" applyNumberFormat="1" applyFont="1" applyFill="1" applyBorder="1" applyAlignment="1" applyProtection="1">
      <alignment horizontal="right" vertical="center"/>
    </xf>
    <xf numFmtId="183" fontId="6" fillId="5" borderId="1" xfId="1" applyNumberFormat="1" applyFont="1" applyFill="1" applyBorder="1" applyAlignment="1" applyProtection="1">
      <alignment horizontal="right" vertical="center"/>
    </xf>
    <xf numFmtId="184" fontId="6" fillId="5" borderId="1" xfId="0" applyNumberFormat="1" applyFont="1" applyFill="1" applyBorder="1" applyAlignment="1" applyProtection="1">
      <alignment horizontal="right" vertical="center"/>
    </xf>
    <xf numFmtId="183" fontId="6" fillId="5" borderId="6" xfId="1" applyNumberFormat="1" applyFont="1" applyFill="1" applyBorder="1" applyAlignment="1" applyProtection="1">
      <alignment horizontal="right" vertical="center" wrapText="1"/>
    </xf>
    <xf numFmtId="0" fontId="6" fillId="5" borderId="10" xfId="0" applyNumberFormat="1" applyFont="1" applyFill="1" applyBorder="1" applyAlignment="1" applyProtection="1">
      <alignment horizontal="right" vertical="center"/>
    </xf>
    <xf numFmtId="0" fontId="6" fillId="8" borderId="1" xfId="0" applyFont="1" applyFill="1" applyBorder="1" applyAlignment="1" applyProtection="1">
      <alignment horizontal="center" vertical="center" wrapText="1"/>
      <protection locked="0"/>
    </xf>
    <xf numFmtId="0" fontId="6" fillId="9" borderId="11" xfId="0" quotePrefix="1" applyFont="1" applyFill="1" applyBorder="1" applyAlignment="1" applyProtection="1">
      <alignment vertical="center" wrapText="1"/>
      <protection locked="0"/>
    </xf>
    <xf numFmtId="0" fontId="6" fillId="8" borderId="1" xfId="0" applyFont="1" applyFill="1" applyBorder="1" applyAlignment="1" applyProtection="1">
      <alignment vertical="center" wrapText="1"/>
      <protection locked="0"/>
    </xf>
    <xf numFmtId="0" fontId="6" fillId="8" borderId="1" xfId="0" quotePrefix="1" applyFont="1" applyFill="1" applyBorder="1" applyAlignment="1" applyProtection="1">
      <alignment vertical="center" wrapText="1"/>
      <protection locked="0"/>
    </xf>
    <xf numFmtId="178" fontId="6" fillId="0" borderId="1" xfId="1" applyNumberFormat="1" applyFont="1" applyFill="1" applyBorder="1" applyAlignment="1" applyProtection="1">
      <alignment horizontal="right" vertical="center"/>
      <protection locked="0"/>
    </xf>
    <xf numFmtId="179" fontId="6" fillId="0" borderId="1" xfId="0" applyNumberFormat="1" applyFont="1" applyFill="1" applyBorder="1" applyAlignment="1" applyProtection="1">
      <alignment horizontal="right" vertical="center"/>
      <protection locked="0"/>
    </xf>
    <xf numFmtId="180" fontId="6" fillId="0" borderId="1" xfId="0" applyNumberFormat="1" applyFont="1" applyFill="1" applyBorder="1" applyAlignment="1" applyProtection="1">
      <alignment horizontal="right" vertical="center"/>
      <protection locked="0"/>
    </xf>
    <xf numFmtId="0" fontId="6" fillId="5" borderId="0" xfId="2" applyFont="1" applyFill="1" applyAlignment="1">
      <alignment horizontal="right" vertical="center"/>
    </xf>
    <xf numFmtId="0" fontId="6" fillId="8" borderId="1" xfId="0" quotePrefix="1" applyFont="1" applyFill="1" applyBorder="1" applyAlignment="1" applyProtection="1">
      <alignment horizontal="left" vertical="center" wrapText="1"/>
      <protection locked="0"/>
    </xf>
    <xf numFmtId="0" fontId="6" fillId="8" borderId="1" xfId="0" quotePrefix="1" applyFont="1" applyFill="1" applyBorder="1" applyAlignment="1" applyProtection="1">
      <alignment horizontal="left" vertical="center" shrinkToFit="1"/>
      <protection locked="0"/>
    </xf>
    <xf numFmtId="0" fontId="4" fillId="4" borderId="1"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6" fillId="0" borderId="8"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4" fillId="4" borderId="3" xfId="0" applyFont="1" applyFill="1" applyBorder="1" applyAlignment="1">
      <alignment horizontal="center" vertical="center"/>
    </xf>
    <xf numFmtId="177" fontId="24" fillId="2" borderId="4" xfId="1" applyNumberFormat="1" applyFont="1" applyFill="1" applyBorder="1" applyAlignment="1">
      <alignment horizontal="right" vertical="center"/>
    </xf>
    <xf numFmtId="177" fontId="24" fillId="2" borderId="5" xfId="1" applyNumberFormat="1" applyFont="1" applyFill="1" applyBorder="1" applyAlignment="1">
      <alignment horizontal="right" vertical="center"/>
    </xf>
    <xf numFmtId="0" fontId="3" fillId="0" borderId="6" xfId="0" applyFont="1" applyFill="1" applyBorder="1" applyAlignment="1">
      <alignment vertical="center" wrapText="1"/>
    </xf>
    <xf numFmtId="0" fontId="6" fillId="5" borderId="8"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1" xfId="0" applyFont="1" applyFill="1" applyBorder="1" applyAlignment="1" applyProtection="1">
      <alignment vertical="center" wrapText="1"/>
    </xf>
    <xf numFmtId="0" fontId="6" fillId="0" borderId="1" xfId="0" applyFont="1" applyFill="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5" borderId="8"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13" fillId="4" borderId="10" xfId="0" applyFont="1" applyFill="1" applyBorder="1" applyAlignment="1">
      <alignment horizontal="center" vertical="top" wrapText="1"/>
    </xf>
    <xf numFmtId="0" fontId="13" fillId="4" borderId="12" xfId="2" applyFont="1" applyFill="1" applyBorder="1" applyAlignment="1">
      <alignment horizontal="right" vertical="top" wrapText="1"/>
    </xf>
    <xf numFmtId="0" fontId="13" fillId="4" borderId="0" xfId="2" applyFont="1" applyFill="1" applyBorder="1" applyAlignment="1">
      <alignment horizontal="right" vertical="top" wrapText="1"/>
    </xf>
    <xf numFmtId="0" fontId="13" fillId="4" borderId="10" xfId="2" applyFont="1" applyFill="1" applyBorder="1" applyAlignment="1">
      <alignment horizontal="center" vertical="top"/>
    </xf>
    <xf numFmtId="0" fontId="13" fillId="4" borderId="10" xfId="2" applyFont="1" applyFill="1" applyBorder="1" applyAlignment="1">
      <alignment horizontal="center" vertical="top" wrapText="1"/>
    </xf>
    <xf numFmtId="0" fontId="8" fillId="3" borderId="0" xfId="0" applyFont="1" applyFill="1">
      <alignment vertical="center"/>
    </xf>
    <xf numFmtId="0" fontId="8" fillId="3" borderId="0" xfId="0" applyFont="1" applyFill="1" applyAlignment="1">
      <alignment horizontal="left" vertical="center"/>
    </xf>
    <xf numFmtId="0" fontId="6" fillId="5" borderId="1" xfId="0" applyFont="1" applyFill="1" applyBorder="1" applyAlignment="1" applyProtection="1">
      <alignment horizontal="left" vertical="center" wrapText="1"/>
    </xf>
    <xf numFmtId="186" fontId="6" fillId="5" borderId="1" xfId="0" applyNumberFormat="1" applyFont="1" applyFill="1" applyBorder="1" applyAlignment="1" applyProtection="1">
      <alignment horizontal="left" vertical="center" wrapText="1"/>
    </xf>
    <xf numFmtId="0" fontId="6" fillId="5" borderId="8" xfId="0" applyFont="1" applyFill="1" applyBorder="1" applyAlignment="1">
      <alignment horizontal="center" vertical="center"/>
    </xf>
    <xf numFmtId="0" fontId="6" fillId="5" borderId="2" xfId="0" applyFont="1" applyFill="1" applyBorder="1" applyAlignment="1">
      <alignment horizontal="center" vertical="center"/>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15" fillId="5" borderId="8" xfId="0" applyFont="1" applyFill="1" applyBorder="1" applyAlignment="1" applyProtection="1">
      <alignment horizontal="center" vertical="center"/>
    </xf>
    <xf numFmtId="0" fontId="15" fillId="5" borderId="2" xfId="0" applyFont="1" applyFill="1" applyBorder="1" applyAlignment="1" applyProtection="1">
      <alignment horizontal="center" vertical="center"/>
    </xf>
    <xf numFmtId="0" fontId="6" fillId="5" borderId="8"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v01\&#22320;&#29699;&#29872;&#22659;&#23616;\Users\suzukia\Downloads\JCM_ID_AM008_ver01.0_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_fridge_showcase)"/>
      <sheetName val="MPS(input_freezer_showcase)"/>
      <sheetName val="MPS(calc_process)"/>
      <sheetName val="MSS"/>
      <sheetName val="MRS(input_fridge_showcase)"/>
      <sheetName val="MRS(input_freezer_showcase)"/>
      <sheetName val="MRS(calc_process)"/>
    </sheetNames>
    <sheetDataSet>
      <sheetData sheetId="0">
        <row r="1">
          <cell r="AC1" t="str">
            <v>Monitoring Spreadsheet: JCM_ID_AM008_ver01.0</v>
          </cell>
        </row>
      </sheetData>
      <sheetData sheetId="1"/>
      <sheetData sheetId="2">
        <row r="35">
          <cell r="I35">
            <v>0.7</v>
          </cell>
        </row>
        <row r="36">
          <cell r="I36">
            <v>0.7</v>
          </cell>
        </row>
        <row r="37">
          <cell r="I37">
            <v>1.01</v>
          </cell>
        </row>
        <row r="40">
          <cell r="I40">
            <v>4</v>
          </cell>
        </row>
        <row r="41">
          <cell r="I41">
            <v>3.59</v>
          </cell>
        </row>
        <row r="42">
          <cell r="I42">
            <v>2.96</v>
          </cell>
        </row>
        <row r="43">
          <cell r="I43">
            <v>2.85</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Q48"/>
  <sheetViews>
    <sheetView showGridLines="0" tabSelected="1" view="pageBreakPreview" zoomScale="80" zoomScaleNormal="60" zoomScaleSheetLayoutView="80" workbookViewId="0"/>
  </sheetViews>
  <sheetFormatPr defaultColWidth="9" defaultRowHeight="14" x14ac:dyDescent="0.2"/>
  <cols>
    <col min="1" max="1" width="3.6328125" style="1" customWidth="1"/>
    <col min="2" max="2" width="14" style="1" customWidth="1"/>
    <col min="3" max="3" width="16.90625" style="1" customWidth="1"/>
    <col min="4" max="4" width="32.26953125" style="1" customWidth="1"/>
    <col min="5" max="5" width="14.08984375" style="6" customWidth="1"/>
    <col min="6" max="6" width="14" style="1" customWidth="1"/>
    <col min="7" max="7" width="15.453125" style="1" customWidth="1"/>
    <col min="8" max="8" width="21.36328125" style="1" customWidth="1"/>
    <col min="9" max="9" width="78" style="1" customWidth="1"/>
    <col min="10" max="11" width="17.6328125" style="1" customWidth="1"/>
    <col min="12" max="16384" width="9" style="1"/>
  </cols>
  <sheetData>
    <row r="1" spans="1:11" ht="18" customHeight="1" x14ac:dyDescent="0.2">
      <c r="K1" s="13" t="s">
        <v>167</v>
      </c>
    </row>
    <row r="2" spans="1:11" ht="18" customHeight="1" x14ac:dyDescent="0.2">
      <c r="K2" s="13" t="s">
        <v>168</v>
      </c>
    </row>
    <row r="3" spans="1:11" ht="27.75" customHeight="1" x14ac:dyDescent="0.2">
      <c r="A3" s="81" t="s">
        <v>170</v>
      </c>
      <c r="B3" s="14"/>
      <c r="C3" s="14"/>
      <c r="D3" s="14"/>
      <c r="E3" s="31"/>
      <c r="F3" s="14"/>
      <c r="G3" s="14"/>
      <c r="H3" s="14"/>
      <c r="I3" s="14"/>
      <c r="J3" s="14"/>
      <c r="K3" s="15"/>
    </row>
    <row r="5" spans="1:11" ht="18.75" customHeight="1" x14ac:dyDescent="0.2">
      <c r="A5" s="5" t="s">
        <v>172</v>
      </c>
      <c r="B5" s="5"/>
    </row>
    <row r="6" spans="1:11" ht="18.75" customHeight="1" x14ac:dyDescent="0.2">
      <c r="A6" s="5"/>
      <c r="B6" s="85" t="s">
        <v>4</v>
      </c>
      <c r="C6" s="85" t="s">
        <v>5</v>
      </c>
      <c r="D6" s="85" t="s">
        <v>6</v>
      </c>
      <c r="E6" s="85" t="s">
        <v>7</v>
      </c>
      <c r="F6" s="85" t="s">
        <v>8</v>
      </c>
      <c r="G6" s="85" t="s">
        <v>9</v>
      </c>
      <c r="H6" s="85" t="s">
        <v>10</v>
      </c>
      <c r="I6" s="85" t="s">
        <v>11</v>
      </c>
      <c r="J6" s="85" t="s">
        <v>12</v>
      </c>
      <c r="K6" s="85" t="s">
        <v>13</v>
      </c>
    </row>
    <row r="7" spans="1:11" s="9" customFormat="1" ht="39" customHeight="1" x14ac:dyDescent="0.2">
      <c r="B7" s="85" t="s">
        <v>14</v>
      </c>
      <c r="C7" s="85" t="s">
        <v>15</v>
      </c>
      <c r="D7" s="85" t="s">
        <v>16</v>
      </c>
      <c r="E7" s="85" t="s">
        <v>17</v>
      </c>
      <c r="F7" s="85" t="s">
        <v>18</v>
      </c>
      <c r="G7" s="85" t="s">
        <v>19</v>
      </c>
      <c r="H7" s="85" t="s">
        <v>20</v>
      </c>
      <c r="I7" s="85" t="s">
        <v>83</v>
      </c>
      <c r="J7" s="85" t="s">
        <v>21</v>
      </c>
      <c r="K7" s="85" t="s">
        <v>22</v>
      </c>
    </row>
    <row r="8" spans="1:11" ht="118.5" customHeight="1" x14ac:dyDescent="0.2">
      <c r="B8" s="86" t="s">
        <v>29</v>
      </c>
      <c r="C8" s="30" t="s">
        <v>96</v>
      </c>
      <c r="D8" s="50" t="s">
        <v>173</v>
      </c>
      <c r="E8" s="30" t="s">
        <v>161</v>
      </c>
      <c r="F8" s="28" t="s">
        <v>160</v>
      </c>
      <c r="G8" s="132" t="s">
        <v>27</v>
      </c>
      <c r="H8" s="90" t="s">
        <v>30</v>
      </c>
      <c r="I8" s="133" t="s">
        <v>66</v>
      </c>
      <c r="J8" s="134" t="s">
        <v>31</v>
      </c>
      <c r="K8" s="32" t="s">
        <v>62</v>
      </c>
    </row>
    <row r="9" spans="1:11" ht="180.75" customHeight="1" x14ac:dyDescent="0.2">
      <c r="B9" s="86" t="s">
        <v>32</v>
      </c>
      <c r="C9" s="30" t="s">
        <v>97</v>
      </c>
      <c r="D9" s="50" t="s">
        <v>174</v>
      </c>
      <c r="E9" s="30" t="s">
        <v>161</v>
      </c>
      <c r="F9" s="28" t="s">
        <v>160</v>
      </c>
      <c r="G9" s="132" t="s">
        <v>33</v>
      </c>
      <c r="H9" s="90" t="s">
        <v>34</v>
      </c>
      <c r="I9" s="133" t="s">
        <v>84</v>
      </c>
      <c r="J9" s="134" t="s">
        <v>35</v>
      </c>
      <c r="K9" s="32" t="s">
        <v>63</v>
      </c>
    </row>
    <row r="10" spans="1:11" ht="126" customHeight="1" x14ac:dyDescent="0.2">
      <c r="B10" s="86" t="s">
        <v>36</v>
      </c>
      <c r="C10" s="30" t="s">
        <v>98</v>
      </c>
      <c r="D10" s="50" t="s">
        <v>101</v>
      </c>
      <c r="E10" s="30" t="s">
        <v>161</v>
      </c>
      <c r="F10" s="28" t="s">
        <v>160</v>
      </c>
      <c r="G10" s="132" t="s">
        <v>33</v>
      </c>
      <c r="H10" s="90" t="s">
        <v>34</v>
      </c>
      <c r="I10" s="133" t="s">
        <v>66</v>
      </c>
      <c r="J10" s="134" t="s">
        <v>31</v>
      </c>
      <c r="K10" s="32" t="s">
        <v>62</v>
      </c>
    </row>
    <row r="11" spans="1:11" ht="126" customHeight="1" x14ac:dyDescent="0.2">
      <c r="A11" s="4"/>
      <c r="B11" s="86" t="s">
        <v>46</v>
      </c>
      <c r="C11" s="30" t="s">
        <v>99</v>
      </c>
      <c r="D11" s="50" t="s">
        <v>102</v>
      </c>
      <c r="E11" s="30" t="s">
        <v>161</v>
      </c>
      <c r="F11" s="28" t="s">
        <v>133</v>
      </c>
      <c r="G11" s="132" t="s">
        <v>27</v>
      </c>
      <c r="H11" s="90" t="s">
        <v>47</v>
      </c>
      <c r="I11" s="135" t="s">
        <v>67</v>
      </c>
      <c r="J11" s="134" t="s">
        <v>31</v>
      </c>
      <c r="K11" s="32" t="s">
        <v>62</v>
      </c>
    </row>
    <row r="12" spans="1:11" ht="8.25" customHeight="1" x14ac:dyDescent="0.2"/>
    <row r="13" spans="1:11" ht="21.75" customHeight="1" x14ac:dyDescent="0.2">
      <c r="A13" s="69" t="s">
        <v>126</v>
      </c>
      <c r="B13" s="69"/>
      <c r="C13" s="16"/>
      <c r="D13" s="16"/>
      <c r="E13" s="16"/>
      <c r="F13" s="16"/>
      <c r="G13" s="16"/>
      <c r="H13" s="16"/>
      <c r="I13" s="16"/>
      <c r="J13" s="16"/>
      <c r="K13" s="16"/>
    </row>
    <row r="14" spans="1:11" s="124" customFormat="1" ht="24" customHeight="1" x14ac:dyDescent="0.2">
      <c r="A14" s="122"/>
      <c r="B14" s="123" t="s">
        <v>4</v>
      </c>
      <c r="C14" s="123" t="s">
        <v>5</v>
      </c>
      <c r="D14" s="123" t="s">
        <v>6</v>
      </c>
      <c r="E14" s="123" t="s">
        <v>7</v>
      </c>
      <c r="F14" s="123" t="s">
        <v>8</v>
      </c>
      <c r="G14" s="123" t="s">
        <v>9</v>
      </c>
      <c r="H14" s="123" t="s">
        <v>10</v>
      </c>
      <c r="I14" s="123" t="s">
        <v>11</v>
      </c>
      <c r="J14" s="123" t="s">
        <v>12</v>
      </c>
      <c r="K14" s="123" t="s">
        <v>13</v>
      </c>
    </row>
    <row r="15" spans="1:11" s="124" customFormat="1" ht="53.25" customHeight="1" x14ac:dyDescent="0.2">
      <c r="A15" s="125"/>
      <c r="B15" s="123" t="s">
        <v>14</v>
      </c>
      <c r="C15" s="123" t="s">
        <v>15</v>
      </c>
      <c r="D15" s="123" t="s">
        <v>16</v>
      </c>
      <c r="E15" s="123" t="s">
        <v>17</v>
      </c>
      <c r="F15" s="123" t="s">
        <v>18</v>
      </c>
      <c r="G15" s="123" t="s">
        <v>19</v>
      </c>
      <c r="H15" s="123" t="s">
        <v>20</v>
      </c>
      <c r="I15" s="123" t="s">
        <v>83</v>
      </c>
      <c r="J15" s="123" t="s">
        <v>21</v>
      </c>
      <c r="K15" s="123" t="s">
        <v>22</v>
      </c>
    </row>
    <row r="16" spans="1:11" ht="108.75" customHeight="1" x14ac:dyDescent="0.2">
      <c r="A16" s="16"/>
      <c r="B16" s="87" t="s">
        <v>127</v>
      </c>
      <c r="C16" s="88" t="s">
        <v>175</v>
      </c>
      <c r="D16" s="73" t="s">
        <v>176</v>
      </c>
      <c r="E16" s="89"/>
      <c r="F16" s="73" t="s">
        <v>128</v>
      </c>
      <c r="G16" s="90" t="s">
        <v>23</v>
      </c>
      <c r="H16" s="90" t="s">
        <v>129</v>
      </c>
      <c r="I16" s="91" t="s">
        <v>130</v>
      </c>
      <c r="J16" s="91" t="s">
        <v>31</v>
      </c>
      <c r="K16" s="91" t="s">
        <v>131</v>
      </c>
    </row>
    <row r="17" spans="1:17" ht="139.5" customHeight="1" x14ac:dyDescent="0.2">
      <c r="A17" s="16"/>
      <c r="B17" s="87" t="s">
        <v>132</v>
      </c>
      <c r="C17" s="88" t="s">
        <v>177</v>
      </c>
      <c r="D17" s="73" t="s">
        <v>178</v>
      </c>
      <c r="E17" s="89"/>
      <c r="F17" s="92" t="s">
        <v>133</v>
      </c>
      <c r="G17" s="90" t="s">
        <v>27</v>
      </c>
      <c r="H17" s="90" t="s">
        <v>30</v>
      </c>
      <c r="I17" s="93" t="s">
        <v>179</v>
      </c>
      <c r="J17" s="91" t="s">
        <v>31</v>
      </c>
      <c r="K17" s="91" t="s">
        <v>131</v>
      </c>
    </row>
    <row r="18" spans="1:17" ht="15" customHeight="1" x14ac:dyDescent="0.2">
      <c r="E18" s="1"/>
    </row>
    <row r="19" spans="1:17" ht="20.149999999999999" customHeight="1" x14ac:dyDescent="0.2">
      <c r="A19" s="5" t="s">
        <v>180</v>
      </c>
    </row>
    <row r="20" spans="1:17" ht="20.149999999999999" customHeight="1" x14ac:dyDescent="0.2">
      <c r="B20" s="85" t="s">
        <v>4</v>
      </c>
      <c r="C20" s="142" t="s">
        <v>5</v>
      </c>
      <c r="D20" s="142"/>
      <c r="E20" s="85" t="s">
        <v>6</v>
      </c>
      <c r="F20" s="85" t="s">
        <v>7</v>
      </c>
      <c r="G20" s="142" t="s">
        <v>8</v>
      </c>
      <c r="H20" s="142"/>
      <c r="I20" s="142"/>
      <c r="J20" s="142" t="s">
        <v>9</v>
      </c>
      <c r="K20" s="142"/>
    </row>
    <row r="21" spans="1:17" ht="39" customHeight="1" x14ac:dyDescent="0.2">
      <c r="B21" s="85" t="s">
        <v>15</v>
      </c>
      <c r="C21" s="142" t="s">
        <v>16</v>
      </c>
      <c r="D21" s="142"/>
      <c r="E21" s="85" t="s">
        <v>17</v>
      </c>
      <c r="F21" s="85" t="s">
        <v>18</v>
      </c>
      <c r="G21" s="142" t="s">
        <v>20</v>
      </c>
      <c r="H21" s="142"/>
      <c r="I21" s="142"/>
      <c r="J21" s="142" t="s">
        <v>22</v>
      </c>
      <c r="K21" s="142"/>
    </row>
    <row r="22" spans="1:17" ht="117" customHeight="1" x14ac:dyDescent="0.2">
      <c r="B22" s="71" t="s">
        <v>143</v>
      </c>
      <c r="C22" s="155" t="s">
        <v>144</v>
      </c>
      <c r="D22" s="155"/>
      <c r="E22" s="72"/>
      <c r="F22" s="73" t="s">
        <v>145</v>
      </c>
      <c r="G22" s="143" t="s">
        <v>120</v>
      </c>
      <c r="H22" s="143"/>
      <c r="I22" s="143"/>
      <c r="J22" s="143"/>
      <c r="K22" s="143"/>
    </row>
    <row r="23" spans="1:17" ht="117" customHeight="1" x14ac:dyDescent="0.2">
      <c r="B23" s="71" t="s">
        <v>143</v>
      </c>
      <c r="C23" s="155" t="s">
        <v>146</v>
      </c>
      <c r="D23" s="155"/>
      <c r="E23" s="127">
        <f>IF(ISERROR(3.6*(100/E37)*E39),0,3.6*(100/E37)*E39)</f>
        <v>0</v>
      </c>
      <c r="F23" s="73" t="s">
        <v>145</v>
      </c>
      <c r="G23" s="143" t="s">
        <v>121</v>
      </c>
      <c r="H23" s="143"/>
      <c r="I23" s="143"/>
      <c r="J23" s="157" t="s">
        <v>122</v>
      </c>
      <c r="K23" s="158"/>
    </row>
    <row r="24" spans="1:17" ht="117" customHeight="1" x14ac:dyDescent="0.2">
      <c r="B24" s="71" t="s">
        <v>143</v>
      </c>
      <c r="C24" s="159" t="s">
        <v>147</v>
      </c>
      <c r="D24" s="160"/>
      <c r="E24" s="127">
        <f>IF(ISERROR(E16*E38*E39/E17),0,E16*E38*E39/E17)</f>
        <v>0</v>
      </c>
      <c r="F24" s="73" t="s">
        <v>145</v>
      </c>
      <c r="G24" s="143" t="s">
        <v>123</v>
      </c>
      <c r="H24" s="143"/>
      <c r="I24" s="143"/>
      <c r="J24" s="157" t="s">
        <v>122</v>
      </c>
      <c r="K24" s="158"/>
    </row>
    <row r="25" spans="1:17" ht="117" customHeight="1" x14ac:dyDescent="0.2">
      <c r="B25" s="71" t="s">
        <v>143</v>
      </c>
      <c r="C25" s="155" t="s">
        <v>148</v>
      </c>
      <c r="D25" s="155"/>
      <c r="E25" s="72"/>
      <c r="F25" s="73" t="s">
        <v>145</v>
      </c>
      <c r="G25" s="156" t="s">
        <v>124</v>
      </c>
      <c r="H25" s="156"/>
      <c r="I25" s="156"/>
      <c r="J25" s="143"/>
      <c r="K25" s="143"/>
    </row>
    <row r="26" spans="1:17" ht="117" customHeight="1" x14ac:dyDescent="0.2">
      <c r="B26" s="71" t="s">
        <v>143</v>
      </c>
      <c r="C26" s="155" t="s">
        <v>149</v>
      </c>
      <c r="D26" s="155"/>
      <c r="E26" s="136"/>
      <c r="F26" s="73" t="s">
        <v>145</v>
      </c>
      <c r="G26" s="143" t="s">
        <v>125</v>
      </c>
      <c r="H26" s="143"/>
      <c r="I26" s="143"/>
      <c r="J26" s="157"/>
      <c r="K26" s="158"/>
    </row>
    <row r="27" spans="1:17" ht="68.25" customHeight="1" x14ac:dyDescent="0.2">
      <c r="B27" s="94" t="s">
        <v>58</v>
      </c>
      <c r="C27" s="153" t="s">
        <v>60</v>
      </c>
      <c r="D27" s="154"/>
      <c r="E27" s="104" t="s">
        <v>100</v>
      </c>
      <c r="F27" s="28" t="s">
        <v>161</v>
      </c>
      <c r="G27" s="146" t="s">
        <v>49</v>
      </c>
      <c r="H27" s="147"/>
      <c r="I27" s="148"/>
      <c r="J27" s="144" t="s">
        <v>169</v>
      </c>
      <c r="K27" s="145"/>
      <c r="L27" s="95"/>
      <c r="Q27" s="10"/>
    </row>
    <row r="28" spans="1:17" ht="68.25" customHeight="1" x14ac:dyDescent="0.2">
      <c r="B28" s="96" t="s">
        <v>181</v>
      </c>
      <c r="C28" s="153" t="s">
        <v>94</v>
      </c>
      <c r="D28" s="154"/>
      <c r="E28" s="104" t="s">
        <v>100</v>
      </c>
      <c r="F28" s="28" t="s">
        <v>155</v>
      </c>
      <c r="G28" s="143" t="s">
        <v>65</v>
      </c>
      <c r="H28" s="143"/>
      <c r="I28" s="143"/>
      <c r="J28" s="144" t="s">
        <v>169</v>
      </c>
      <c r="K28" s="145"/>
      <c r="O28" s="19"/>
    </row>
    <row r="29" spans="1:17" ht="68.25" customHeight="1" x14ac:dyDescent="0.2">
      <c r="B29" s="96" t="s">
        <v>85</v>
      </c>
      <c r="C29" s="153" t="s">
        <v>103</v>
      </c>
      <c r="D29" s="154"/>
      <c r="E29" s="104" t="s">
        <v>100</v>
      </c>
      <c r="F29" s="28" t="s">
        <v>162</v>
      </c>
      <c r="G29" s="143" t="s">
        <v>150</v>
      </c>
      <c r="H29" s="143"/>
      <c r="I29" s="143"/>
      <c r="J29" s="144" t="s">
        <v>169</v>
      </c>
      <c r="K29" s="145"/>
      <c r="M29" s="19"/>
      <c r="P29" s="95"/>
      <c r="Q29" s="95"/>
    </row>
    <row r="30" spans="1:17" ht="68.25" customHeight="1" x14ac:dyDescent="0.2">
      <c r="B30" s="96" t="s">
        <v>61</v>
      </c>
      <c r="C30" s="153" t="s">
        <v>69</v>
      </c>
      <c r="D30" s="154"/>
      <c r="E30" s="104">
        <v>38.5</v>
      </c>
      <c r="F30" s="30" t="s">
        <v>163</v>
      </c>
      <c r="G30" s="146" t="s">
        <v>49</v>
      </c>
      <c r="H30" s="147"/>
      <c r="I30" s="148"/>
      <c r="J30" s="144" t="s">
        <v>186</v>
      </c>
      <c r="K30" s="145"/>
      <c r="L30" s="95"/>
      <c r="M30" s="10"/>
      <c r="N30" s="18"/>
    </row>
    <row r="31" spans="1:17" ht="68.25" customHeight="1" x14ac:dyDescent="0.2">
      <c r="B31" s="96" t="s">
        <v>86</v>
      </c>
      <c r="C31" s="153" t="s">
        <v>182</v>
      </c>
      <c r="D31" s="154"/>
      <c r="E31" s="104" t="s">
        <v>100</v>
      </c>
      <c r="F31" s="28" t="s">
        <v>162</v>
      </c>
      <c r="G31" s="143" t="s">
        <v>150</v>
      </c>
      <c r="H31" s="143"/>
      <c r="I31" s="143"/>
      <c r="J31" s="144" t="s">
        <v>169</v>
      </c>
      <c r="K31" s="145"/>
      <c r="L31" s="95"/>
      <c r="M31" s="10"/>
      <c r="N31" s="18"/>
    </row>
    <row r="32" spans="1:17" ht="68.25" customHeight="1" x14ac:dyDescent="0.2">
      <c r="B32" s="96" t="s">
        <v>38</v>
      </c>
      <c r="C32" s="153" t="s">
        <v>113</v>
      </c>
      <c r="D32" s="154"/>
      <c r="E32" s="105">
        <v>1.2</v>
      </c>
      <c r="F32" s="28" t="s">
        <v>161</v>
      </c>
      <c r="G32" s="143" t="s">
        <v>50</v>
      </c>
      <c r="H32" s="143"/>
      <c r="I32" s="143"/>
      <c r="J32" s="144" t="s">
        <v>186</v>
      </c>
      <c r="K32" s="145"/>
      <c r="L32" s="95"/>
      <c r="Q32" s="10"/>
    </row>
    <row r="33" spans="1:17" ht="68.25" customHeight="1" x14ac:dyDescent="0.2">
      <c r="B33" s="96" t="s">
        <v>40</v>
      </c>
      <c r="C33" s="153" t="s">
        <v>70</v>
      </c>
      <c r="D33" s="154"/>
      <c r="E33" s="104">
        <v>4.18</v>
      </c>
      <c r="F33" s="30" t="s">
        <v>164</v>
      </c>
      <c r="G33" s="143" t="s">
        <v>49</v>
      </c>
      <c r="H33" s="143"/>
      <c r="I33" s="143"/>
      <c r="J33" s="144" t="s">
        <v>186</v>
      </c>
      <c r="K33" s="145"/>
      <c r="L33" s="95"/>
      <c r="M33" s="18"/>
      <c r="Q33" s="10"/>
    </row>
    <row r="34" spans="1:17" ht="68.25" customHeight="1" x14ac:dyDescent="0.2">
      <c r="B34" s="96" t="s">
        <v>87</v>
      </c>
      <c r="C34" s="153" t="s">
        <v>105</v>
      </c>
      <c r="D34" s="154"/>
      <c r="E34" s="104" t="s">
        <v>100</v>
      </c>
      <c r="F34" s="30" t="s">
        <v>163</v>
      </c>
      <c r="G34" s="146" t="s">
        <v>48</v>
      </c>
      <c r="H34" s="147"/>
      <c r="I34" s="148"/>
      <c r="J34" s="144" t="s">
        <v>169</v>
      </c>
      <c r="K34" s="145"/>
      <c r="L34" s="95"/>
      <c r="Q34" s="10"/>
    </row>
    <row r="35" spans="1:17" ht="68.25" customHeight="1" x14ac:dyDescent="0.2">
      <c r="B35" s="96" t="s">
        <v>88</v>
      </c>
      <c r="C35" s="153" t="s">
        <v>106</v>
      </c>
      <c r="D35" s="154"/>
      <c r="E35" s="104" t="s">
        <v>100</v>
      </c>
      <c r="F35" s="30" t="s">
        <v>163</v>
      </c>
      <c r="G35" s="146" t="s">
        <v>48</v>
      </c>
      <c r="H35" s="147"/>
      <c r="I35" s="148"/>
      <c r="J35" s="144" t="s">
        <v>169</v>
      </c>
      <c r="K35" s="145"/>
      <c r="L35" s="95"/>
      <c r="Q35" s="10"/>
    </row>
    <row r="36" spans="1:17" ht="68.25" customHeight="1" x14ac:dyDescent="0.2">
      <c r="B36" s="96" t="s">
        <v>89</v>
      </c>
      <c r="C36" s="153" t="s">
        <v>107</v>
      </c>
      <c r="D36" s="154"/>
      <c r="E36" s="104" t="s">
        <v>100</v>
      </c>
      <c r="F36" s="28" t="s">
        <v>162</v>
      </c>
      <c r="G36" s="146" t="s">
        <v>48</v>
      </c>
      <c r="H36" s="147"/>
      <c r="I36" s="148"/>
      <c r="J36" s="144" t="s">
        <v>169</v>
      </c>
      <c r="K36" s="145"/>
      <c r="L36" s="95"/>
      <c r="Q36" s="10"/>
    </row>
    <row r="37" spans="1:17" ht="68.25" customHeight="1" x14ac:dyDescent="0.2">
      <c r="B37" s="74" t="s">
        <v>151</v>
      </c>
      <c r="C37" s="155" t="s">
        <v>134</v>
      </c>
      <c r="D37" s="155"/>
      <c r="E37" s="137"/>
      <c r="F37" s="75" t="s">
        <v>135</v>
      </c>
      <c r="G37" s="156" t="s">
        <v>136</v>
      </c>
      <c r="H37" s="156"/>
      <c r="I37" s="156"/>
      <c r="J37" s="143" t="s">
        <v>137</v>
      </c>
      <c r="K37" s="143"/>
      <c r="L37" s="95"/>
      <c r="Q37" s="10"/>
    </row>
    <row r="38" spans="1:17" ht="94.5" customHeight="1" x14ac:dyDescent="0.2">
      <c r="B38" s="74" t="s">
        <v>152</v>
      </c>
      <c r="C38" s="155" t="s">
        <v>138</v>
      </c>
      <c r="D38" s="155"/>
      <c r="E38" s="137"/>
      <c r="F38" s="75" t="s">
        <v>139</v>
      </c>
      <c r="G38" s="156" t="s">
        <v>140</v>
      </c>
      <c r="H38" s="156"/>
      <c r="I38" s="156"/>
      <c r="J38" s="143" t="s">
        <v>131</v>
      </c>
      <c r="K38" s="143"/>
      <c r="L38" s="95"/>
      <c r="Q38" s="10"/>
    </row>
    <row r="39" spans="1:17" ht="94.5" customHeight="1" x14ac:dyDescent="0.2">
      <c r="B39" s="74" t="s">
        <v>153</v>
      </c>
      <c r="C39" s="155" t="s">
        <v>154</v>
      </c>
      <c r="D39" s="155"/>
      <c r="E39" s="138"/>
      <c r="F39" s="75" t="s">
        <v>155</v>
      </c>
      <c r="G39" s="156" t="s">
        <v>141</v>
      </c>
      <c r="H39" s="156"/>
      <c r="I39" s="156"/>
      <c r="J39" s="143" t="s">
        <v>142</v>
      </c>
      <c r="K39" s="143"/>
      <c r="L39" s="95"/>
      <c r="Q39" s="10"/>
    </row>
    <row r="40" spans="1:17" ht="6.75" customHeight="1" x14ac:dyDescent="0.2">
      <c r="L40" s="95"/>
    </row>
    <row r="41" spans="1:17" ht="18.75" customHeight="1" x14ac:dyDescent="0.2">
      <c r="A41" s="3" t="s">
        <v>183</v>
      </c>
      <c r="B41" s="3"/>
      <c r="L41" s="95"/>
    </row>
    <row r="42" spans="1:17" ht="17.5" thickBot="1" x14ac:dyDescent="0.25">
      <c r="B42" s="149" t="s">
        <v>184</v>
      </c>
      <c r="C42" s="149"/>
      <c r="D42" s="97" t="s">
        <v>18</v>
      </c>
      <c r="L42" s="95"/>
    </row>
    <row r="43" spans="1:17" ht="16.5" thickBot="1" x14ac:dyDescent="0.25">
      <c r="B43" s="150">
        <f>ROUNDDOWN('MPS(calc_process)'!G6, 0)</f>
        <v>0</v>
      </c>
      <c r="C43" s="151"/>
      <c r="D43" s="98" t="s">
        <v>185</v>
      </c>
      <c r="L43" s="95"/>
    </row>
    <row r="44" spans="1:17" ht="20.149999999999999" customHeight="1" x14ac:dyDescent="0.2">
      <c r="B44" s="4"/>
      <c r="C44" s="4"/>
      <c r="F44" s="10"/>
      <c r="G44" s="10"/>
      <c r="L44" s="95"/>
    </row>
    <row r="45" spans="1:17" ht="18.75" customHeight="1" x14ac:dyDescent="0.2">
      <c r="A45" s="5" t="s">
        <v>3</v>
      </c>
      <c r="L45" s="95"/>
    </row>
    <row r="46" spans="1:17" ht="18" customHeight="1" x14ac:dyDescent="0.2">
      <c r="B46" s="99" t="s">
        <v>24</v>
      </c>
      <c r="C46" s="152" t="s">
        <v>25</v>
      </c>
      <c r="D46" s="152"/>
      <c r="E46" s="152"/>
      <c r="F46" s="152"/>
      <c r="G46" s="152"/>
      <c r="H46" s="152"/>
      <c r="I46" s="152"/>
      <c r="J46" s="11"/>
    </row>
    <row r="47" spans="1:17" ht="18" customHeight="1" x14ac:dyDescent="0.2">
      <c r="B47" s="99" t="s">
        <v>23</v>
      </c>
      <c r="C47" s="152" t="s">
        <v>26</v>
      </c>
      <c r="D47" s="152"/>
      <c r="E47" s="152"/>
      <c r="F47" s="152"/>
      <c r="G47" s="152"/>
      <c r="H47" s="152"/>
      <c r="I47" s="152"/>
      <c r="J47" s="11"/>
    </row>
    <row r="48" spans="1:17" ht="18" customHeight="1" x14ac:dyDescent="0.2">
      <c r="B48" s="99" t="s">
        <v>27</v>
      </c>
      <c r="C48" s="152" t="s">
        <v>28</v>
      </c>
      <c r="D48" s="152"/>
      <c r="E48" s="152"/>
      <c r="F48" s="152"/>
      <c r="G48" s="152"/>
      <c r="H48" s="152"/>
      <c r="I48" s="152"/>
      <c r="J48" s="11"/>
    </row>
  </sheetData>
  <sheetProtection algorithmName="SHA-512" hashValue="J6dEwzGRsYxfrm0yfMe3dd4ZyKs7mLllUdbqgyGGWA1Nuos4/7O2Xxfn2TWCYbBSABM4t2ORVWYFjNjNhul0Og==" saltValue="p8qlPxo1n/hUFjvKtZo42w==" spinCount="100000" sheet="1" objects="1" scenarios="1" formatCells="0" formatRows="0"/>
  <mergeCells count="65">
    <mergeCell ref="J38:K38"/>
    <mergeCell ref="C39:D39"/>
    <mergeCell ref="G39:I39"/>
    <mergeCell ref="J39:K39"/>
    <mergeCell ref="C26:D26"/>
    <mergeCell ref="G26:I26"/>
    <mergeCell ref="J26:K26"/>
    <mergeCell ref="C37:D37"/>
    <mergeCell ref="G37:I37"/>
    <mergeCell ref="J37:K37"/>
    <mergeCell ref="J34:K34"/>
    <mergeCell ref="J35:K35"/>
    <mergeCell ref="J36:K36"/>
    <mergeCell ref="G22:I22"/>
    <mergeCell ref="C23:D23"/>
    <mergeCell ref="G23:I23"/>
    <mergeCell ref="J31:K31"/>
    <mergeCell ref="J22:K22"/>
    <mergeCell ref="J23:K23"/>
    <mergeCell ref="C24:D24"/>
    <mergeCell ref="G24:I24"/>
    <mergeCell ref="J24:K24"/>
    <mergeCell ref="C25:D25"/>
    <mergeCell ref="G25:I25"/>
    <mergeCell ref="J25:K25"/>
    <mergeCell ref="C47:I47"/>
    <mergeCell ref="C48:I48"/>
    <mergeCell ref="G36:I36"/>
    <mergeCell ref="C27:D27"/>
    <mergeCell ref="C34:D34"/>
    <mergeCell ref="C35:D35"/>
    <mergeCell ref="C38:D38"/>
    <mergeCell ref="G38:I38"/>
    <mergeCell ref="C20:D20"/>
    <mergeCell ref="C21:D21"/>
    <mergeCell ref="B42:C42"/>
    <mergeCell ref="B43:C43"/>
    <mergeCell ref="C46:I46"/>
    <mergeCell ref="G30:I30"/>
    <mergeCell ref="G34:I34"/>
    <mergeCell ref="G35:I35"/>
    <mergeCell ref="C28:D28"/>
    <mergeCell ref="C29:D29"/>
    <mergeCell ref="C31:D31"/>
    <mergeCell ref="C32:D32"/>
    <mergeCell ref="C33:D33"/>
    <mergeCell ref="C30:D30"/>
    <mergeCell ref="C36:D36"/>
    <mergeCell ref="C22:D22"/>
    <mergeCell ref="J20:K20"/>
    <mergeCell ref="J21:K21"/>
    <mergeCell ref="G20:I20"/>
    <mergeCell ref="G21:I21"/>
    <mergeCell ref="G33:I33"/>
    <mergeCell ref="G28:I28"/>
    <mergeCell ref="G29:I29"/>
    <mergeCell ref="G31:I31"/>
    <mergeCell ref="G32:I32"/>
    <mergeCell ref="J28:K28"/>
    <mergeCell ref="J29:K29"/>
    <mergeCell ref="G27:I27"/>
    <mergeCell ref="J27:K27"/>
    <mergeCell ref="J32:K32"/>
    <mergeCell ref="J33:K33"/>
    <mergeCell ref="J30:K30"/>
  </mergeCells>
  <phoneticPr fontId="16"/>
  <dataValidations disablePrompts="1" count="1">
    <dataValidation type="list" allowBlank="1" showInputMessage="1" showErrorMessage="1" sqref="E25" xr:uid="{E5FD58FF-A747-4A43-9FE1-43AD4279D849}">
      <formula1>"0.8,0.46"</formula1>
    </dataValidation>
  </dataValidations>
  <pageMargins left="0.70866141732283472" right="0.70866141732283472" top="0.74803149606299213" bottom="0.74803149606299213" header="0.31496062992125984" footer="0.31496062992125984"/>
  <pageSetup paperSize="8"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Y58"/>
  <sheetViews>
    <sheetView showGridLines="0" view="pageBreakPreview" zoomScale="70" zoomScaleNormal="55" zoomScaleSheetLayoutView="70" workbookViewId="0">
      <pane xSplit="1" ySplit="6" topLeftCell="B7" activePane="bottomRight" state="frozen"/>
      <selection activeCell="J1" sqref="J1"/>
      <selection pane="topRight" activeCell="J1" sqref="J1"/>
      <selection pane="bottomLeft" activeCell="J1" sqref="J1"/>
      <selection pane="bottomRight" activeCell="B7" sqref="B7"/>
    </sheetView>
  </sheetViews>
  <sheetFormatPr defaultColWidth="9" defaultRowHeight="14" x14ac:dyDescent="0.2"/>
  <cols>
    <col min="1" max="1" width="25.6328125" style="20" customWidth="1"/>
    <col min="2" max="2" width="25.6328125" style="27" customWidth="1"/>
    <col min="3" max="5" width="25.6328125" style="20" customWidth="1"/>
    <col min="6" max="25" width="25.6328125" style="21" customWidth="1"/>
    <col min="26" max="16384" width="9" style="21"/>
  </cols>
  <sheetData>
    <row r="1" spans="1:25" x14ac:dyDescent="0.2">
      <c r="Y1" s="80" t="str">
        <f>'MPS(input)'!K1</f>
        <v>Monitoring Spreadsheet: JCM_TH_AM012_ver01.0</v>
      </c>
    </row>
    <row r="2" spans="1:25" ht="15" customHeight="1" x14ac:dyDescent="0.2">
      <c r="B2" s="20"/>
      <c r="Y2" s="80" t="str">
        <f>'MPS(input)'!K2</f>
        <v>Reference Number:</v>
      </c>
    </row>
    <row r="3" spans="1:25" s="84" customFormat="1" ht="18.75" customHeight="1" x14ac:dyDescent="0.2">
      <c r="A3" s="82"/>
      <c r="B3" s="164" t="s">
        <v>51</v>
      </c>
      <c r="C3" s="164"/>
      <c r="D3" s="164"/>
      <c r="E3" s="164"/>
      <c r="F3" s="164"/>
      <c r="G3" s="165" t="s">
        <v>116</v>
      </c>
      <c r="H3" s="165"/>
      <c r="I3" s="165"/>
      <c r="J3" s="165"/>
      <c r="K3" s="165"/>
      <c r="L3" s="165"/>
      <c r="M3" s="165"/>
      <c r="N3" s="165"/>
      <c r="O3" s="165"/>
      <c r="P3" s="165"/>
      <c r="Q3" s="165"/>
      <c r="R3" s="165"/>
      <c r="S3" s="165"/>
      <c r="T3" s="165"/>
      <c r="U3" s="165"/>
      <c r="V3" s="83"/>
      <c r="W3" s="161" t="s">
        <v>117</v>
      </c>
      <c r="X3" s="161"/>
      <c r="Y3" s="161"/>
    </row>
    <row r="4" spans="1:25" s="22" customFormat="1" ht="18" customHeight="1" x14ac:dyDescent="0.2">
      <c r="A4" s="65" t="s">
        <v>52</v>
      </c>
      <c r="B4" s="66" t="s">
        <v>53</v>
      </c>
      <c r="C4" s="67" t="s">
        <v>96</v>
      </c>
      <c r="D4" s="67" t="s">
        <v>97</v>
      </c>
      <c r="E4" s="67" t="s">
        <v>98</v>
      </c>
      <c r="F4" s="67" t="s">
        <v>99</v>
      </c>
      <c r="G4" s="76" t="s">
        <v>143</v>
      </c>
      <c r="H4" s="76" t="s">
        <v>143</v>
      </c>
      <c r="I4" s="76" t="s">
        <v>143</v>
      </c>
      <c r="J4" s="76" t="s">
        <v>143</v>
      </c>
      <c r="K4" s="76" t="s">
        <v>143</v>
      </c>
      <c r="L4" s="68" t="s">
        <v>58</v>
      </c>
      <c r="M4" s="67" t="s">
        <v>59</v>
      </c>
      <c r="N4" s="67" t="s">
        <v>85</v>
      </c>
      <c r="O4" s="68" t="s">
        <v>61</v>
      </c>
      <c r="P4" s="67" t="s">
        <v>86</v>
      </c>
      <c r="Q4" s="67" t="s">
        <v>37</v>
      </c>
      <c r="R4" s="67" t="s">
        <v>39</v>
      </c>
      <c r="S4" s="67" t="s">
        <v>87</v>
      </c>
      <c r="T4" s="67" t="s">
        <v>88</v>
      </c>
      <c r="U4" s="67" t="s">
        <v>89</v>
      </c>
      <c r="V4" s="67" t="s">
        <v>90</v>
      </c>
      <c r="W4" s="67" t="s">
        <v>91</v>
      </c>
      <c r="X4" s="67" t="s">
        <v>92</v>
      </c>
      <c r="Y4" s="67" t="s">
        <v>93</v>
      </c>
    </row>
    <row r="5" spans="1:25" s="24" customFormat="1" ht="229.5" customHeight="1" x14ac:dyDescent="0.2">
      <c r="A5" s="23" t="s">
        <v>16</v>
      </c>
      <c r="B5" s="25" t="s">
        <v>57</v>
      </c>
      <c r="C5" s="25" t="s">
        <v>114</v>
      </c>
      <c r="D5" s="50" t="s">
        <v>115</v>
      </c>
      <c r="E5" s="50" t="s">
        <v>101</v>
      </c>
      <c r="F5" s="50" t="s">
        <v>102</v>
      </c>
      <c r="G5" s="77" t="s">
        <v>144</v>
      </c>
      <c r="H5" s="78" t="s">
        <v>156</v>
      </c>
      <c r="I5" s="78" t="s">
        <v>157</v>
      </c>
      <c r="J5" s="78" t="s">
        <v>158</v>
      </c>
      <c r="K5" s="78" t="s">
        <v>159</v>
      </c>
      <c r="L5" s="29" t="s">
        <v>68</v>
      </c>
      <c r="M5" s="29" t="s">
        <v>94</v>
      </c>
      <c r="N5" s="29" t="s">
        <v>103</v>
      </c>
      <c r="O5" s="29" t="s">
        <v>69</v>
      </c>
      <c r="P5" s="29" t="s">
        <v>104</v>
      </c>
      <c r="Q5" s="29" t="s">
        <v>113</v>
      </c>
      <c r="R5" s="29" t="s">
        <v>82</v>
      </c>
      <c r="S5" s="29" t="s">
        <v>105</v>
      </c>
      <c r="T5" s="29" t="s">
        <v>106</v>
      </c>
      <c r="U5" s="29" t="s">
        <v>107</v>
      </c>
      <c r="V5" s="29" t="s">
        <v>108</v>
      </c>
      <c r="W5" s="29" t="s">
        <v>109</v>
      </c>
      <c r="X5" s="29" t="s">
        <v>110</v>
      </c>
      <c r="Y5" s="29" t="s">
        <v>111</v>
      </c>
    </row>
    <row r="6" spans="1:25" s="24" customFormat="1" ht="18" customHeight="1" x14ac:dyDescent="0.2">
      <c r="A6" s="23" t="s">
        <v>18</v>
      </c>
      <c r="B6" s="26" t="s">
        <v>54</v>
      </c>
      <c r="C6" s="28" t="s">
        <v>160</v>
      </c>
      <c r="D6" s="28" t="s">
        <v>160</v>
      </c>
      <c r="E6" s="28" t="s">
        <v>160</v>
      </c>
      <c r="F6" s="28" t="s">
        <v>133</v>
      </c>
      <c r="G6" s="28" t="s">
        <v>145</v>
      </c>
      <c r="H6" s="28" t="s">
        <v>145</v>
      </c>
      <c r="I6" s="28" t="s">
        <v>145</v>
      </c>
      <c r="J6" s="28" t="s">
        <v>145</v>
      </c>
      <c r="K6" s="28" t="s">
        <v>145</v>
      </c>
      <c r="L6" s="28" t="s">
        <v>161</v>
      </c>
      <c r="M6" s="28" t="s">
        <v>155</v>
      </c>
      <c r="N6" s="28" t="s">
        <v>162</v>
      </c>
      <c r="O6" s="30" t="s">
        <v>163</v>
      </c>
      <c r="P6" s="28" t="s">
        <v>162</v>
      </c>
      <c r="Q6" s="28" t="s">
        <v>161</v>
      </c>
      <c r="R6" s="30" t="s">
        <v>164</v>
      </c>
      <c r="S6" s="30" t="s">
        <v>163</v>
      </c>
      <c r="T6" s="30" t="s">
        <v>163</v>
      </c>
      <c r="U6" s="30" t="s">
        <v>162</v>
      </c>
      <c r="V6" s="30" t="s">
        <v>56</v>
      </c>
      <c r="W6" s="30" t="s">
        <v>165</v>
      </c>
      <c r="X6" s="30" t="s">
        <v>165</v>
      </c>
      <c r="Y6" s="30" t="s">
        <v>165</v>
      </c>
    </row>
    <row r="7" spans="1:25" s="108" customFormat="1" ht="18" customHeight="1" x14ac:dyDescent="0.2">
      <c r="A7" s="162" t="s">
        <v>55</v>
      </c>
      <c r="B7" s="102"/>
      <c r="C7" s="112"/>
      <c r="D7" s="112"/>
      <c r="E7" s="113"/>
      <c r="F7" s="111"/>
      <c r="G7" s="103">
        <f>'MPS(input)'!$E$22</f>
        <v>0</v>
      </c>
      <c r="H7" s="103">
        <f>'MPS(input)'!$E$23</f>
        <v>0</v>
      </c>
      <c r="I7" s="103">
        <f>'MPS(input)'!$E$24</f>
        <v>0</v>
      </c>
      <c r="J7" s="103">
        <f>'MPS(input)'!$E$25</f>
        <v>0</v>
      </c>
      <c r="K7" s="103">
        <f>'MPS(input)'!$E$26</f>
        <v>0</v>
      </c>
      <c r="L7" s="114"/>
      <c r="M7" s="115"/>
      <c r="N7" s="114"/>
      <c r="O7" s="104">
        <f>'MPS(input)'!$E$30</f>
        <v>38.5</v>
      </c>
      <c r="P7" s="110"/>
      <c r="Q7" s="105">
        <f>'MPS(input)'!$E$32</f>
        <v>1.2</v>
      </c>
      <c r="R7" s="106">
        <f>'MPS(input)'!$E$33</f>
        <v>4.18</v>
      </c>
      <c r="S7" s="116"/>
      <c r="T7" s="117"/>
      <c r="U7" s="118"/>
      <c r="V7" s="107" t="str">
        <f>IFERROR((D7*U7-C7*R7*(S7-T7))/(P7*(Q7+1)),"-")</f>
        <v>-</v>
      </c>
      <c r="W7" s="107" t="str">
        <f>IFERROR((V7*(N7-R7*O7)/1000*1/L7*M7),"-")</f>
        <v>-</v>
      </c>
      <c r="X7" s="107" t="str">
        <f>IFERROR(F7*SMALL(G7:K7,COUNTIF(G7:K7,0)+1)+E7*(N7-R7*38.5)/1000*1/L7*M7,"-")</f>
        <v>-</v>
      </c>
      <c r="Y7" s="107" t="str">
        <f>+IFERROR(W7-X7,"-")</f>
        <v>-</v>
      </c>
    </row>
    <row r="8" spans="1:25" s="108" customFormat="1" ht="15" customHeight="1" x14ac:dyDescent="0.2">
      <c r="A8" s="163"/>
      <c r="B8" s="102"/>
      <c r="C8" s="112"/>
      <c r="D8" s="112"/>
      <c r="E8" s="113"/>
      <c r="F8" s="111"/>
      <c r="G8" s="103">
        <f>'MPS(input)'!$E$22</f>
        <v>0</v>
      </c>
      <c r="H8" s="103">
        <f>'MPS(input)'!$E$23</f>
        <v>0</v>
      </c>
      <c r="I8" s="103">
        <f>'MPS(input)'!$E$24</f>
        <v>0</v>
      </c>
      <c r="J8" s="103">
        <f>'MPS(input)'!$E$25</f>
        <v>0</v>
      </c>
      <c r="K8" s="103">
        <f>'MPS(input)'!$E$26</f>
        <v>0</v>
      </c>
      <c r="L8" s="114"/>
      <c r="M8" s="115"/>
      <c r="N8" s="114"/>
      <c r="O8" s="104">
        <f>'MPS(input)'!$E$30</f>
        <v>38.5</v>
      </c>
      <c r="P8" s="110"/>
      <c r="Q8" s="105">
        <f>'MPS(input)'!$E$32</f>
        <v>1.2</v>
      </c>
      <c r="R8" s="106">
        <f>'MPS(input)'!$E$33</f>
        <v>4.18</v>
      </c>
      <c r="S8" s="116"/>
      <c r="T8" s="117"/>
      <c r="U8" s="118"/>
      <c r="V8" s="107" t="str">
        <f t="shared" ref="V8:V56" si="0">IFERROR((D8*U8-C8*R8*(S8-T8))/(P8*(Q8+1)),"-")</f>
        <v>-</v>
      </c>
      <c r="W8" s="107" t="str">
        <f>IFERROR((V8*(N8-R8*O8)/1000*1/L8*M8),"-")</f>
        <v>-</v>
      </c>
      <c r="X8" s="107" t="str">
        <f t="shared" ref="X8:X56" si="1">IFERROR(F8*SMALL(G8:K8,COUNTIF(G8:K8,0)+1)+E8*(N8-R8*38.5)/1000*1/L8*M8,"-")</f>
        <v>-</v>
      </c>
      <c r="Y8" s="107" t="str">
        <f t="shared" ref="Y8:Y56" si="2">+IFERROR(W8-X8,"-")</f>
        <v>-</v>
      </c>
    </row>
    <row r="9" spans="1:25" s="108" customFormat="1" ht="14.25" customHeight="1" x14ac:dyDescent="0.2">
      <c r="A9" s="163"/>
      <c r="B9" s="102"/>
      <c r="C9" s="112"/>
      <c r="D9" s="112"/>
      <c r="E9" s="113"/>
      <c r="F9" s="111"/>
      <c r="G9" s="103">
        <f>'MPS(input)'!$E$22</f>
        <v>0</v>
      </c>
      <c r="H9" s="103">
        <f>'MPS(input)'!$E$23</f>
        <v>0</v>
      </c>
      <c r="I9" s="103">
        <f>'MPS(input)'!$E$24</f>
        <v>0</v>
      </c>
      <c r="J9" s="103">
        <f>'MPS(input)'!$E$25</f>
        <v>0</v>
      </c>
      <c r="K9" s="103">
        <f>'MPS(input)'!$E$26</f>
        <v>0</v>
      </c>
      <c r="L9" s="114"/>
      <c r="M9" s="115"/>
      <c r="N9" s="114"/>
      <c r="O9" s="104">
        <f>'MPS(input)'!$E$30</f>
        <v>38.5</v>
      </c>
      <c r="P9" s="110"/>
      <c r="Q9" s="105">
        <f>'MPS(input)'!$E$32</f>
        <v>1.2</v>
      </c>
      <c r="R9" s="106">
        <f>'MPS(input)'!$E$33</f>
        <v>4.18</v>
      </c>
      <c r="S9" s="116"/>
      <c r="T9" s="117"/>
      <c r="U9" s="118"/>
      <c r="V9" s="107" t="str">
        <f t="shared" si="0"/>
        <v>-</v>
      </c>
      <c r="W9" s="107" t="str">
        <f t="shared" ref="W9:W56" si="3">IFERROR((V9*(N9-R9*O9)/1000*1/L9*M9),"-")</f>
        <v>-</v>
      </c>
      <c r="X9" s="107" t="str">
        <f t="shared" si="1"/>
        <v>-</v>
      </c>
      <c r="Y9" s="107" t="str">
        <f t="shared" si="2"/>
        <v>-</v>
      </c>
    </row>
    <row r="10" spans="1:25" s="108" customFormat="1" ht="15" customHeight="1" x14ac:dyDescent="0.2">
      <c r="A10" s="163"/>
      <c r="B10" s="102"/>
      <c r="C10" s="112"/>
      <c r="D10" s="112"/>
      <c r="E10" s="113"/>
      <c r="F10" s="111"/>
      <c r="G10" s="103">
        <f>'MPS(input)'!$E$22</f>
        <v>0</v>
      </c>
      <c r="H10" s="103">
        <f>'MPS(input)'!$E$23</f>
        <v>0</v>
      </c>
      <c r="I10" s="103">
        <f>'MPS(input)'!$E$24</f>
        <v>0</v>
      </c>
      <c r="J10" s="103">
        <f>'MPS(input)'!$E$25</f>
        <v>0</v>
      </c>
      <c r="K10" s="103">
        <f>'MPS(input)'!$E$26</f>
        <v>0</v>
      </c>
      <c r="L10" s="114"/>
      <c r="M10" s="115"/>
      <c r="N10" s="114"/>
      <c r="O10" s="104">
        <f>'MPS(input)'!$E$30</f>
        <v>38.5</v>
      </c>
      <c r="P10" s="110"/>
      <c r="Q10" s="105">
        <f>'MPS(input)'!$E$32</f>
        <v>1.2</v>
      </c>
      <c r="R10" s="106">
        <f>'MPS(input)'!$E$33</f>
        <v>4.18</v>
      </c>
      <c r="S10" s="116"/>
      <c r="T10" s="117"/>
      <c r="U10" s="118"/>
      <c r="V10" s="107" t="str">
        <f t="shared" si="0"/>
        <v>-</v>
      </c>
      <c r="W10" s="107" t="str">
        <f t="shared" si="3"/>
        <v>-</v>
      </c>
      <c r="X10" s="107" t="str">
        <f t="shared" si="1"/>
        <v>-</v>
      </c>
      <c r="Y10" s="107" t="str">
        <f t="shared" si="2"/>
        <v>-</v>
      </c>
    </row>
    <row r="11" spans="1:25" s="108" customFormat="1" ht="14.25" customHeight="1" x14ac:dyDescent="0.2">
      <c r="A11" s="163"/>
      <c r="B11" s="102"/>
      <c r="C11" s="112"/>
      <c r="D11" s="112"/>
      <c r="E11" s="113"/>
      <c r="F11" s="111"/>
      <c r="G11" s="103">
        <f>'MPS(input)'!$E$22</f>
        <v>0</v>
      </c>
      <c r="H11" s="103">
        <f>'MPS(input)'!$E$23</f>
        <v>0</v>
      </c>
      <c r="I11" s="103">
        <f>'MPS(input)'!$E$24</f>
        <v>0</v>
      </c>
      <c r="J11" s="103">
        <f>'MPS(input)'!$E$25</f>
        <v>0</v>
      </c>
      <c r="K11" s="103">
        <f>'MPS(input)'!$E$26</f>
        <v>0</v>
      </c>
      <c r="L11" s="114"/>
      <c r="M11" s="115"/>
      <c r="N11" s="114"/>
      <c r="O11" s="104">
        <f>'MPS(input)'!$E$30</f>
        <v>38.5</v>
      </c>
      <c r="P11" s="110"/>
      <c r="Q11" s="105">
        <f>'MPS(input)'!$E$32</f>
        <v>1.2</v>
      </c>
      <c r="R11" s="106">
        <f>'MPS(input)'!$E$33</f>
        <v>4.18</v>
      </c>
      <c r="S11" s="116"/>
      <c r="T11" s="117"/>
      <c r="U11" s="118"/>
      <c r="V11" s="107" t="str">
        <f t="shared" si="0"/>
        <v>-</v>
      </c>
      <c r="W11" s="107" t="str">
        <f t="shared" si="3"/>
        <v>-</v>
      </c>
      <c r="X11" s="107" t="str">
        <f t="shared" si="1"/>
        <v>-</v>
      </c>
      <c r="Y11" s="107" t="str">
        <f t="shared" si="2"/>
        <v>-</v>
      </c>
    </row>
    <row r="12" spans="1:25" s="108" customFormat="1" ht="15" customHeight="1" x14ac:dyDescent="0.2">
      <c r="A12" s="163"/>
      <c r="B12" s="102"/>
      <c r="C12" s="112"/>
      <c r="D12" s="112"/>
      <c r="E12" s="113"/>
      <c r="F12" s="111"/>
      <c r="G12" s="103">
        <f>'MPS(input)'!$E$22</f>
        <v>0</v>
      </c>
      <c r="H12" s="103">
        <f>'MPS(input)'!$E$23</f>
        <v>0</v>
      </c>
      <c r="I12" s="103">
        <f>'MPS(input)'!$E$24</f>
        <v>0</v>
      </c>
      <c r="J12" s="103">
        <f>'MPS(input)'!$E$25</f>
        <v>0</v>
      </c>
      <c r="K12" s="103">
        <f>'MPS(input)'!$E$26</f>
        <v>0</v>
      </c>
      <c r="L12" s="114"/>
      <c r="M12" s="115"/>
      <c r="N12" s="114"/>
      <c r="O12" s="104">
        <f>'MPS(input)'!$E$30</f>
        <v>38.5</v>
      </c>
      <c r="P12" s="110"/>
      <c r="Q12" s="105">
        <f>'MPS(input)'!$E$32</f>
        <v>1.2</v>
      </c>
      <c r="R12" s="106">
        <f>'MPS(input)'!$E$33</f>
        <v>4.18</v>
      </c>
      <c r="S12" s="116"/>
      <c r="T12" s="117"/>
      <c r="U12" s="118"/>
      <c r="V12" s="107" t="str">
        <f t="shared" si="0"/>
        <v>-</v>
      </c>
      <c r="W12" s="107" t="str">
        <f t="shared" si="3"/>
        <v>-</v>
      </c>
      <c r="X12" s="107" t="str">
        <f t="shared" si="1"/>
        <v>-</v>
      </c>
      <c r="Y12" s="107" t="str">
        <f t="shared" si="2"/>
        <v>-</v>
      </c>
    </row>
    <row r="13" spans="1:25" s="108" customFormat="1" ht="15" customHeight="1" x14ac:dyDescent="0.2">
      <c r="A13" s="163"/>
      <c r="B13" s="102"/>
      <c r="C13" s="112"/>
      <c r="D13" s="112"/>
      <c r="E13" s="113"/>
      <c r="F13" s="111"/>
      <c r="G13" s="103">
        <f>'MPS(input)'!$E$22</f>
        <v>0</v>
      </c>
      <c r="H13" s="103">
        <f>'MPS(input)'!$E$23</f>
        <v>0</v>
      </c>
      <c r="I13" s="103">
        <f>'MPS(input)'!$E$24</f>
        <v>0</v>
      </c>
      <c r="J13" s="103">
        <f>'MPS(input)'!$E$25</f>
        <v>0</v>
      </c>
      <c r="K13" s="103">
        <f>'MPS(input)'!$E$26</f>
        <v>0</v>
      </c>
      <c r="L13" s="114"/>
      <c r="M13" s="115"/>
      <c r="N13" s="114"/>
      <c r="O13" s="104">
        <f>'MPS(input)'!$E$30</f>
        <v>38.5</v>
      </c>
      <c r="P13" s="110"/>
      <c r="Q13" s="105">
        <f>'MPS(input)'!$E$32</f>
        <v>1.2</v>
      </c>
      <c r="R13" s="106">
        <f>'MPS(input)'!$E$33</f>
        <v>4.18</v>
      </c>
      <c r="S13" s="116"/>
      <c r="T13" s="117"/>
      <c r="U13" s="118"/>
      <c r="V13" s="107" t="str">
        <f t="shared" si="0"/>
        <v>-</v>
      </c>
      <c r="W13" s="107" t="str">
        <f t="shared" si="3"/>
        <v>-</v>
      </c>
      <c r="X13" s="107" t="str">
        <f t="shared" si="1"/>
        <v>-</v>
      </c>
      <c r="Y13" s="107" t="str">
        <f t="shared" si="2"/>
        <v>-</v>
      </c>
    </row>
    <row r="14" spans="1:25" s="108" customFormat="1" ht="15" customHeight="1" x14ac:dyDescent="0.2">
      <c r="A14" s="163"/>
      <c r="B14" s="102"/>
      <c r="C14" s="112"/>
      <c r="D14" s="112"/>
      <c r="E14" s="113"/>
      <c r="F14" s="111"/>
      <c r="G14" s="103">
        <f>'MPS(input)'!$E$22</f>
        <v>0</v>
      </c>
      <c r="H14" s="103">
        <f>'MPS(input)'!$E$23</f>
        <v>0</v>
      </c>
      <c r="I14" s="103">
        <f>'MPS(input)'!$E$24</f>
        <v>0</v>
      </c>
      <c r="J14" s="103">
        <f>'MPS(input)'!$E$25</f>
        <v>0</v>
      </c>
      <c r="K14" s="103">
        <f>'MPS(input)'!$E$26</f>
        <v>0</v>
      </c>
      <c r="L14" s="114"/>
      <c r="M14" s="115"/>
      <c r="N14" s="114"/>
      <c r="O14" s="104">
        <f>'MPS(input)'!$E$30</f>
        <v>38.5</v>
      </c>
      <c r="P14" s="110"/>
      <c r="Q14" s="105">
        <f>'MPS(input)'!$E$32</f>
        <v>1.2</v>
      </c>
      <c r="R14" s="106">
        <f>'MPS(input)'!$E$33</f>
        <v>4.18</v>
      </c>
      <c r="S14" s="116"/>
      <c r="T14" s="117"/>
      <c r="U14" s="118"/>
      <c r="V14" s="107" t="str">
        <f t="shared" si="0"/>
        <v>-</v>
      </c>
      <c r="W14" s="107" t="str">
        <f t="shared" si="3"/>
        <v>-</v>
      </c>
      <c r="X14" s="107" t="str">
        <f t="shared" si="1"/>
        <v>-</v>
      </c>
      <c r="Y14" s="107" t="str">
        <f t="shared" si="2"/>
        <v>-</v>
      </c>
    </row>
    <row r="15" spans="1:25" s="108" customFormat="1" ht="15" customHeight="1" x14ac:dyDescent="0.2">
      <c r="A15" s="163"/>
      <c r="B15" s="102"/>
      <c r="C15" s="112"/>
      <c r="D15" s="112"/>
      <c r="E15" s="113"/>
      <c r="F15" s="111"/>
      <c r="G15" s="103">
        <f>'MPS(input)'!$E$22</f>
        <v>0</v>
      </c>
      <c r="H15" s="103">
        <f>'MPS(input)'!$E$23</f>
        <v>0</v>
      </c>
      <c r="I15" s="103">
        <f>'MPS(input)'!$E$24</f>
        <v>0</v>
      </c>
      <c r="J15" s="103">
        <f>'MPS(input)'!$E$25</f>
        <v>0</v>
      </c>
      <c r="K15" s="103">
        <f>'MPS(input)'!$E$26</f>
        <v>0</v>
      </c>
      <c r="L15" s="114"/>
      <c r="M15" s="115"/>
      <c r="N15" s="114"/>
      <c r="O15" s="104">
        <f>'MPS(input)'!$E$30</f>
        <v>38.5</v>
      </c>
      <c r="P15" s="110"/>
      <c r="Q15" s="105">
        <f>'MPS(input)'!$E$32</f>
        <v>1.2</v>
      </c>
      <c r="R15" s="106">
        <f>'MPS(input)'!$E$33</f>
        <v>4.18</v>
      </c>
      <c r="S15" s="116"/>
      <c r="T15" s="117"/>
      <c r="U15" s="118"/>
      <c r="V15" s="107" t="str">
        <f t="shared" si="0"/>
        <v>-</v>
      </c>
      <c r="W15" s="107" t="str">
        <f t="shared" si="3"/>
        <v>-</v>
      </c>
      <c r="X15" s="107" t="str">
        <f t="shared" si="1"/>
        <v>-</v>
      </c>
      <c r="Y15" s="107" t="str">
        <f t="shared" si="2"/>
        <v>-</v>
      </c>
    </row>
    <row r="16" spans="1:25" s="108" customFormat="1" ht="15" customHeight="1" x14ac:dyDescent="0.2">
      <c r="A16" s="163"/>
      <c r="B16" s="102"/>
      <c r="C16" s="112"/>
      <c r="D16" s="112"/>
      <c r="E16" s="113"/>
      <c r="F16" s="111"/>
      <c r="G16" s="103">
        <f>'MPS(input)'!$E$22</f>
        <v>0</v>
      </c>
      <c r="H16" s="103">
        <f>'MPS(input)'!$E$23</f>
        <v>0</v>
      </c>
      <c r="I16" s="103">
        <f>'MPS(input)'!$E$24</f>
        <v>0</v>
      </c>
      <c r="J16" s="103">
        <f>'MPS(input)'!$E$25</f>
        <v>0</v>
      </c>
      <c r="K16" s="103">
        <f>'MPS(input)'!$E$26</f>
        <v>0</v>
      </c>
      <c r="L16" s="114"/>
      <c r="M16" s="115"/>
      <c r="N16" s="114"/>
      <c r="O16" s="104">
        <f>'MPS(input)'!$E$30</f>
        <v>38.5</v>
      </c>
      <c r="P16" s="110"/>
      <c r="Q16" s="105">
        <f>'MPS(input)'!$E$32</f>
        <v>1.2</v>
      </c>
      <c r="R16" s="106">
        <f>'MPS(input)'!$E$33</f>
        <v>4.18</v>
      </c>
      <c r="S16" s="116"/>
      <c r="T16" s="117"/>
      <c r="U16" s="118"/>
      <c r="V16" s="107" t="str">
        <f t="shared" si="0"/>
        <v>-</v>
      </c>
      <c r="W16" s="107" t="str">
        <f t="shared" si="3"/>
        <v>-</v>
      </c>
      <c r="X16" s="107" t="str">
        <f t="shared" si="1"/>
        <v>-</v>
      </c>
      <c r="Y16" s="107" t="str">
        <f t="shared" si="2"/>
        <v>-</v>
      </c>
    </row>
    <row r="17" spans="1:25" s="108" customFormat="1" ht="15" customHeight="1" x14ac:dyDescent="0.2">
      <c r="A17" s="163"/>
      <c r="B17" s="102"/>
      <c r="C17" s="112"/>
      <c r="D17" s="112"/>
      <c r="E17" s="113"/>
      <c r="F17" s="111"/>
      <c r="G17" s="103">
        <f>'MPS(input)'!$E$22</f>
        <v>0</v>
      </c>
      <c r="H17" s="103">
        <f>'MPS(input)'!$E$23</f>
        <v>0</v>
      </c>
      <c r="I17" s="103">
        <f>'MPS(input)'!$E$24</f>
        <v>0</v>
      </c>
      <c r="J17" s="103">
        <f>'MPS(input)'!$E$25</f>
        <v>0</v>
      </c>
      <c r="K17" s="103">
        <f>'MPS(input)'!$E$26</f>
        <v>0</v>
      </c>
      <c r="L17" s="114"/>
      <c r="M17" s="115"/>
      <c r="N17" s="114"/>
      <c r="O17" s="104">
        <f>'MPS(input)'!$E$30</f>
        <v>38.5</v>
      </c>
      <c r="P17" s="110"/>
      <c r="Q17" s="105">
        <f>'MPS(input)'!$E$32</f>
        <v>1.2</v>
      </c>
      <c r="R17" s="106">
        <f>'MPS(input)'!$E$33</f>
        <v>4.18</v>
      </c>
      <c r="S17" s="116"/>
      <c r="T17" s="117"/>
      <c r="U17" s="118"/>
      <c r="V17" s="107" t="str">
        <f t="shared" si="0"/>
        <v>-</v>
      </c>
      <c r="W17" s="107" t="str">
        <f t="shared" si="3"/>
        <v>-</v>
      </c>
      <c r="X17" s="107" t="str">
        <f t="shared" si="1"/>
        <v>-</v>
      </c>
      <c r="Y17" s="107" t="str">
        <f t="shared" si="2"/>
        <v>-</v>
      </c>
    </row>
    <row r="18" spans="1:25" s="108" customFormat="1" ht="15" customHeight="1" x14ac:dyDescent="0.2">
      <c r="A18" s="163"/>
      <c r="B18" s="102"/>
      <c r="C18" s="112"/>
      <c r="D18" s="112"/>
      <c r="E18" s="113"/>
      <c r="F18" s="111"/>
      <c r="G18" s="103">
        <f>'MPS(input)'!$E$22</f>
        <v>0</v>
      </c>
      <c r="H18" s="103">
        <f>'MPS(input)'!$E$23</f>
        <v>0</v>
      </c>
      <c r="I18" s="103">
        <f>'MPS(input)'!$E$24</f>
        <v>0</v>
      </c>
      <c r="J18" s="103">
        <f>'MPS(input)'!$E$25</f>
        <v>0</v>
      </c>
      <c r="K18" s="103">
        <f>'MPS(input)'!$E$26</f>
        <v>0</v>
      </c>
      <c r="L18" s="114"/>
      <c r="M18" s="115"/>
      <c r="N18" s="114"/>
      <c r="O18" s="104">
        <f>'MPS(input)'!$E$30</f>
        <v>38.5</v>
      </c>
      <c r="P18" s="110"/>
      <c r="Q18" s="105">
        <f>'MPS(input)'!$E$32</f>
        <v>1.2</v>
      </c>
      <c r="R18" s="106">
        <f>'MPS(input)'!$E$33</f>
        <v>4.18</v>
      </c>
      <c r="S18" s="116"/>
      <c r="T18" s="117"/>
      <c r="U18" s="118"/>
      <c r="V18" s="107" t="str">
        <f t="shared" si="0"/>
        <v>-</v>
      </c>
      <c r="W18" s="107" t="str">
        <f t="shared" si="3"/>
        <v>-</v>
      </c>
      <c r="X18" s="107" t="str">
        <f t="shared" si="1"/>
        <v>-</v>
      </c>
      <c r="Y18" s="107" t="str">
        <f t="shared" si="2"/>
        <v>-</v>
      </c>
    </row>
    <row r="19" spans="1:25" s="108" customFormat="1" ht="15" customHeight="1" x14ac:dyDescent="0.2">
      <c r="A19" s="163"/>
      <c r="B19" s="102"/>
      <c r="C19" s="112"/>
      <c r="D19" s="112"/>
      <c r="E19" s="113"/>
      <c r="F19" s="111"/>
      <c r="G19" s="103">
        <f>'MPS(input)'!$E$22</f>
        <v>0</v>
      </c>
      <c r="H19" s="103">
        <f>'MPS(input)'!$E$23</f>
        <v>0</v>
      </c>
      <c r="I19" s="103">
        <f>'MPS(input)'!$E$24</f>
        <v>0</v>
      </c>
      <c r="J19" s="103">
        <f>'MPS(input)'!$E$25</f>
        <v>0</v>
      </c>
      <c r="K19" s="103">
        <f>'MPS(input)'!$E$26</f>
        <v>0</v>
      </c>
      <c r="L19" s="114"/>
      <c r="M19" s="115"/>
      <c r="N19" s="114"/>
      <c r="O19" s="104">
        <f>'MPS(input)'!$E$30</f>
        <v>38.5</v>
      </c>
      <c r="P19" s="110"/>
      <c r="Q19" s="105">
        <f>'MPS(input)'!$E$32</f>
        <v>1.2</v>
      </c>
      <c r="R19" s="106">
        <f>'MPS(input)'!$E$33</f>
        <v>4.18</v>
      </c>
      <c r="S19" s="116"/>
      <c r="T19" s="117"/>
      <c r="U19" s="118"/>
      <c r="V19" s="107" t="str">
        <f t="shared" si="0"/>
        <v>-</v>
      </c>
      <c r="W19" s="107" t="str">
        <f t="shared" si="3"/>
        <v>-</v>
      </c>
      <c r="X19" s="107" t="str">
        <f t="shared" si="1"/>
        <v>-</v>
      </c>
      <c r="Y19" s="107" t="str">
        <f t="shared" si="2"/>
        <v>-</v>
      </c>
    </row>
    <row r="20" spans="1:25" s="108" customFormat="1" ht="15" customHeight="1" x14ac:dyDescent="0.2">
      <c r="A20" s="163"/>
      <c r="B20" s="102"/>
      <c r="C20" s="112"/>
      <c r="D20" s="112"/>
      <c r="E20" s="113"/>
      <c r="F20" s="111"/>
      <c r="G20" s="103">
        <f>'MPS(input)'!$E$22</f>
        <v>0</v>
      </c>
      <c r="H20" s="103">
        <f>'MPS(input)'!$E$23</f>
        <v>0</v>
      </c>
      <c r="I20" s="103">
        <f>'MPS(input)'!$E$24</f>
        <v>0</v>
      </c>
      <c r="J20" s="103">
        <f>'MPS(input)'!$E$25</f>
        <v>0</v>
      </c>
      <c r="K20" s="103">
        <f>'MPS(input)'!$E$26</f>
        <v>0</v>
      </c>
      <c r="L20" s="114"/>
      <c r="M20" s="115"/>
      <c r="N20" s="114"/>
      <c r="O20" s="104">
        <f>'MPS(input)'!$E$30</f>
        <v>38.5</v>
      </c>
      <c r="P20" s="110"/>
      <c r="Q20" s="105">
        <f>'MPS(input)'!$E$32</f>
        <v>1.2</v>
      </c>
      <c r="R20" s="106">
        <f>'MPS(input)'!$E$33</f>
        <v>4.18</v>
      </c>
      <c r="S20" s="116"/>
      <c r="T20" s="117"/>
      <c r="U20" s="118"/>
      <c r="V20" s="107" t="str">
        <f t="shared" si="0"/>
        <v>-</v>
      </c>
      <c r="W20" s="107" t="str">
        <f t="shared" si="3"/>
        <v>-</v>
      </c>
      <c r="X20" s="107" t="str">
        <f t="shared" si="1"/>
        <v>-</v>
      </c>
      <c r="Y20" s="107" t="str">
        <f t="shared" si="2"/>
        <v>-</v>
      </c>
    </row>
    <row r="21" spans="1:25" s="108" customFormat="1" ht="15" customHeight="1" x14ac:dyDescent="0.2">
      <c r="A21" s="163"/>
      <c r="B21" s="102"/>
      <c r="C21" s="112"/>
      <c r="D21" s="112"/>
      <c r="E21" s="113"/>
      <c r="F21" s="111"/>
      <c r="G21" s="103">
        <f>'MPS(input)'!$E$22</f>
        <v>0</v>
      </c>
      <c r="H21" s="103">
        <f>'MPS(input)'!$E$23</f>
        <v>0</v>
      </c>
      <c r="I21" s="103">
        <f>'MPS(input)'!$E$24</f>
        <v>0</v>
      </c>
      <c r="J21" s="103">
        <f>'MPS(input)'!$E$25</f>
        <v>0</v>
      </c>
      <c r="K21" s="103">
        <f>'MPS(input)'!$E$26</f>
        <v>0</v>
      </c>
      <c r="L21" s="114"/>
      <c r="M21" s="115"/>
      <c r="N21" s="114"/>
      <c r="O21" s="104">
        <f>'MPS(input)'!$E$30</f>
        <v>38.5</v>
      </c>
      <c r="P21" s="110"/>
      <c r="Q21" s="105">
        <f>'MPS(input)'!$E$32</f>
        <v>1.2</v>
      </c>
      <c r="R21" s="106">
        <f>'MPS(input)'!$E$33</f>
        <v>4.18</v>
      </c>
      <c r="S21" s="116"/>
      <c r="T21" s="117"/>
      <c r="U21" s="118"/>
      <c r="V21" s="107" t="str">
        <f t="shared" si="0"/>
        <v>-</v>
      </c>
      <c r="W21" s="107" t="str">
        <f t="shared" si="3"/>
        <v>-</v>
      </c>
      <c r="X21" s="107" t="str">
        <f t="shared" si="1"/>
        <v>-</v>
      </c>
      <c r="Y21" s="107" t="str">
        <f t="shared" si="2"/>
        <v>-</v>
      </c>
    </row>
    <row r="22" spans="1:25" s="108" customFormat="1" ht="15" customHeight="1" x14ac:dyDescent="0.2">
      <c r="A22" s="163"/>
      <c r="B22" s="102"/>
      <c r="C22" s="112"/>
      <c r="D22" s="112"/>
      <c r="E22" s="113"/>
      <c r="F22" s="111"/>
      <c r="G22" s="103">
        <f>'MPS(input)'!$E$22</f>
        <v>0</v>
      </c>
      <c r="H22" s="103">
        <f>'MPS(input)'!$E$23</f>
        <v>0</v>
      </c>
      <c r="I22" s="103">
        <f>'MPS(input)'!$E$24</f>
        <v>0</v>
      </c>
      <c r="J22" s="103">
        <f>'MPS(input)'!$E$25</f>
        <v>0</v>
      </c>
      <c r="K22" s="103">
        <f>'MPS(input)'!$E$26</f>
        <v>0</v>
      </c>
      <c r="L22" s="114"/>
      <c r="M22" s="115"/>
      <c r="N22" s="114"/>
      <c r="O22" s="104">
        <f>'MPS(input)'!$E$30</f>
        <v>38.5</v>
      </c>
      <c r="P22" s="110"/>
      <c r="Q22" s="105">
        <f>'MPS(input)'!$E$32</f>
        <v>1.2</v>
      </c>
      <c r="R22" s="106">
        <f>'MPS(input)'!$E$33</f>
        <v>4.18</v>
      </c>
      <c r="S22" s="116"/>
      <c r="T22" s="117"/>
      <c r="U22" s="118"/>
      <c r="V22" s="107" t="str">
        <f t="shared" si="0"/>
        <v>-</v>
      </c>
      <c r="W22" s="107" t="str">
        <f t="shared" si="3"/>
        <v>-</v>
      </c>
      <c r="X22" s="107" t="str">
        <f t="shared" si="1"/>
        <v>-</v>
      </c>
      <c r="Y22" s="107" t="str">
        <f t="shared" si="2"/>
        <v>-</v>
      </c>
    </row>
    <row r="23" spans="1:25" s="108" customFormat="1" ht="15" customHeight="1" x14ac:dyDescent="0.2">
      <c r="A23" s="163"/>
      <c r="B23" s="102"/>
      <c r="C23" s="112"/>
      <c r="D23" s="112"/>
      <c r="E23" s="113"/>
      <c r="F23" s="111"/>
      <c r="G23" s="103">
        <f>'MPS(input)'!$E$22</f>
        <v>0</v>
      </c>
      <c r="H23" s="103">
        <f>'MPS(input)'!$E$23</f>
        <v>0</v>
      </c>
      <c r="I23" s="103">
        <f>'MPS(input)'!$E$24</f>
        <v>0</v>
      </c>
      <c r="J23" s="103">
        <f>'MPS(input)'!$E$25</f>
        <v>0</v>
      </c>
      <c r="K23" s="103">
        <f>'MPS(input)'!$E$26</f>
        <v>0</v>
      </c>
      <c r="L23" s="114"/>
      <c r="M23" s="115"/>
      <c r="N23" s="114"/>
      <c r="O23" s="104">
        <f>'MPS(input)'!$E$30</f>
        <v>38.5</v>
      </c>
      <c r="P23" s="110"/>
      <c r="Q23" s="105">
        <f>'MPS(input)'!$E$32</f>
        <v>1.2</v>
      </c>
      <c r="R23" s="106">
        <f>'MPS(input)'!$E$33</f>
        <v>4.18</v>
      </c>
      <c r="S23" s="116"/>
      <c r="T23" s="117"/>
      <c r="U23" s="118"/>
      <c r="V23" s="107" t="str">
        <f t="shared" si="0"/>
        <v>-</v>
      </c>
      <c r="W23" s="107" t="str">
        <f t="shared" si="3"/>
        <v>-</v>
      </c>
      <c r="X23" s="107" t="str">
        <f t="shared" si="1"/>
        <v>-</v>
      </c>
      <c r="Y23" s="107" t="str">
        <f t="shared" si="2"/>
        <v>-</v>
      </c>
    </row>
    <row r="24" spans="1:25" s="108" customFormat="1" ht="15" customHeight="1" x14ac:dyDescent="0.2">
      <c r="A24" s="163"/>
      <c r="B24" s="102"/>
      <c r="C24" s="112"/>
      <c r="D24" s="112"/>
      <c r="E24" s="113"/>
      <c r="F24" s="111"/>
      <c r="G24" s="103">
        <f>'MPS(input)'!$E$22</f>
        <v>0</v>
      </c>
      <c r="H24" s="103">
        <f>'MPS(input)'!$E$23</f>
        <v>0</v>
      </c>
      <c r="I24" s="103">
        <f>'MPS(input)'!$E$24</f>
        <v>0</v>
      </c>
      <c r="J24" s="103">
        <f>'MPS(input)'!$E$25</f>
        <v>0</v>
      </c>
      <c r="K24" s="103">
        <f>'MPS(input)'!$E$26</f>
        <v>0</v>
      </c>
      <c r="L24" s="114"/>
      <c r="M24" s="115"/>
      <c r="N24" s="114"/>
      <c r="O24" s="104">
        <f>'MPS(input)'!$E$30</f>
        <v>38.5</v>
      </c>
      <c r="P24" s="110"/>
      <c r="Q24" s="105">
        <f>'MPS(input)'!$E$32</f>
        <v>1.2</v>
      </c>
      <c r="R24" s="106">
        <f>'MPS(input)'!$E$33</f>
        <v>4.18</v>
      </c>
      <c r="S24" s="116"/>
      <c r="T24" s="117"/>
      <c r="U24" s="118"/>
      <c r="V24" s="107" t="str">
        <f t="shared" si="0"/>
        <v>-</v>
      </c>
      <c r="W24" s="107" t="str">
        <f t="shared" si="3"/>
        <v>-</v>
      </c>
      <c r="X24" s="107" t="str">
        <f t="shared" si="1"/>
        <v>-</v>
      </c>
      <c r="Y24" s="107" t="str">
        <f t="shared" si="2"/>
        <v>-</v>
      </c>
    </row>
    <row r="25" spans="1:25" s="108" customFormat="1" ht="15" customHeight="1" x14ac:dyDescent="0.2">
      <c r="A25" s="163"/>
      <c r="B25" s="102"/>
      <c r="C25" s="112"/>
      <c r="D25" s="112"/>
      <c r="E25" s="113"/>
      <c r="F25" s="111"/>
      <c r="G25" s="103">
        <f>'MPS(input)'!$E$22</f>
        <v>0</v>
      </c>
      <c r="H25" s="103">
        <f>'MPS(input)'!$E$23</f>
        <v>0</v>
      </c>
      <c r="I25" s="103">
        <f>'MPS(input)'!$E$24</f>
        <v>0</v>
      </c>
      <c r="J25" s="103">
        <f>'MPS(input)'!$E$25</f>
        <v>0</v>
      </c>
      <c r="K25" s="103">
        <f>'MPS(input)'!$E$26</f>
        <v>0</v>
      </c>
      <c r="L25" s="114"/>
      <c r="M25" s="115"/>
      <c r="N25" s="114"/>
      <c r="O25" s="104">
        <f>'MPS(input)'!$E$30</f>
        <v>38.5</v>
      </c>
      <c r="P25" s="110"/>
      <c r="Q25" s="105">
        <f>'MPS(input)'!$E$32</f>
        <v>1.2</v>
      </c>
      <c r="R25" s="106">
        <f>'MPS(input)'!$E$33</f>
        <v>4.18</v>
      </c>
      <c r="S25" s="116"/>
      <c r="T25" s="117"/>
      <c r="U25" s="118"/>
      <c r="V25" s="107" t="str">
        <f t="shared" si="0"/>
        <v>-</v>
      </c>
      <c r="W25" s="107" t="str">
        <f t="shared" si="3"/>
        <v>-</v>
      </c>
      <c r="X25" s="107" t="str">
        <f t="shared" si="1"/>
        <v>-</v>
      </c>
      <c r="Y25" s="107" t="str">
        <f t="shared" si="2"/>
        <v>-</v>
      </c>
    </row>
    <row r="26" spans="1:25" s="108" customFormat="1" ht="15" customHeight="1" x14ac:dyDescent="0.2">
      <c r="A26" s="163"/>
      <c r="B26" s="102"/>
      <c r="C26" s="112"/>
      <c r="D26" s="112"/>
      <c r="E26" s="113"/>
      <c r="F26" s="111"/>
      <c r="G26" s="103">
        <f>'MPS(input)'!$E$22</f>
        <v>0</v>
      </c>
      <c r="H26" s="103">
        <f>'MPS(input)'!$E$23</f>
        <v>0</v>
      </c>
      <c r="I26" s="103">
        <f>'MPS(input)'!$E$24</f>
        <v>0</v>
      </c>
      <c r="J26" s="103">
        <f>'MPS(input)'!$E$25</f>
        <v>0</v>
      </c>
      <c r="K26" s="103">
        <f>'MPS(input)'!$E$26</f>
        <v>0</v>
      </c>
      <c r="L26" s="114"/>
      <c r="M26" s="115"/>
      <c r="N26" s="114"/>
      <c r="O26" s="104">
        <f>'MPS(input)'!$E$30</f>
        <v>38.5</v>
      </c>
      <c r="P26" s="110"/>
      <c r="Q26" s="105">
        <f>'MPS(input)'!$E$32</f>
        <v>1.2</v>
      </c>
      <c r="R26" s="106">
        <f>'MPS(input)'!$E$33</f>
        <v>4.18</v>
      </c>
      <c r="S26" s="116"/>
      <c r="T26" s="117"/>
      <c r="U26" s="118"/>
      <c r="V26" s="107" t="str">
        <f t="shared" si="0"/>
        <v>-</v>
      </c>
      <c r="W26" s="107" t="str">
        <f t="shared" si="3"/>
        <v>-</v>
      </c>
      <c r="X26" s="107" t="str">
        <f t="shared" si="1"/>
        <v>-</v>
      </c>
      <c r="Y26" s="107" t="str">
        <f t="shared" si="2"/>
        <v>-</v>
      </c>
    </row>
    <row r="27" spans="1:25" s="108" customFormat="1" ht="15" customHeight="1" x14ac:dyDescent="0.2">
      <c r="A27" s="163"/>
      <c r="B27" s="102"/>
      <c r="C27" s="112"/>
      <c r="D27" s="112"/>
      <c r="E27" s="113"/>
      <c r="F27" s="111"/>
      <c r="G27" s="103">
        <f>'MPS(input)'!$E$22</f>
        <v>0</v>
      </c>
      <c r="H27" s="103">
        <f>'MPS(input)'!$E$23</f>
        <v>0</v>
      </c>
      <c r="I27" s="103">
        <f>'MPS(input)'!$E$24</f>
        <v>0</v>
      </c>
      <c r="J27" s="103">
        <f>'MPS(input)'!$E$25</f>
        <v>0</v>
      </c>
      <c r="K27" s="103">
        <f>'MPS(input)'!$E$26</f>
        <v>0</v>
      </c>
      <c r="L27" s="114"/>
      <c r="M27" s="115"/>
      <c r="N27" s="114"/>
      <c r="O27" s="104">
        <f>'MPS(input)'!$E$30</f>
        <v>38.5</v>
      </c>
      <c r="P27" s="110"/>
      <c r="Q27" s="105">
        <f>'MPS(input)'!$E$32</f>
        <v>1.2</v>
      </c>
      <c r="R27" s="106">
        <f>'MPS(input)'!$E$33</f>
        <v>4.18</v>
      </c>
      <c r="S27" s="116"/>
      <c r="T27" s="117"/>
      <c r="U27" s="118"/>
      <c r="V27" s="107" t="str">
        <f t="shared" si="0"/>
        <v>-</v>
      </c>
      <c r="W27" s="107" t="str">
        <f t="shared" si="3"/>
        <v>-</v>
      </c>
      <c r="X27" s="107" t="str">
        <f t="shared" si="1"/>
        <v>-</v>
      </c>
      <c r="Y27" s="107" t="str">
        <f t="shared" si="2"/>
        <v>-</v>
      </c>
    </row>
    <row r="28" spans="1:25" s="108" customFormat="1" ht="15" customHeight="1" x14ac:dyDescent="0.2">
      <c r="A28" s="163"/>
      <c r="B28" s="102"/>
      <c r="C28" s="112"/>
      <c r="D28" s="112"/>
      <c r="E28" s="113"/>
      <c r="F28" s="111"/>
      <c r="G28" s="103">
        <f>'MPS(input)'!$E$22</f>
        <v>0</v>
      </c>
      <c r="H28" s="103">
        <f>'MPS(input)'!$E$23</f>
        <v>0</v>
      </c>
      <c r="I28" s="103">
        <f>'MPS(input)'!$E$24</f>
        <v>0</v>
      </c>
      <c r="J28" s="103">
        <f>'MPS(input)'!$E$25</f>
        <v>0</v>
      </c>
      <c r="K28" s="103">
        <f>'MPS(input)'!$E$26</f>
        <v>0</v>
      </c>
      <c r="L28" s="114"/>
      <c r="M28" s="115"/>
      <c r="N28" s="114"/>
      <c r="O28" s="104">
        <f>'MPS(input)'!$E$30</f>
        <v>38.5</v>
      </c>
      <c r="P28" s="110"/>
      <c r="Q28" s="105">
        <f>'MPS(input)'!$E$32</f>
        <v>1.2</v>
      </c>
      <c r="R28" s="106">
        <f>'MPS(input)'!$E$33</f>
        <v>4.18</v>
      </c>
      <c r="S28" s="116"/>
      <c r="T28" s="117"/>
      <c r="U28" s="118"/>
      <c r="V28" s="107" t="str">
        <f t="shared" si="0"/>
        <v>-</v>
      </c>
      <c r="W28" s="107" t="str">
        <f t="shared" si="3"/>
        <v>-</v>
      </c>
      <c r="X28" s="107" t="str">
        <f t="shared" si="1"/>
        <v>-</v>
      </c>
      <c r="Y28" s="107" t="str">
        <f t="shared" si="2"/>
        <v>-</v>
      </c>
    </row>
    <row r="29" spans="1:25" s="108" customFormat="1" ht="15" customHeight="1" x14ac:dyDescent="0.2">
      <c r="A29" s="163"/>
      <c r="B29" s="102"/>
      <c r="C29" s="112"/>
      <c r="D29" s="112"/>
      <c r="E29" s="113"/>
      <c r="F29" s="111"/>
      <c r="G29" s="103">
        <f>'MPS(input)'!$E$22</f>
        <v>0</v>
      </c>
      <c r="H29" s="103">
        <f>'MPS(input)'!$E$23</f>
        <v>0</v>
      </c>
      <c r="I29" s="103">
        <f>'MPS(input)'!$E$24</f>
        <v>0</v>
      </c>
      <c r="J29" s="103">
        <f>'MPS(input)'!$E$25</f>
        <v>0</v>
      </c>
      <c r="K29" s="103">
        <f>'MPS(input)'!$E$26</f>
        <v>0</v>
      </c>
      <c r="L29" s="114"/>
      <c r="M29" s="115"/>
      <c r="N29" s="114"/>
      <c r="O29" s="104">
        <f>'MPS(input)'!$E$30</f>
        <v>38.5</v>
      </c>
      <c r="P29" s="110"/>
      <c r="Q29" s="105">
        <f>'MPS(input)'!$E$32</f>
        <v>1.2</v>
      </c>
      <c r="R29" s="106">
        <f>'MPS(input)'!$E$33</f>
        <v>4.18</v>
      </c>
      <c r="S29" s="116"/>
      <c r="T29" s="117"/>
      <c r="U29" s="118"/>
      <c r="V29" s="107" t="str">
        <f t="shared" si="0"/>
        <v>-</v>
      </c>
      <c r="W29" s="107" t="str">
        <f t="shared" si="3"/>
        <v>-</v>
      </c>
      <c r="X29" s="107" t="str">
        <f t="shared" si="1"/>
        <v>-</v>
      </c>
      <c r="Y29" s="107" t="str">
        <f t="shared" si="2"/>
        <v>-</v>
      </c>
    </row>
    <row r="30" spans="1:25" s="108" customFormat="1" ht="15" customHeight="1" x14ac:dyDescent="0.2">
      <c r="A30" s="163"/>
      <c r="B30" s="102"/>
      <c r="C30" s="112"/>
      <c r="D30" s="112"/>
      <c r="E30" s="113"/>
      <c r="F30" s="111"/>
      <c r="G30" s="103">
        <f>'MPS(input)'!$E$22</f>
        <v>0</v>
      </c>
      <c r="H30" s="103">
        <f>'MPS(input)'!$E$23</f>
        <v>0</v>
      </c>
      <c r="I30" s="103">
        <f>'MPS(input)'!$E$24</f>
        <v>0</v>
      </c>
      <c r="J30" s="103">
        <f>'MPS(input)'!$E$25</f>
        <v>0</v>
      </c>
      <c r="K30" s="103">
        <f>'MPS(input)'!$E$26</f>
        <v>0</v>
      </c>
      <c r="L30" s="114"/>
      <c r="M30" s="115"/>
      <c r="N30" s="114"/>
      <c r="O30" s="104">
        <f>'MPS(input)'!$E$30</f>
        <v>38.5</v>
      </c>
      <c r="P30" s="110"/>
      <c r="Q30" s="105">
        <f>'MPS(input)'!$E$32</f>
        <v>1.2</v>
      </c>
      <c r="R30" s="106">
        <f>'MPS(input)'!$E$33</f>
        <v>4.18</v>
      </c>
      <c r="S30" s="116"/>
      <c r="T30" s="117"/>
      <c r="U30" s="118"/>
      <c r="V30" s="107" t="str">
        <f t="shared" si="0"/>
        <v>-</v>
      </c>
      <c r="W30" s="107" t="str">
        <f t="shared" si="3"/>
        <v>-</v>
      </c>
      <c r="X30" s="107" t="str">
        <f t="shared" si="1"/>
        <v>-</v>
      </c>
      <c r="Y30" s="107" t="str">
        <f t="shared" si="2"/>
        <v>-</v>
      </c>
    </row>
    <row r="31" spans="1:25" s="108" customFormat="1" ht="15" customHeight="1" x14ac:dyDescent="0.2">
      <c r="A31" s="163"/>
      <c r="B31" s="102"/>
      <c r="C31" s="112"/>
      <c r="D31" s="112"/>
      <c r="E31" s="113"/>
      <c r="F31" s="111"/>
      <c r="G31" s="103">
        <f>'MPS(input)'!$E$22</f>
        <v>0</v>
      </c>
      <c r="H31" s="103">
        <f>'MPS(input)'!$E$23</f>
        <v>0</v>
      </c>
      <c r="I31" s="103">
        <f>'MPS(input)'!$E$24</f>
        <v>0</v>
      </c>
      <c r="J31" s="103">
        <f>'MPS(input)'!$E$25</f>
        <v>0</v>
      </c>
      <c r="K31" s="103">
        <f>'MPS(input)'!$E$26</f>
        <v>0</v>
      </c>
      <c r="L31" s="114"/>
      <c r="M31" s="115"/>
      <c r="N31" s="114"/>
      <c r="O31" s="104">
        <f>'MPS(input)'!$E$30</f>
        <v>38.5</v>
      </c>
      <c r="P31" s="110"/>
      <c r="Q31" s="105">
        <f>'MPS(input)'!$E$32</f>
        <v>1.2</v>
      </c>
      <c r="R31" s="106">
        <f>'MPS(input)'!$E$33</f>
        <v>4.18</v>
      </c>
      <c r="S31" s="116"/>
      <c r="T31" s="117"/>
      <c r="U31" s="118"/>
      <c r="V31" s="107" t="str">
        <f t="shared" si="0"/>
        <v>-</v>
      </c>
      <c r="W31" s="107" t="str">
        <f t="shared" si="3"/>
        <v>-</v>
      </c>
      <c r="X31" s="107" t="str">
        <f t="shared" si="1"/>
        <v>-</v>
      </c>
      <c r="Y31" s="107" t="str">
        <f t="shared" si="2"/>
        <v>-</v>
      </c>
    </row>
    <row r="32" spans="1:25" s="108" customFormat="1" ht="15" customHeight="1" x14ac:dyDescent="0.2">
      <c r="A32" s="163"/>
      <c r="B32" s="102"/>
      <c r="C32" s="112"/>
      <c r="D32" s="112"/>
      <c r="E32" s="113"/>
      <c r="F32" s="111"/>
      <c r="G32" s="103">
        <f>'MPS(input)'!$E$22</f>
        <v>0</v>
      </c>
      <c r="H32" s="103">
        <f>'MPS(input)'!$E$23</f>
        <v>0</v>
      </c>
      <c r="I32" s="103">
        <f>'MPS(input)'!$E$24</f>
        <v>0</v>
      </c>
      <c r="J32" s="103">
        <f>'MPS(input)'!$E$25</f>
        <v>0</v>
      </c>
      <c r="K32" s="103">
        <f>'MPS(input)'!$E$26</f>
        <v>0</v>
      </c>
      <c r="L32" s="114"/>
      <c r="M32" s="115"/>
      <c r="N32" s="114"/>
      <c r="O32" s="104">
        <f>'MPS(input)'!$E$30</f>
        <v>38.5</v>
      </c>
      <c r="P32" s="110"/>
      <c r="Q32" s="105">
        <f>'MPS(input)'!$E$32</f>
        <v>1.2</v>
      </c>
      <c r="R32" s="106">
        <f>'MPS(input)'!$E$33</f>
        <v>4.18</v>
      </c>
      <c r="S32" s="116"/>
      <c r="T32" s="117"/>
      <c r="U32" s="118"/>
      <c r="V32" s="107" t="str">
        <f t="shared" si="0"/>
        <v>-</v>
      </c>
      <c r="W32" s="107" t="str">
        <f t="shared" si="3"/>
        <v>-</v>
      </c>
      <c r="X32" s="107" t="str">
        <f t="shared" si="1"/>
        <v>-</v>
      </c>
      <c r="Y32" s="107" t="str">
        <f t="shared" si="2"/>
        <v>-</v>
      </c>
    </row>
    <row r="33" spans="1:25" s="108" customFormat="1" ht="15" customHeight="1" x14ac:dyDescent="0.2">
      <c r="A33" s="163"/>
      <c r="B33" s="102"/>
      <c r="C33" s="112"/>
      <c r="D33" s="112"/>
      <c r="E33" s="113"/>
      <c r="F33" s="111"/>
      <c r="G33" s="103">
        <f>'MPS(input)'!$E$22</f>
        <v>0</v>
      </c>
      <c r="H33" s="103">
        <f>'MPS(input)'!$E$23</f>
        <v>0</v>
      </c>
      <c r="I33" s="103">
        <f>'MPS(input)'!$E$24</f>
        <v>0</v>
      </c>
      <c r="J33" s="103">
        <f>'MPS(input)'!$E$25</f>
        <v>0</v>
      </c>
      <c r="K33" s="103">
        <f>'MPS(input)'!$E$26</f>
        <v>0</v>
      </c>
      <c r="L33" s="114"/>
      <c r="M33" s="115"/>
      <c r="N33" s="114"/>
      <c r="O33" s="104">
        <f>'MPS(input)'!$E$30</f>
        <v>38.5</v>
      </c>
      <c r="P33" s="110"/>
      <c r="Q33" s="105">
        <f>'MPS(input)'!$E$32</f>
        <v>1.2</v>
      </c>
      <c r="R33" s="106">
        <f>'MPS(input)'!$E$33</f>
        <v>4.18</v>
      </c>
      <c r="S33" s="116"/>
      <c r="T33" s="117"/>
      <c r="U33" s="118"/>
      <c r="V33" s="107" t="str">
        <f t="shared" si="0"/>
        <v>-</v>
      </c>
      <c r="W33" s="107" t="str">
        <f t="shared" si="3"/>
        <v>-</v>
      </c>
      <c r="X33" s="107" t="str">
        <f t="shared" si="1"/>
        <v>-</v>
      </c>
      <c r="Y33" s="107" t="str">
        <f t="shared" si="2"/>
        <v>-</v>
      </c>
    </row>
    <row r="34" spans="1:25" s="108" customFormat="1" ht="15" customHeight="1" x14ac:dyDescent="0.2">
      <c r="A34" s="163"/>
      <c r="B34" s="102"/>
      <c r="C34" s="112"/>
      <c r="D34" s="112"/>
      <c r="E34" s="113"/>
      <c r="F34" s="111"/>
      <c r="G34" s="103">
        <f>'MPS(input)'!$E$22</f>
        <v>0</v>
      </c>
      <c r="H34" s="103">
        <f>'MPS(input)'!$E$23</f>
        <v>0</v>
      </c>
      <c r="I34" s="103">
        <f>'MPS(input)'!$E$24</f>
        <v>0</v>
      </c>
      <c r="J34" s="103">
        <f>'MPS(input)'!$E$25</f>
        <v>0</v>
      </c>
      <c r="K34" s="103">
        <f>'MPS(input)'!$E$26</f>
        <v>0</v>
      </c>
      <c r="L34" s="114"/>
      <c r="M34" s="115"/>
      <c r="N34" s="114"/>
      <c r="O34" s="104">
        <f>'MPS(input)'!$E$30</f>
        <v>38.5</v>
      </c>
      <c r="P34" s="110"/>
      <c r="Q34" s="105">
        <f>'MPS(input)'!$E$32</f>
        <v>1.2</v>
      </c>
      <c r="R34" s="106">
        <f>'MPS(input)'!$E$33</f>
        <v>4.18</v>
      </c>
      <c r="S34" s="116"/>
      <c r="T34" s="117"/>
      <c r="U34" s="118"/>
      <c r="V34" s="107" t="str">
        <f t="shared" si="0"/>
        <v>-</v>
      </c>
      <c r="W34" s="107" t="str">
        <f t="shared" si="3"/>
        <v>-</v>
      </c>
      <c r="X34" s="107" t="str">
        <f t="shared" si="1"/>
        <v>-</v>
      </c>
      <c r="Y34" s="107" t="str">
        <f t="shared" si="2"/>
        <v>-</v>
      </c>
    </row>
    <row r="35" spans="1:25" s="108" customFormat="1" ht="15" customHeight="1" x14ac:dyDescent="0.2">
      <c r="A35" s="163"/>
      <c r="B35" s="102"/>
      <c r="C35" s="112"/>
      <c r="D35" s="112"/>
      <c r="E35" s="113"/>
      <c r="F35" s="111"/>
      <c r="G35" s="103">
        <f>'MPS(input)'!$E$22</f>
        <v>0</v>
      </c>
      <c r="H35" s="103">
        <f>'MPS(input)'!$E$23</f>
        <v>0</v>
      </c>
      <c r="I35" s="103">
        <f>'MPS(input)'!$E$24</f>
        <v>0</v>
      </c>
      <c r="J35" s="103">
        <f>'MPS(input)'!$E$25</f>
        <v>0</v>
      </c>
      <c r="K35" s="103">
        <f>'MPS(input)'!$E$26</f>
        <v>0</v>
      </c>
      <c r="L35" s="114"/>
      <c r="M35" s="115"/>
      <c r="N35" s="114"/>
      <c r="O35" s="104">
        <f>'MPS(input)'!$E$30</f>
        <v>38.5</v>
      </c>
      <c r="P35" s="110"/>
      <c r="Q35" s="105">
        <f>'MPS(input)'!$E$32</f>
        <v>1.2</v>
      </c>
      <c r="R35" s="106">
        <f>'MPS(input)'!$E$33</f>
        <v>4.18</v>
      </c>
      <c r="S35" s="116"/>
      <c r="T35" s="117"/>
      <c r="U35" s="118"/>
      <c r="V35" s="107" t="str">
        <f t="shared" si="0"/>
        <v>-</v>
      </c>
      <c r="W35" s="107" t="str">
        <f t="shared" si="3"/>
        <v>-</v>
      </c>
      <c r="X35" s="107" t="str">
        <f t="shared" si="1"/>
        <v>-</v>
      </c>
      <c r="Y35" s="107" t="str">
        <f t="shared" si="2"/>
        <v>-</v>
      </c>
    </row>
    <row r="36" spans="1:25" s="108" customFormat="1" ht="15" customHeight="1" x14ac:dyDescent="0.2">
      <c r="A36" s="163"/>
      <c r="B36" s="102"/>
      <c r="C36" s="112"/>
      <c r="D36" s="112"/>
      <c r="E36" s="113"/>
      <c r="F36" s="111"/>
      <c r="G36" s="103">
        <f>'MPS(input)'!$E$22</f>
        <v>0</v>
      </c>
      <c r="H36" s="103">
        <f>'MPS(input)'!$E$23</f>
        <v>0</v>
      </c>
      <c r="I36" s="103">
        <f>'MPS(input)'!$E$24</f>
        <v>0</v>
      </c>
      <c r="J36" s="103">
        <f>'MPS(input)'!$E$25</f>
        <v>0</v>
      </c>
      <c r="K36" s="103">
        <f>'MPS(input)'!$E$26</f>
        <v>0</v>
      </c>
      <c r="L36" s="114"/>
      <c r="M36" s="115"/>
      <c r="N36" s="114"/>
      <c r="O36" s="104">
        <f>'MPS(input)'!$E$30</f>
        <v>38.5</v>
      </c>
      <c r="P36" s="110"/>
      <c r="Q36" s="105">
        <f>'MPS(input)'!$E$32</f>
        <v>1.2</v>
      </c>
      <c r="R36" s="106">
        <f>'MPS(input)'!$E$33</f>
        <v>4.18</v>
      </c>
      <c r="S36" s="116"/>
      <c r="T36" s="117"/>
      <c r="U36" s="118"/>
      <c r="V36" s="107" t="str">
        <f t="shared" si="0"/>
        <v>-</v>
      </c>
      <c r="W36" s="107" t="str">
        <f t="shared" si="3"/>
        <v>-</v>
      </c>
      <c r="X36" s="107" t="str">
        <f t="shared" si="1"/>
        <v>-</v>
      </c>
      <c r="Y36" s="107" t="str">
        <f t="shared" si="2"/>
        <v>-</v>
      </c>
    </row>
    <row r="37" spans="1:25" s="108" customFormat="1" ht="15" customHeight="1" x14ac:dyDescent="0.2">
      <c r="A37" s="163"/>
      <c r="B37" s="102"/>
      <c r="C37" s="112"/>
      <c r="D37" s="112"/>
      <c r="E37" s="113"/>
      <c r="F37" s="111"/>
      <c r="G37" s="103">
        <f>'MPS(input)'!$E$22</f>
        <v>0</v>
      </c>
      <c r="H37" s="103">
        <f>'MPS(input)'!$E$23</f>
        <v>0</v>
      </c>
      <c r="I37" s="103">
        <f>'MPS(input)'!$E$24</f>
        <v>0</v>
      </c>
      <c r="J37" s="103">
        <f>'MPS(input)'!$E$25</f>
        <v>0</v>
      </c>
      <c r="K37" s="103">
        <f>'MPS(input)'!$E$26</f>
        <v>0</v>
      </c>
      <c r="L37" s="114"/>
      <c r="M37" s="115"/>
      <c r="N37" s="114"/>
      <c r="O37" s="104">
        <f>'MPS(input)'!$E$30</f>
        <v>38.5</v>
      </c>
      <c r="P37" s="110"/>
      <c r="Q37" s="105">
        <f>'MPS(input)'!$E$32</f>
        <v>1.2</v>
      </c>
      <c r="R37" s="106">
        <f>'MPS(input)'!$E$33</f>
        <v>4.18</v>
      </c>
      <c r="S37" s="116"/>
      <c r="T37" s="117"/>
      <c r="U37" s="118"/>
      <c r="V37" s="107" t="str">
        <f t="shared" si="0"/>
        <v>-</v>
      </c>
      <c r="W37" s="107" t="str">
        <f t="shared" si="3"/>
        <v>-</v>
      </c>
      <c r="X37" s="107" t="str">
        <f t="shared" si="1"/>
        <v>-</v>
      </c>
      <c r="Y37" s="107" t="str">
        <f t="shared" si="2"/>
        <v>-</v>
      </c>
    </row>
    <row r="38" spans="1:25" s="108" customFormat="1" ht="15" customHeight="1" x14ac:dyDescent="0.2">
      <c r="A38" s="163"/>
      <c r="B38" s="102"/>
      <c r="C38" s="112"/>
      <c r="D38" s="112"/>
      <c r="E38" s="113"/>
      <c r="F38" s="111"/>
      <c r="G38" s="103">
        <f>'MPS(input)'!$E$22</f>
        <v>0</v>
      </c>
      <c r="H38" s="103">
        <f>'MPS(input)'!$E$23</f>
        <v>0</v>
      </c>
      <c r="I38" s="103">
        <f>'MPS(input)'!$E$24</f>
        <v>0</v>
      </c>
      <c r="J38" s="103">
        <f>'MPS(input)'!$E$25</f>
        <v>0</v>
      </c>
      <c r="K38" s="103">
        <f>'MPS(input)'!$E$26</f>
        <v>0</v>
      </c>
      <c r="L38" s="114"/>
      <c r="M38" s="115"/>
      <c r="N38" s="114"/>
      <c r="O38" s="104">
        <f>'MPS(input)'!$E$30</f>
        <v>38.5</v>
      </c>
      <c r="P38" s="110"/>
      <c r="Q38" s="105">
        <f>'MPS(input)'!$E$32</f>
        <v>1.2</v>
      </c>
      <c r="R38" s="106">
        <f>'MPS(input)'!$E$33</f>
        <v>4.18</v>
      </c>
      <c r="S38" s="116"/>
      <c r="T38" s="117"/>
      <c r="U38" s="118"/>
      <c r="V38" s="107" t="str">
        <f t="shared" si="0"/>
        <v>-</v>
      </c>
      <c r="W38" s="107" t="str">
        <f t="shared" si="3"/>
        <v>-</v>
      </c>
      <c r="X38" s="107" t="str">
        <f t="shared" si="1"/>
        <v>-</v>
      </c>
      <c r="Y38" s="107" t="str">
        <f t="shared" si="2"/>
        <v>-</v>
      </c>
    </row>
    <row r="39" spans="1:25" s="108" customFormat="1" ht="15" customHeight="1" x14ac:dyDescent="0.2">
      <c r="A39" s="163"/>
      <c r="B39" s="102"/>
      <c r="C39" s="112"/>
      <c r="D39" s="112"/>
      <c r="E39" s="113"/>
      <c r="F39" s="111"/>
      <c r="G39" s="103">
        <f>'MPS(input)'!$E$22</f>
        <v>0</v>
      </c>
      <c r="H39" s="103">
        <f>'MPS(input)'!$E$23</f>
        <v>0</v>
      </c>
      <c r="I39" s="103">
        <f>'MPS(input)'!$E$24</f>
        <v>0</v>
      </c>
      <c r="J39" s="103">
        <f>'MPS(input)'!$E$25</f>
        <v>0</v>
      </c>
      <c r="K39" s="103">
        <f>'MPS(input)'!$E$26</f>
        <v>0</v>
      </c>
      <c r="L39" s="114"/>
      <c r="M39" s="115"/>
      <c r="N39" s="114"/>
      <c r="O39" s="104">
        <f>'MPS(input)'!$E$30</f>
        <v>38.5</v>
      </c>
      <c r="P39" s="110"/>
      <c r="Q39" s="105">
        <f>'MPS(input)'!$E$32</f>
        <v>1.2</v>
      </c>
      <c r="R39" s="106">
        <f>'MPS(input)'!$E$33</f>
        <v>4.18</v>
      </c>
      <c r="S39" s="116"/>
      <c r="T39" s="117"/>
      <c r="U39" s="118"/>
      <c r="V39" s="107" t="str">
        <f t="shared" si="0"/>
        <v>-</v>
      </c>
      <c r="W39" s="107" t="str">
        <f t="shared" si="3"/>
        <v>-</v>
      </c>
      <c r="X39" s="107" t="str">
        <f t="shared" si="1"/>
        <v>-</v>
      </c>
      <c r="Y39" s="107" t="str">
        <f t="shared" si="2"/>
        <v>-</v>
      </c>
    </row>
    <row r="40" spans="1:25" s="108" customFormat="1" ht="15" customHeight="1" x14ac:dyDescent="0.2">
      <c r="A40" s="163"/>
      <c r="B40" s="102"/>
      <c r="C40" s="112"/>
      <c r="D40" s="112"/>
      <c r="E40" s="113"/>
      <c r="F40" s="111"/>
      <c r="G40" s="103">
        <f>'MPS(input)'!$E$22</f>
        <v>0</v>
      </c>
      <c r="H40" s="103">
        <f>'MPS(input)'!$E$23</f>
        <v>0</v>
      </c>
      <c r="I40" s="103">
        <f>'MPS(input)'!$E$24</f>
        <v>0</v>
      </c>
      <c r="J40" s="103">
        <f>'MPS(input)'!$E$25</f>
        <v>0</v>
      </c>
      <c r="K40" s="103">
        <f>'MPS(input)'!$E$26</f>
        <v>0</v>
      </c>
      <c r="L40" s="114"/>
      <c r="M40" s="115"/>
      <c r="N40" s="114"/>
      <c r="O40" s="104">
        <f>'MPS(input)'!$E$30</f>
        <v>38.5</v>
      </c>
      <c r="P40" s="110"/>
      <c r="Q40" s="105">
        <f>'MPS(input)'!$E$32</f>
        <v>1.2</v>
      </c>
      <c r="R40" s="106">
        <f>'MPS(input)'!$E$33</f>
        <v>4.18</v>
      </c>
      <c r="S40" s="116"/>
      <c r="T40" s="117"/>
      <c r="U40" s="118"/>
      <c r="V40" s="107" t="str">
        <f t="shared" si="0"/>
        <v>-</v>
      </c>
      <c r="W40" s="107" t="str">
        <f t="shared" si="3"/>
        <v>-</v>
      </c>
      <c r="X40" s="107" t="str">
        <f t="shared" si="1"/>
        <v>-</v>
      </c>
      <c r="Y40" s="107" t="str">
        <f t="shared" si="2"/>
        <v>-</v>
      </c>
    </row>
    <row r="41" spans="1:25" s="108" customFormat="1" ht="15" customHeight="1" x14ac:dyDescent="0.2">
      <c r="A41" s="163"/>
      <c r="B41" s="102"/>
      <c r="C41" s="112"/>
      <c r="D41" s="112"/>
      <c r="E41" s="113"/>
      <c r="F41" s="111"/>
      <c r="G41" s="103">
        <f>'MPS(input)'!$E$22</f>
        <v>0</v>
      </c>
      <c r="H41" s="103">
        <f>'MPS(input)'!$E$23</f>
        <v>0</v>
      </c>
      <c r="I41" s="103">
        <f>'MPS(input)'!$E$24</f>
        <v>0</v>
      </c>
      <c r="J41" s="103">
        <f>'MPS(input)'!$E$25</f>
        <v>0</v>
      </c>
      <c r="K41" s="103">
        <f>'MPS(input)'!$E$26</f>
        <v>0</v>
      </c>
      <c r="L41" s="114"/>
      <c r="M41" s="115"/>
      <c r="N41" s="114"/>
      <c r="O41" s="104">
        <f>'MPS(input)'!$E$30</f>
        <v>38.5</v>
      </c>
      <c r="P41" s="110"/>
      <c r="Q41" s="105">
        <f>'MPS(input)'!$E$32</f>
        <v>1.2</v>
      </c>
      <c r="R41" s="106">
        <f>'MPS(input)'!$E$33</f>
        <v>4.18</v>
      </c>
      <c r="S41" s="116"/>
      <c r="T41" s="117"/>
      <c r="U41" s="118"/>
      <c r="V41" s="107" t="str">
        <f t="shared" si="0"/>
        <v>-</v>
      </c>
      <c r="W41" s="107" t="str">
        <f t="shared" si="3"/>
        <v>-</v>
      </c>
      <c r="X41" s="107" t="str">
        <f t="shared" si="1"/>
        <v>-</v>
      </c>
      <c r="Y41" s="107" t="str">
        <f t="shared" si="2"/>
        <v>-</v>
      </c>
    </row>
    <row r="42" spans="1:25" s="108" customFormat="1" ht="15" customHeight="1" x14ac:dyDescent="0.2">
      <c r="A42" s="163"/>
      <c r="B42" s="102"/>
      <c r="C42" s="112"/>
      <c r="D42" s="112"/>
      <c r="E42" s="113"/>
      <c r="F42" s="111"/>
      <c r="G42" s="103">
        <f>'MPS(input)'!$E$22</f>
        <v>0</v>
      </c>
      <c r="H42" s="103">
        <f>'MPS(input)'!$E$23</f>
        <v>0</v>
      </c>
      <c r="I42" s="103">
        <f>'MPS(input)'!$E$24</f>
        <v>0</v>
      </c>
      <c r="J42" s="103">
        <f>'MPS(input)'!$E$25</f>
        <v>0</v>
      </c>
      <c r="K42" s="103">
        <f>'MPS(input)'!$E$26</f>
        <v>0</v>
      </c>
      <c r="L42" s="114"/>
      <c r="M42" s="115"/>
      <c r="N42" s="114"/>
      <c r="O42" s="104">
        <f>'MPS(input)'!$E$30</f>
        <v>38.5</v>
      </c>
      <c r="P42" s="110"/>
      <c r="Q42" s="105">
        <f>'MPS(input)'!$E$32</f>
        <v>1.2</v>
      </c>
      <c r="R42" s="106">
        <f>'MPS(input)'!$E$33</f>
        <v>4.18</v>
      </c>
      <c r="S42" s="116"/>
      <c r="T42" s="117"/>
      <c r="U42" s="118"/>
      <c r="V42" s="107" t="str">
        <f t="shared" si="0"/>
        <v>-</v>
      </c>
      <c r="W42" s="107" t="str">
        <f t="shared" si="3"/>
        <v>-</v>
      </c>
      <c r="X42" s="107" t="str">
        <f t="shared" si="1"/>
        <v>-</v>
      </c>
      <c r="Y42" s="107" t="str">
        <f t="shared" si="2"/>
        <v>-</v>
      </c>
    </row>
    <row r="43" spans="1:25" s="108" customFormat="1" ht="15" customHeight="1" x14ac:dyDescent="0.2">
      <c r="A43" s="163"/>
      <c r="B43" s="102"/>
      <c r="C43" s="112"/>
      <c r="D43" s="112"/>
      <c r="E43" s="113"/>
      <c r="F43" s="111"/>
      <c r="G43" s="103">
        <f>'MPS(input)'!$E$22</f>
        <v>0</v>
      </c>
      <c r="H43" s="103">
        <f>'MPS(input)'!$E$23</f>
        <v>0</v>
      </c>
      <c r="I43" s="103">
        <f>'MPS(input)'!$E$24</f>
        <v>0</v>
      </c>
      <c r="J43" s="103">
        <f>'MPS(input)'!$E$25</f>
        <v>0</v>
      </c>
      <c r="K43" s="103">
        <f>'MPS(input)'!$E$26</f>
        <v>0</v>
      </c>
      <c r="L43" s="114"/>
      <c r="M43" s="115"/>
      <c r="N43" s="114"/>
      <c r="O43" s="104">
        <f>'MPS(input)'!$E$30</f>
        <v>38.5</v>
      </c>
      <c r="P43" s="110"/>
      <c r="Q43" s="105">
        <f>'MPS(input)'!$E$32</f>
        <v>1.2</v>
      </c>
      <c r="R43" s="106">
        <f>'MPS(input)'!$E$33</f>
        <v>4.18</v>
      </c>
      <c r="S43" s="116"/>
      <c r="T43" s="117"/>
      <c r="U43" s="118"/>
      <c r="V43" s="107" t="str">
        <f t="shared" si="0"/>
        <v>-</v>
      </c>
      <c r="W43" s="107" t="str">
        <f t="shared" si="3"/>
        <v>-</v>
      </c>
      <c r="X43" s="107" t="str">
        <f t="shared" si="1"/>
        <v>-</v>
      </c>
      <c r="Y43" s="107" t="str">
        <f t="shared" si="2"/>
        <v>-</v>
      </c>
    </row>
    <row r="44" spans="1:25" s="108" customFormat="1" ht="15" customHeight="1" x14ac:dyDescent="0.2">
      <c r="A44" s="163"/>
      <c r="B44" s="102"/>
      <c r="C44" s="112"/>
      <c r="D44" s="112"/>
      <c r="E44" s="113"/>
      <c r="F44" s="111"/>
      <c r="G44" s="103">
        <f>'MPS(input)'!$E$22</f>
        <v>0</v>
      </c>
      <c r="H44" s="103">
        <f>'MPS(input)'!$E$23</f>
        <v>0</v>
      </c>
      <c r="I44" s="103">
        <f>'MPS(input)'!$E$24</f>
        <v>0</v>
      </c>
      <c r="J44" s="103">
        <f>'MPS(input)'!$E$25</f>
        <v>0</v>
      </c>
      <c r="K44" s="103">
        <f>'MPS(input)'!$E$26</f>
        <v>0</v>
      </c>
      <c r="L44" s="114"/>
      <c r="M44" s="115"/>
      <c r="N44" s="114"/>
      <c r="O44" s="104">
        <f>'MPS(input)'!$E$30</f>
        <v>38.5</v>
      </c>
      <c r="P44" s="110"/>
      <c r="Q44" s="105">
        <f>'MPS(input)'!$E$32</f>
        <v>1.2</v>
      </c>
      <c r="R44" s="106">
        <f>'MPS(input)'!$E$33</f>
        <v>4.18</v>
      </c>
      <c r="S44" s="116"/>
      <c r="T44" s="117"/>
      <c r="U44" s="118"/>
      <c r="V44" s="107" t="str">
        <f t="shared" si="0"/>
        <v>-</v>
      </c>
      <c r="W44" s="107" t="str">
        <f t="shared" si="3"/>
        <v>-</v>
      </c>
      <c r="X44" s="107" t="str">
        <f t="shared" si="1"/>
        <v>-</v>
      </c>
      <c r="Y44" s="107" t="str">
        <f t="shared" si="2"/>
        <v>-</v>
      </c>
    </row>
    <row r="45" spans="1:25" s="108" customFormat="1" ht="15" customHeight="1" x14ac:dyDescent="0.2">
      <c r="A45" s="163"/>
      <c r="B45" s="102"/>
      <c r="C45" s="112"/>
      <c r="D45" s="112"/>
      <c r="E45" s="113"/>
      <c r="F45" s="111"/>
      <c r="G45" s="103">
        <f>'MPS(input)'!$E$22</f>
        <v>0</v>
      </c>
      <c r="H45" s="103">
        <f>'MPS(input)'!$E$23</f>
        <v>0</v>
      </c>
      <c r="I45" s="103">
        <f>'MPS(input)'!$E$24</f>
        <v>0</v>
      </c>
      <c r="J45" s="103">
        <f>'MPS(input)'!$E$25</f>
        <v>0</v>
      </c>
      <c r="K45" s="103">
        <f>'MPS(input)'!$E$26</f>
        <v>0</v>
      </c>
      <c r="L45" s="114"/>
      <c r="M45" s="115"/>
      <c r="N45" s="114"/>
      <c r="O45" s="104">
        <f>'MPS(input)'!$E$30</f>
        <v>38.5</v>
      </c>
      <c r="P45" s="110"/>
      <c r="Q45" s="105">
        <f>'MPS(input)'!$E$32</f>
        <v>1.2</v>
      </c>
      <c r="R45" s="106">
        <f>'MPS(input)'!$E$33</f>
        <v>4.18</v>
      </c>
      <c r="S45" s="116"/>
      <c r="T45" s="117"/>
      <c r="U45" s="118"/>
      <c r="V45" s="107" t="str">
        <f t="shared" si="0"/>
        <v>-</v>
      </c>
      <c r="W45" s="107" t="str">
        <f t="shared" si="3"/>
        <v>-</v>
      </c>
      <c r="X45" s="107" t="str">
        <f t="shared" si="1"/>
        <v>-</v>
      </c>
      <c r="Y45" s="107" t="str">
        <f t="shared" si="2"/>
        <v>-</v>
      </c>
    </row>
    <row r="46" spans="1:25" s="108" customFormat="1" ht="15" customHeight="1" x14ac:dyDescent="0.2">
      <c r="A46" s="163"/>
      <c r="B46" s="102"/>
      <c r="C46" s="112"/>
      <c r="D46" s="112"/>
      <c r="E46" s="113"/>
      <c r="F46" s="111"/>
      <c r="G46" s="103">
        <f>'MPS(input)'!$E$22</f>
        <v>0</v>
      </c>
      <c r="H46" s="103">
        <f>'MPS(input)'!$E$23</f>
        <v>0</v>
      </c>
      <c r="I46" s="103">
        <f>'MPS(input)'!$E$24</f>
        <v>0</v>
      </c>
      <c r="J46" s="103">
        <f>'MPS(input)'!$E$25</f>
        <v>0</v>
      </c>
      <c r="K46" s="103">
        <f>'MPS(input)'!$E$26</f>
        <v>0</v>
      </c>
      <c r="L46" s="114"/>
      <c r="M46" s="115"/>
      <c r="N46" s="114"/>
      <c r="O46" s="104">
        <f>'MPS(input)'!$E$30</f>
        <v>38.5</v>
      </c>
      <c r="P46" s="110"/>
      <c r="Q46" s="105">
        <f>'MPS(input)'!$E$32</f>
        <v>1.2</v>
      </c>
      <c r="R46" s="106">
        <f>'MPS(input)'!$E$33</f>
        <v>4.18</v>
      </c>
      <c r="S46" s="116"/>
      <c r="T46" s="117"/>
      <c r="U46" s="118"/>
      <c r="V46" s="107" t="str">
        <f t="shared" si="0"/>
        <v>-</v>
      </c>
      <c r="W46" s="107" t="str">
        <f t="shared" si="3"/>
        <v>-</v>
      </c>
      <c r="X46" s="107" t="str">
        <f t="shared" si="1"/>
        <v>-</v>
      </c>
      <c r="Y46" s="107" t="str">
        <f t="shared" si="2"/>
        <v>-</v>
      </c>
    </row>
    <row r="47" spans="1:25" s="108" customFormat="1" ht="15" customHeight="1" x14ac:dyDescent="0.2">
      <c r="A47" s="163"/>
      <c r="B47" s="102"/>
      <c r="C47" s="112"/>
      <c r="D47" s="112"/>
      <c r="E47" s="113"/>
      <c r="F47" s="111"/>
      <c r="G47" s="103">
        <f>'MPS(input)'!$E$22</f>
        <v>0</v>
      </c>
      <c r="H47" s="103">
        <f>'MPS(input)'!$E$23</f>
        <v>0</v>
      </c>
      <c r="I47" s="103">
        <f>'MPS(input)'!$E$24</f>
        <v>0</v>
      </c>
      <c r="J47" s="103">
        <f>'MPS(input)'!$E$25</f>
        <v>0</v>
      </c>
      <c r="K47" s="103">
        <f>'MPS(input)'!$E$26</f>
        <v>0</v>
      </c>
      <c r="L47" s="114"/>
      <c r="M47" s="115"/>
      <c r="N47" s="114"/>
      <c r="O47" s="104">
        <f>'MPS(input)'!$E$30</f>
        <v>38.5</v>
      </c>
      <c r="P47" s="110"/>
      <c r="Q47" s="105">
        <f>'MPS(input)'!$E$32</f>
        <v>1.2</v>
      </c>
      <c r="R47" s="106">
        <f>'MPS(input)'!$E$33</f>
        <v>4.18</v>
      </c>
      <c r="S47" s="116"/>
      <c r="T47" s="117"/>
      <c r="U47" s="118"/>
      <c r="V47" s="107" t="str">
        <f t="shared" si="0"/>
        <v>-</v>
      </c>
      <c r="W47" s="107" t="str">
        <f t="shared" si="3"/>
        <v>-</v>
      </c>
      <c r="X47" s="107" t="str">
        <f t="shared" si="1"/>
        <v>-</v>
      </c>
      <c r="Y47" s="107" t="str">
        <f t="shared" si="2"/>
        <v>-</v>
      </c>
    </row>
    <row r="48" spans="1:25" s="108" customFormat="1" ht="15" customHeight="1" x14ac:dyDescent="0.2">
      <c r="A48" s="163"/>
      <c r="B48" s="102"/>
      <c r="C48" s="112"/>
      <c r="D48" s="112"/>
      <c r="E48" s="113"/>
      <c r="F48" s="111"/>
      <c r="G48" s="103">
        <f>'MPS(input)'!$E$22</f>
        <v>0</v>
      </c>
      <c r="H48" s="103">
        <f>'MPS(input)'!$E$23</f>
        <v>0</v>
      </c>
      <c r="I48" s="103">
        <f>'MPS(input)'!$E$24</f>
        <v>0</v>
      </c>
      <c r="J48" s="103">
        <f>'MPS(input)'!$E$25</f>
        <v>0</v>
      </c>
      <c r="K48" s="103">
        <f>'MPS(input)'!$E$26</f>
        <v>0</v>
      </c>
      <c r="L48" s="114"/>
      <c r="M48" s="115"/>
      <c r="N48" s="114"/>
      <c r="O48" s="104">
        <f>'MPS(input)'!$E$30</f>
        <v>38.5</v>
      </c>
      <c r="P48" s="110"/>
      <c r="Q48" s="105">
        <f>'MPS(input)'!$E$32</f>
        <v>1.2</v>
      </c>
      <c r="R48" s="106">
        <f>'MPS(input)'!$E$33</f>
        <v>4.18</v>
      </c>
      <c r="S48" s="116"/>
      <c r="T48" s="117"/>
      <c r="U48" s="118"/>
      <c r="V48" s="107" t="str">
        <f t="shared" si="0"/>
        <v>-</v>
      </c>
      <c r="W48" s="107" t="str">
        <f t="shared" si="3"/>
        <v>-</v>
      </c>
      <c r="X48" s="107" t="str">
        <f t="shared" si="1"/>
        <v>-</v>
      </c>
      <c r="Y48" s="107" t="str">
        <f t="shared" si="2"/>
        <v>-</v>
      </c>
    </row>
    <row r="49" spans="1:25" s="108" customFormat="1" ht="15" customHeight="1" x14ac:dyDescent="0.2">
      <c r="A49" s="163"/>
      <c r="B49" s="102"/>
      <c r="C49" s="112"/>
      <c r="D49" s="112"/>
      <c r="E49" s="113"/>
      <c r="F49" s="111"/>
      <c r="G49" s="103">
        <f>'MPS(input)'!$E$22</f>
        <v>0</v>
      </c>
      <c r="H49" s="103">
        <f>'MPS(input)'!$E$23</f>
        <v>0</v>
      </c>
      <c r="I49" s="103">
        <f>'MPS(input)'!$E$24</f>
        <v>0</v>
      </c>
      <c r="J49" s="103">
        <f>'MPS(input)'!$E$25</f>
        <v>0</v>
      </c>
      <c r="K49" s="103">
        <f>'MPS(input)'!$E$26</f>
        <v>0</v>
      </c>
      <c r="L49" s="114"/>
      <c r="M49" s="115"/>
      <c r="N49" s="114"/>
      <c r="O49" s="104">
        <f>'MPS(input)'!$E$30</f>
        <v>38.5</v>
      </c>
      <c r="P49" s="110"/>
      <c r="Q49" s="105">
        <f>'MPS(input)'!$E$32</f>
        <v>1.2</v>
      </c>
      <c r="R49" s="106">
        <f>'MPS(input)'!$E$33</f>
        <v>4.18</v>
      </c>
      <c r="S49" s="116"/>
      <c r="T49" s="117"/>
      <c r="U49" s="118"/>
      <c r="V49" s="107" t="str">
        <f t="shared" si="0"/>
        <v>-</v>
      </c>
      <c r="W49" s="107" t="str">
        <f t="shared" si="3"/>
        <v>-</v>
      </c>
      <c r="X49" s="107" t="str">
        <f t="shared" si="1"/>
        <v>-</v>
      </c>
      <c r="Y49" s="107" t="str">
        <f t="shared" si="2"/>
        <v>-</v>
      </c>
    </row>
    <row r="50" spans="1:25" s="108" customFormat="1" ht="15" customHeight="1" x14ac:dyDescent="0.2">
      <c r="A50" s="163"/>
      <c r="B50" s="102"/>
      <c r="C50" s="112"/>
      <c r="D50" s="112"/>
      <c r="E50" s="113"/>
      <c r="F50" s="111"/>
      <c r="G50" s="103">
        <f>'MPS(input)'!$E$22</f>
        <v>0</v>
      </c>
      <c r="H50" s="103">
        <f>'MPS(input)'!$E$23</f>
        <v>0</v>
      </c>
      <c r="I50" s="103">
        <f>'MPS(input)'!$E$24</f>
        <v>0</v>
      </c>
      <c r="J50" s="103">
        <f>'MPS(input)'!$E$25</f>
        <v>0</v>
      </c>
      <c r="K50" s="103">
        <f>'MPS(input)'!$E$26</f>
        <v>0</v>
      </c>
      <c r="L50" s="114"/>
      <c r="M50" s="115"/>
      <c r="N50" s="114"/>
      <c r="O50" s="104">
        <f>'MPS(input)'!$E$30</f>
        <v>38.5</v>
      </c>
      <c r="P50" s="110"/>
      <c r="Q50" s="105">
        <f>'MPS(input)'!$E$32</f>
        <v>1.2</v>
      </c>
      <c r="R50" s="106">
        <f>'MPS(input)'!$E$33</f>
        <v>4.18</v>
      </c>
      <c r="S50" s="116"/>
      <c r="T50" s="117"/>
      <c r="U50" s="118"/>
      <c r="V50" s="107" t="str">
        <f t="shared" si="0"/>
        <v>-</v>
      </c>
      <c r="W50" s="107" t="str">
        <f t="shared" si="3"/>
        <v>-</v>
      </c>
      <c r="X50" s="107" t="str">
        <f t="shared" si="1"/>
        <v>-</v>
      </c>
      <c r="Y50" s="107" t="str">
        <f t="shared" si="2"/>
        <v>-</v>
      </c>
    </row>
    <row r="51" spans="1:25" s="108" customFormat="1" ht="15" customHeight="1" x14ac:dyDescent="0.2">
      <c r="A51" s="163"/>
      <c r="B51" s="102"/>
      <c r="C51" s="112"/>
      <c r="D51" s="112"/>
      <c r="E51" s="113"/>
      <c r="F51" s="111"/>
      <c r="G51" s="103">
        <f>'MPS(input)'!$E$22</f>
        <v>0</v>
      </c>
      <c r="H51" s="103">
        <f>'MPS(input)'!$E$23</f>
        <v>0</v>
      </c>
      <c r="I51" s="103">
        <f>'MPS(input)'!$E$24</f>
        <v>0</v>
      </c>
      <c r="J51" s="103">
        <f>'MPS(input)'!$E$25</f>
        <v>0</v>
      </c>
      <c r="K51" s="103">
        <f>'MPS(input)'!$E$26</f>
        <v>0</v>
      </c>
      <c r="L51" s="114"/>
      <c r="M51" s="115"/>
      <c r="N51" s="114"/>
      <c r="O51" s="104">
        <f>'MPS(input)'!$E$30</f>
        <v>38.5</v>
      </c>
      <c r="P51" s="110"/>
      <c r="Q51" s="105">
        <f>'MPS(input)'!$E$32</f>
        <v>1.2</v>
      </c>
      <c r="R51" s="106">
        <f>'MPS(input)'!$E$33</f>
        <v>4.18</v>
      </c>
      <c r="S51" s="116"/>
      <c r="T51" s="117"/>
      <c r="U51" s="118"/>
      <c r="V51" s="107" t="str">
        <f t="shared" si="0"/>
        <v>-</v>
      </c>
      <c r="W51" s="107" t="str">
        <f t="shared" si="3"/>
        <v>-</v>
      </c>
      <c r="X51" s="107" t="str">
        <f t="shared" si="1"/>
        <v>-</v>
      </c>
      <c r="Y51" s="107" t="str">
        <f t="shared" si="2"/>
        <v>-</v>
      </c>
    </row>
    <row r="52" spans="1:25" s="108" customFormat="1" ht="15" customHeight="1" x14ac:dyDescent="0.2">
      <c r="A52" s="163"/>
      <c r="B52" s="102"/>
      <c r="C52" s="112"/>
      <c r="D52" s="112"/>
      <c r="E52" s="113"/>
      <c r="F52" s="111"/>
      <c r="G52" s="103">
        <f>'MPS(input)'!$E$22</f>
        <v>0</v>
      </c>
      <c r="H52" s="103">
        <f>'MPS(input)'!$E$23</f>
        <v>0</v>
      </c>
      <c r="I52" s="103">
        <f>'MPS(input)'!$E$24</f>
        <v>0</v>
      </c>
      <c r="J52" s="103">
        <f>'MPS(input)'!$E$25</f>
        <v>0</v>
      </c>
      <c r="K52" s="103">
        <f>'MPS(input)'!$E$26</f>
        <v>0</v>
      </c>
      <c r="L52" s="114"/>
      <c r="M52" s="115"/>
      <c r="N52" s="114"/>
      <c r="O52" s="104">
        <f>'MPS(input)'!$E$30</f>
        <v>38.5</v>
      </c>
      <c r="P52" s="110"/>
      <c r="Q52" s="105">
        <f>'MPS(input)'!$E$32</f>
        <v>1.2</v>
      </c>
      <c r="R52" s="106">
        <f>'MPS(input)'!$E$33</f>
        <v>4.18</v>
      </c>
      <c r="S52" s="116"/>
      <c r="T52" s="117"/>
      <c r="U52" s="118"/>
      <c r="V52" s="107" t="str">
        <f t="shared" si="0"/>
        <v>-</v>
      </c>
      <c r="W52" s="107" t="str">
        <f t="shared" si="3"/>
        <v>-</v>
      </c>
      <c r="X52" s="107" t="str">
        <f t="shared" si="1"/>
        <v>-</v>
      </c>
      <c r="Y52" s="107" t="str">
        <f t="shared" si="2"/>
        <v>-</v>
      </c>
    </row>
    <row r="53" spans="1:25" s="108" customFormat="1" ht="15" customHeight="1" x14ac:dyDescent="0.2">
      <c r="A53" s="163"/>
      <c r="B53" s="102"/>
      <c r="C53" s="112"/>
      <c r="D53" s="112"/>
      <c r="E53" s="113"/>
      <c r="F53" s="111"/>
      <c r="G53" s="103">
        <f>'MPS(input)'!$E$22</f>
        <v>0</v>
      </c>
      <c r="H53" s="103">
        <f>'MPS(input)'!$E$23</f>
        <v>0</v>
      </c>
      <c r="I53" s="103">
        <f>'MPS(input)'!$E$24</f>
        <v>0</v>
      </c>
      <c r="J53" s="103">
        <f>'MPS(input)'!$E$25</f>
        <v>0</v>
      </c>
      <c r="K53" s="103">
        <f>'MPS(input)'!$E$26</f>
        <v>0</v>
      </c>
      <c r="L53" s="114"/>
      <c r="M53" s="115"/>
      <c r="N53" s="114"/>
      <c r="O53" s="104">
        <f>'MPS(input)'!$E$30</f>
        <v>38.5</v>
      </c>
      <c r="P53" s="110"/>
      <c r="Q53" s="105">
        <f>'MPS(input)'!$E$32</f>
        <v>1.2</v>
      </c>
      <c r="R53" s="106">
        <f>'MPS(input)'!$E$33</f>
        <v>4.18</v>
      </c>
      <c r="S53" s="116"/>
      <c r="T53" s="117"/>
      <c r="U53" s="118"/>
      <c r="V53" s="107" t="str">
        <f t="shared" si="0"/>
        <v>-</v>
      </c>
      <c r="W53" s="107" t="str">
        <f t="shared" si="3"/>
        <v>-</v>
      </c>
      <c r="X53" s="107" t="str">
        <f t="shared" si="1"/>
        <v>-</v>
      </c>
      <c r="Y53" s="107" t="str">
        <f t="shared" si="2"/>
        <v>-</v>
      </c>
    </row>
    <row r="54" spans="1:25" s="108" customFormat="1" ht="15" customHeight="1" x14ac:dyDescent="0.2">
      <c r="A54" s="163"/>
      <c r="B54" s="102"/>
      <c r="C54" s="112"/>
      <c r="D54" s="112"/>
      <c r="E54" s="113"/>
      <c r="F54" s="111"/>
      <c r="G54" s="103">
        <f>'MPS(input)'!$E$22</f>
        <v>0</v>
      </c>
      <c r="H54" s="103">
        <f>'MPS(input)'!$E$23</f>
        <v>0</v>
      </c>
      <c r="I54" s="103">
        <f>'MPS(input)'!$E$24</f>
        <v>0</v>
      </c>
      <c r="J54" s="103">
        <f>'MPS(input)'!$E$25</f>
        <v>0</v>
      </c>
      <c r="K54" s="103">
        <f>'MPS(input)'!$E$26</f>
        <v>0</v>
      </c>
      <c r="L54" s="114"/>
      <c r="M54" s="115"/>
      <c r="N54" s="114"/>
      <c r="O54" s="104">
        <f>'MPS(input)'!$E$30</f>
        <v>38.5</v>
      </c>
      <c r="P54" s="110"/>
      <c r="Q54" s="105">
        <f>'MPS(input)'!$E$32</f>
        <v>1.2</v>
      </c>
      <c r="R54" s="106">
        <f>'MPS(input)'!$E$33</f>
        <v>4.18</v>
      </c>
      <c r="S54" s="116"/>
      <c r="T54" s="117"/>
      <c r="U54" s="118"/>
      <c r="V54" s="107" t="str">
        <f t="shared" si="0"/>
        <v>-</v>
      </c>
      <c r="W54" s="107" t="str">
        <f t="shared" si="3"/>
        <v>-</v>
      </c>
      <c r="X54" s="107" t="str">
        <f t="shared" si="1"/>
        <v>-</v>
      </c>
      <c r="Y54" s="107" t="str">
        <f t="shared" si="2"/>
        <v>-</v>
      </c>
    </row>
    <row r="55" spans="1:25" s="108" customFormat="1" ht="15" customHeight="1" x14ac:dyDescent="0.2">
      <c r="A55" s="163"/>
      <c r="B55" s="102"/>
      <c r="C55" s="112"/>
      <c r="D55" s="112"/>
      <c r="E55" s="113"/>
      <c r="F55" s="111"/>
      <c r="G55" s="103">
        <f>'MPS(input)'!$E$22</f>
        <v>0</v>
      </c>
      <c r="H55" s="103">
        <f>'MPS(input)'!$E$23</f>
        <v>0</v>
      </c>
      <c r="I55" s="103">
        <f>'MPS(input)'!$E$24</f>
        <v>0</v>
      </c>
      <c r="J55" s="103">
        <f>'MPS(input)'!$E$25</f>
        <v>0</v>
      </c>
      <c r="K55" s="103">
        <f>'MPS(input)'!$E$26</f>
        <v>0</v>
      </c>
      <c r="L55" s="114"/>
      <c r="M55" s="115"/>
      <c r="N55" s="114"/>
      <c r="O55" s="104">
        <f>'MPS(input)'!$E$30</f>
        <v>38.5</v>
      </c>
      <c r="P55" s="110"/>
      <c r="Q55" s="105">
        <f>'MPS(input)'!$E$32</f>
        <v>1.2</v>
      </c>
      <c r="R55" s="106">
        <f>'MPS(input)'!$E$33</f>
        <v>4.18</v>
      </c>
      <c r="S55" s="116"/>
      <c r="T55" s="117"/>
      <c r="U55" s="118"/>
      <c r="V55" s="107" t="str">
        <f t="shared" si="0"/>
        <v>-</v>
      </c>
      <c r="W55" s="107" t="str">
        <f t="shared" si="3"/>
        <v>-</v>
      </c>
      <c r="X55" s="107" t="str">
        <f t="shared" si="1"/>
        <v>-</v>
      </c>
      <c r="Y55" s="107" t="str">
        <f t="shared" si="2"/>
        <v>-</v>
      </c>
    </row>
    <row r="56" spans="1:25" s="108" customFormat="1" ht="15" customHeight="1" x14ac:dyDescent="0.2">
      <c r="A56" s="163"/>
      <c r="B56" s="102"/>
      <c r="C56" s="112"/>
      <c r="D56" s="112"/>
      <c r="E56" s="113"/>
      <c r="F56" s="111"/>
      <c r="G56" s="103">
        <f>'MPS(input)'!$E$22</f>
        <v>0</v>
      </c>
      <c r="H56" s="103">
        <f>'MPS(input)'!$E$23</f>
        <v>0</v>
      </c>
      <c r="I56" s="103">
        <f>'MPS(input)'!$E$24</f>
        <v>0</v>
      </c>
      <c r="J56" s="103">
        <f>'MPS(input)'!$E$25</f>
        <v>0</v>
      </c>
      <c r="K56" s="103">
        <f>'MPS(input)'!$E$26</f>
        <v>0</v>
      </c>
      <c r="L56" s="114"/>
      <c r="M56" s="115"/>
      <c r="N56" s="114"/>
      <c r="O56" s="104">
        <f>'MPS(input)'!$E$30</f>
        <v>38.5</v>
      </c>
      <c r="P56" s="110"/>
      <c r="Q56" s="105">
        <f>'MPS(input)'!$E$32</f>
        <v>1.2</v>
      </c>
      <c r="R56" s="106">
        <f>'MPS(input)'!$E$33</f>
        <v>4.18</v>
      </c>
      <c r="S56" s="116"/>
      <c r="T56" s="117"/>
      <c r="U56" s="118"/>
      <c r="V56" s="107" t="str">
        <f t="shared" si="0"/>
        <v>-</v>
      </c>
      <c r="W56" s="107" t="str">
        <f t="shared" si="3"/>
        <v>-</v>
      </c>
      <c r="X56" s="107" t="str">
        <f t="shared" si="1"/>
        <v>-</v>
      </c>
      <c r="Y56" s="107" t="str">
        <f t="shared" si="2"/>
        <v>-</v>
      </c>
    </row>
    <row r="57" spans="1:25" s="139" customFormat="1" x14ac:dyDescent="0.2">
      <c r="A57" s="163"/>
      <c r="B57" s="126" t="s">
        <v>71</v>
      </c>
      <c r="C57" s="79" t="s">
        <v>72</v>
      </c>
      <c r="D57" s="79" t="s">
        <v>72</v>
      </c>
      <c r="E57" s="79" t="s">
        <v>72</v>
      </c>
      <c r="F57" s="79" t="s">
        <v>72</v>
      </c>
      <c r="G57" s="79" t="s">
        <v>72</v>
      </c>
      <c r="H57" s="79" t="s">
        <v>72</v>
      </c>
      <c r="I57" s="79" t="s">
        <v>72</v>
      </c>
      <c r="J57" s="79" t="s">
        <v>72</v>
      </c>
      <c r="K57" s="79" t="s">
        <v>72</v>
      </c>
      <c r="L57" s="79" t="s">
        <v>72</v>
      </c>
      <c r="M57" s="79" t="s">
        <v>72</v>
      </c>
      <c r="N57" s="79" t="s">
        <v>72</v>
      </c>
      <c r="O57" s="79" t="s">
        <v>72</v>
      </c>
      <c r="P57" s="79" t="s">
        <v>72</v>
      </c>
      <c r="Q57" s="79" t="s">
        <v>72</v>
      </c>
      <c r="R57" s="79" t="s">
        <v>72</v>
      </c>
      <c r="S57" s="79" t="s">
        <v>72</v>
      </c>
      <c r="T57" s="79" t="s">
        <v>72</v>
      </c>
      <c r="U57" s="79" t="s">
        <v>72</v>
      </c>
      <c r="V57" s="70" t="s">
        <v>72</v>
      </c>
      <c r="W57" s="109">
        <f>SUMIF(W7:W56,"&gt;0",W7:W56)</f>
        <v>0</v>
      </c>
      <c r="X57" s="109">
        <f>SUMIF(X7:X56,"&gt;0",X7:X56)</f>
        <v>0</v>
      </c>
      <c r="Y57" s="109">
        <f>SUMIF(Y7:Y56,"&gt;0",Y7:Y56)</f>
        <v>0</v>
      </c>
    </row>
    <row r="58" spans="1:25" x14ac:dyDescent="0.2">
      <c r="V58" s="56"/>
      <c r="W58" s="56"/>
      <c r="X58" s="56"/>
      <c r="Y58" s="56"/>
    </row>
  </sheetData>
  <sheetProtection algorithmName="SHA-512" hashValue="zo7OL2B2IX/8lKyxbSq219vAjGi+NX8sbYm1jwCvS+WdMt3Eobrow2fakL7fnxXIuAe9zg+ZnJoVyx4KPc50ag==" saltValue="ship55XRXFNh/3dM5Uu8VQ==" spinCount="100000" sheet="1" objects="1" scenarios="1" formatCells="0" formatRows="0"/>
  <mergeCells count="4">
    <mergeCell ref="W3:Y3"/>
    <mergeCell ref="A7:A57"/>
    <mergeCell ref="B3:F3"/>
    <mergeCell ref="G3:U3"/>
  </mergeCells>
  <phoneticPr fontId="2"/>
  <pageMargins left="0.7" right="0.7" top="0.75" bottom="0.75" header="0.3" footer="0.3"/>
  <pageSetup paperSize="9" scale="1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36"/>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49.6328125" style="1" customWidth="1"/>
    <col min="6" max="6" width="10" style="1" customWidth="1"/>
    <col min="7" max="7" width="15" style="1" customWidth="1"/>
    <col min="8" max="8" width="14.6328125" style="1" customWidth="1"/>
    <col min="9" max="9" width="14.36328125" style="6" bestFit="1" customWidth="1"/>
    <col min="10" max="16384" width="9" style="1"/>
  </cols>
  <sheetData>
    <row r="1" spans="1:11" x14ac:dyDescent="0.2">
      <c r="I1" s="13" t="str">
        <f>'MPS(input)'!K1</f>
        <v>Monitoring Spreadsheet: JCM_TH_AM012_ver01.0</v>
      </c>
    </row>
    <row r="2" spans="1:11" ht="18" customHeight="1" x14ac:dyDescent="0.2">
      <c r="I2" s="13" t="str">
        <f>'MPS(input)'!K2</f>
        <v>Reference Number:</v>
      </c>
    </row>
    <row r="3" spans="1:11" ht="27.75" customHeight="1" x14ac:dyDescent="0.2">
      <c r="A3" s="166" t="s">
        <v>171</v>
      </c>
      <c r="B3" s="166"/>
      <c r="C3" s="166"/>
      <c r="D3" s="166"/>
      <c r="E3" s="166"/>
      <c r="F3" s="166"/>
      <c r="G3" s="166"/>
      <c r="H3" s="166"/>
      <c r="I3" s="166"/>
    </row>
    <row r="4" spans="1:11" ht="11.25" customHeight="1" x14ac:dyDescent="0.2"/>
    <row r="5" spans="1:11" ht="18.75" customHeight="1" thickBot="1" x14ac:dyDescent="0.25">
      <c r="A5" s="33" t="s">
        <v>73</v>
      </c>
      <c r="B5" s="34"/>
      <c r="C5" s="34"/>
      <c r="D5" s="34"/>
      <c r="E5" s="35"/>
      <c r="F5" s="36" t="s">
        <v>0</v>
      </c>
      <c r="G5" s="58" t="s">
        <v>41</v>
      </c>
      <c r="H5" s="36" t="s">
        <v>42</v>
      </c>
      <c r="I5" s="37" t="s">
        <v>1</v>
      </c>
    </row>
    <row r="6" spans="1:11" ht="18.75" customHeight="1" thickBot="1" x14ac:dyDescent="0.25">
      <c r="A6" s="38"/>
      <c r="B6" s="39" t="s">
        <v>74</v>
      </c>
      <c r="C6" s="40"/>
      <c r="D6" s="40"/>
      <c r="E6" s="40"/>
      <c r="F6" s="41" t="s">
        <v>81</v>
      </c>
      <c r="G6" s="59">
        <f>G8-G11</f>
        <v>0</v>
      </c>
      <c r="H6" s="57" t="s">
        <v>77</v>
      </c>
      <c r="I6" s="42" t="s">
        <v>75</v>
      </c>
    </row>
    <row r="7" spans="1:11" ht="18.75" customHeight="1" thickBot="1" x14ac:dyDescent="0.25">
      <c r="A7" s="33" t="s">
        <v>43</v>
      </c>
      <c r="B7" s="35"/>
      <c r="C7" s="34"/>
      <c r="D7" s="36"/>
      <c r="E7" s="36"/>
      <c r="F7" s="36"/>
      <c r="G7" s="60"/>
      <c r="H7" s="35"/>
      <c r="I7" s="36"/>
    </row>
    <row r="8" spans="1:11" ht="18.75" customHeight="1" thickBot="1" x14ac:dyDescent="0.25">
      <c r="A8" s="43"/>
      <c r="B8" s="44" t="s">
        <v>76</v>
      </c>
      <c r="C8" s="40"/>
      <c r="D8" s="40"/>
      <c r="E8" s="40"/>
      <c r="F8" s="41" t="s">
        <v>81</v>
      </c>
      <c r="G8" s="59">
        <f>G9</f>
        <v>0</v>
      </c>
      <c r="H8" s="57" t="s">
        <v>77</v>
      </c>
      <c r="I8" s="41" t="s">
        <v>78</v>
      </c>
      <c r="K8" s="16"/>
    </row>
    <row r="9" spans="1:11" ht="18.75" customHeight="1" x14ac:dyDescent="0.2">
      <c r="A9" s="38"/>
      <c r="B9" s="45"/>
      <c r="C9" s="49" t="s">
        <v>76</v>
      </c>
      <c r="D9" s="49"/>
      <c r="E9" s="49"/>
      <c r="F9" s="41" t="s">
        <v>81</v>
      </c>
      <c r="G9" s="61">
        <f>'MPS(input_separate)'!W57</f>
        <v>0</v>
      </c>
      <c r="H9" s="41" t="s">
        <v>77</v>
      </c>
      <c r="I9" s="41" t="s">
        <v>78</v>
      </c>
    </row>
    <row r="10" spans="1:11" ht="18.75" customHeight="1" thickBot="1" x14ac:dyDescent="0.25">
      <c r="A10" s="33" t="s">
        <v>44</v>
      </c>
      <c r="B10" s="34"/>
      <c r="C10" s="34"/>
      <c r="D10" s="34"/>
      <c r="E10" s="35"/>
      <c r="F10" s="36"/>
      <c r="G10" s="62"/>
      <c r="H10" s="35"/>
      <c r="I10" s="36"/>
    </row>
    <row r="11" spans="1:11" ht="16.5" thickBot="1" x14ac:dyDescent="0.25">
      <c r="A11" s="43"/>
      <c r="B11" s="46" t="s">
        <v>79</v>
      </c>
      <c r="C11" s="47"/>
      <c r="D11" s="47"/>
      <c r="E11" s="47"/>
      <c r="F11" s="41" t="s">
        <v>81</v>
      </c>
      <c r="G11" s="63">
        <f>G12</f>
        <v>0</v>
      </c>
      <c r="H11" s="57" t="s">
        <v>77</v>
      </c>
      <c r="I11" s="41" t="s">
        <v>80</v>
      </c>
    </row>
    <row r="12" spans="1:11" ht="16" x14ac:dyDescent="0.2">
      <c r="A12" s="38"/>
      <c r="B12" s="48"/>
      <c r="C12" s="49" t="s">
        <v>95</v>
      </c>
      <c r="D12" s="100"/>
      <c r="E12" s="100"/>
      <c r="F12" s="41" t="s">
        <v>81</v>
      </c>
      <c r="G12" s="64">
        <f>'MPS(input_separate)'!X57</f>
        <v>0</v>
      </c>
      <c r="H12" s="41" t="s">
        <v>77</v>
      </c>
      <c r="I12" s="41" t="s">
        <v>80</v>
      </c>
    </row>
    <row r="13" spans="1:11" x14ac:dyDescent="0.2">
      <c r="A13" s="2"/>
      <c r="B13" s="2"/>
      <c r="C13" s="2"/>
      <c r="D13" s="2"/>
      <c r="E13" s="2"/>
      <c r="F13" s="8"/>
      <c r="G13" s="7"/>
      <c r="H13" s="7"/>
      <c r="I13" s="101"/>
    </row>
    <row r="14" spans="1:11" ht="21.75" customHeight="1" x14ac:dyDescent="0.2">
      <c r="E14" s="2" t="s">
        <v>2</v>
      </c>
      <c r="F14" s="4"/>
    </row>
    <row r="15" spans="1:11" s="6" customFormat="1" ht="40.15" customHeight="1" x14ac:dyDescent="0.2">
      <c r="E15" s="51" t="s">
        <v>118</v>
      </c>
      <c r="F15" s="55">
        <v>1.2</v>
      </c>
      <c r="G15" s="52" t="s">
        <v>45</v>
      </c>
      <c r="H15" s="53" t="s">
        <v>37</v>
      </c>
      <c r="I15" s="95"/>
    </row>
    <row r="16" spans="1:11" s="6" customFormat="1" ht="40.15" customHeight="1" x14ac:dyDescent="0.2">
      <c r="E16" s="51" t="s">
        <v>119</v>
      </c>
      <c r="F16" s="55">
        <v>4.18</v>
      </c>
      <c r="G16" s="51" t="s">
        <v>166</v>
      </c>
      <c r="H16" s="53" t="s">
        <v>39</v>
      </c>
      <c r="I16" s="95"/>
      <c r="K16" s="17"/>
    </row>
    <row r="17" spans="1:11" s="6" customFormat="1" ht="40.15" customHeight="1" x14ac:dyDescent="0.2">
      <c r="E17" s="51" t="s">
        <v>112</v>
      </c>
      <c r="F17" s="54">
        <v>38.5</v>
      </c>
      <c r="G17" s="51" t="s">
        <v>163</v>
      </c>
      <c r="H17" s="53" t="s">
        <v>64</v>
      </c>
    </row>
    <row r="18" spans="1:11" s="6" customFormat="1" ht="15" customHeight="1" x14ac:dyDescent="0.2">
      <c r="H18" s="2"/>
    </row>
    <row r="19" spans="1:11" s="6" customFormat="1" ht="22" customHeight="1" x14ac:dyDescent="0.2">
      <c r="A19" s="1"/>
      <c r="B19" s="1"/>
      <c r="C19" s="1"/>
      <c r="D19" s="1"/>
      <c r="E19" s="1"/>
      <c r="F19" s="1"/>
      <c r="G19" s="1"/>
      <c r="H19" s="1"/>
      <c r="I19" s="1"/>
      <c r="J19" s="1"/>
    </row>
    <row r="20" spans="1:11" s="6" customFormat="1" ht="22" customHeight="1" x14ac:dyDescent="0.2">
      <c r="A20" s="1"/>
      <c r="B20" s="1"/>
      <c r="C20" s="1"/>
      <c r="D20" s="1"/>
      <c r="E20" s="1"/>
      <c r="F20" s="1"/>
      <c r="G20" s="1"/>
      <c r="H20" s="1"/>
      <c r="I20" s="1"/>
      <c r="J20" s="1"/>
    </row>
    <row r="21" spans="1:11" s="6" customFormat="1" ht="22" customHeight="1" x14ac:dyDescent="0.2">
      <c r="A21" s="1"/>
      <c r="B21" s="1"/>
      <c r="C21" s="1"/>
      <c r="D21" s="1"/>
      <c r="E21" s="1"/>
      <c r="F21" s="1"/>
      <c r="G21" s="1"/>
      <c r="H21" s="1"/>
      <c r="I21" s="1"/>
      <c r="J21" s="1"/>
    </row>
    <row r="22" spans="1:11" ht="18.75" customHeight="1" x14ac:dyDescent="0.2">
      <c r="I22" s="1"/>
      <c r="K22" s="12"/>
    </row>
    <row r="23" spans="1:11" ht="18.75" customHeight="1" x14ac:dyDescent="0.2">
      <c r="I23" s="1"/>
    </row>
    <row r="24" spans="1:11" ht="18.75" customHeight="1" x14ac:dyDescent="0.2">
      <c r="I24" s="1"/>
    </row>
    <row r="25" spans="1:11" ht="18.75" customHeight="1" x14ac:dyDescent="0.2">
      <c r="I25" s="1"/>
    </row>
    <row r="26" spans="1:11" ht="18.75" customHeight="1" x14ac:dyDescent="0.2">
      <c r="I26" s="1"/>
    </row>
    <row r="27" spans="1:11" ht="18.75" customHeight="1" x14ac:dyDescent="0.2">
      <c r="I27" s="1"/>
    </row>
    <row r="28" spans="1:11" ht="18.75" customHeight="1" x14ac:dyDescent="0.2">
      <c r="I28" s="1"/>
    </row>
    <row r="29" spans="1:11" ht="18.75" customHeight="1" x14ac:dyDescent="0.2">
      <c r="I29" s="1"/>
    </row>
    <row r="30" spans="1:11" ht="36.75" customHeight="1" x14ac:dyDescent="0.2">
      <c r="I30" s="1"/>
    </row>
    <row r="31" spans="1:11" ht="18.75" customHeight="1" x14ac:dyDescent="0.2">
      <c r="I31" s="1"/>
    </row>
    <row r="32" spans="1:11" ht="18.75" customHeight="1" x14ac:dyDescent="0.2">
      <c r="I32" s="1"/>
    </row>
    <row r="33" spans="9:9" ht="18.75" customHeight="1" x14ac:dyDescent="0.2">
      <c r="I33" s="1"/>
    </row>
    <row r="34" spans="9:9" ht="18.75" customHeight="1" x14ac:dyDescent="0.2">
      <c r="I34" s="1"/>
    </row>
    <row r="35" spans="9:9" ht="18.75" customHeight="1" x14ac:dyDescent="0.2">
      <c r="I35" s="1"/>
    </row>
    <row r="36" spans="9:9" x14ac:dyDescent="0.2">
      <c r="I36" s="1"/>
    </row>
  </sheetData>
  <sheetProtection algorithmName="SHA-512" hashValue="/3s1268yBS+S3ArUMO98fIG103i91hT3hVPqTuqOpU43liapjZ11StoStEFSPcicWVbG62orrIyTSGyRzgoGnQ==" saltValue="qXjG9enHiTGPf2bDPy+z3g==" spinCount="100000" sheet="1" objects="1" scenarios="1"/>
  <mergeCells count="1">
    <mergeCell ref="A3:I3"/>
  </mergeCells>
  <phoneticPr fontId="9"/>
  <pageMargins left="0.70866141732283472" right="0.70866141732283472" top="0.74803149606299213" bottom="0.74803149606299213" header="0.31496062992125984" footer="0.31496062992125984"/>
  <pageSetup paperSize="9" scale="74"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7D152-CFAD-47E0-A1FD-407D8314A120}">
  <sheetPr>
    <tabColor theme="3" tint="0.39997558519241921"/>
  </sheetPr>
  <dimension ref="A1:C12"/>
  <sheetViews>
    <sheetView showGridLines="0" view="pageBreakPreview" zoomScale="85" zoomScaleNormal="80" zoomScaleSheetLayoutView="85" workbookViewId="0"/>
  </sheetViews>
  <sheetFormatPr defaultColWidth="9" defaultRowHeight="13" x14ac:dyDescent="0.2"/>
  <cols>
    <col min="1" max="1" width="3.6328125" customWidth="1"/>
    <col min="2" max="2" width="36.36328125" customWidth="1"/>
    <col min="3" max="3" width="49.08984375" customWidth="1"/>
  </cols>
  <sheetData>
    <row r="1" spans="1:3" ht="18" customHeight="1" x14ac:dyDescent="0.2">
      <c r="C1" s="119" t="str">
        <f>'MPS(input)'!K1</f>
        <v>Monitoring Spreadsheet: JCM_TH_AM012_ver01.0</v>
      </c>
    </row>
    <row r="2" spans="1:3" ht="18" customHeight="1" x14ac:dyDescent="0.2">
      <c r="C2" s="119" t="str">
        <f>'MPS(input)'!K2</f>
        <v>Reference Number:</v>
      </c>
    </row>
    <row r="3" spans="1:3" ht="24.75" customHeight="1" x14ac:dyDescent="0.2">
      <c r="A3" s="167" t="s">
        <v>187</v>
      </c>
      <c r="B3" s="167"/>
      <c r="C3" s="167"/>
    </row>
    <row r="5" spans="1:3" ht="21" customHeight="1" x14ac:dyDescent="0.2">
      <c r="B5" s="120" t="s">
        <v>188</v>
      </c>
      <c r="C5" s="120" t="s">
        <v>189</v>
      </c>
    </row>
    <row r="6" spans="1:3" ht="54.75" customHeight="1" x14ac:dyDescent="0.2">
      <c r="B6" s="121"/>
      <c r="C6" s="121"/>
    </row>
    <row r="7" spans="1:3" ht="54.75" customHeight="1" x14ac:dyDescent="0.2">
      <c r="B7" s="121"/>
      <c r="C7" s="121"/>
    </row>
    <row r="8" spans="1:3" ht="54.75" customHeight="1" x14ac:dyDescent="0.2">
      <c r="B8" s="121"/>
      <c r="C8" s="121"/>
    </row>
    <row r="9" spans="1:3" ht="54.75" customHeight="1" x14ac:dyDescent="0.2">
      <c r="B9" s="121"/>
      <c r="C9" s="121"/>
    </row>
    <row r="10" spans="1:3" ht="54.75" customHeight="1" x14ac:dyDescent="0.2">
      <c r="B10" s="121"/>
      <c r="C10" s="121"/>
    </row>
    <row r="11" spans="1:3" ht="54.75" customHeight="1" x14ac:dyDescent="0.2">
      <c r="B11" s="121"/>
      <c r="C11" s="121"/>
    </row>
    <row r="12" spans="1:3" ht="54.75" customHeight="1" x14ac:dyDescent="0.2">
      <c r="B12" s="121"/>
      <c r="C12" s="121"/>
    </row>
  </sheetData>
  <sheetProtection algorithmName="SHA-512" hashValue="2cAdJQLIOJVUitnJgui1Yk3ds6X/lJjoAgferfU6Y83jKynUHSWFdXqMjNNDa6wKUOnmonUF0gD4eHH5BSVQ7A==" saltValue="NRzmLGuDINIDBWNl02pEjg==" spinCount="100000" sheet="1" objects="1" scenarios="1" formatCells="0" formatRows="0" insertRows="0"/>
  <mergeCells count="1">
    <mergeCell ref="A3:C3"/>
  </mergeCells>
  <phoneticPr fontId="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4DED2-FFF1-4AE1-94D7-CF1BB538EF47}">
  <sheetPr>
    <tabColor theme="5" tint="0.39997558519241921"/>
    <pageSetUpPr fitToPage="1"/>
  </sheetPr>
  <dimension ref="A1:R48"/>
  <sheetViews>
    <sheetView showGridLines="0" view="pageBreakPreview" zoomScale="80" zoomScaleNormal="60" zoomScaleSheetLayoutView="80" workbookViewId="0"/>
  </sheetViews>
  <sheetFormatPr defaultColWidth="9" defaultRowHeight="14" x14ac:dyDescent="0.2"/>
  <cols>
    <col min="1" max="1" width="3.6328125" style="1" customWidth="1"/>
    <col min="2" max="2" width="18.90625" style="1" customWidth="1"/>
    <col min="3" max="3" width="14" style="1" customWidth="1"/>
    <col min="4" max="4" width="16.90625" style="1" customWidth="1"/>
    <col min="5" max="5" width="32.26953125" style="1" customWidth="1"/>
    <col min="6" max="6" width="14.08984375" style="6" customWidth="1"/>
    <col min="7" max="7" width="14" style="1" customWidth="1"/>
    <col min="8" max="8" width="15.453125" style="1" customWidth="1"/>
    <col min="9" max="9" width="21.36328125" style="1" customWidth="1"/>
    <col min="10" max="10" width="78" style="1" customWidth="1"/>
    <col min="11" max="12" width="17.6328125" style="1" customWidth="1"/>
    <col min="13" max="16384" width="9" style="1"/>
  </cols>
  <sheetData>
    <row r="1" spans="1:12" ht="18" customHeight="1" x14ac:dyDescent="0.2">
      <c r="L1" s="13" t="str">
        <f>'MPS(input)'!K1</f>
        <v>Monitoring Spreadsheet: JCM_TH_AM012_ver01.0</v>
      </c>
    </row>
    <row r="2" spans="1:12" ht="18" customHeight="1" x14ac:dyDescent="0.2">
      <c r="L2" s="13" t="str">
        <f>'MPS(input)'!K2</f>
        <v>Reference Number:</v>
      </c>
    </row>
    <row r="3" spans="1:12" ht="27.75" customHeight="1" x14ac:dyDescent="0.2">
      <c r="A3" s="81" t="s">
        <v>191</v>
      </c>
      <c r="B3" s="81"/>
      <c r="C3" s="14"/>
      <c r="D3" s="14"/>
      <c r="E3" s="14"/>
      <c r="F3" s="31"/>
      <c r="G3" s="14"/>
      <c r="H3" s="14"/>
      <c r="I3" s="14"/>
      <c r="J3" s="14"/>
      <c r="K3" s="14"/>
      <c r="L3" s="15"/>
    </row>
    <row r="5" spans="1:12" ht="18.75" customHeight="1" x14ac:dyDescent="0.2">
      <c r="A5" s="5" t="s">
        <v>193</v>
      </c>
      <c r="B5" s="5"/>
      <c r="C5" s="5"/>
    </row>
    <row r="6" spans="1:12" ht="18.75" customHeight="1" x14ac:dyDescent="0.2">
      <c r="A6" s="5"/>
      <c r="B6" s="85" t="s">
        <v>4</v>
      </c>
      <c r="C6" s="85" t="s">
        <v>5</v>
      </c>
      <c r="D6" s="85" t="s">
        <v>6</v>
      </c>
      <c r="E6" s="85" t="s">
        <v>7</v>
      </c>
      <c r="F6" s="85" t="s">
        <v>8</v>
      </c>
      <c r="G6" s="85" t="s">
        <v>9</v>
      </c>
      <c r="H6" s="85" t="s">
        <v>10</v>
      </c>
      <c r="I6" s="85" t="s">
        <v>11</v>
      </c>
      <c r="J6" s="85" t="s">
        <v>12</v>
      </c>
      <c r="K6" s="85" t="s">
        <v>13</v>
      </c>
      <c r="L6" s="85" t="s">
        <v>201</v>
      </c>
    </row>
    <row r="7" spans="1:12" s="9" customFormat="1" ht="39" customHeight="1" x14ac:dyDescent="0.2">
      <c r="B7" s="85" t="s">
        <v>200</v>
      </c>
      <c r="C7" s="85" t="s">
        <v>14</v>
      </c>
      <c r="D7" s="85" t="s">
        <v>15</v>
      </c>
      <c r="E7" s="85" t="s">
        <v>16</v>
      </c>
      <c r="F7" s="85" t="s">
        <v>202</v>
      </c>
      <c r="G7" s="85" t="s">
        <v>18</v>
      </c>
      <c r="H7" s="85" t="s">
        <v>19</v>
      </c>
      <c r="I7" s="85" t="s">
        <v>20</v>
      </c>
      <c r="J7" s="85" t="s">
        <v>83</v>
      </c>
      <c r="K7" s="85" t="s">
        <v>21</v>
      </c>
      <c r="L7" s="85" t="s">
        <v>22</v>
      </c>
    </row>
    <row r="8" spans="1:12" ht="118.5" customHeight="1" x14ac:dyDescent="0.2">
      <c r="B8" s="140"/>
      <c r="C8" s="86" t="s">
        <v>29</v>
      </c>
      <c r="D8" s="30" t="s">
        <v>96</v>
      </c>
      <c r="E8" s="50" t="s">
        <v>173</v>
      </c>
      <c r="F8" s="30" t="s">
        <v>161</v>
      </c>
      <c r="G8" s="28" t="s">
        <v>160</v>
      </c>
      <c r="H8" s="132" t="s">
        <v>27</v>
      </c>
      <c r="I8" s="90" t="s">
        <v>30</v>
      </c>
      <c r="J8" s="133" t="s">
        <v>66</v>
      </c>
      <c r="K8" s="134" t="s">
        <v>31</v>
      </c>
      <c r="L8" s="32" t="s">
        <v>190</v>
      </c>
    </row>
    <row r="9" spans="1:12" ht="180.75" customHeight="1" x14ac:dyDescent="0.2">
      <c r="B9" s="140"/>
      <c r="C9" s="86" t="s">
        <v>32</v>
      </c>
      <c r="D9" s="30" t="s">
        <v>97</v>
      </c>
      <c r="E9" s="50" t="s">
        <v>174</v>
      </c>
      <c r="F9" s="30" t="s">
        <v>161</v>
      </c>
      <c r="G9" s="28" t="s">
        <v>160</v>
      </c>
      <c r="H9" s="132" t="s">
        <v>27</v>
      </c>
      <c r="I9" s="90" t="s">
        <v>30</v>
      </c>
      <c r="J9" s="133" t="s">
        <v>84</v>
      </c>
      <c r="K9" s="134" t="s">
        <v>31</v>
      </c>
      <c r="L9" s="32" t="s">
        <v>190</v>
      </c>
    </row>
    <row r="10" spans="1:12" ht="126" customHeight="1" x14ac:dyDescent="0.2">
      <c r="B10" s="140"/>
      <c r="C10" s="86" t="s">
        <v>36</v>
      </c>
      <c r="D10" s="30" t="s">
        <v>98</v>
      </c>
      <c r="E10" s="50" t="s">
        <v>101</v>
      </c>
      <c r="F10" s="30" t="s">
        <v>161</v>
      </c>
      <c r="G10" s="28" t="s">
        <v>160</v>
      </c>
      <c r="H10" s="132" t="s">
        <v>27</v>
      </c>
      <c r="I10" s="90" t="s">
        <v>30</v>
      </c>
      <c r="J10" s="133" t="s">
        <v>66</v>
      </c>
      <c r="K10" s="134" t="s">
        <v>31</v>
      </c>
      <c r="L10" s="32" t="s">
        <v>190</v>
      </c>
    </row>
    <row r="11" spans="1:12" ht="126" customHeight="1" x14ac:dyDescent="0.2">
      <c r="A11" s="4"/>
      <c r="B11" s="140"/>
      <c r="C11" s="86" t="s">
        <v>46</v>
      </c>
      <c r="D11" s="30" t="s">
        <v>99</v>
      </c>
      <c r="E11" s="50" t="s">
        <v>102</v>
      </c>
      <c r="F11" s="30" t="s">
        <v>161</v>
      </c>
      <c r="G11" s="28" t="s">
        <v>133</v>
      </c>
      <c r="H11" s="132" t="s">
        <v>27</v>
      </c>
      <c r="I11" s="90" t="s">
        <v>30</v>
      </c>
      <c r="J11" s="135" t="s">
        <v>67</v>
      </c>
      <c r="K11" s="134" t="s">
        <v>31</v>
      </c>
      <c r="L11" s="32" t="s">
        <v>190</v>
      </c>
    </row>
    <row r="12" spans="1:12" ht="8.25" customHeight="1" x14ac:dyDescent="0.2"/>
    <row r="13" spans="1:12" ht="21.75" customHeight="1" x14ac:dyDescent="0.2">
      <c r="A13" s="69" t="s">
        <v>197</v>
      </c>
      <c r="B13" s="69"/>
      <c r="C13" s="69"/>
      <c r="D13" s="16"/>
      <c r="E13" s="16"/>
      <c r="F13" s="16"/>
      <c r="G13" s="16"/>
      <c r="H13" s="16"/>
      <c r="I13" s="16"/>
      <c r="J13" s="16"/>
      <c r="K13" s="16"/>
      <c r="L13" s="16"/>
    </row>
    <row r="14" spans="1:12" s="124" customFormat="1" ht="24" customHeight="1" x14ac:dyDescent="0.2">
      <c r="A14" s="122"/>
      <c r="B14" s="123" t="s">
        <v>4</v>
      </c>
      <c r="C14" s="85" t="s">
        <v>5</v>
      </c>
      <c r="D14" s="85" t="s">
        <v>6</v>
      </c>
      <c r="E14" s="85" t="s">
        <v>7</v>
      </c>
      <c r="F14" s="85" t="s">
        <v>8</v>
      </c>
      <c r="G14" s="85" t="s">
        <v>9</v>
      </c>
      <c r="H14" s="85" t="s">
        <v>10</v>
      </c>
      <c r="I14" s="85" t="s">
        <v>11</v>
      </c>
      <c r="J14" s="85" t="s">
        <v>12</v>
      </c>
      <c r="K14" s="85" t="s">
        <v>13</v>
      </c>
      <c r="L14" s="85" t="s">
        <v>201</v>
      </c>
    </row>
    <row r="15" spans="1:12" s="124" customFormat="1" ht="53.25" customHeight="1" x14ac:dyDescent="0.2">
      <c r="A15" s="125"/>
      <c r="B15" s="123" t="s">
        <v>200</v>
      </c>
      <c r="C15" s="123" t="s">
        <v>14</v>
      </c>
      <c r="D15" s="123" t="s">
        <v>15</v>
      </c>
      <c r="E15" s="123" t="s">
        <v>16</v>
      </c>
      <c r="F15" s="123" t="s">
        <v>202</v>
      </c>
      <c r="G15" s="123" t="s">
        <v>18</v>
      </c>
      <c r="H15" s="123" t="s">
        <v>19</v>
      </c>
      <c r="I15" s="123" t="s">
        <v>20</v>
      </c>
      <c r="J15" s="123" t="s">
        <v>83</v>
      </c>
      <c r="K15" s="123" t="s">
        <v>21</v>
      </c>
      <c r="L15" s="123" t="s">
        <v>22</v>
      </c>
    </row>
    <row r="16" spans="1:12" ht="108.75" customHeight="1" x14ac:dyDescent="0.2">
      <c r="A16" s="16"/>
      <c r="B16" s="140"/>
      <c r="C16" s="87" t="s">
        <v>127</v>
      </c>
      <c r="D16" s="88" t="s">
        <v>175</v>
      </c>
      <c r="E16" s="73" t="s">
        <v>176</v>
      </c>
      <c r="F16" s="89"/>
      <c r="G16" s="73" t="s">
        <v>128</v>
      </c>
      <c r="H16" s="90" t="s">
        <v>23</v>
      </c>
      <c r="I16" s="90" t="s">
        <v>129</v>
      </c>
      <c r="J16" s="91" t="s">
        <v>130</v>
      </c>
      <c r="K16" s="91" t="s">
        <v>31</v>
      </c>
      <c r="L16" s="91" t="s">
        <v>131</v>
      </c>
    </row>
    <row r="17" spans="1:18" ht="139.5" customHeight="1" x14ac:dyDescent="0.2">
      <c r="A17" s="16"/>
      <c r="B17" s="140"/>
      <c r="C17" s="87" t="s">
        <v>132</v>
      </c>
      <c r="D17" s="88" t="s">
        <v>177</v>
      </c>
      <c r="E17" s="73" t="s">
        <v>178</v>
      </c>
      <c r="F17" s="89"/>
      <c r="G17" s="92" t="s">
        <v>133</v>
      </c>
      <c r="H17" s="90" t="s">
        <v>27</v>
      </c>
      <c r="I17" s="90" t="s">
        <v>30</v>
      </c>
      <c r="J17" s="93" t="s">
        <v>179</v>
      </c>
      <c r="K17" s="91" t="s">
        <v>31</v>
      </c>
      <c r="L17" s="91" t="s">
        <v>131</v>
      </c>
    </row>
    <row r="18" spans="1:18" ht="15" customHeight="1" x14ac:dyDescent="0.2">
      <c r="F18" s="1"/>
    </row>
    <row r="19" spans="1:18" ht="20.149999999999999" customHeight="1" x14ac:dyDescent="0.2">
      <c r="A19" s="5" t="s">
        <v>195</v>
      </c>
      <c r="B19" s="5"/>
    </row>
    <row r="20" spans="1:18" ht="20.149999999999999" customHeight="1" x14ac:dyDescent="0.2">
      <c r="B20" s="172" t="s">
        <v>4</v>
      </c>
      <c r="C20" s="173"/>
      <c r="D20" s="142" t="s">
        <v>5</v>
      </c>
      <c r="E20" s="142"/>
      <c r="F20" s="85" t="s">
        <v>6</v>
      </c>
      <c r="G20" s="85" t="s">
        <v>7</v>
      </c>
      <c r="H20" s="142" t="s">
        <v>8</v>
      </c>
      <c r="I20" s="142"/>
      <c r="J20" s="142"/>
      <c r="K20" s="142" t="s">
        <v>9</v>
      </c>
      <c r="L20" s="142"/>
    </row>
    <row r="21" spans="1:18" ht="39" customHeight="1" x14ac:dyDescent="0.2">
      <c r="B21" s="174" t="s">
        <v>15</v>
      </c>
      <c r="C21" s="175"/>
      <c r="D21" s="142" t="s">
        <v>16</v>
      </c>
      <c r="E21" s="142"/>
      <c r="F21" s="85" t="s">
        <v>17</v>
      </c>
      <c r="G21" s="85" t="s">
        <v>18</v>
      </c>
      <c r="H21" s="142" t="s">
        <v>20</v>
      </c>
      <c r="I21" s="142"/>
      <c r="J21" s="142"/>
      <c r="K21" s="142" t="s">
        <v>22</v>
      </c>
      <c r="L21" s="142"/>
    </row>
    <row r="22" spans="1:18" ht="117" customHeight="1" x14ac:dyDescent="0.2">
      <c r="B22" s="176" t="s">
        <v>143</v>
      </c>
      <c r="C22" s="177"/>
      <c r="D22" s="155" t="s">
        <v>144</v>
      </c>
      <c r="E22" s="155"/>
      <c r="F22" s="127">
        <f>'MPS(input)'!E22</f>
        <v>0</v>
      </c>
      <c r="G22" s="73" t="s">
        <v>145</v>
      </c>
      <c r="H22" s="168" t="str">
        <f>'MPS(input)'!G22</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2" s="168"/>
      <c r="J22" s="168"/>
      <c r="K22" s="169">
        <f>'MPS(input)'!J22</f>
        <v>0</v>
      </c>
      <c r="L22" s="169"/>
    </row>
    <row r="23" spans="1:18" ht="117" customHeight="1" x14ac:dyDescent="0.2">
      <c r="B23" s="176" t="s">
        <v>143</v>
      </c>
      <c r="C23" s="177"/>
      <c r="D23" s="155" t="s">
        <v>146</v>
      </c>
      <c r="E23" s="155"/>
      <c r="F23" s="127">
        <f>'MPS(input)'!E23</f>
        <v>0</v>
      </c>
      <c r="G23" s="73" t="s">
        <v>145</v>
      </c>
      <c r="H23" s="168" t="str">
        <f>'MPS(input)'!G23</f>
        <v>Power generation efficiency obtained from manufacturer's specification</v>
      </c>
      <c r="I23" s="168"/>
      <c r="J23" s="168"/>
      <c r="K23" s="168" t="str">
        <f>'MPS(input)'!J23</f>
        <v>Calculated</v>
      </c>
      <c r="L23" s="168"/>
    </row>
    <row r="24" spans="1:18" ht="117" customHeight="1" x14ac:dyDescent="0.2">
      <c r="B24" s="176" t="s">
        <v>143</v>
      </c>
      <c r="C24" s="177"/>
      <c r="D24" s="159" t="s">
        <v>147</v>
      </c>
      <c r="E24" s="160"/>
      <c r="F24" s="127">
        <f>'MPS(input)'!E24</f>
        <v>0</v>
      </c>
      <c r="G24" s="73" t="s">
        <v>145</v>
      </c>
      <c r="H24" s="168" t="str">
        <f>'MPS(input)'!G24</f>
        <v>The power generation efficiency calculated from monitored data of the amount of fuel input for power generation and the amount of electricity generated</v>
      </c>
      <c r="I24" s="168"/>
      <c r="J24" s="168"/>
      <c r="K24" s="168" t="str">
        <f>'MPS(input)'!J24</f>
        <v>Calculated</v>
      </c>
      <c r="L24" s="168"/>
    </row>
    <row r="25" spans="1:18" ht="117" customHeight="1" x14ac:dyDescent="0.2">
      <c r="B25" s="176" t="s">
        <v>143</v>
      </c>
      <c r="C25" s="177"/>
      <c r="D25" s="155" t="s">
        <v>148</v>
      </c>
      <c r="E25" s="155"/>
      <c r="F25" s="127">
        <f>'MPS(input)'!E25</f>
        <v>0</v>
      </c>
      <c r="G25" s="73" t="s">
        <v>145</v>
      </c>
      <c r="H25" s="168" t="str">
        <f>'MPS(input)'!G25</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5" s="168"/>
      <c r="J25" s="168"/>
      <c r="K25" s="169">
        <f>'MPS(input)'!J25</f>
        <v>0</v>
      </c>
      <c r="L25" s="169"/>
    </row>
    <row r="26" spans="1:18" ht="117" customHeight="1" x14ac:dyDescent="0.2">
      <c r="B26" s="176" t="s">
        <v>143</v>
      </c>
      <c r="C26" s="177"/>
      <c r="D26" s="155" t="s">
        <v>149</v>
      </c>
      <c r="E26" s="155"/>
      <c r="F26" s="127">
        <f>'MPS(input)'!E26</f>
        <v>0</v>
      </c>
      <c r="G26" s="73" t="s">
        <v>145</v>
      </c>
      <c r="H26" s="168" t="str">
        <f>'MPS(input)'!G26</f>
        <v>The evidence stating information relevant to the value of emission factor (e.g. data of power generation, type of power plant, type of fossil fuel, period of time)</v>
      </c>
      <c r="I26" s="168"/>
      <c r="J26" s="168"/>
      <c r="K26" s="169">
        <f>'MPS(input)'!J26</f>
        <v>0</v>
      </c>
      <c r="L26" s="169"/>
    </row>
    <row r="27" spans="1:18" ht="68.25" customHeight="1" x14ac:dyDescent="0.2">
      <c r="B27" s="178" t="s">
        <v>58</v>
      </c>
      <c r="C27" s="179"/>
      <c r="D27" s="153" t="s">
        <v>60</v>
      </c>
      <c r="E27" s="154"/>
      <c r="F27" s="127" t="str">
        <f>'MPS(input)'!E27</f>
        <v>-</v>
      </c>
      <c r="G27" s="28" t="s">
        <v>161</v>
      </c>
      <c r="H27" s="168" t="str">
        <f>'MPS(input)'!G27</f>
        <v>Default value</v>
      </c>
      <c r="I27" s="168"/>
      <c r="J27" s="168"/>
      <c r="K27" s="168" t="str">
        <f>'MPS(input)'!J27</f>
        <v>Input on "MPS
(input_separate)"</v>
      </c>
      <c r="L27" s="168"/>
      <c r="M27" s="95"/>
      <c r="R27" s="10"/>
    </row>
    <row r="28" spans="1:18" ht="68.25" customHeight="1" x14ac:dyDescent="0.2">
      <c r="B28" s="170" t="s">
        <v>181</v>
      </c>
      <c r="C28" s="171"/>
      <c r="D28" s="153" t="s">
        <v>94</v>
      </c>
      <c r="E28" s="154"/>
      <c r="F28" s="127" t="str">
        <f>'MPS(input)'!E28</f>
        <v>-</v>
      </c>
      <c r="G28" s="28" t="s">
        <v>155</v>
      </c>
      <c r="H28" s="168" t="str">
        <f>'MPS(input)'!G28</f>
        <v xml:space="preserve">The most recent value available at the time of validation is applied and fixed for the monitoring period thereafter. </v>
      </c>
      <c r="I28" s="168"/>
      <c r="J28" s="168"/>
      <c r="K28" s="168" t="str">
        <f>'MPS(input)'!J28</f>
        <v>Input on "MPS
(input_separate)"</v>
      </c>
      <c r="L28" s="168"/>
      <c r="P28" s="19"/>
    </row>
    <row r="29" spans="1:18" ht="68.25" customHeight="1" x14ac:dyDescent="0.2">
      <c r="B29" s="170" t="s">
        <v>85</v>
      </c>
      <c r="C29" s="171"/>
      <c r="D29" s="153" t="s">
        <v>103</v>
      </c>
      <c r="E29" s="154"/>
      <c r="F29" s="127" t="str">
        <f>'MPS(input)'!E29</f>
        <v>-</v>
      </c>
      <c r="G29" s="28" t="s">
        <v>162</v>
      </c>
      <c r="H29" s="168" t="str">
        <f>'MPS(input)'!G29</f>
        <v xml:space="preserve">The value is calculated based on steam table using the values in operating manual or a value displayed on the control panel at factory at the time of validation. The value is fixed for the monitoring period. </v>
      </c>
      <c r="I29" s="168"/>
      <c r="J29" s="168"/>
      <c r="K29" s="168" t="str">
        <f>'MPS(input)'!J29</f>
        <v>Input on "MPS
(input_separate)"</v>
      </c>
      <c r="L29" s="168"/>
      <c r="N29" s="19"/>
      <c r="Q29" s="95"/>
      <c r="R29" s="95"/>
    </row>
    <row r="30" spans="1:18" ht="68.25" customHeight="1" x14ac:dyDescent="0.2">
      <c r="B30" s="170" t="s">
        <v>61</v>
      </c>
      <c r="C30" s="171"/>
      <c r="D30" s="153" t="s">
        <v>69</v>
      </c>
      <c r="E30" s="154"/>
      <c r="F30" s="127">
        <f>'MPS(input)'!E30</f>
        <v>38.5</v>
      </c>
      <c r="G30" s="30" t="s">
        <v>163</v>
      </c>
      <c r="H30" s="168" t="str">
        <f>'MPS(input)'!G30</f>
        <v>Default value</v>
      </c>
      <c r="I30" s="168"/>
      <c r="J30" s="168"/>
      <c r="K30" s="168" t="str">
        <f>'MPS(input)'!J30</f>
        <v>N/A</v>
      </c>
      <c r="L30" s="168"/>
      <c r="M30" s="95"/>
      <c r="N30" s="10"/>
      <c r="O30" s="18"/>
    </row>
    <row r="31" spans="1:18" ht="68.25" customHeight="1" x14ac:dyDescent="0.2">
      <c r="B31" s="170" t="s">
        <v>86</v>
      </c>
      <c r="C31" s="171"/>
      <c r="D31" s="153" t="s">
        <v>182</v>
      </c>
      <c r="E31" s="154"/>
      <c r="F31" s="127" t="str">
        <f>'MPS(input)'!E31</f>
        <v>-</v>
      </c>
      <c r="G31" s="28" t="s">
        <v>162</v>
      </c>
      <c r="H31" s="168" t="str">
        <f>'MPS(input)'!G31</f>
        <v xml:space="preserve">The value is calculated based on steam table using the values in operating manual or a value displayed on the control panel at factory at the time of validation. The value is fixed for the monitoring period. </v>
      </c>
      <c r="I31" s="168"/>
      <c r="J31" s="168"/>
      <c r="K31" s="168" t="str">
        <f>'MPS(input)'!J31</f>
        <v>Input on "MPS
(input_separate)"</v>
      </c>
      <c r="L31" s="168"/>
      <c r="M31" s="95"/>
      <c r="N31" s="10"/>
      <c r="O31" s="18"/>
    </row>
    <row r="32" spans="1:18" ht="68.25" customHeight="1" x14ac:dyDescent="0.2">
      <c r="B32" s="170" t="s">
        <v>37</v>
      </c>
      <c r="C32" s="171"/>
      <c r="D32" s="153" t="s">
        <v>113</v>
      </c>
      <c r="E32" s="154"/>
      <c r="F32" s="127">
        <f>'MPS(input)'!E32</f>
        <v>1.2</v>
      </c>
      <c r="G32" s="28" t="s">
        <v>161</v>
      </c>
      <c r="H32" s="168" t="str">
        <f>'MPS(input)'!G32</f>
        <v>Default value is set in a conservative manner</v>
      </c>
      <c r="I32" s="168"/>
      <c r="J32" s="168"/>
      <c r="K32" s="168" t="str">
        <f>'MPS(input)'!J32</f>
        <v>N/A</v>
      </c>
      <c r="L32" s="168"/>
      <c r="M32" s="95"/>
      <c r="R32" s="10"/>
    </row>
    <row r="33" spans="1:18" ht="68.25" customHeight="1" x14ac:dyDescent="0.2">
      <c r="B33" s="170" t="s">
        <v>39</v>
      </c>
      <c r="C33" s="171"/>
      <c r="D33" s="153" t="s">
        <v>70</v>
      </c>
      <c r="E33" s="154"/>
      <c r="F33" s="127">
        <f>'MPS(input)'!E33</f>
        <v>4.18</v>
      </c>
      <c r="G33" s="30" t="s">
        <v>164</v>
      </c>
      <c r="H33" s="168" t="str">
        <f>'MPS(input)'!G33</f>
        <v>Default value</v>
      </c>
      <c r="I33" s="168"/>
      <c r="J33" s="168"/>
      <c r="K33" s="168" t="str">
        <f>'MPS(input)'!J33</f>
        <v>N/A</v>
      </c>
      <c r="L33" s="168"/>
      <c r="M33" s="95"/>
      <c r="N33" s="18"/>
      <c r="R33" s="10"/>
    </row>
    <row r="34" spans="1:18" ht="68.25" customHeight="1" x14ac:dyDescent="0.2">
      <c r="B34" s="170" t="s">
        <v>87</v>
      </c>
      <c r="C34" s="171"/>
      <c r="D34" s="153" t="s">
        <v>105</v>
      </c>
      <c r="E34" s="154"/>
      <c r="F34" s="127" t="str">
        <f>'MPS(input)'!E34</f>
        <v>-</v>
      </c>
      <c r="G34" s="30" t="s">
        <v>163</v>
      </c>
      <c r="H34" s="168" t="str">
        <f>'MPS(input)'!G34</f>
        <v>The value is fixed based on operating manual or a value displayed on the control panel at factory during the monitoring period.</v>
      </c>
      <c r="I34" s="168"/>
      <c r="J34" s="168"/>
      <c r="K34" s="168" t="str">
        <f>'MPS(input)'!J34</f>
        <v>Input on "MPS
(input_separate)"</v>
      </c>
      <c r="L34" s="168"/>
      <c r="M34" s="95"/>
      <c r="R34" s="10"/>
    </row>
    <row r="35" spans="1:18" ht="68.25" customHeight="1" x14ac:dyDescent="0.2">
      <c r="B35" s="170" t="s">
        <v>88</v>
      </c>
      <c r="C35" s="171"/>
      <c r="D35" s="153" t="s">
        <v>106</v>
      </c>
      <c r="E35" s="154"/>
      <c r="F35" s="127" t="str">
        <f>'MPS(input)'!E35</f>
        <v>-</v>
      </c>
      <c r="G35" s="30" t="s">
        <v>163</v>
      </c>
      <c r="H35" s="168" t="str">
        <f>'MPS(input)'!G35</f>
        <v>The value is fixed based on operating manual or a value displayed on the control panel at factory during the monitoring period.</v>
      </c>
      <c r="I35" s="168"/>
      <c r="J35" s="168"/>
      <c r="K35" s="168" t="str">
        <f>'MPS(input)'!J35</f>
        <v>Input on "MPS
(input_separate)"</v>
      </c>
      <c r="L35" s="168"/>
      <c r="M35" s="95"/>
      <c r="R35" s="10"/>
    </row>
    <row r="36" spans="1:18" ht="68.25" customHeight="1" x14ac:dyDescent="0.2">
      <c r="B36" s="170" t="s">
        <v>89</v>
      </c>
      <c r="C36" s="171"/>
      <c r="D36" s="153" t="s">
        <v>107</v>
      </c>
      <c r="E36" s="154"/>
      <c r="F36" s="127" t="str">
        <f>'MPS(input)'!E36</f>
        <v>-</v>
      </c>
      <c r="G36" s="28" t="s">
        <v>162</v>
      </c>
      <c r="H36" s="168" t="str">
        <f>'MPS(input)'!G36</f>
        <v>The value is fixed based on operating manual or a value displayed on the control panel at factory during the monitoring period.</v>
      </c>
      <c r="I36" s="168"/>
      <c r="J36" s="168"/>
      <c r="K36" s="168" t="str">
        <f>'MPS(input)'!J36</f>
        <v>Input on "MPS
(input_separate)"</v>
      </c>
      <c r="L36" s="168"/>
      <c r="M36" s="95"/>
      <c r="R36" s="10"/>
    </row>
    <row r="37" spans="1:18" ht="68.25" customHeight="1" x14ac:dyDescent="0.2">
      <c r="B37" s="176" t="s">
        <v>151</v>
      </c>
      <c r="C37" s="177"/>
      <c r="D37" s="155" t="s">
        <v>134</v>
      </c>
      <c r="E37" s="155"/>
      <c r="F37" s="127">
        <f>'MPS(input)'!E37</f>
        <v>0</v>
      </c>
      <c r="G37" s="75" t="s">
        <v>135</v>
      </c>
      <c r="H37" s="168" t="str">
        <f>'MPS(input)'!G37</f>
        <v>Specification of the captive power generation system provided by the manufacturer</v>
      </c>
      <c r="I37" s="168"/>
      <c r="J37" s="168"/>
      <c r="K37" s="168" t="str">
        <f>'MPS(input)'!J37</f>
        <v>For
Case 2), Option a); and
Case 3), Option b)</v>
      </c>
      <c r="L37" s="168"/>
      <c r="M37" s="95"/>
      <c r="R37" s="10"/>
    </row>
    <row r="38" spans="1:18" ht="94.5" customHeight="1" x14ac:dyDescent="0.2">
      <c r="B38" s="176" t="s">
        <v>152</v>
      </c>
      <c r="C38" s="177"/>
      <c r="D38" s="155" t="s">
        <v>138</v>
      </c>
      <c r="E38" s="155"/>
      <c r="F38" s="127">
        <f>'MPS(input)'!E38</f>
        <v>0</v>
      </c>
      <c r="G38" s="75" t="s">
        <v>139</v>
      </c>
      <c r="H38" s="168" t="str">
        <f>'MPS(input)'!G38</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38" s="168"/>
      <c r="J38" s="168"/>
      <c r="K38" s="168" t="str">
        <f>'MPS(input)'!J38</f>
        <v>For
Case 2), Option b); and
Case 3), Option c)</v>
      </c>
      <c r="L38" s="168"/>
      <c r="M38" s="95"/>
      <c r="R38" s="10"/>
    </row>
    <row r="39" spans="1:18" ht="94.5" customHeight="1" x14ac:dyDescent="0.2">
      <c r="B39" s="176" t="s">
        <v>153</v>
      </c>
      <c r="C39" s="177"/>
      <c r="D39" s="155" t="s">
        <v>154</v>
      </c>
      <c r="E39" s="155"/>
      <c r="F39" s="127">
        <f>'MPS(input)'!E39</f>
        <v>0</v>
      </c>
      <c r="G39" s="75" t="s">
        <v>155</v>
      </c>
      <c r="H39" s="168" t="str">
        <f>'MPS(input)'!G39</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39" s="168"/>
      <c r="J39" s="168"/>
      <c r="K39" s="168" t="str">
        <f>'MPS(input)'!J39</f>
        <v>For
Case 2), Options a) and b); and
Case 3), Options b) and c)</v>
      </c>
      <c r="L39" s="168"/>
      <c r="M39" s="95"/>
      <c r="R39" s="10"/>
    </row>
    <row r="40" spans="1:18" ht="6.75" customHeight="1" x14ac:dyDescent="0.2">
      <c r="M40" s="95"/>
    </row>
    <row r="41" spans="1:18" ht="18.75" customHeight="1" x14ac:dyDescent="0.2">
      <c r="A41" s="3" t="s">
        <v>203</v>
      </c>
      <c r="B41" s="3"/>
      <c r="C41" s="3"/>
      <c r="M41" s="95"/>
    </row>
    <row r="42" spans="1:18" ht="17.5" thickBot="1" x14ac:dyDescent="0.25">
      <c r="B42" s="85" t="s">
        <v>200</v>
      </c>
      <c r="C42" s="149" t="s">
        <v>184</v>
      </c>
      <c r="D42" s="149"/>
      <c r="E42" s="97" t="s">
        <v>18</v>
      </c>
      <c r="M42" s="95"/>
    </row>
    <row r="43" spans="1:18" ht="16.5" thickBot="1" x14ac:dyDescent="0.25">
      <c r="B43" s="141"/>
      <c r="C43" s="150">
        <f>ROUNDDOWN('MRS(calc_process)'!G6, 0)</f>
        <v>0</v>
      </c>
      <c r="D43" s="151"/>
      <c r="E43" s="98" t="s">
        <v>185</v>
      </c>
      <c r="M43" s="95"/>
    </row>
    <row r="44" spans="1:18" ht="20.149999999999999" customHeight="1" x14ac:dyDescent="0.2">
      <c r="C44" s="4"/>
      <c r="D44" s="4"/>
      <c r="G44" s="10"/>
      <c r="H44" s="10"/>
      <c r="M44" s="95"/>
    </row>
    <row r="45" spans="1:18" ht="18.75" customHeight="1" x14ac:dyDescent="0.2">
      <c r="A45" s="5" t="s">
        <v>3</v>
      </c>
      <c r="B45" s="5"/>
      <c r="M45" s="95"/>
    </row>
    <row r="46" spans="1:18" ht="18" customHeight="1" x14ac:dyDescent="0.2">
      <c r="B46" s="99" t="s">
        <v>24</v>
      </c>
      <c r="C46" s="180" t="s">
        <v>25</v>
      </c>
      <c r="D46" s="181"/>
      <c r="E46" s="181"/>
      <c r="F46" s="181"/>
      <c r="G46" s="181"/>
      <c r="H46" s="181"/>
      <c r="I46" s="181"/>
      <c r="J46" s="182"/>
    </row>
    <row r="47" spans="1:18" ht="18" customHeight="1" x14ac:dyDescent="0.2">
      <c r="B47" s="99" t="s">
        <v>23</v>
      </c>
      <c r="C47" s="180" t="s">
        <v>26</v>
      </c>
      <c r="D47" s="181"/>
      <c r="E47" s="181"/>
      <c r="F47" s="181"/>
      <c r="G47" s="181"/>
      <c r="H47" s="181"/>
      <c r="I47" s="181"/>
      <c r="J47" s="182"/>
    </row>
    <row r="48" spans="1:18" ht="18" customHeight="1" x14ac:dyDescent="0.2">
      <c r="B48" s="99" t="s">
        <v>27</v>
      </c>
      <c r="C48" s="180" t="s">
        <v>28</v>
      </c>
      <c r="D48" s="181"/>
      <c r="E48" s="181"/>
      <c r="F48" s="181"/>
      <c r="G48" s="181"/>
      <c r="H48" s="181"/>
      <c r="I48" s="181"/>
      <c r="J48" s="182"/>
    </row>
  </sheetData>
  <sheetProtection algorithmName="SHA-512" hashValue="TVNgoD82+Bnx9DBeTxLPIVLFSjfkvaT9C7NLuZ/qWyEIRB2OC4MpeDR1iGi71gUf/JvIWtGit35/5FVvA3Sexg==" saltValue="y7HSEZjvF6VhUr823xKVbw==" spinCount="100000" sheet="1" objects="1" scenarios="1" formatCells="0" formatRows="0"/>
  <mergeCells count="85">
    <mergeCell ref="C48:J48"/>
    <mergeCell ref="B31:C31"/>
    <mergeCell ref="B32:C32"/>
    <mergeCell ref="B33:C33"/>
    <mergeCell ref="B34:C34"/>
    <mergeCell ref="B35:C35"/>
    <mergeCell ref="B36:C36"/>
    <mergeCell ref="H38:J38"/>
    <mergeCell ref="H34:J34"/>
    <mergeCell ref="B37:C37"/>
    <mergeCell ref="B38:C38"/>
    <mergeCell ref="B39:C39"/>
    <mergeCell ref="C46:J46"/>
    <mergeCell ref="C47:J47"/>
    <mergeCell ref="B25:C25"/>
    <mergeCell ref="B26:C26"/>
    <mergeCell ref="B27:C27"/>
    <mergeCell ref="B28:C28"/>
    <mergeCell ref="B29:C29"/>
    <mergeCell ref="B30:C30"/>
    <mergeCell ref="C42:D42"/>
    <mergeCell ref="C43:D43"/>
    <mergeCell ref="B20:C20"/>
    <mergeCell ref="B21:C21"/>
    <mergeCell ref="B22:C22"/>
    <mergeCell ref="B23:C23"/>
    <mergeCell ref="B24:C24"/>
    <mergeCell ref="D38:E38"/>
    <mergeCell ref="D34:E34"/>
    <mergeCell ref="D30:E30"/>
    <mergeCell ref="D28:E28"/>
    <mergeCell ref="D26:E26"/>
    <mergeCell ref="D24:E24"/>
    <mergeCell ref="D22:E22"/>
    <mergeCell ref="D20:E20"/>
    <mergeCell ref="K38:L38"/>
    <mergeCell ref="D39:E39"/>
    <mergeCell ref="H39:J39"/>
    <mergeCell ref="K39:L39"/>
    <mergeCell ref="D36:E36"/>
    <mergeCell ref="H36:J36"/>
    <mergeCell ref="K36:L36"/>
    <mergeCell ref="D37:E37"/>
    <mergeCell ref="H37:J37"/>
    <mergeCell ref="K37:L37"/>
    <mergeCell ref="K34:L34"/>
    <mergeCell ref="D35:E35"/>
    <mergeCell ref="H35:J35"/>
    <mergeCell ref="K35:L35"/>
    <mergeCell ref="D32:E32"/>
    <mergeCell ref="H32:J32"/>
    <mergeCell ref="K32:L32"/>
    <mergeCell ref="D33:E33"/>
    <mergeCell ref="H33:J33"/>
    <mergeCell ref="K33:L33"/>
    <mergeCell ref="H30:J30"/>
    <mergeCell ref="K30:L30"/>
    <mergeCell ref="D31:E31"/>
    <mergeCell ref="H31:J31"/>
    <mergeCell ref="K31:L31"/>
    <mergeCell ref="H28:J28"/>
    <mergeCell ref="K28:L28"/>
    <mergeCell ref="D29:E29"/>
    <mergeCell ref="H29:J29"/>
    <mergeCell ref="K29:L29"/>
    <mergeCell ref="H26:J26"/>
    <mergeCell ref="K26:L26"/>
    <mergeCell ref="D27:E27"/>
    <mergeCell ref="H27:J27"/>
    <mergeCell ref="K27:L27"/>
    <mergeCell ref="H24:J24"/>
    <mergeCell ref="K24:L24"/>
    <mergeCell ref="D25:E25"/>
    <mergeCell ref="H25:J25"/>
    <mergeCell ref="K25:L25"/>
    <mergeCell ref="H22:J22"/>
    <mergeCell ref="K22:L22"/>
    <mergeCell ref="D23:E23"/>
    <mergeCell ref="H23:J23"/>
    <mergeCell ref="K23:L23"/>
    <mergeCell ref="H20:J20"/>
    <mergeCell ref="K20:L20"/>
    <mergeCell ref="D21:E21"/>
    <mergeCell ref="H21:J21"/>
    <mergeCell ref="K21:L21"/>
  </mergeCells>
  <phoneticPr fontId="9"/>
  <pageMargins left="0.70866141732283472" right="0.70866141732283472" top="0.74803149606299213" bottom="0.74803149606299213" header="0.31496062992125984" footer="0.31496062992125984"/>
  <pageSetup paperSize="8" scale="39" orientation="portrait" r:id="rId1"/>
  <ignoredErrors>
    <ignoredError sqref="H23:J39 F22:F39 K22:L39 I22:J2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8025-8475-485F-8FB1-35EA6A5EC007}">
  <sheetPr>
    <tabColor theme="5" tint="0.39997558519241921"/>
    <pageSetUpPr fitToPage="1"/>
  </sheetPr>
  <dimension ref="A1:Y58"/>
  <sheetViews>
    <sheetView showGridLines="0" view="pageBreakPreview" zoomScale="70" zoomScaleNormal="55" zoomScaleSheetLayoutView="70" workbookViewId="0">
      <pane xSplit="1" ySplit="6" topLeftCell="B7" activePane="bottomRight" state="frozen"/>
      <selection activeCell="N31" sqref="N31"/>
      <selection pane="topRight" activeCell="N31" sqref="N31"/>
      <selection pane="bottomLeft" activeCell="N31" sqref="N31"/>
      <selection pane="bottomRight" activeCell="B7" sqref="B7"/>
    </sheetView>
  </sheetViews>
  <sheetFormatPr defaultColWidth="9" defaultRowHeight="14" x14ac:dyDescent="0.2"/>
  <cols>
    <col min="1" max="1" width="25.6328125" style="20" customWidth="1"/>
    <col min="2" max="2" width="25.6328125" style="27" customWidth="1"/>
    <col min="3" max="5" width="25.6328125" style="20" customWidth="1"/>
    <col min="6" max="25" width="25.6328125" style="21" customWidth="1"/>
    <col min="26" max="16384" width="9" style="21"/>
  </cols>
  <sheetData>
    <row r="1" spans="1:25" x14ac:dyDescent="0.2">
      <c r="Y1" s="80" t="str">
        <f>'MPS(input)'!K1</f>
        <v>Monitoring Spreadsheet: JCM_TH_AM012_ver01.0</v>
      </c>
    </row>
    <row r="2" spans="1:25" ht="15" customHeight="1" x14ac:dyDescent="0.2">
      <c r="B2" s="20"/>
      <c r="Y2" s="80" t="str">
        <f>'MPS(input)'!K2</f>
        <v>Reference Number:</v>
      </c>
    </row>
    <row r="3" spans="1:25" s="84" customFormat="1" ht="18.75" customHeight="1" x14ac:dyDescent="0.2">
      <c r="A3" s="82"/>
      <c r="B3" s="164" t="s">
        <v>194</v>
      </c>
      <c r="C3" s="164"/>
      <c r="D3" s="164"/>
      <c r="E3" s="164"/>
      <c r="F3" s="164"/>
      <c r="G3" s="165" t="s">
        <v>196</v>
      </c>
      <c r="H3" s="165"/>
      <c r="I3" s="165"/>
      <c r="J3" s="165"/>
      <c r="K3" s="165"/>
      <c r="L3" s="165"/>
      <c r="M3" s="165"/>
      <c r="N3" s="165"/>
      <c r="O3" s="165"/>
      <c r="P3" s="165"/>
      <c r="Q3" s="165"/>
      <c r="R3" s="165"/>
      <c r="S3" s="165"/>
      <c r="T3" s="165"/>
      <c r="U3" s="165"/>
      <c r="V3" s="83"/>
      <c r="W3" s="161" t="s">
        <v>199</v>
      </c>
      <c r="X3" s="161"/>
      <c r="Y3" s="161"/>
    </row>
    <row r="4" spans="1:25" s="22" customFormat="1" ht="18" customHeight="1" x14ac:dyDescent="0.2">
      <c r="A4" s="65" t="s">
        <v>15</v>
      </c>
      <c r="B4" s="66" t="s">
        <v>53</v>
      </c>
      <c r="C4" s="67" t="s">
        <v>96</v>
      </c>
      <c r="D4" s="67" t="s">
        <v>97</v>
      </c>
      <c r="E4" s="67" t="s">
        <v>98</v>
      </c>
      <c r="F4" s="67" t="s">
        <v>99</v>
      </c>
      <c r="G4" s="76" t="s">
        <v>198</v>
      </c>
      <c r="H4" s="76" t="s">
        <v>143</v>
      </c>
      <c r="I4" s="76" t="s">
        <v>143</v>
      </c>
      <c r="J4" s="76" t="s">
        <v>143</v>
      </c>
      <c r="K4" s="76" t="s">
        <v>143</v>
      </c>
      <c r="L4" s="68" t="s">
        <v>58</v>
      </c>
      <c r="M4" s="67" t="s">
        <v>59</v>
      </c>
      <c r="N4" s="67" t="s">
        <v>85</v>
      </c>
      <c r="O4" s="68" t="s">
        <v>61</v>
      </c>
      <c r="P4" s="67" t="s">
        <v>86</v>
      </c>
      <c r="Q4" s="67" t="s">
        <v>37</v>
      </c>
      <c r="R4" s="67" t="s">
        <v>39</v>
      </c>
      <c r="S4" s="67" t="s">
        <v>87</v>
      </c>
      <c r="T4" s="67" t="s">
        <v>88</v>
      </c>
      <c r="U4" s="67" t="s">
        <v>89</v>
      </c>
      <c r="V4" s="67" t="s">
        <v>90</v>
      </c>
      <c r="W4" s="67" t="s">
        <v>91</v>
      </c>
      <c r="X4" s="67" t="s">
        <v>92</v>
      </c>
      <c r="Y4" s="67" t="s">
        <v>93</v>
      </c>
    </row>
    <row r="5" spans="1:25" s="24" customFormat="1" ht="229.5" customHeight="1" x14ac:dyDescent="0.2">
      <c r="A5" s="23" t="s">
        <v>16</v>
      </c>
      <c r="B5" s="25" t="s">
        <v>57</v>
      </c>
      <c r="C5" s="25" t="s">
        <v>114</v>
      </c>
      <c r="D5" s="50" t="s">
        <v>115</v>
      </c>
      <c r="E5" s="50" t="s">
        <v>101</v>
      </c>
      <c r="F5" s="50" t="s">
        <v>102</v>
      </c>
      <c r="G5" s="77" t="s">
        <v>144</v>
      </c>
      <c r="H5" s="78" t="s">
        <v>156</v>
      </c>
      <c r="I5" s="78" t="s">
        <v>157</v>
      </c>
      <c r="J5" s="78" t="s">
        <v>158</v>
      </c>
      <c r="K5" s="78" t="s">
        <v>159</v>
      </c>
      <c r="L5" s="29" t="s">
        <v>60</v>
      </c>
      <c r="M5" s="29" t="s">
        <v>94</v>
      </c>
      <c r="N5" s="29" t="s">
        <v>103</v>
      </c>
      <c r="O5" s="29" t="s">
        <v>69</v>
      </c>
      <c r="P5" s="29" t="s">
        <v>104</v>
      </c>
      <c r="Q5" s="29" t="s">
        <v>113</v>
      </c>
      <c r="R5" s="29" t="s">
        <v>70</v>
      </c>
      <c r="S5" s="29" t="s">
        <v>105</v>
      </c>
      <c r="T5" s="29" t="s">
        <v>106</v>
      </c>
      <c r="U5" s="29" t="s">
        <v>107</v>
      </c>
      <c r="V5" s="29" t="s">
        <v>108</v>
      </c>
      <c r="W5" s="29" t="s">
        <v>109</v>
      </c>
      <c r="X5" s="29" t="s">
        <v>110</v>
      </c>
      <c r="Y5" s="29" t="s">
        <v>111</v>
      </c>
    </row>
    <row r="6" spans="1:25" s="24" customFormat="1" ht="18" customHeight="1" x14ac:dyDescent="0.2">
      <c r="A6" s="23" t="s">
        <v>18</v>
      </c>
      <c r="B6" s="26" t="s">
        <v>54</v>
      </c>
      <c r="C6" s="28" t="s">
        <v>160</v>
      </c>
      <c r="D6" s="28" t="s">
        <v>160</v>
      </c>
      <c r="E6" s="28" t="s">
        <v>160</v>
      </c>
      <c r="F6" s="28" t="s">
        <v>133</v>
      </c>
      <c r="G6" s="28" t="s">
        <v>145</v>
      </c>
      <c r="H6" s="28" t="s">
        <v>145</v>
      </c>
      <c r="I6" s="28" t="s">
        <v>145</v>
      </c>
      <c r="J6" s="28" t="s">
        <v>145</v>
      </c>
      <c r="K6" s="28" t="s">
        <v>145</v>
      </c>
      <c r="L6" s="28" t="s">
        <v>161</v>
      </c>
      <c r="M6" s="28" t="s">
        <v>155</v>
      </c>
      <c r="N6" s="28" t="s">
        <v>162</v>
      </c>
      <c r="O6" s="30" t="s">
        <v>163</v>
      </c>
      <c r="P6" s="28" t="s">
        <v>162</v>
      </c>
      <c r="Q6" s="28" t="s">
        <v>161</v>
      </c>
      <c r="R6" s="30" t="s">
        <v>164</v>
      </c>
      <c r="S6" s="30" t="s">
        <v>163</v>
      </c>
      <c r="T6" s="30" t="s">
        <v>163</v>
      </c>
      <c r="U6" s="30" t="s">
        <v>162</v>
      </c>
      <c r="V6" s="30" t="s">
        <v>56</v>
      </c>
      <c r="W6" s="30" t="s">
        <v>165</v>
      </c>
      <c r="X6" s="30" t="s">
        <v>165</v>
      </c>
      <c r="Y6" s="30" t="s">
        <v>165</v>
      </c>
    </row>
    <row r="7" spans="1:25" s="108" customFormat="1" ht="18" customHeight="1" x14ac:dyDescent="0.2">
      <c r="A7" s="162" t="s">
        <v>55</v>
      </c>
      <c r="B7" s="102"/>
      <c r="C7" s="112"/>
      <c r="D7" s="112"/>
      <c r="E7" s="113"/>
      <c r="F7" s="111"/>
      <c r="G7" s="103">
        <f>'MRS(input)'!$F$22</f>
        <v>0</v>
      </c>
      <c r="H7" s="103">
        <f>'MRS(input)'!$F$23</f>
        <v>0</v>
      </c>
      <c r="I7" s="103">
        <f>'MRS(input)'!$F$24</f>
        <v>0</v>
      </c>
      <c r="J7" s="103">
        <f>'MRS(input)'!$F$25</f>
        <v>0</v>
      </c>
      <c r="K7" s="103">
        <f>'MRS(input)'!$F$26</f>
        <v>0</v>
      </c>
      <c r="L7" s="128">
        <f>'MPS(input_separate)'!L7</f>
        <v>0</v>
      </c>
      <c r="M7" s="128">
        <f>'MPS(input_separate)'!M7</f>
        <v>0</v>
      </c>
      <c r="N7" s="128">
        <f>'MPS(input_separate)'!N7</f>
        <v>0</v>
      </c>
      <c r="O7" s="104">
        <f>'MRS(input)'!$F$30</f>
        <v>38.5</v>
      </c>
      <c r="P7" s="130">
        <f>'MPS(input_separate)'!P7</f>
        <v>0</v>
      </c>
      <c r="Q7" s="105">
        <f>'MRS(input)'!$F$32</f>
        <v>1.2</v>
      </c>
      <c r="R7" s="106">
        <f>'MRS(input)'!$F$33</f>
        <v>4.18</v>
      </c>
      <c r="S7" s="129">
        <f>'MPS(input_separate)'!S7</f>
        <v>0</v>
      </c>
      <c r="T7" s="129">
        <f>'MPS(input_separate)'!T7</f>
        <v>0</v>
      </c>
      <c r="U7" s="129">
        <f>'MPS(input_separate)'!U7</f>
        <v>0</v>
      </c>
      <c r="V7" s="107" t="str">
        <f>IFERROR((D7*U7-C7*R7*(S7-T7))/(P7*(Q7+1)),"-")</f>
        <v>-</v>
      </c>
      <c r="W7" s="107" t="str">
        <f>IFERROR((V7*(N7-R7*O7)/1000*1/L7*M7),"-")</f>
        <v>-</v>
      </c>
      <c r="X7" s="107" t="str">
        <f>IFERROR(F7*SMALL(G7:K7,COUNTIF(G7:K7,0)+1)+E7*(N7-R7*38.5)/1000*1/L7*M7,"-")</f>
        <v>-</v>
      </c>
      <c r="Y7" s="107" t="str">
        <f>+IFERROR(W7-X7,"-")</f>
        <v>-</v>
      </c>
    </row>
    <row r="8" spans="1:25" s="108" customFormat="1" ht="15" customHeight="1" x14ac:dyDescent="0.2">
      <c r="A8" s="163"/>
      <c r="B8" s="102"/>
      <c r="C8" s="112"/>
      <c r="D8" s="112"/>
      <c r="E8" s="113"/>
      <c r="F8" s="111"/>
      <c r="G8" s="103">
        <f>'MRS(input)'!$F$22</f>
        <v>0</v>
      </c>
      <c r="H8" s="103">
        <f>'MRS(input)'!$F$23</f>
        <v>0</v>
      </c>
      <c r="I8" s="103">
        <f>'MRS(input)'!$F$24</f>
        <v>0</v>
      </c>
      <c r="J8" s="103">
        <f>'MRS(input)'!$F$25</f>
        <v>0</v>
      </c>
      <c r="K8" s="103">
        <f>'MRS(input)'!$F$26</f>
        <v>0</v>
      </c>
      <c r="L8" s="128">
        <f>'MPS(input_separate)'!L8</f>
        <v>0</v>
      </c>
      <c r="M8" s="128">
        <f>'MPS(input_separate)'!M8</f>
        <v>0</v>
      </c>
      <c r="N8" s="128">
        <f>'MPS(input_separate)'!N8</f>
        <v>0</v>
      </c>
      <c r="O8" s="104">
        <f>'MRS(input)'!$F$30</f>
        <v>38.5</v>
      </c>
      <c r="P8" s="130">
        <f>'MPS(input_separate)'!P8</f>
        <v>0</v>
      </c>
      <c r="Q8" s="105">
        <f>'MRS(input)'!$F$32</f>
        <v>1.2</v>
      </c>
      <c r="R8" s="106">
        <f>'MRS(input)'!$F$33</f>
        <v>4.18</v>
      </c>
      <c r="S8" s="129">
        <f>'MPS(input_separate)'!S8</f>
        <v>0</v>
      </c>
      <c r="T8" s="129">
        <f>'MPS(input_separate)'!T8</f>
        <v>0</v>
      </c>
      <c r="U8" s="129">
        <f>'MPS(input_separate)'!U8</f>
        <v>0</v>
      </c>
      <c r="V8" s="107" t="str">
        <f t="shared" ref="V8:V56" si="0">IFERROR((D8*U8-C8*R8*(S8-T8))/(P8*(Q8+1)),"-")</f>
        <v>-</v>
      </c>
      <c r="W8" s="107" t="str">
        <f>IFERROR((V8*(N8-R8*O8)/1000*1/L8*M8),"-")</f>
        <v>-</v>
      </c>
      <c r="X8" s="107" t="str">
        <f t="shared" ref="X8:X56" si="1">IFERROR(F8*SMALL(G8:K8,COUNTIF(G8:K8,0)+1)+E8*(N8-R8*38.5)/1000*1/L8*M8,"-")</f>
        <v>-</v>
      </c>
      <c r="Y8" s="107" t="str">
        <f t="shared" ref="Y8:Y56" si="2">+IFERROR(W8-X8,"-")</f>
        <v>-</v>
      </c>
    </row>
    <row r="9" spans="1:25" s="108" customFormat="1" ht="14.25" customHeight="1" x14ac:dyDescent="0.2">
      <c r="A9" s="163"/>
      <c r="B9" s="102"/>
      <c r="C9" s="112"/>
      <c r="D9" s="112"/>
      <c r="E9" s="113"/>
      <c r="F9" s="111"/>
      <c r="G9" s="103">
        <f>'MRS(input)'!$F$22</f>
        <v>0</v>
      </c>
      <c r="H9" s="103">
        <f>'MRS(input)'!$F$23</f>
        <v>0</v>
      </c>
      <c r="I9" s="103">
        <f>'MRS(input)'!$F$24</f>
        <v>0</v>
      </c>
      <c r="J9" s="103">
        <f>'MRS(input)'!$F$25</f>
        <v>0</v>
      </c>
      <c r="K9" s="103">
        <f>'MRS(input)'!$F$26</f>
        <v>0</v>
      </c>
      <c r="L9" s="128">
        <f>'MPS(input_separate)'!L9</f>
        <v>0</v>
      </c>
      <c r="M9" s="128">
        <f>'MPS(input_separate)'!M9</f>
        <v>0</v>
      </c>
      <c r="N9" s="128">
        <f>'MPS(input_separate)'!N9</f>
        <v>0</v>
      </c>
      <c r="O9" s="104">
        <f>'MRS(input)'!$F$30</f>
        <v>38.5</v>
      </c>
      <c r="P9" s="130">
        <f>'MPS(input_separate)'!P9</f>
        <v>0</v>
      </c>
      <c r="Q9" s="105">
        <f>'MRS(input)'!$F$32</f>
        <v>1.2</v>
      </c>
      <c r="R9" s="106">
        <f>'MRS(input)'!$F$33</f>
        <v>4.18</v>
      </c>
      <c r="S9" s="129">
        <f>'MPS(input_separate)'!S9</f>
        <v>0</v>
      </c>
      <c r="T9" s="129">
        <f>'MPS(input_separate)'!T9</f>
        <v>0</v>
      </c>
      <c r="U9" s="129">
        <f>'MPS(input_separate)'!U9</f>
        <v>0</v>
      </c>
      <c r="V9" s="107" t="str">
        <f t="shared" si="0"/>
        <v>-</v>
      </c>
      <c r="W9" s="107" t="str">
        <f t="shared" ref="W9:W56" si="3">IFERROR((V9*(N9-R9*O9)/1000*1/L9*M9),"-")</f>
        <v>-</v>
      </c>
      <c r="X9" s="107" t="str">
        <f t="shared" si="1"/>
        <v>-</v>
      </c>
      <c r="Y9" s="107" t="str">
        <f t="shared" si="2"/>
        <v>-</v>
      </c>
    </row>
    <row r="10" spans="1:25" s="108" customFormat="1" ht="15" customHeight="1" x14ac:dyDescent="0.2">
      <c r="A10" s="163"/>
      <c r="B10" s="102"/>
      <c r="C10" s="112"/>
      <c r="D10" s="112"/>
      <c r="E10" s="113"/>
      <c r="F10" s="111"/>
      <c r="G10" s="103">
        <f>'MRS(input)'!$F$22</f>
        <v>0</v>
      </c>
      <c r="H10" s="103">
        <f>'MRS(input)'!$F$23</f>
        <v>0</v>
      </c>
      <c r="I10" s="103">
        <f>'MRS(input)'!$F$24</f>
        <v>0</v>
      </c>
      <c r="J10" s="103">
        <f>'MRS(input)'!$F$25</f>
        <v>0</v>
      </c>
      <c r="K10" s="103">
        <f>'MRS(input)'!$F$26</f>
        <v>0</v>
      </c>
      <c r="L10" s="128">
        <f>'MPS(input_separate)'!L10</f>
        <v>0</v>
      </c>
      <c r="M10" s="128">
        <f>'MPS(input_separate)'!M10</f>
        <v>0</v>
      </c>
      <c r="N10" s="128">
        <f>'MPS(input_separate)'!N10</f>
        <v>0</v>
      </c>
      <c r="O10" s="104">
        <f>'MRS(input)'!$F$30</f>
        <v>38.5</v>
      </c>
      <c r="P10" s="130">
        <f>'MPS(input_separate)'!P10</f>
        <v>0</v>
      </c>
      <c r="Q10" s="105">
        <f>'MRS(input)'!$F$32</f>
        <v>1.2</v>
      </c>
      <c r="R10" s="106">
        <f>'MRS(input)'!$F$33</f>
        <v>4.18</v>
      </c>
      <c r="S10" s="129">
        <f>'MPS(input_separate)'!S10</f>
        <v>0</v>
      </c>
      <c r="T10" s="129">
        <f>'MPS(input_separate)'!T10</f>
        <v>0</v>
      </c>
      <c r="U10" s="129">
        <f>'MPS(input_separate)'!U10</f>
        <v>0</v>
      </c>
      <c r="V10" s="107" t="str">
        <f t="shared" si="0"/>
        <v>-</v>
      </c>
      <c r="W10" s="107" t="str">
        <f t="shared" si="3"/>
        <v>-</v>
      </c>
      <c r="X10" s="107" t="str">
        <f t="shared" si="1"/>
        <v>-</v>
      </c>
      <c r="Y10" s="107" t="str">
        <f t="shared" si="2"/>
        <v>-</v>
      </c>
    </row>
    <row r="11" spans="1:25" s="108" customFormat="1" ht="14.25" customHeight="1" x14ac:dyDescent="0.2">
      <c r="A11" s="163"/>
      <c r="B11" s="102"/>
      <c r="C11" s="112"/>
      <c r="D11" s="112"/>
      <c r="E11" s="113"/>
      <c r="F11" s="111"/>
      <c r="G11" s="103">
        <f>'MRS(input)'!$F$22</f>
        <v>0</v>
      </c>
      <c r="H11" s="103">
        <f>'MRS(input)'!$F$23</f>
        <v>0</v>
      </c>
      <c r="I11" s="103">
        <f>'MRS(input)'!$F$24</f>
        <v>0</v>
      </c>
      <c r="J11" s="103">
        <f>'MRS(input)'!$F$25</f>
        <v>0</v>
      </c>
      <c r="K11" s="103">
        <f>'MRS(input)'!$F$26</f>
        <v>0</v>
      </c>
      <c r="L11" s="128">
        <f>'MPS(input_separate)'!L11</f>
        <v>0</v>
      </c>
      <c r="M11" s="128">
        <f>'MPS(input_separate)'!M11</f>
        <v>0</v>
      </c>
      <c r="N11" s="128">
        <f>'MPS(input_separate)'!N11</f>
        <v>0</v>
      </c>
      <c r="O11" s="104">
        <f>'MRS(input)'!$F$30</f>
        <v>38.5</v>
      </c>
      <c r="P11" s="130">
        <f>'MPS(input_separate)'!P11</f>
        <v>0</v>
      </c>
      <c r="Q11" s="105">
        <f>'MRS(input)'!$F$32</f>
        <v>1.2</v>
      </c>
      <c r="R11" s="106">
        <f>'MRS(input)'!$F$33</f>
        <v>4.18</v>
      </c>
      <c r="S11" s="129">
        <f>'MPS(input_separate)'!S11</f>
        <v>0</v>
      </c>
      <c r="T11" s="129">
        <f>'MPS(input_separate)'!T11</f>
        <v>0</v>
      </c>
      <c r="U11" s="129">
        <f>'MPS(input_separate)'!U11</f>
        <v>0</v>
      </c>
      <c r="V11" s="107" t="str">
        <f t="shared" si="0"/>
        <v>-</v>
      </c>
      <c r="W11" s="107" t="str">
        <f t="shared" si="3"/>
        <v>-</v>
      </c>
      <c r="X11" s="107" t="str">
        <f t="shared" si="1"/>
        <v>-</v>
      </c>
      <c r="Y11" s="107" t="str">
        <f t="shared" si="2"/>
        <v>-</v>
      </c>
    </row>
    <row r="12" spans="1:25" s="108" customFormat="1" ht="15" customHeight="1" x14ac:dyDescent="0.2">
      <c r="A12" s="163"/>
      <c r="B12" s="102"/>
      <c r="C12" s="112"/>
      <c r="D12" s="112"/>
      <c r="E12" s="113"/>
      <c r="F12" s="111"/>
      <c r="G12" s="103">
        <f>'MRS(input)'!$F$22</f>
        <v>0</v>
      </c>
      <c r="H12" s="103">
        <f>'MRS(input)'!$F$23</f>
        <v>0</v>
      </c>
      <c r="I12" s="103">
        <f>'MRS(input)'!$F$24</f>
        <v>0</v>
      </c>
      <c r="J12" s="103">
        <f>'MRS(input)'!$F$25</f>
        <v>0</v>
      </c>
      <c r="K12" s="103">
        <f>'MRS(input)'!$F$26</f>
        <v>0</v>
      </c>
      <c r="L12" s="128">
        <f>'MPS(input_separate)'!L12</f>
        <v>0</v>
      </c>
      <c r="M12" s="128">
        <f>'MPS(input_separate)'!M12</f>
        <v>0</v>
      </c>
      <c r="N12" s="128">
        <f>'MPS(input_separate)'!N12</f>
        <v>0</v>
      </c>
      <c r="O12" s="104">
        <f>'MRS(input)'!$F$30</f>
        <v>38.5</v>
      </c>
      <c r="P12" s="130">
        <f>'MPS(input_separate)'!P12</f>
        <v>0</v>
      </c>
      <c r="Q12" s="105">
        <f>'MRS(input)'!$F$32</f>
        <v>1.2</v>
      </c>
      <c r="R12" s="106">
        <f>'MRS(input)'!$F$33</f>
        <v>4.18</v>
      </c>
      <c r="S12" s="129">
        <f>'MPS(input_separate)'!S12</f>
        <v>0</v>
      </c>
      <c r="T12" s="129">
        <f>'MPS(input_separate)'!T12</f>
        <v>0</v>
      </c>
      <c r="U12" s="129">
        <f>'MPS(input_separate)'!U12</f>
        <v>0</v>
      </c>
      <c r="V12" s="107" t="str">
        <f t="shared" si="0"/>
        <v>-</v>
      </c>
      <c r="W12" s="107" t="str">
        <f t="shared" si="3"/>
        <v>-</v>
      </c>
      <c r="X12" s="107" t="str">
        <f t="shared" si="1"/>
        <v>-</v>
      </c>
      <c r="Y12" s="107" t="str">
        <f t="shared" si="2"/>
        <v>-</v>
      </c>
    </row>
    <row r="13" spans="1:25" s="108" customFormat="1" ht="15" customHeight="1" x14ac:dyDescent="0.2">
      <c r="A13" s="163"/>
      <c r="B13" s="102"/>
      <c r="C13" s="112"/>
      <c r="D13" s="112"/>
      <c r="E13" s="113"/>
      <c r="F13" s="111"/>
      <c r="G13" s="103">
        <f>'MRS(input)'!$F$22</f>
        <v>0</v>
      </c>
      <c r="H13" s="103">
        <f>'MRS(input)'!$F$23</f>
        <v>0</v>
      </c>
      <c r="I13" s="103">
        <f>'MRS(input)'!$F$24</f>
        <v>0</v>
      </c>
      <c r="J13" s="103">
        <f>'MRS(input)'!$F$25</f>
        <v>0</v>
      </c>
      <c r="K13" s="103">
        <f>'MRS(input)'!$F$26</f>
        <v>0</v>
      </c>
      <c r="L13" s="128">
        <f>'MPS(input_separate)'!L13</f>
        <v>0</v>
      </c>
      <c r="M13" s="128">
        <f>'MPS(input_separate)'!M13</f>
        <v>0</v>
      </c>
      <c r="N13" s="128">
        <f>'MPS(input_separate)'!N13</f>
        <v>0</v>
      </c>
      <c r="O13" s="104">
        <f>'MRS(input)'!$F$30</f>
        <v>38.5</v>
      </c>
      <c r="P13" s="130">
        <f>'MPS(input_separate)'!P13</f>
        <v>0</v>
      </c>
      <c r="Q13" s="105">
        <f>'MRS(input)'!$F$32</f>
        <v>1.2</v>
      </c>
      <c r="R13" s="106">
        <f>'MRS(input)'!$F$33</f>
        <v>4.18</v>
      </c>
      <c r="S13" s="129">
        <f>'MPS(input_separate)'!S13</f>
        <v>0</v>
      </c>
      <c r="T13" s="129">
        <f>'MPS(input_separate)'!T13</f>
        <v>0</v>
      </c>
      <c r="U13" s="129">
        <f>'MPS(input_separate)'!U13</f>
        <v>0</v>
      </c>
      <c r="V13" s="107" t="str">
        <f t="shared" si="0"/>
        <v>-</v>
      </c>
      <c r="W13" s="107" t="str">
        <f t="shared" si="3"/>
        <v>-</v>
      </c>
      <c r="X13" s="107" t="str">
        <f t="shared" si="1"/>
        <v>-</v>
      </c>
      <c r="Y13" s="107" t="str">
        <f t="shared" si="2"/>
        <v>-</v>
      </c>
    </row>
    <row r="14" spans="1:25" s="108" customFormat="1" ht="15" customHeight="1" x14ac:dyDescent="0.2">
      <c r="A14" s="163"/>
      <c r="B14" s="102"/>
      <c r="C14" s="112"/>
      <c r="D14" s="112"/>
      <c r="E14" s="113"/>
      <c r="F14" s="111"/>
      <c r="G14" s="103">
        <f>'MRS(input)'!$F$22</f>
        <v>0</v>
      </c>
      <c r="H14" s="103">
        <f>'MRS(input)'!$F$23</f>
        <v>0</v>
      </c>
      <c r="I14" s="103">
        <f>'MRS(input)'!$F$24</f>
        <v>0</v>
      </c>
      <c r="J14" s="103">
        <f>'MRS(input)'!$F$25</f>
        <v>0</v>
      </c>
      <c r="K14" s="103">
        <f>'MRS(input)'!$F$26</f>
        <v>0</v>
      </c>
      <c r="L14" s="128">
        <f>'MPS(input_separate)'!L14</f>
        <v>0</v>
      </c>
      <c r="M14" s="128">
        <f>'MPS(input_separate)'!M14</f>
        <v>0</v>
      </c>
      <c r="N14" s="128">
        <f>'MPS(input_separate)'!N14</f>
        <v>0</v>
      </c>
      <c r="O14" s="104">
        <f>'MRS(input)'!$F$30</f>
        <v>38.5</v>
      </c>
      <c r="P14" s="130">
        <f>'MPS(input_separate)'!P14</f>
        <v>0</v>
      </c>
      <c r="Q14" s="105">
        <f>'MRS(input)'!$F$32</f>
        <v>1.2</v>
      </c>
      <c r="R14" s="106">
        <f>'MRS(input)'!$F$33</f>
        <v>4.18</v>
      </c>
      <c r="S14" s="129">
        <f>'MPS(input_separate)'!S14</f>
        <v>0</v>
      </c>
      <c r="T14" s="129">
        <f>'MPS(input_separate)'!T14</f>
        <v>0</v>
      </c>
      <c r="U14" s="129">
        <f>'MPS(input_separate)'!U14</f>
        <v>0</v>
      </c>
      <c r="V14" s="107" t="str">
        <f t="shared" si="0"/>
        <v>-</v>
      </c>
      <c r="W14" s="107" t="str">
        <f t="shared" si="3"/>
        <v>-</v>
      </c>
      <c r="X14" s="107" t="str">
        <f t="shared" si="1"/>
        <v>-</v>
      </c>
      <c r="Y14" s="107" t="str">
        <f t="shared" si="2"/>
        <v>-</v>
      </c>
    </row>
    <row r="15" spans="1:25" s="108" customFormat="1" ht="15" customHeight="1" x14ac:dyDescent="0.2">
      <c r="A15" s="163"/>
      <c r="B15" s="102"/>
      <c r="C15" s="112"/>
      <c r="D15" s="112"/>
      <c r="E15" s="113"/>
      <c r="F15" s="111"/>
      <c r="G15" s="103">
        <f>'MRS(input)'!$F$22</f>
        <v>0</v>
      </c>
      <c r="H15" s="103">
        <f>'MRS(input)'!$F$23</f>
        <v>0</v>
      </c>
      <c r="I15" s="103">
        <f>'MRS(input)'!$F$24</f>
        <v>0</v>
      </c>
      <c r="J15" s="103">
        <f>'MRS(input)'!$F$25</f>
        <v>0</v>
      </c>
      <c r="K15" s="103">
        <f>'MRS(input)'!$F$26</f>
        <v>0</v>
      </c>
      <c r="L15" s="128">
        <f>'MPS(input_separate)'!L15</f>
        <v>0</v>
      </c>
      <c r="M15" s="128">
        <f>'MPS(input_separate)'!M15</f>
        <v>0</v>
      </c>
      <c r="N15" s="128">
        <f>'MPS(input_separate)'!N15</f>
        <v>0</v>
      </c>
      <c r="O15" s="104">
        <f>'MRS(input)'!$F$30</f>
        <v>38.5</v>
      </c>
      <c r="P15" s="130">
        <f>'MPS(input_separate)'!P15</f>
        <v>0</v>
      </c>
      <c r="Q15" s="105">
        <f>'MRS(input)'!$F$32</f>
        <v>1.2</v>
      </c>
      <c r="R15" s="106">
        <f>'MRS(input)'!$F$33</f>
        <v>4.18</v>
      </c>
      <c r="S15" s="129">
        <f>'MPS(input_separate)'!S15</f>
        <v>0</v>
      </c>
      <c r="T15" s="129">
        <f>'MPS(input_separate)'!T15</f>
        <v>0</v>
      </c>
      <c r="U15" s="129">
        <f>'MPS(input_separate)'!U15</f>
        <v>0</v>
      </c>
      <c r="V15" s="107" t="str">
        <f t="shared" si="0"/>
        <v>-</v>
      </c>
      <c r="W15" s="107" t="str">
        <f t="shared" si="3"/>
        <v>-</v>
      </c>
      <c r="X15" s="107" t="str">
        <f t="shared" si="1"/>
        <v>-</v>
      </c>
      <c r="Y15" s="107" t="str">
        <f t="shared" si="2"/>
        <v>-</v>
      </c>
    </row>
    <row r="16" spans="1:25" s="108" customFormat="1" ht="15" customHeight="1" x14ac:dyDescent="0.2">
      <c r="A16" s="163"/>
      <c r="B16" s="102"/>
      <c r="C16" s="112"/>
      <c r="D16" s="112"/>
      <c r="E16" s="113"/>
      <c r="F16" s="111"/>
      <c r="G16" s="103">
        <f>'MRS(input)'!$F$22</f>
        <v>0</v>
      </c>
      <c r="H16" s="103">
        <f>'MRS(input)'!$F$23</f>
        <v>0</v>
      </c>
      <c r="I16" s="103">
        <f>'MRS(input)'!$F$24</f>
        <v>0</v>
      </c>
      <c r="J16" s="103">
        <f>'MRS(input)'!$F$25</f>
        <v>0</v>
      </c>
      <c r="K16" s="103">
        <f>'MRS(input)'!$F$26</f>
        <v>0</v>
      </c>
      <c r="L16" s="128">
        <f>'MPS(input_separate)'!L16</f>
        <v>0</v>
      </c>
      <c r="M16" s="128">
        <f>'MPS(input_separate)'!M16</f>
        <v>0</v>
      </c>
      <c r="N16" s="128">
        <f>'MPS(input_separate)'!N16</f>
        <v>0</v>
      </c>
      <c r="O16" s="104">
        <f>'MRS(input)'!$F$30</f>
        <v>38.5</v>
      </c>
      <c r="P16" s="130">
        <f>'MPS(input_separate)'!P16</f>
        <v>0</v>
      </c>
      <c r="Q16" s="105">
        <f>'MRS(input)'!$F$32</f>
        <v>1.2</v>
      </c>
      <c r="R16" s="106">
        <f>'MRS(input)'!$F$33</f>
        <v>4.18</v>
      </c>
      <c r="S16" s="129">
        <f>'MPS(input_separate)'!S16</f>
        <v>0</v>
      </c>
      <c r="T16" s="129">
        <f>'MPS(input_separate)'!T16</f>
        <v>0</v>
      </c>
      <c r="U16" s="129">
        <f>'MPS(input_separate)'!U16</f>
        <v>0</v>
      </c>
      <c r="V16" s="107" t="str">
        <f t="shared" si="0"/>
        <v>-</v>
      </c>
      <c r="W16" s="107" t="str">
        <f t="shared" si="3"/>
        <v>-</v>
      </c>
      <c r="X16" s="107" t="str">
        <f t="shared" si="1"/>
        <v>-</v>
      </c>
      <c r="Y16" s="107" t="str">
        <f t="shared" si="2"/>
        <v>-</v>
      </c>
    </row>
    <row r="17" spans="1:25" s="108" customFormat="1" ht="15" customHeight="1" x14ac:dyDescent="0.2">
      <c r="A17" s="163"/>
      <c r="B17" s="102"/>
      <c r="C17" s="112"/>
      <c r="D17" s="112"/>
      <c r="E17" s="113"/>
      <c r="F17" s="111"/>
      <c r="G17" s="103">
        <f>'MRS(input)'!$F$22</f>
        <v>0</v>
      </c>
      <c r="H17" s="103">
        <f>'MRS(input)'!$F$23</f>
        <v>0</v>
      </c>
      <c r="I17" s="103">
        <f>'MRS(input)'!$F$24</f>
        <v>0</v>
      </c>
      <c r="J17" s="103">
        <f>'MRS(input)'!$F$25</f>
        <v>0</v>
      </c>
      <c r="K17" s="103">
        <f>'MRS(input)'!$F$26</f>
        <v>0</v>
      </c>
      <c r="L17" s="128">
        <f>'MPS(input_separate)'!L17</f>
        <v>0</v>
      </c>
      <c r="M17" s="128">
        <f>'MPS(input_separate)'!M17</f>
        <v>0</v>
      </c>
      <c r="N17" s="128">
        <f>'MPS(input_separate)'!N17</f>
        <v>0</v>
      </c>
      <c r="O17" s="104">
        <f>'MRS(input)'!$F$30</f>
        <v>38.5</v>
      </c>
      <c r="P17" s="130">
        <f>'MPS(input_separate)'!P17</f>
        <v>0</v>
      </c>
      <c r="Q17" s="105">
        <f>'MRS(input)'!$F$32</f>
        <v>1.2</v>
      </c>
      <c r="R17" s="106">
        <f>'MRS(input)'!$F$33</f>
        <v>4.18</v>
      </c>
      <c r="S17" s="129">
        <f>'MPS(input_separate)'!S17</f>
        <v>0</v>
      </c>
      <c r="T17" s="129">
        <f>'MPS(input_separate)'!T17</f>
        <v>0</v>
      </c>
      <c r="U17" s="129">
        <f>'MPS(input_separate)'!U17</f>
        <v>0</v>
      </c>
      <c r="V17" s="107" t="str">
        <f t="shared" si="0"/>
        <v>-</v>
      </c>
      <c r="W17" s="107" t="str">
        <f t="shared" si="3"/>
        <v>-</v>
      </c>
      <c r="X17" s="107" t="str">
        <f t="shared" si="1"/>
        <v>-</v>
      </c>
      <c r="Y17" s="107" t="str">
        <f t="shared" si="2"/>
        <v>-</v>
      </c>
    </row>
    <row r="18" spans="1:25" s="108" customFormat="1" ht="15" customHeight="1" x14ac:dyDescent="0.2">
      <c r="A18" s="163"/>
      <c r="B18" s="102"/>
      <c r="C18" s="112"/>
      <c r="D18" s="112"/>
      <c r="E18" s="113"/>
      <c r="F18" s="111"/>
      <c r="G18" s="103">
        <f>'MRS(input)'!$F$22</f>
        <v>0</v>
      </c>
      <c r="H18" s="103">
        <f>'MRS(input)'!$F$23</f>
        <v>0</v>
      </c>
      <c r="I18" s="103">
        <f>'MRS(input)'!$F$24</f>
        <v>0</v>
      </c>
      <c r="J18" s="103">
        <f>'MRS(input)'!$F$25</f>
        <v>0</v>
      </c>
      <c r="K18" s="103">
        <f>'MRS(input)'!$F$26</f>
        <v>0</v>
      </c>
      <c r="L18" s="128">
        <f>'MPS(input_separate)'!L18</f>
        <v>0</v>
      </c>
      <c r="M18" s="128">
        <f>'MPS(input_separate)'!M18</f>
        <v>0</v>
      </c>
      <c r="N18" s="128">
        <f>'MPS(input_separate)'!N18</f>
        <v>0</v>
      </c>
      <c r="O18" s="104">
        <f>'MRS(input)'!$F$30</f>
        <v>38.5</v>
      </c>
      <c r="P18" s="130">
        <f>'MPS(input_separate)'!P18</f>
        <v>0</v>
      </c>
      <c r="Q18" s="105">
        <f>'MRS(input)'!$F$32</f>
        <v>1.2</v>
      </c>
      <c r="R18" s="106">
        <f>'MRS(input)'!$F$33</f>
        <v>4.18</v>
      </c>
      <c r="S18" s="129">
        <f>'MPS(input_separate)'!S18</f>
        <v>0</v>
      </c>
      <c r="T18" s="129">
        <f>'MPS(input_separate)'!T18</f>
        <v>0</v>
      </c>
      <c r="U18" s="129">
        <f>'MPS(input_separate)'!U18</f>
        <v>0</v>
      </c>
      <c r="V18" s="107" t="str">
        <f t="shared" si="0"/>
        <v>-</v>
      </c>
      <c r="W18" s="107" t="str">
        <f t="shared" si="3"/>
        <v>-</v>
      </c>
      <c r="X18" s="107" t="str">
        <f t="shared" si="1"/>
        <v>-</v>
      </c>
      <c r="Y18" s="107" t="str">
        <f t="shared" si="2"/>
        <v>-</v>
      </c>
    </row>
    <row r="19" spans="1:25" s="108" customFormat="1" ht="15" customHeight="1" x14ac:dyDescent="0.2">
      <c r="A19" s="163"/>
      <c r="B19" s="102"/>
      <c r="C19" s="112"/>
      <c r="D19" s="112"/>
      <c r="E19" s="113"/>
      <c r="F19" s="111"/>
      <c r="G19" s="103">
        <f>'MRS(input)'!$F$22</f>
        <v>0</v>
      </c>
      <c r="H19" s="103">
        <f>'MRS(input)'!$F$23</f>
        <v>0</v>
      </c>
      <c r="I19" s="103">
        <f>'MRS(input)'!$F$24</f>
        <v>0</v>
      </c>
      <c r="J19" s="103">
        <f>'MRS(input)'!$F$25</f>
        <v>0</v>
      </c>
      <c r="K19" s="103">
        <f>'MRS(input)'!$F$26</f>
        <v>0</v>
      </c>
      <c r="L19" s="128">
        <f>'MPS(input_separate)'!L19</f>
        <v>0</v>
      </c>
      <c r="M19" s="128">
        <f>'MPS(input_separate)'!M19</f>
        <v>0</v>
      </c>
      <c r="N19" s="128">
        <f>'MPS(input_separate)'!N19</f>
        <v>0</v>
      </c>
      <c r="O19" s="104">
        <f>'MRS(input)'!$F$30</f>
        <v>38.5</v>
      </c>
      <c r="P19" s="130">
        <f>'MPS(input_separate)'!P19</f>
        <v>0</v>
      </c>
      <c r="Q19" s="105">
        <f>'MRS(input)'!$F$32</f>
        <v>1.2</v>
      </c>
      <c r="R19" s="106">
        <f>'MRS(input)'!$F$33</f>
        <v>4.18</v>
      </c>
      <c r="S19" s="129">
        <f>'MPS(input_separate)'!S19</f>
        <v>0</v>
      </c>
      <c r="T19" s="129">
        <f>'MPS(input_separate)'!T19</f>
        <v>0</v>
      </c>
      <c r="U19" s="129">
        <f>'MPS(input_separate)'!U19</f>
        <v>0</v>
      </c>
      <c r="V19" s="107" t="str">
        <f t="shared" si="0"/>
        <v>-</v>
      </c>
      <c r="W19" s="107" t="str">
        <f t="shared" si="3"/>
        <v>-</v>
      </c>
      <c r="X19" s="107" t="str">
        <f t="shared" si="1"/>
        <v>-</v>
      </c>
      <c r="Y19" s="107" t="str">
        <f t="shared" si="2"/>
        <v>-</v>
      </c>
    </row>
    <row r="20" spans="1:25" s="108" customFormat="1" ht="15" customHeight="1" x14ac:dyDescent="0.2">
      <c r="A20" s="163"/>
      <c r="B20" s="102"/>
      <c r="C20" s="112"/>
      <c r="D20" s="112"/>
      <c r="E20" s="113"/>
      <c r="F20" s="111"/>
      <c r="G20" s="103">
        <f>'MRS(input)'!$F$22</f>
        <v>0</v>
      </c>
      <c r="H20" s="103">
        <f>'MRS(input)'!$F$23</f>
        <v>0</v>
      </c>
      <c r="I20" s="103">
        <f>'MRS(input)'!$F$24</f>
        <v>0</v>
      </c>
      <c r="J20" s="103">
        <f>'MRS(input)'!$F$25</f>
        <v>0</v>
      </c>
      <c r="K20" s="103">
        <f>'MRS(input)'!$F$26</f>
        <v>0</v>
      </c>
      <c r="L20" s="128">
        <f>'MPS(input_separate)'!L20</f>
        <v>0</v>
      </c>
      <c r="M20" s="128">
        <f>'MPS(input_separate)'!M20</f>
        <v>0</v>
      </c>
      <c r="N20" s="128">
        <f>'MPS(input_separate)'!N20</f>
        <v>0</v>
      </c>
      <c r="O20" s="104">
        <f>'MRS(input)'!$F$30</f>
        <v>38.5</v>
      </c>
      <c r="P20" s="130">
        <f>'MPS(input_separate)'!P20</f>
        <v>0</v>
      </c>
      <c r="Q20" s="105">
        <f>'MRS(input)'!$F$32</f>
        <v>1.2</v>
      </c>
      <c r="R20" s="106">
        <f>'MRS(input)'!$F$33</f>
        <v>4.18</v>
      </c>
      <c r="S20" s="129">
        <f>'MPS(input_separate)'!S20</f>
        <v>0</v>
      </c>
      <c r="T20" s="129">
        <f>'MPS(input_separate)'!T20</f>
        <v>0</v>
      </c>
      <c r="U20" s="129">
        <f>'MPS(input_separate)'!U20</f>
        <v>0</v>
      </c>
      <c r="V20" s="107" t="str">
        <f t="shared" si="0"/>
        <v>-</v>
      </c>
      <c r="W20" s="107" t="str">
        <f t="shared" si="3"/>
        <v>-</v>
      </c>
      <c r="X20" s="107" t="str">
        <f t="shared" si="1"/>
        <v>-</v>
      </c>
      <c r="Y20" s="107" t="str">
        <f t="shared" si="2"/>
        <v>-</v>
      </c>
    </row>
    <row r="21" spans="1:25" s="108" customFormat="1" ht="15" customHeight="1" x14ac:dyDescent="0.2">
      <c r="A21" s="163"/>
      <c r="B21" s="102"/>
      <c r="C21" s="112"/>
      <c r="D21" s="112"/>
      <c r="E21" s="113"/>
      <c r="F21" s="111"/>
      <c r="G21" s="103">
        <f>'MRS(input)'!$F$22</f>
        <v>0</v>
      </c>
      <c r="H21" s="103">
        <f>'MRS(input)'!$F$23</f>
        <v>0</v>
      </c>
      <c r="I21" s="103">
        <f>'MRS(input)'!$F$24</f>
        <v>0</v>
      </c>
      <c r="J21" s="103">
        <f>'MRS(input)'!$F$25</f>
        <v>0</v>
      </c>
      <c r="K21" s="103">
        <f>'MRS(input)'!$F$26</f>
        <v>0</v>
      </c>
      <c r="L21" s="128">
        <f>'MPS(input_separate)'!L21</f>
        <v>0</v>
      </c>
      <c r="M21" s="128">
        <f>'MPS(input_separate)'!M21</f>
        <v>0</v>
      </c>
      <c r="N21" s="128">
        <f>'MPS(input_separate)'!N21</f>
        <v>0</v>
      </c>
      <c r="O21" s="104">
        <f>'MRS(input)'!$F$30</f>
        <v>38.5</v>
      </c>
      <c r="P21" s="130">
        <f>'MPS(input_separate)'!P21</f>
        <v>0</v>
      </c>
      <c r="Q21" s="105">
        <f>'MRS(input)'!$F$32</f>
        <v>1.2</v>
      </c>
      <c r="R21" s="106">
        <f>'MRS(input)'!$F$33</f>
        <v>4.18</v>
      </c>
      <c r="S21" s="129">
        <f>'MPS(input_separate)'!S21</f>
        <v>0</v>
      </c>
      <c r="T21" s="129">
        <f>'MPS(input_separate)'!T21</f>
        <v>0</v>
      </c>
      <c r="U21" s="129">
        <f>'MPS(input_separate)'!U21</f>
        <v>0</v>
      </c>
      <c r="V21" s="107" t="str">
        <f t="shared" si="0"/>
        <v>-</v>
      </c>
      <c r="W21" s="107" t="str">
        <f t="shared" si="3"/>
        <v>-</v>
      </c>
      <c r="X21" s="107" t="str">
        <f t="shared" si="1"/>
        <v>-</v>
      </c>
      <c r="Y21" s="107" t="str">
        <f t="shared" si="2"/>
        <v>-</v>
      </c>
    </row>
    <row r="22" spans="1:25" s="108" customFormat="1" ht="15" customHeight="1" x14ac:dyDescent="0.2">
      <c r="A22" s="163"/>
      <c r="B22" s="102"/>
      <c r="C22" s="112"/>
      <c r="D22" s="112"/>
      <c r="E22" s="113"/>
      <c r="F22" s="111"/>
      <c r="G22" s="103">
        <f>'MRS(input)'!$F$22</f>
        <v>0</v>
      </c>
      <c r="H22" s="103">
        <f>'MRS(input)'!$F$23</f>
        <v>0</v>
      </c>
      <c r="I22" s="103">
        <f>'MRS(input)'!$F$24</f>
        <v>0</v>
      </c>
      <c r="J22" s="103">
        <f>'MRS(input)'!$F$25</f>
        <v>0</v>
      </c>
      <c r="K22" s="103">
        <f>'MRS(input)'!$F$26</f>
        <v>0</v>
      </c>
      <c r="L22" s="128">
        <f>'MPS(input_separate)'!L22</f>
        <v>0</v>
      </c>
      <c r="M22" s="128">
        <f>'MPS(input_separate)'!M22</f>
        <v>0</v>
      </c>
      <c r="N22" s="128">
        <f>'MPS(input_separate)'!N22</f>
        <v>0</v>
      </c>
      <c r="O22" s="104">
        <f>'MRS(input)'!$F$30</f>
        <v>38.5</v>
      </c>
      <c r="P22" s="130">
        <f>'MPS(input_separate)'!P22</f>
        <v>0</v>
      </c>
      <c r="Q22" s="105">
        <f>'MRS(input)'!$F$32</f>
        <v>1.2</v>
      </c>
      <c r="R22" s="106">
        <f>'MRS(input)'!$F$33</f>
        <v>4.18</v>
      </c>
      <c r="S22" s="129">
        <f>'MPS(input_separate)'!S22</f>
        <v>0</v>
      </c>
      <c r="T22" s="129">
        <f>'MPS(input_separate)'!T22</f>
        <v>0</v>
      </c>
      <c r="U22" s="129">
        <f>'MPS(input_separate)'!U22</f>
        <v>0</v>
      </c>
      <c r="V22" s="107" t="str">
        <f t="shared" si="0"/>
        <v>-</v>
      </c>
      <c r="W22" s="107" t="str">
        <f t="shared" si="3"/>
        <v>-</v>
      </c>
      <c r="X22" s="107" t="str">
        <f t="shared" si="1"/>
        <v>-</v>
      </c>
      <c r="Y22" s="107" t="str">
        <f t="shared" si="2"/>
        <v>-</v>
      </c>
    </row>
    <row r="23" spans="1:25" s="108" customFormat="1" ht="15" customHeight="1" x14ac:dyDescent="0.2">
      <c r="A23" s="163"/>
      <c r="B23" s="102"/>
      <c r="C23" s="112"/>
      <c r="D23" s="112"/>
      <c r="E23" s="113"/>
      <c r="F23" s="111"/>
      <c r="G23" s="103">
        <f>'MRS(input)'!$F$22</f>
        <v>0</v>
      </c>
      <c r="H23" s="103">
        <f>'MRS(input)'!$F$23</f>
        <v>0</v>
      </c>
      <c r="I23" s="103">
        <f>'MRS(input)'!$F$24</f>
        <v>0</v>
      </c>
      <c r="J23" s="103">
        <f>'MRS(input)'!$F$25</f>
        <v>0</v>
      </c>
      <c r="K23" s="103">
        <f>'MRS(input)'!$F$26</f>
        <v>0</v>
      </c>
      <c r="L23" s="128">
        <f>'MPS(input_separate)'!L23</f>
        <v>0</v>
      </c>
      <c r="M23" s="128">
        <f>'MPS(input_separate)'!M23</f>
        <v>0</v>
      </c>
      <c r="N23" s="128">
        <f>'MPS(input_separate)'!N23</f>
        <v>0</v>
      </c>
      <c r="O23" s="104">
        <f>'MRS(input)'!$F$30</f>
        <v>38.5</v>
      </c>
      <c r="P23" s="130">
        <f>'MPS(input_separate)'!P23</f>
        <v>0</v>
      </c>
      <c r="Q23" s="105">
        <f>'MRS(input)'!$F$32</f>
        <v>1.2</v>
      </c>
      <c r="R23" s="106">
        <f>'MRS(input)'!$F$33</f>
        <v>4.18</v>
      </c>
      <c r="S23" s="129">
        <f>'MPS(input_separate)'!S23</f>
        <v>0</v>
      </c>
      <c r="T23" s="129">
        <f>'MPS(input_separate)'!T23</f>
        <v>0</v>
      </c>
      <c r="U23" s="129">
        <f>'MPS(input_separate)'!U23</f>
        <v>0</v>
      </c>
      <c r="V23" s="107" t="str">
        <f t="shared" si="0"/>
        <v>-</v>
      </c>
      <c r="W23" s="107" t="str">
        <f t="shared" si="3"/>
        <v>-</v>
      </c>
      <c r="X23" s="107" t="str">
        <f t="shared" si="1"/>
        <v>-</v>
      </c>
      <c r="Y23" s="107" t="str">
        <f t="shared" si="2"/>
        <v>-</v>
      </c>
    </row>
    <row r="24" spans="1:25" s="108" customFormat="1" ht="15" customHeight="1" x14ac:dyDescent="0.2">
      <c r="A24" s="163"/>
      <c r="B24" s="102"/>
      <c r="C24" s="112"/>
      <c r="D24" s="112"/>
      <c r="E24" s="113"/>
      <c r="F24" s="111"/>
      <c r="G24" s="103">
        <f>'MRS(input)'!$F$22</f>
        <v>0</v>
      </c>
      <c r="H24" s="103">
        <f>'MRS(input)'!$F$23</f>
        <v>0</v>
      </c>
      <c r="I24" s="103">
        <f>'MRS(input)'!$F$24</f>
        <v>0</v>
      </c>
      <c r="J24" s="103">
        <f>'MRS(input)'!$F$25</f>
        <v>0</v>
      </c>
      <c r="K24" s="103">
        <f>'MRS(input)'!$F$26</f>
        <v>0</v>
      </c>
      <c r="L24" s="128">
        <f>'MPS(input_separate)'!L24</f>
        <v>0</v>
      </c>
      <c r="M24" s="128">
        <f>'MPS(input_separate)'!M24</f>
        <v>0</v>
      </c>
      <c r="N24" s="128">
        <f>'MPS(input_separate)'!N24</f>
        <v>0</v>
      </c>
      <c r="O24" s="104">
        <f>'MRS(input)'!$F$30</f>
        <v>38.5</v>
      </c>
      <c r="P24" s="130">
        <f>'MPS(input_separate)'!P24</f>
        <v>0</v>
      </c>
      <c r="Q24" s="105">
        <f>'MRS(input)'!$F$32</f>
        <v>1.2</v>
      </c>
      <c r="R24" s="106">
        <f>'MRS(input)'!$F$33</f>
        <v>4.18</v>
      </c>
      <c r="S24" s="129">
        <f>'MPS(input_separate)'!S24</f>
        <v>0</v>
      </c>
      <c r="T24" s="129">
        <f>'MPS(input_separate)'!T24</f>
        <v>0</v>
      </c>
      <c r="U24" s="129">
        <f>'MPS(input_separate)'!U24</f>
        <v>0</v>
      </c>
      <c r="V24" s="107" t="str">
        <f t="shared" si="0"/>
        <v>-</v>
      </c>
      <c r="W24" s="107" t="str">
        <f t="shared" si="3"/>
        <v>-</v>
      </c>
      <c r="X24" s="107" t="str">
        <f t="shared" si="1"/>
        <v>-</v>
      </c>
      <c r="Y24" s="107" t="str">
        <f t="shared" si="2"/>
        <v>-</v>
      </c>
    </row>
    <row r="25" spans="1:25" s="108" customFormat="1" ht="15" customHeight="1" x14ac:dyDescent="0.2">
      <c r="A25" s="163"/>
      <c r="B25" s="102"/>
      <c r="C25" s="112"/>
      <c r="D25" s="112"/>
      <c r="E25" s="113"/>
      <c r="F25" s="111"/>
      <c r="G25" s="103">
        <f>'MRS(input)'!$F$22</f>
        <v>0</v>
      </c>
      <c r="H25" s="103">
        <f>'MRS(input)'!$F$23</f>
        <v>0</v>
      </c>
      <c r="I25" s="103">
        <f>'MRS(input)'!$F$24</f>
        <v>0</v>
      </c>
      <c r="J25" s="103">
        <f>'MRS(input)'!$F$25</f>
        <v>0</v>
      </c>
      <c r="K25" s="103">
        <f>'MRS(input)'!$F$26</f>
        <v>0</v>
      </c>
      <c r="L25" s="128">
        <f>'MPS(input_separate)'!L25</f>
        <v>0</v>
      </c>
      <c r="M25" s="128">
        <f>'MPS(input_separate)'!M25</f>
        <v>0</v>
      </c>
      <c r="N25" s="128">
        <f>'MPS(input_separate)'!N25</f>
        <v>0</v>
      </c>
      <c r="O25" s="104">
        <f>'MRS(input)'!$F$30</f>
        <v>38.5</v>
      </c>
      <c r="P25" s="130">
        <f>'MPS(input_separate)'!P25</f>
        <v>0</v>
      </c>
      <c r="Q25" s="105">
        <f>'MRS(input)'!$F$32</f>
        <v>1.2</v>
      </c>
      <c r="R25" s="106">
        <f>'MRS(input)'!$F$33</f>
        <v>4.18</v>
      </c>
      <c r="S25" s="129">
        <f>'MPS(input_separate)'!S25</f>
        <v>0</v>
      </c>
      <c r="T25" s="129">
        <f>'MPS(input_separate)'!T25</f>
        <v>0</v>
      </c>
      <c r="U25" s="129">
        <f>'MPS(input_separate)'!U25</f>
        <v>0</v>
      </c>
      <c r="V25" s="107" t="str">
        <f t="shared" si="0"/>
        <v>-</v>
      </c>
      <c r="W25" s="107" t="str">
        <f t="shared" si="3"/>
        <v>-</v>
      </c>
      <c r="X25" s="107" t="str">
        <f t="shared" si="1"/>
        <v>-</v>
      </c>
      <c r="Y25" s="107" t="str">
        <f t="shared" si="2"/>
        <v>-</v>
      </c>
    </row>
    <row r="26" spans="1:25" s="108" customFormat="1" ht="15" customHeight="1" x14ac:dyDescent="0.2">
      <c r="A26" s="163"/>
      <c r="B26" s="102"/>
      <c r="C26" s="112"/>
      <c r="D26" s="112"/>
      <c r="E26" s="113"/>
      <c r="F26" s="111"/>
      <c r="G26" s="103">
        <f>'MRS(input)'!$F$22</f>
        <v>0</v>
      </c>
      <c r="H26" s="103">
        <f>'MRS(input)'!$F$23</f>
        <v>0</v>
      </c>
      <c r="I26" s="103">
        <f>'MRS(input)'!$F$24</f>
        <v>0</v>
      </c>
      <c r="J26" s="103">
        <f>'MRS(input)'!$F$25</f>
        <v>0</v>
      </c>
      <c r="K26" s="103">
        <f>'MRS(input)'!$F$26</f>
        <v>0</v>
      </c>
      <c r="L26" s="128">
        <f>'MPS(input_separate)'!L26</f>
        <v>0</v>
      </c>
      <c r="M26" s="128">
        <f>'MPS(input_separate)'!M26</f>
        <v>0</v>
      </c>
      <c r="N26" s="128">
        <f>'MPS(input_separate)'!N26</f>
        <v>0</v>
      </c>
      <c r="O26" s="104">
        <f>'MRS(input)'!$F$30</f>
        <v>38.5</v>
      </c>
      <c r="P26" s="130">
        <f>'MPS(input_separate)'!P26</f>
        <v>0</v>
      </c>
      <c r="Q26" s="105">
        <f>'MRS(input)'!$F$32</f>
        <v>1.2</v>
      </c>
      <c r="R26" s="106">
        <f>'MRS(input)'!$F$33</f>
        <v>4.18</v>
      </c>
      <c r="S26" s="129">
        <f>'MPS(input_separate)'!S26</f>
        <v>0</v>
      </c>
      <c r="T26" s="129">
        <f>'MPS(input_separate)'!T26</f>
        <v>0</v>
      </c>
      <c r="U26" s="129">
        <f>'MPS(input_separate)'!U26</f>
        <v>0</v>
      </c>
      <c r="V26" s="107" t="str">
        <f t="shared" si="0"/>
        <v>-</v>
      </c>
      <c r="W26" s="107" t="str">
        <f t="shared" si="3"/>
        <v>-</v>
      </c>
      <c r="X26" s="107" t="str">
        <f t="shared" si="1"/>
        <v>-</v>
      </c>
      <c r="Y26" s="107" t="str">
        <f t="shared" si="2"/>
        <v>-</v>
      </c>
    </row>
    <row r="27" spans="1:25" s="108" customFormat="1" ht="15" customHeight="1" x14ac:dyDescent="0.2">
      <c r="A27" s="163"/>
      <c r="B27" s="102"/>
      <c r="C27" s="112"/>
      <c r="D27" s="112"/>
      <c r="E27" s="113"/>
      <c r="F27" s="111"/>
      <c r="G27" s="103">
        <f>'MRS(input)'!$F$22</f>
        <v>0</v>
      </c>
      <c r="H27" s="103">
        <f>'MRS(input)'!$F$23</f>
        <v>0</v>
      </c>
      <c r="I27" s="103">
        <f>'MRS(input)'!$F$24</f>
        <v>0</v>
      </c>
      <c r="J27" s="103">
        <f>'MRS(input)'!$F$25</f>
        <v>0</v>
      </c>
      <c r="K27" s="103">
        <f>'MRS(input)'!$F$26</f>
        <v>0</v>
      </c>
      <c r="L27" s="128">
        <f>'MPS(input_separate)'!L27</f>
        <v>0</v>
      </c>
      <c r="M27" s="128">
        <f>'MPS(input_separate)'!M27</f>
        <v>0</v>
      </c>
      <c r="N27" s="128">
        <f>'MPS(input_separate)'!N27</f>
        <v>0</v>
      </c>
      <c r="O27" s="104">
        <f>'MRS(input)'!$F$30</f>
        <v>38.5</v>
      </c>
      <c r="P27" s="130">
        <f>'MPS(input_separate)'!P27</f>
        <v>0</v>
      </c>
      <c r="Q27" s="105">
        <f>'MRS(input)'!$F$32</f>
        <v>1.2</v>
      </c>
      <c r="R27" s="106">
        <f>'MRS(input)'!$F$33</f>
        <v>4.18</v>
      </c>
      <c r="S27" s="129">
        <f>'MPS(input_separate)'!S27</f>
        <v>0</v>
      </c>
      <c r="T27" s="129">
        <f>'MPS(input_separate)'!T27</f>
        <v>0</v>
      </c>
      <c r="U27" s="129">
        <f>'MPS(input_separate)'!U27</f>
        <v>0</v>
      </c>
      <c r="V27" s="107" t="str">
        <f t="shared" si="0"/>
        <v>-</v>
      </c>
      <c r="W27" s="107" t="str">
        <f t="shared" si="3"/>
        <v>-</v>
      </c>
      <c r="X27" s="107" t="str">
        <f t="shared" si="1"/>
        <v>-</v>
      </c>
      <c r="Y27" s="107" t="str">
        <f t="shared" si="2"/>
        <v>-</v>
      </c>
    </row>
    <row r="28" spans="1:25" s="108" customFormat="1" ht="15" customHeight="1" x14ac:dyDescent="0.2">
      <c r="A28" s="163"/>
      <c r="B28" s="102"/>
      <c r="C28" s="112"/>
      <c r="D28" s="112"/>
      <c r="E28" s="113"/>
      <c r="F28" s="111"/>
      <c r="G28" s="103">
        <f>'MRS(input)'!$F$22</f>
        <v>0</v>
      </c>
      <c r="H28" s="103">
        <f>'MRS(input)'!$F$23</f>
        <v>0</v>
      </c>
      <c r="I28" s="103">
        <f>'MRS(input)'!$F$24</f>
        <v>0</v>
      </c>
      <c r="J28" s="103">
        <f>'MRS(input)'!$F$25</f>
        <v>0</v>
      </c>
      <c r="K28" s="103">
        <f>'MRS(input)'!$F$26</f>
        <v>0</v>
      </c>
      <c r="L28" s="128">
        <f>'MPS(input_separate)'!L28</f>
        <v>0</v>
      </c>
      <c r="M28" s="128">
        <f>'MPS(input_separate)'!M28</f>
        <v>0</v>
      </c>
      <c r="N28" s="128">
        <f>'MPS(input_separate)'!N28</f>
        <v>0</v>
      </c>
      <c r="O28" s="104">
        <f>'MRS(input)'!$F$30</f>
        <v>38.5</v>
      </c>
      <c r="P28" s="130">
        <f>'MPS(input_separate)'!P28</f>
        <v>0</v>
      </c>
      <c r="Q28" s="105">
        <f>'MRS(input)'!$F$32</f>
        <v>1.2</v>
      </c>
      <c r="R28" s="106">
        <f>'MRS(input)'!$F$33</f>
        <v>4.18</v>
      </c>
      <c r="S28" s="129">
        <f>'MPS(input_separate)'!S28</f>
        <v>0</v>
      </c>
      <c r="T28" s="129">
        <f>'MPS(input_separate)'!T28</f>
        <v>0</v>
      </c>
      <c r="U28" s="129">
        <f>'MPS(input_separate)'!U28</f>
        <v>0</v>
      </c>
      <c r="V28" s="107" t="str">
        <f t="shared" si="0"/>
        <v>-</v>
      </c>
      <c r="W28" s="107" t="str">
        <f t="shared" si="3"/>
        <v>-</v>
      </c>
      <c r="X28" s="107" t="str">
        <f t="shared" si="1"/>
        <v>-</v>
      </c>
      <c r="Y28" s="107" t="str">
        <f t="shared" si="2"/>
        <v>-</v>
      </c>
    </row>
    <row r="29" spans="1:25" s="108" customFormat="1" ht="15" customHeight="1" x14ac:dyDescent="0.2">
      <c r="A29" s="163"/>
      <c r="B29" s="102"/>
      <c r="C29" s="112"/>
      <c r="D29" s="112"/>
      <c r="E29" s="113"/>
      <c r="F29" s="111"/>
      <c r="G29" s="103">
        <f>'MRS(input)'!$F$22</f>
        <v>0</v>
      </c>
      <c r="H29" s="103">
        <f>'MRS(input)'!$F$23</f>
        <v>0</v>
      </c>
      <c r="I29" s="103">
        <f>'MRS(input)'!$F$24</f>
        <v>0</v>
      </c>
      <c r="J29" s="103">
        <f>'MRS(input)'!$F$25</f>
        <v>0</v>
      </c>
      <c r="K29" s="103">
        <f>'MRS(input)'!$F$26</f>
        <v>0</v>
      </c>
      <c r="L29" s="128">
        <f>'MPS(input_separate)'!L29</f>
        <v>0</v>
      </c>
      <c r="M29" s="128">
        <f>'MPS(input_separate)'!M29</f>
        <v>0</v>
      </c>
      <c r="N29" s="128">
        <f>'MPS(input_separate)'!N29</f>
        <v>0</v>
      </c>
      <c r="O29" s="104">
        <f>'MRS(input)'!$F$30</f>
        <v>38.5</v>
      </c>
      <c r="P29" s="130">
        <f>'MPS(input_separate)'!P29</f>
        <v>0</v>
      </c>
      <c r="Q29" s="105">
        <f>'MRS(input)'!$F$32</f>
        <v>1.2</v>
      </c>
      <c r="R29" s="106">
        <f>'MRS(input)'!$F$33</f>
        <v>4.18</v>
      </c>
      <c r="S29" s="129">
        <f>'MPS(input_separate)'!S29</f>
        <v>0</v>
      </c>
      <c r="T29" s="129">
        <f>'MPS(input_separate)'!T29</f>
        <v>0</v>
      </c>
      <c r="U29" s="129">
        <f>'MPS(input_separate)'!U29</f>
        <v>0</v>
      </c>
      <c r="V29" s="107" t="str">
        <f t="shared" si="0"/>
        <v>-</v>
      </c>
      <c r="W29" s="107" t="str">
        <f t="shared" si="3"/>
        <v>-</v>
      </c>
      <c r="X29" s="107" t="str">
        <f t="shared" si="1"/>
        <v>-</v>
      </c>
      <c r="Y29" s="107" t="str">
        <f t="shared" si="2"/>
        <v>-</v>
      </c>
    </row>
    <row r="30" spans="1:25" s="108" customFormat="1" ht="15" customHeight="1" x14ac:dyDescent="0.2">
      <c r="A30" s="163"/>
      <c r="B30" s="102"/>
      <c r="C30" s="112"/>
      <c r="D30" s="112"/>
      <c r="E30" s="113"/>
      <c r="F30" s="111"/>
      <c r="G30" s="103">
        <f>'MRS(input)'!$F$22</f>
        <v>0</v>
      </c>
      <c r="H30" s="103">
        <f>'MRS(input)'!$F$23</f>
        <v>0</v>
      </c>
      <c r="I30" s="103">
        <f>'MRS(input)'!$F$24</f>
        <v>0</v>
      </c>
      <c r="J30" s="103">
        <f>'MRS(input)'!$F$25</f>
        <v>0</v>
      </c>
      <c r="K30" s="103">
        <f>'MRS(input)'!$F$26</f>
        <v>0</v>
      </c>
      <c r="L30" s="128">
        <f>'MPS(input_separate)'!L30</f>
        <v>0</v>
      </c>
      <c r="M30" s="128">
        <f>'MPS(input_separate)'!M30</f>
        <v>0</v>
      </c>
      <c r="N30" s="128">
        <f>'MPS(input_separate)'!N30</f>
        <v>0</v>
      </c>
      <c r="O30" s="104">
        <f>'MRS(input)'!$F$30</f>
        <v>38.5</v>
      </c>
      <c r="P30" s="130">
        <f>'MPS(input_separate)'!P30</f>
        <v>0</v>
      </c>
      <c r="Q30" s="105">
        <f>'MRS(input)'!$F$32</f>
        <v>1.2</v>
      </c>
      <c r="R30" s="106">
        <f>'MRS(input)'!$F$33</f>
        <v>4.18</v>
      </c>
      <c r="S30" s="129">
        <f>'MPS(input_separate)'!S30</f>
        <v>0</v>
      </c>
      <c r="T30" s="129">
        <f>'MPS(input_separate)'!T30</f>
        <v>0</v>
      </c>
      <c r="U30" s="129">
        <f>'MPS(input_separate)'!U30</f>
        <v>0</v>
      </c>
      <c r="V30" s="107" t="str">
        <f t="shared" si="0"/>
        <v>-</v>
      </c>
      <c r="W30" s="107" t="str">
        <f t="shared" si="3"/>
        <v>-</v>
      </c>
      <c r="X30" s="107" t="str">
        <f t="shared" si="1"/>
        <v>-</v>
      </c>
      <c r="Y30" s="107" t="str">
        <f t="shared" si="2"/>
        <v>-</v>
      </c>
    </row>
    <row r="31" spans="1:25" s="108" customFormat="1" ht="15" customHeight="1" x14ac:dyDescent="0.2">
      <c r="A31" s="163"/>
      <c r="B31" s="102"/>
      <c r="C31" s="112"/>
      <c r="D31" s="112"/>
      <c r="E31" s="113"/>
      <c r="F31" s="111"/>
      <c r="G31" s="103">
        <f>'MRS(input)'!$F$22</f>
        <v>0</v>
      </c>
      <c r="H31" s="103">
        <f>'MRS(input)'!$F$23</f>
        <v>0</v>
      </c>
      <c r="I31" s="103">
        <f>'MRS(input)'!$F$24</f>
        <v>0</v>
      </c>
      <c r="J31" s="103">
        <f>'MRS(input)'!$F$25</f>
        <v>0</v>
      </c>
      <c r="K31" s="103">
        <f>'MRS(input)'!$F$26</f>
        <v>0</v>
      </c>
      <c r="L31" s="128">
        <f>'MPS(input_separate)'!L31</f>
        <v>0</v>
      </c>
      <c r="M31" s="128">
        <f>'MPS(input_separate)'!M31</f>
        <v>0</v>
      </c>
      <c r="N31" s="128">
        <f>'MPS(input_separate)'!N31</f>
        <v>0</v>
      </c>
      <c r="O31" s="104">
        <f>'MRS(input)'!$F$30</f>
        <v>38.5</v>
      </c>
      <c r="P31" s="130">
        <f>'MPS(input_separate)'!P31</f>
        <v>0</v>
      </c>
      <c r="Q31" s="105">
        <f>'MRS(input)'!$F$32</f>
        <v>1.2</v>
      </c>
      <c r="R31" s="106">
        <f>'MRS(input)'!$F$33</f>
        <v>4.18</v>
      </c>
      <c r="S31" s="129">
        <f>'MPS(input_separate)'!S31</f>
        <v>0</v>
      </c>
      <c r="T31" s="129">
        <f>'MPS(input_separate)'!T31</f>
        <v>0</v>
      </c>
      <c r="U31" s="129">
        <f>'MPS(input_separate)'!U31</f>
        <v>0</v>
      </c>
      <c r="V31" s="107" t="str">
        <f t="shared" si="0"/>
        <v>-</v>
      </c>
      <c r="W31" s="107" t="str">
        <f t="shared" si="3"/>
        <v>-</v>
      </c>
      <c r="X31" s="107" t="str">
        <f t="shared" si="1"/>
        <v>-</v>
      </c>
      <c r="Y31" s="107" t="str">
        <f t="shared" si="2"/>
        <v>-</v>
      </c>
    </row>
    <row r="32" spans="1:25" s="108" customFormat="1" ht="15" customHeight="1" x14ac:dyDescent="0.2">
      <c r="A32" s="163"/>
      <c r="B32" s="102"/>
      <c r="C32" s="112"/>
      <c r="D32" s="112"/>
      <c r="E32" s="113"/>
      <c r="F32" s="111"/>
      <c r="G32" s="103">
        <f>'MRS(input)'!$F$22</f>
        <v>0</v>
      </c>
      <c r="H32" s="103">
        <f>'MRS(input)'!$F$23</f>
        <v>0</v>
      </c>
      <c r="I32" s="103">
        <f>'MRS(input)'!$F$24</f>
        <v>0</v>
      </c>
      <c r="J32" s="103">
        <f>'MRS(input)'!$F$25</f>
        <v>0</v>
      </c>
      <c r="K32" s="103">
        <f>'MRS(input)'!$F$26</f>
        <v>0</v>
      </c>
      <c r="L32" s="128">
        <f>'MPS(input_separate)'!L32</f>
        <v>0</v>
      </c>
      <c r="M32" s="128">
        <f>'MPS(input_separate)'!M32</f>
        <v>0</v>
      </c>
      <c r="N32" s="128">
        <f>'MPS(input_separate)'!N32</f>
        <v>0</v>
      </c>
      <c r="O32" s="104">
        <f>'MRS(input)'!$F$30</f>
        <v>38.5</v>
      </c>
      <c r="P32" s="130">
        <f>'MPS(input_separate)'!P32</f>
        <v>0</v>
      </c>
      <c r="Q32" s="105">
        <f>'MRS(input)'!$F$32</f>
        <v>1.2</v>
      </c>
      <c r="R32" s="106">
        <f>'MRS(input)'!$F$33</f>
        <v>4.18</v>
      </c>
      <c r="S32" s="129">
        <f>'MPS(input_separate)'!S32</f>
        <v>0</v>
      </c>
      <c r="T32" s="129">
        <f>'MPS(input_separate)'!T32</f>
        <v>0</v>
      </c>
      <c r="U32" s="129">
        <f>'MPS(input_separate)'!U32</f>
        <v>0</v>
      </c>
      <c r="V32" s="107" t="str">
        <f t="shared" si="0"/>
        <v>-</v>
      </c>
      <c r="W32" s="107" t="str">
        <f t="shared" si="3"/>
        <v>-</v>
      </c>
      <c r="X32" s="107" t="str">
        <f t="shared" si="1"/>
        <v>-</v>
      </c>
      <c r="Y32" s="107" t="str">
        <f t="shared" si="2"/>
        <v>-</v>
      </c>
    </row>
    <row r="33" spans="1:25" s="108" customFormat="1" ht="15" customHeight="1" x14ac:dyDescent="0.2">
      <c r="A33" s="163"/>
      <c r="B33" s="102"/>
      <c r="C33" s="112"/>
      <c r="D33" s="112"/>
      <c r="E33" s="113"/>
      <c r="F33" s="111"/>
      <c r="G33" s="103">
        <f>'MRS(input)'!$F$22</f>
        <v>0</v>
      </c>
      <c r="H33" s="103">
        <f>'MRS(input)'!$F$23</f>
        <v>0</v>
      </c>
      <c r="I33" s="103">
        <f>'MRS(input)'!$F$24</f>
        <v>0</v>
      </c>
      <c r="J33" s="103">
        <f>'MRS(input)'!$F$25</f>
        <v>0</v>
      </c>
      <c r="K33" s="103">
        <f>'MRS(input)'!$F$26</f>
        <v>0</v>
      </c>
      <c r="L33" s="128">
        <f>'MPS(input_separate)'!L33</f>
        <v>0</v>
      </c>
      <c r="M33" s="128">
        <f>'MPS(input_separate)'!M33</f>
        <v>0</v>
      </c>
      <c r="N33" s="128">
        <f>'MPS(input_separate)'!N33</f>
        <v>0</v>
      </c>
      <c r="O33" s="104">
        <f>'MRS(input)'!$F$30</f>
        <v>38.5</v>
      </c>
      <c r="P33" s="130">
        <f>'MPS(input_separate)'!P33</f>
        <v>0</v>
      </c>
      <c r="Q33" s="105">
        <f>'MRS(input)'!$F$32</f>
        <v>1.2</v>
      </c>
      <c r="R33" s="106">
        <f>'MRS(input)'!$F$33</f>
        <v>4.18</v>
      </c>
      <c r="S33" s="129">
        <f>'MPS(input_separate)'!S33</f>
        <v>0</v>
      </c>
      <c r="T33" s="129">
        <f>'MPS(input_separate)'!T33</f>
        <v>0</v>
      </c>
      <c r="U33" s="129">
        <f>'MPS(input_separate)'!U33</f>
        <v>0</v>
      </c>
      <c r="V33" s="107" t="str">
        <f t="shared" si="0"/>
        <v>-</v>
      </c>
      <c r="W33" s="107" t="str">
        <f t="shared" si="3"/>
        <v>-</v>
      </c>
      <c r="X33" s="107" t="str">
        <f t="shared" si="1"/>
        <v>-</v>
      </c>
      <c r="Y33" s="107" t="str">
        <f t="shared" si="2"/>
        <v>-</v>
      </c>
    </row>
    <row r="34" spans="1:25" s="108" customFormat="1" ht="15" customHeight="1" x14ac:dyDescent="0.2">
      <c r="A34" s="163"/>
      <c r="B34" s="102"/>
      <c r="C34" s="112"/>
      <c r="D34" s="112"/>
      <c r="E34" s="113"/>
      <c r="F34" s="111"/>
      <c r="G34" s="103">
        <f>'MRS(input)'!$F$22</f>
        <v>0</v>
      </c>
      <c r="H34" s="103">
        <f>'MRS(input)'!$F$23</f>
        <v>0</v>
      </c>
      <c r="I34" s="103">
        <f>'MRS(input)'!$F$24</f>
        <v>0</v>
      </c>
      <c r="J34" s="103">
        <f>'MRS(input)'!$F$25</f>
        <v>0</v>
      </c>
      <c r="K34" s="103">
        <f>'MRS(input)'!$F$26</f>
        <v>0</v>
      </c>
      <c r="L34" s="128">
        <f>'MPS(input_separate)'!L34</f>
        <v>0</v>
      </c>
      <c r="M34" s="128">
        <f>'MPS(input_separate)'!M34</f>
        <v>0</v>
      </c>
      <c r="N34" s="128">
        <f>'MPS(input_separate)'!N34</f>
        <v>0</v>
      </c>
      <c r="O34" s="104">
        <f>'MRS(input)'!$F$30</f>
        <v>38.5</v>
      </c>
      <c r="P34" s="130">
        <f>'MPS(input_separate)'!P34</f>
        <v>0</v>
      </c>
      <c r="Q34" s="105">
        <f>'MRS(input)'!$F$32</f>
        <v>1.2</v>
      </c>
      <c r="R34" s="106">
        <f>'MRS(input)'!$F$33</f>
        <v>4.18</v>
      </c>
      <c r="S34" s="129">
        <f>'MPS(input_separate)'!S34</f>
        <v>0</v>
      </c>
      <c r="T34" s="129">
        <f>'MPS(input_separate)'!T34</f>
        <v>0</v>
      </c>
      <c r="U34" s="129">
        <f>'MPS(input_separate)'!U34</f>
        <v>0</v>
      </c>
      <c r="V34" s="107" t="str">
        <f t="shared" si="0"/>
        <v>-</v>
      </c>
      <c r="W34" s="107" t="str">
        <f t="shared" si="3"/>
        <v>-</v>
      </c>
      <c r="X34" s="107" t="str">
        <f t="shared" si="1"/>
        <v>-</v>
      </c>
      <c r="Y34" s="107" t="str">
        <f t="shared" si="2"/>
        <v>-</v>
      </c>
    </row>
    <row r="35" spans="1:25" s="108" customFormat="1" ht="15" customHeight="1" x14ac:dyDescent="0.2">
      <c r="A35" s="163"/>
      <c r="B35" s="102"/>
      <c r="C35" s="112"/>
      <c r="D35" s="112"/>
      <c r="E35" s="113"/>
      <c r="F35" s="111"/>
      <c r="G35" s="103">
        <f>'MRS(input)'!$F$22</f>
        <v>0</v>
      </c>
      <c r="H35" s="103">
        <f>'MRS(input)'!$F$23</f>
        <v>0</v>
      </c>
      <c r="I35" s="103">
        <f>'MRS(input)'!$F$24</f>
        <v>0</v>
      </c>
      <c r="J35" s="103">
        <f>'MRS(input)'!$F$25</f>
        <v>0</v>
      </c>
      <c r="K35" s="103">
        <f>'MRS(input)'!$F$26</f>
        <v>0</v>
      </c>
      <c r="L35" s="128">
        <f>'MPS(input_separate)'!L35</f>
        <v>0</v>
      </c>
      <c r="M35" s="128">
        <f>'MPS(input_separate)'!M35</f>
        <v>0</v>
      </c>
      <c r="N35" s="128">
        <f>'MPS(input_separate)'!N35</f>
        <v>0</v>
      </c>
      <c r="O35" s="104">
        <f>'MRS(input)'!$F$30</f>
        <v>38.5</v>
      </c>
      <c r="P35" s="130">
        <f>'MPS(input_separate)'!P35</f>
        <v>0</v>
      </c>
      <c r="Q35" s="105">
        <f>'MRS(input)'!$F$32</f>
        <v>1.2</v>
      </c>
      <c r="R35" s="106">
        <f>'MRS(input)'!$F$33</f>
        <v>4.18</v>
      </c>
      <c r="S35" s="129">
        <f>'MPS(input_separate)'!S35</f>
        <v>0</v>
      </c>
      <c r="T35" s="129">
        <f>'MPS(input_separate)'!T35</f>
        <v>0</v>
      </c>
      <c r="U35" s="129">
        <f>'MPS(input_separate)'!U35</f>
        <v>0</v>
      </c>
      <c r="V35" s="107" t="str">
        <f t="shared" si="0"/>
        <v>-</v>
      </c>
      <c r="W35" s="107" t="str">
        <f t="shared" si="3"/>
        <v>-</v>
      </c>
      <c r="X35" s="107" t="str">
        <f t="shared" si="1"/>
        <v>-</v>
      </c>
      <c r="Y35" s="107" t="str">
        <f t="shared" si="2"/>
        <v>-</v>
      </c>
    </row>
    <row r="36" spans="1:25" s="108" customFormat="1" ht="15" customHeight="1" x14ac:dyDescent="0.2">
      <c r="A36" s="163"/>
      <c r="B36" s="102"/>
      <c r="C36" s="112"/>
      <c r="D36" s="112"/>
      <c r="E36" s="113"/>
      <c r="F36" s="111"/>
      <c r="G36" s="103">
        <f>'MRS(input)'!$F$22</f>
        <v>0</v>
      </c>
      <c r="H36" s="103">
        <f>'MRS(input)'!$F$23</f>
        <v>0</v>
      </c>
      <c r="I36" s="103">
        <f>'MRS(input)'!$F$24</f>
        <v>0</v>
      </c>
      <c r="J36" s="103">
        <f>'MRS(input)'!$F$25</f>
        <v>0</v>
      </c>
      <c r="K36" s="103">
        <f>'MRS(input)'!$F$26</f>
        <v>0</v>
      </c>
      <c r="L36" s="128">
        <f>'MPS(input_separate)'!L36</f>
        <v>0</v>
      </c>
      <c r="M36" s="128">
        <f>'MPS(input_separate)'!M36</f>
        <v>0</v>
      </c>
      <c r="N36" s="128">
        <f>'MPS(input_separate)'!N36</f>
        <v>0</v>
      </c>
      <c r="O36" s="104">
        <f>'MRS(input)'!$F$30</f>
        <v>38.5</v>
      </c>
      <c r="P36" s="130">
        <f>'MPS(input_separate)'!P36</f>
        <v>0</v>
      </c>
      <c r="Q36" s="105">
        <f>'MRS(input)'!$F$32</f>
        <v>1.2</v>
      </c>
      <c r="R36" s="106">
        <f>'MRS(input)'!$F$33</f>
        <v>4.18</v>
      </c>
      <c r="S36" s="129">
        <f>'MPS(input_separate)'!S36</f>
        <v>0</v>
      </c>
      <c r="T36" s="129">
        <f>'MPS(input_separate)'!T36</f>
        <v>0</v>
      </c>
      <c r="U36" s="129">
        <f>'MPS(input_separate)'!U36</f>
        <v>0</v>
      </c>
      <c r="V36" s="107" t="str">
        <f t="shared" si="0"/>
        <v>-</v>
      </c>
      <c r="W36" s="107" t="str">
        <f t="shared" si="3"/>
        <v>-</v>
      </c>
      <c r="X36" s="107" t="str">
        <f t="shared" si="1"/>
        <v>-</v>
      </c>
      <c r="Y36" s="107" t="str">
        <f t="shared" si="2"/>
        <v>-</v>
      </c>
    </row>
    <row r="37" spans="1:25" s="108" customFormat="1" ht="15" customHeight="1" x14ac:dyDescent="0.2">
      <c r="A37" s="163"/>
      <c r="B37" s="102"/>
      <c r="C37" s="112"/>
      <c r="D37" s="112"/>
      <c r="E37" s="113"/>
      <c r="F37" s="111"/>
      <c r="G37" s="103">
        <f>'MRS(input)'!$F$22</f>
        <v>0</v>
      </c>
      <c r="H37" s="103">
        <f>'MRS(input)'!$F$23</f>
        <v>0</v>
      </c>
      <c r="I37" s="103">
        <f>'MRS(input)'!$F$24</f>
        <v>0</v>
      </c>
      <c r="J37" s="103">
        <f>'MRS(input)'!$F$25</f>
        <v>0</v>
      </c>
      <c r="K37" s="103">
        <f>'MRS(input)'!$F$26</f>
        <v>0</v>
      </c>
      <c r="L37" s="128">
        <f>'MPS(input_separate)'!L37</f>
        <v>0</v>
      </c>
      <c r="M37" s="128">
        <f>'MPS(input_separate)'!M37</f>
        <v>0</v>
      </c>
      <c r="N37" s="128">
        <f>'MPS(input_separate)'!N37</f>
        <v>0</v>
      </c>
      <c r="O37" s="104">
        <f>'MRS(input)'!$F$30</f>
        <v>38.5</v>
      </c>
      <c r="P37" s="130">
        <f>'MPS(input_separate)'!P37</f>
        <v>0</v>
      </c>
      <c r="Q37" s="105">
        <f>'MRS(input)'!$F$32</f>
        <v>1.2</v>
      </c>
      <c r="R37" s="106">
        <f>'MRS(input)'!$F$33</f>
        <v>4.18</v>
      </c>
      <c r="S37" s="129">
        <f>'MPS(input_separate)'!S37</f>
        <v>0</v>
      </c>
      <c r="T37" s="129">
        <f>'MPS(input_separate)'!T37</f>
        <v>0</v>
      </c>
      <c r="U37" s="129">
        <f>'MPS(input_separate)'!U37</f>
        <v>0</v>
      </c>
      <c r="V37" s="107" t="str">
        <f t="shared" si="0"/>
        <v>-</v>
      </c>
      <c r="W37" s="107" t="str">
        <f t="shared" si="3"/>
        <v>-</v>
      </c>
      <c r="X37" s="107" t="str">
        <f t="shared" si="1"/>
        <v>-</v>
      </c>
      <c r="Y37" s="107" t="str">
        <f t="shared" si="2"/>
        <v>-</v>
      </c>
    </row>
    <row r="38" spans="1:25" s="108" customFormat="1" ht="15" customHeight="1" x14ac:dyDescent="0.2">
      <c r="A38" s="163"/>
      <c r="B38" s="102"/>
      <c r="C38" s="112"/>
      <c r="D38" s="112"/>
      <c r="E38" s="113"/>
      <c r="F38" s="111"/>
      <c r="G38" s="103">
        <f>'MRS(input)'!$F$22</f>
        <v>0</v>
      </c>
      <c r="H38" s="103">
        <f>'MRS(input)'!$F$23</f>
        <v>0</v>
      </c>
      <c r="I38" s="103">
        <f>'MRS(input)'!$F$24</f>
        <v>0</v>
      </c>
      <c r="J38" s="103">
        <f>'MRS(input)'!$F$25</f>
        <v>0</v>
      </c>
      <c r="K38" s="103">
        <f>'MRS(input)'!$F$26</f>
        <v>0</v>
      </c>
      <c r="L38" s="128">
        <f>'MPS(input_separate)'!L38</f>
        <v>0</v>
      </c>
      <c r="M38" s="128">
        <f>'MPS(input_separate)'!M38</f>
        <v>0</v>
      </c>
      <c r="N38" s="128">
        <f>'MPS(input_separate)'!N38</f>
        <v>0</v>
      </c>
      <c r="O38" s="104">
        <f>'MRS(input)'!$F$30</f>
        <v>38.5</v>
      </c>
      <c r="P38" s="130">
        <f>'MPS(input_separate)'!P38</f>
        <v>0</v>
      </c>
      <c r="Q38" s="105">
        <f>'MRS(input)'!$F$32</f>
        <v>1.2</v>
      </c>
      <c r="R38" s="106">
        <f>'MRS(input)'!$F$33</f>
        <v>4.18</v>
      </c>
      <c r="S38" s="129">
        <f>'MPS(input_separate)'!S38</f>
        <v>0</v>
      </c>
      <c r="T38" s="129">
        <f>'MPS(input_separate)'!T38</f>
        <v>0</v>
      </c>
      <c r="U38" s="129">
        <f>'MPS(input_separate)'!U38</f>
        <v>0</v>
      </c>
      <c r="V38" s="107" t="str">
        <f t="shared" si="0"/>
        <v>-</v>
      </c>
      <c r="W38" s="107" t="str">
        <f t="shared" si="3"/>
        <v>-</v>
      </c>
      <c r="X38" s="107" t="str">
        <f t="shared" si="1"/>
        <v>-</v>
      </c>
      <c r="Y38" s="107" t="str">
        <f t="shared" si="2"/>
        <v>-</v>
      </c>
    </row>
    <row r="39" spans="1:25" s="108" customFormat="1" ht="15" customHeight="1" x14ac:dyDescent="0.2">
      <c r="A39" s="163"/>
      <c r="B39" s="102"/>
      <c r="C39" s="112"/>
      <c r="D39" s="112"/>
      <c r="E39" s="113"/>
      <c r="F39" s="111"/>
      <c r="G39" s="103">
        <f>'MRS(input)'!$F$22</f>
        <v>0</v>
      </c>
      <c r="H39" s="103">
        <f>'MRS(input)'!$F$23</f>
        <v>0</v>
      </c>
      <c r="I39" s="103">
        <f>'MRS(input)'!$F$24</f>
        <v>0</v>
      </c>
      <c r="J39" s="103">
        <f>'MRS(input)'!$F$25</f>
        <v>0</v>
      </c>
      <c r="K39" s="103">
        <f>'MRS(input)'!$F$26</f>
        <v>0</v>
      </c>
      <c r="L39" s="128">
        <f>'MPS(input_separate)'!L39</f>
        <v>0</v>
      </c>
      <c r="M39" s="128">
        <f>'MPS(input_separate)'!M39</f>
        <v>0</v>
      </c>
      <c r="N39" s="128">
        <f>'MPS(input_separate)'!N39</f>
        <v>0</v>
      </c>
      <c r="O39" s="104">
        <f>'MRS(input)'!$F$30</f>
        <v>38.5</v>
      </c>
      <c r="P39" s="130">
        <f>'MPS(input_separate)'!P39</f>
        <v>0</v>
      </c>
      <c r="Q39" s="105">
        <f>'MRS(input)'!$F$32</f>
        <v>1.2</v>
      </c>
      <c r="R39" s="106">
        <f>'MRS(input)'!$F$33</f>
        <v>4.18</v>
      </c>
      <c r="S39" s="129">
        <f>'MPS(input_separate)'!S39</f>
        <v>0</v>
      </c>
      <c r="T39" s="129">
        <f>'MPS(input_separate)'!T39</f>
        <v>0</v>
      </c>
      <c r="U39" s="129">
        <f>'MPS(input_separate)'!U39</f>
        <v>0</v>
      </c>
      <c r="V39" s="107" t="str">
        <f t="shared" si="0"/>
        <v>-</v>
      </c>
      <c r="W39" s="107" t="str">
        <f t="shared" si="3"/>
        <v>-</v>
      </c>
      <c r="X39" s="107" t="str">
        <f t="shared" si="1"/>
        <v>-</v>
      </c>
      <c r="Y39" s="107" t="str">
        <f t="shared" si="2"/>
        <v>-</v>
      </c>
    </row>
    <row r="40" spans="1:25" s="108" customFormat="1" ht="15" customHeight="1" x14ac:dyDescent="0.2">
      <c r="A40" s="163"/>
      <c r="B40" s="102"/>
      <c r="C40" s="112"/>
      <c r="D40" s="112"/>
      <c r="E40" s="113"/>
      <c r="F40" s="111"/>
      <c r="G40" s="103">
        <f>'MRS(input)'!$F$22</f>
        <v>0</v>
      </c>
      <c r="H40" s="103">
        <f>'MRS(input)'!$F$23</f>
        <v>0</v>
      </c>
      <c r="I40" s="103">
        <f>'MRS(input)'!$F$24</f>
        <v>0</v>
      </c>
      <c r="J40" s="103">
        <f>'MRS(input)'!$F$25</f>
        <v>0</v>
      </c>
      <c r="K40" s="103">
        <f>'MRS(input)'!$F$26</f>
        <v>0</v>
      </c>
      <c r="L40" s="128">
        <f>'MPS(input_separate)'!L40</f>
        <v>0</v>
      </c>
      <c r="M40" s="128">
        <f>'MPS(input_separate)'!M40</f>
        <v>0</v>
      </c>
      <c r="N40" s="128">
        <f>'MPS(input_separate)'!N40</f>
        <v>0</v>
      </c>
      <c r="O40" s="104">
        <f>'MRS(input)'!$F$30</f>
        <v>38.5</v>
      </c>
      <c r="P40" s="130">
        <f>'MPS(input_separate)'!P40</f>
        <v>0</v>
      </c>
      <c r="Q40" s="105">
        <f>'MRS(input)'!$F$32</f>
        <v>1.2</v>
      </c>
      <c r="R40" s="106">
        <f>'MRS(input)'!$F$33</f>
        <v>4.18</v>
      </c>
      <c r="S40" s="129">
        <f>'MPS(input_separate)'!S40</f>
        <v>0</v>
      </c>
      <c r="T40" s="129">
        <f>'MPS(input_separate)'!T40</f>
        <v>0</v>
      </c>
      <c r="U40" s="129">
        <f>'MPS(input_separate)'!U40</f>
        <v>0</v>
      </c>
      <c r="V40" s="107" t="str">
        <f t="shared" si="0"/>
        <v>-</v>
      </c>
      <c r="W40" s="107" t="str">
        <f t="shared" si="3"/>
        <v>-</v>
      </c>
      <c r="X40" s="107" t="str">
        <f t="shared" si="1"/>
        <v>-</v>
      </c>
      <c r="Y40" s="107" t="str">
        <f t="shared" si="2"/>
        <v>-</v>
      </c>
    </row>
    <row r="41" spans="1:25" s="108" customFormat="1" ht="15" customHeight="1" x14ac:dyDescent="0.2">
      <c r="A41" s="163"/>
      <c r="B41" s="102"/>
      <c r="C41" s="112"/>
      <c r="D41" s="112"/>
      <c r="E41" s="113"/>
      <c r="F41" s="111"/>
      <c r="G41" s="103">
        <f>'MRS(input)'!$F$22</f>
        <v>0</v>
      </c>
      <c r="H41" s="103">
        <f>'MRS(input)'!$F$23</f>
        <v>0</v>
      </c>
      <c r="I41" s="103">
        <f>'MRS(input)'!$F$24</f>
        <v>0</v>
      </c>
      <c r="J41" s="103">
        <f>'MRS(input)'!$F$25</f>
        <v>0</v>
      </c>
      <c r="K41" s="103">
        <f>'MRS(input)'!$F$26</f>
        <v>0</v>
      </c>
      <c r="L41" s="128">
        <f>'MPS(input_separate)'!L41</f>
        <v>0</v>
      </c>
      <c r="M41" s="128">
        <f>'MPS(input_separate)'!M41</f>
        <v>0</v>
      </c>
      <c r="N41" s="128">
        <f>'MPS(input_separate)'!N41</f>
        <v>0</v>
      </c>
      <c r="O41" s="104">
        <f>'MRS(input)'!$F$30</f>
        <v>38.5</v>
      </c>
      <c r="P41" s="130">
        <f>'MPS(input_separate)'!P41</f>
        <v>0</v>
      </c>
      <c r="Q41" s="105">
        <f>'MRS(input)'!$F$32</f>
        <v>1.2</v>
      </c>
      <c r="R41" s="106">
        <f>'MRS(input)'!$F$33</f>
        <v>4.18</v>
      </c>
      <c r="S41" s="129">
        <f>'MPS(input_separate)'!S41</f>
        <v>0</v>
      </c>
      <c r="T41" s="129">
        <f>'MPS(input_separate)'!T41</f>
        <v>0</v>
      </c>
      <c r="U41" s="129">
        <f>'MPS(input_separate)'!U41</f>
        <v>0</v>
      </c>
      <c r="V41" s="107" t="str">
        <f t="shared" si="0"/>
        <v>-</v>
      </c>
      <c r="W41" s="107" t="str">
        <f t="shared" si="3"/>
        <v>-</v>
      </c>
      <c r="X41" s="107" t="str">
        <f t="shared" si="1"/>
        <v>-</v>
      </c>
      <c r="Y41" s="107" t="str">
        <f t="shared" si="2"/>
        <v>-</v>
      </c>
    </row>
    <row r="42" spans="1:25" s="108" customFormat="1" ht="15" customHeight="1" x14ac:dyDescent="0.2">
      <c r="A42" s="163"/>
      <c r="B42" s="102"/>
      <c r="C42" s="112"/>
      <c r="D42" s="112"/>
      <c r="E42" s="113"/>
      <c r="F42" s="111"/>
      <c r="G42" s="103">
        <f>'MRS(input)'!$F$22</f>
        <v>0</v>
      </c>
      <c r="H42" s="103">
        <f>'MRS(input)'!$F$23</f>
        <v>0</v>
      </c>
      <c r="I42" s="103">
        <f>'MRS(input)'!$F$24</f>
        <v>0</v>
      </c>
      <c r="J42" s="103">
        <f>'MRS(input)'!$F$25</f>
        <v>0</v>
      </c>
      <c r="K42" s="103">
        <f>'MRS(input)'!$F$26</f>
        <v>0</v>
      </c>
      <c r="L42" s="128">
        <f>'MPS(input_separate)'!L42</f>
        <v>0</v>
      </c>
      <c r="M42" s="128">
        <f>'MPS(input_separate)'!M42</f>
        <v>0</v>
      </c>
      <c r="N42" s="128">
        <f>'MPS(input_separate)'!N42</f>
        <v>0</v>
      </c>
      <c r="O42" s="104">
        <f>'MRS(input)'!$F$30</f>
        <v>38.5</v>
      </c>
      <c r="P42" s="130">
        <f>'MPS(input_separate)'!P42</f>
        <v>0</v>
      </c>
      <c r="Q42" s="105">
        <f>'MRS(input)'!$F$32</f>
        <v>1.2</v>
      </c>
      <c r="R42" s="106">
        <f>'MRS(input)'!$F$33</f>
        <v>4.18</v>
      </c>
      <c r="S42" s="129">
        <f>'MPS(input_separate)'!S42</f>
        <v>0</v>
      </c>
      <c r="T42" s="129">
        <f>'MPS(input_separate)'!T42</f>
        <v>0</v>
      </c>
      <c r="U42" s="129">
        <f>'MPS(input_separate)'!U42</f>
        <v>0</v>
      </c>
      <c r="V42" s="107" t="str">
        <f t="shared" si="0"/>
        <v>-</v>
      </c>
      <c r="W42" s="107" t="str">
        <f t="shared" si="3"/>
        <v>-</v>
      </c>
      <c r="X42" s="107" t="str">
        <f t="shared" si="1"/>
        <v>-</v>
      </c>
      <c r="Y42" s="107" t="str">
        <f t="shared" si="2"/>
        <v>-</v>
      </c>
    </row>
    <row r="43" spans="1:25" s="108" customFormat="1" ht="15" customHeight="1" x14ac:dyDescent="0.2">
      <c r="A43" s="163"/>
      <c r="B43" s="102"/>
      <c r="C43" s="112"/>
      <c r="D43" s="112"/>
      <c r="E43" s="113"/>
      <c r="F43" s="111"/>
      <c r="G43" s="103">
        <f>'MRS(input)'!$F$22</f>
        <v>0</v>
      </c>
      <c r="H43" s="103">
        <f>'MRS(input)'!$F$23</f>
        <v>0</v>
      </c>
      <c r="I43" s="103">
        <f>'MRS(input)'!$F$24</f>
        <v>0</v>
      </c>
      <c r="J43" s="103">
        <f>'MRS(input)'!$F$25</f>
        <v>0</v>
      </c>
      <c r="K43" s="103">
        <f>'MRS(input)'!$F$26</f>
        <v>0</v>
      </c>
      <c r="L43" s="128">
        <f>'MPS(input_separate)'!L43</f>
        <v>0</v>
      </c>
      <c r="M43" s="128">
        <f>'MPS(input_separate)'!M43</f>
        <v>0</v>
      </c>
      <c r="N43" s="128">
        <f>'MPS(input_separate)'!N43</f>
        <v>0</v>
      </c>
      <c r="O43" s="104">
        <f>'MRS(input)'!$F$30</f>
        <v>38.5</v>
      </c>
      <c r="P43" s="130">
        <f>'MPS(input_separate)'!P43</f>
        <v>0</v>
      </c>
      <c r="Q43" s="105">
        <f>'MRS(input)'!$F$32</f>
        <v>1.2</v>
      </c>
      <c r="R43" s="106">
        <f>'MRS(input)'!$F$33</f>
        <v>4.18</v>
      </c>
      <c r="S43" s="129">
        <f>'MPS(input_separate)'!S43</f>
        <v>0</v>
      </c>
      <c r="T43" s="129">
        <f>'MPS(input_separate)'!T43</f>
        <v>0</v>
      </c>
      <c r="U43" s="129">
        <f>'MPS(input_separate)'!U43</f>
        <v>0</v>
      </c>
      <c r="V43" s="107" t="str">
        <f t="shared" si="0"/>
        <v>-</v>
      </c>
      <c r="W43" s="107" t="str">
        <f t="shared" si="3"/>
        <v>-</v>
      </c>
      <c r="X43" s="107" t="str">
        <f t="shared" si="1"/>
        <v>-</v>
      </c>
      <c r="Y43" s="107" t="str">
        <f t="shared" si="2"/>
        <v>-</v>
      </c>
    </row>
    <row r="44" spans="1:25" s="108" customFormat="1" ht="15" customHeight="1" x14ac:dyDescent="0.2">
      <c r="A44" s="163"/>
      <c r="B44" s="102"/>
      <c r="C44" s="112"/>
      <c r="D44" s="112"/>
      <c r="E44" s="113"/>
      <c r="F44" s="111"/>
      <c r="G44" s="103">
        <f>'MRS(input)'!$F$22</f>
        <v>0</v>
      </c>
      <c r="H44" s="103">
        <f>'MRS(input)'!$F$23</f>
        <v>0</v>
      </c>
      <c r="I44" s="103">
        <f>'MRS(input)'!$F$24</f>
        <v>0</v>
      </c>
      <c r="J44" s="103">
        <f>'MRS(input)'!$F$25</f>
        <v>0</v>
      </c>
      <c r="K44" s="103">
        <f>'MRS(input)'!$F$26</f>
        <v>0</v>
      </c>
      <c r="L44" s="128">
        <f>'MPS(input_separate)'!L44</f>
        <v>0</v>
      </c>
      <c r="M44" s="128">
        <f>'MPS(input_separate)'!M44</f>
        <v>0</v>
      </c>
      <c r="N44" s="128">
        <f>'MPS(input_separate)'!N44</f>
        <v>0</v>
      </c>
      <c r="O44" s="104">
        <f>'MRS(input)'!$F$30</f>
        <v>38.5</v>
      </c>
      <c r="P44" s="130">
        <f>'MPS(input_separate)'!P44</f>
        <v>0</v>
      </c>
      <c r="Q44" s="105">
        <f>'MRS(input)'!$F$32</f>
        <v>1.2</v>
      </c>
      <c r="R44" s="106">
        <f>'MRS(input)'!$F$33</f>
        <v>4.18</v>
      </c>
      <c r="S44" s="129">
        <f>'MPS(input_separate)'!S44</f>
        <v>0</v>
      </c>
      <c r="T44" s="129">
        <f>'MPS(input_separate)'!T44</f>
        <v>0</v>
      </c>
      <c r="U44" s="129">
        <f>'MPS(input_separate)'!U44</f>
        <v>0</v>
      </c>
      <c r="V44" s="107" t="str">
        <f t="shared" si="0"/>
        <v>-</v>
      </c>
      <c r="W44" s="107" t="str">
        <f t="shared" si="3"/>
        <v>-</v>
      </c>
      <c r="X44" s="107" t="str">
        <f t="shared" si="1"/>
        <v>-</v>
      </c>
      <c r="Y44" s="107" t="str">
        <f t="shared" si="2"/>
        <v>-</v>
      </c>
    </row>
    <row r="45" spans="1:25" s="108" customFormat="1" ht="15" customHeight="1" x14ac:dyDescent="0.2">
      <c r="A45" s="163"/>
      <c r="B45" s="102"/>
      <c r="C45" s="112"/>
      <c r="D45" s="112"/>
      <c r="E45" s="113"/>
      <c r="F45" s="111"/>
      <c r="G45" s="103">
        <f>'MRS(input)'!$F$22</f>
        <v>0</v>
      </c>
      <c r="H45" s="103">
        <f>'MRS(input)'!$F$23</f>
        <v>0</v>
      </c>
      <c r="I45" s="103">
        <f>'MRS(input)'!$F$24</f>
        <v>0</v>
      </c>
      <c r="J45" s="103">
        <f>'MRS(input)'!$F$25</f>
        <v>0</v>
      </c>
      <c r="K45" s="103">
        <f>'MRS(input)'!$F$26</f>
        <v>0</v>
      </c>
      <c r="L45" s="128">
        <f>'MPS(input_separate)'!L45</f>
        <v>0</v>
      </c>
      <c r="M45" s="128">
        <f>'MPS(input_separate)'!M45</f>
        <v>0</v>
      </c>
      <c r="N45" s="128">
        <f>'MPS(input_separate)'!N45</f>
        <v>0</v>
      </c>
      <c r="O45" s="104">
        <f>'MRS(input)'!$F$30</f>
        <v>38.5</v>
      </c>
      <c r="P45" s="130">
        <f>'MPS(input_separate)'!P45</f>
        <v>0</v>
      </c>
      <c r="Q45" s="105">
        <f>'MRS(input)'!$F$32</f>
        <v>1.2</v>
      </c>
      <c r="R45" s="106">
        <f>'MRS(input)'!$F$33</f>
        <v>4.18</v>
      </c>
      <c r="S45" s="129">
        <f>'MPS(input_separate)'!S45</f>
        <v>0</v>
      </c>
      <c r="T45" s="129">
        <f>'MPS(input_separate)'!T45</f>
        <v>0</v>
      </c>
      <c r="U45" s="129">
        <f>'MPS(input_separate)'!U45</f>
        <v>0</v>
      </c>
      <c r="V45" s="107" t="str">
        <f t="shared" si="0"/>
        <v>-</v>
      </c>
      <c r="W45" s="107" t="str">
        <f t="shared" si="3"/>
        <v>-</v>
      </c>
      <c r="X45" s="107" t="str">
        <f t="shared" si="1"/>
        <v>-</v>
      </c>
      <c r="Y45" s="107" t="str">
        <f t="shared" si="2"/>
        <v>-</v>
      </c>
    </row>
    <row r="46" spans="1:25" s="108" customFormat="1" ht="15" customHeight="1" x14ac:dyDescent="0.2">
      <c r="A46" s="163"/>
      <c r="B46" s="102"/>
      <c r="C46" s="112"/>
      <c r="D46" s="112"/>
      <c r="E46" s="113"/>
      <c r="F46" s="111"/>
      <c r="G46" s="103">
        <f>'MRS(input)'!$F$22</f>
        <v>0</v>
      </c>
      <c r="H46" s="103">
        <f>'MRS(input)'!$F$23</f>
        <v>0</v>
      </c>
      <c r="I46" s="103">
        <f>'MRS(input)'!$F$24</f>
        <v>0</v>
      </c>
      <c r="J46" s="103">
        <f>'MRS(input)'!$F$25</f>
        <v>0</v>
      </c>
      <c r="K46" s="103">
        <f>'MRS(input)'!$F$26</f>
        <v>0</v>
      </c>
      <c r="L46" s="128">
        <f>'MPS(input_separate)'!L46</f>
        <v>0</v>
      </c>
      <c r="M46" s="128">
        <f>'MPS(input_separate)'!M46</f>
        <v>0</v>
      </c>
      <c r="N46" s="128">
        <f>'MPS(input_separate)'!N46</f>
        <v>0</v>
      </c>
      <c r="O46" s="104">
        <f>'MRS(input)'!$F$30</f>
        <v>38.5</v>
      </c>
      <c r="P46" s="130">
        <f>'MPS(input_separate)'!P46</f>
        <v>0</v>
      </c>
      <c r="Q46" s="105">
        <f>'MRS(input)'!$F$32</f>
        <v>1.2</v>
      </c>
      <c r="R46" s="106">
        <f>'MRS(input)'!$F$33</f>
        <v>4.18</v>
      </c>
      <c r="S46" s="129">
        <f>'MPS(input_separate)'!S46</f>
        <v>0</v>
      </c>
      <c r="T46" s="129">
        <f>'MPS(input_separate)'!T46</f>
        <v>0</v>
      </c>
      <c r="U46" s="129">
        <f>'MPS(input_separate)'!U46</f>
        <v>0</v>
      </c>
      <c r="V46" s="107" t="str">
        <f t="shared" si="0"/>
        <v>-</v>
      </c>
      <c r="W46" s="107" t="str">
        <f t="shared" si="3"/>
        <v>-</v>
      </c>
      <c r="X46" s="107" t="str">
        <f t="shared" si="1"/>
        <v>-</v>
      </c>
      <c r="Y46" s="107" t="str">
        <f t="shared" si="2"/>
        <v>-</v>
      </c>
    </row>
    <row r="47" spans="1:25" s="108" customFormat="1" ht="15" customHeight="1" x14ac:dyDescent="0.2">
      <c r="A47" s="163"/>
      <c r="B47" s="102"/>
      <c r="C47" s="112"/>
      <c r="D47" s="112"/>
      <c r="E47" s="113"/>
      <c r="F47" s="111"/>
      <c r="G47" s="103">
        <f>'MRS(input)'!$F$22</f>
        <v>0</v>
      </c>
      <c r="H47" s="103">
        <f>'MRS(input)'!$F$23</f>
        <v>0</v>
      </c>
      <c r="I47" s="103">
        <f>'MRS(input)'!$F$24</f>
        <v>0</v>
      </c>
      <c r="J47" s="103">
        <f>'MRS(input)'!$F$25</f>
        <v>0</v>
      </c>
      <c r="K47" s="103">
        <f>'MRS(input)'!$F$26</f>
        <v>0</v>
      </c>
      <c r="L47" s="128">
        <f>'MPS(input_separate)'!L47</f>
        <v>0</v>
      </c>
      <c r="M47" s="128">
        <f>'MPS(input_separate)'!M47</f>
        <v>0</v>
      </c>
      <c r="N47" s="128">
        <f>'MPS(input_separate)'!N47</f>
        <v>0</v>
      </c>
      <c r="O47" s="104">
        <f>'MRS(input)'!$F$30</f>
        <v>38.5</v>
      </c>
      <c r="P47" s="130">
        <f>'MPS(input_separate)'!P47</f>
        <v>0</v>
      </c>
      <c r="Q47" s="105">
        <f>'MRS(input)'!$F$32</f>
        <v>1.2</v>
      </c>
      <c r="R47" s="106">
        <f>'MRS(input)'!$F$33</f>
        <v>4.18</v>
      </c>
      <c r="S47" s="129">
        <f>'MPS(input_separate)'!S47</f>
        <v>0</v>
      </c>
      <c r="T47" s="129">
        <f>'MPS(input_separate)'!T47</f>
        <v>0</v>
      </c>
      <c r="U47" s="129">
        <f>'MPS(input_separate)'!U47</f>
        <v>0</v>
      </c>
      <c r="V47" s="107" t="str">
        <f t="shared" si="0"/>
        <v>-</v>
      </c>
      <c r="W47" s="107" t="str">
        <f t="shared" si="3"/>
        <v>-</v>
      </c>
      <c r="X47" s="107" t="str">
        <f t="shared" si="1"/>
        <v>-</v>
      </c>
      <c r="Y47" s="107" t="str">
        <f t="shared" si="2"/>
        <v>-</v>
      </c>
    </row>
    <row r="48" spans="1:25" s="108" customFormat="1" ht="15" customHeight="1" x14ac:dyDescent="0.2">
      <c r="A48" s="163"/>
      <c r="B48" s="102"/>
      <c r="C48" s="112"/>
      <c r="D48" s="112"/>
      <c r="E48" s="113"/>
      <c r="F48" s="111"/>
      <c r="G48" s="103">
        <f>'MRS(input)'!$F$22</f>
        <v>0</v>
      </c>
      <c r="H48" s="103">
        <f>'MRS(input)'!$F$23</f>
        <v>0</v>
      </c>
      <c r="I48" s="103">
        <f>'MRS(input)'!$F$24</f>
        <v>0</v>
      </c>
      <c r="J48" s="103">
        <f>'MRS(input)'!$F$25</f>
        <v>0</v>
      </c>
      <c r="K48" s="103">
        <f>'MRS(input)'!$F$26</f>
        <v>0</v>
      </c>
      <c r="L48" s="128">
        <f>'MPS(input_separate)'!L48</f>
        <v>0</v>
      </c>
      <c r="M48" s="128">
        <f>'MPS(input_separate)'!M48</f>
        <v>0</v>
      </c>
      <c r="N48" s="128">
        <f>'MPS(input_separate)'!N48</f>
        <v>0</v>
      </c>
      <c r="O48" s="104">
        <f>'MRS(input)'!$F$30</f>
        <v>38.5</v>
      </c>
      <c r="P48" s="130">
        <f>'MPS(input_separate)'!P48</f>
        <v>0</v>
      </c>
      <c r="Q48" s="105">
        <f>'MRS(input)'!$F$32</f>
        <v>1.2</v>
      </c>
      <c r="R48" s="106">
        <f>'MRS(input)'!$F$33</f>
        <v>4.18</v>
      </c>
      <c r="S48" s="129">
        <f>'MPS(input_separate)'!S48</f>
        <v>0</v>
      </c>
      <c r="T48" s="129">
        <f>'MPS(input_separate)'!T48</f>
        <v>0</v>
      </c>
      <c r="U48" s="129">
        <f>'MPS(input_separate)'!U48</f>
        <v>0</v>
      </c>
      <c r="V48" s="107" t="str">
        <f t="shared" si="0"/>
        <v>-</v>
      </c>
      <c r="W48" s="107" t="str">
        <f t="shared" si="3"/>
        <v>-</v>
      </c>
      <c r="X48" s="107" t="str">
        <f t="shared" si="1"/>
        <v>-</v>
      </c>
      <c r="Y48" s="107" t="str">
        <f t="shared" si="2"/>
        <v>-</v>
      </c>
    </row>
    <row r="49" spans="1:25" s="108" customFormat="1" ht="15" customHeight="1" x14ac:dyDescent="0.2">
      <c r="A49" s="163"/>
      <c r="B49" s="102"/>
      <c r="C49" s="112"/>
      <c r="D49" s="112"/>
      <c r="E49" s="113"/>
      <c r="F49" s="111"/>
      <c r="G49" s="103">
        <f>'MRS(input)'!$F$22</f>
        <v>0</v>
      </c>
      <c r="H49" s="103">
        <f>'MRS(input)'!$F$23</f>
        <v>0</v>
      </c>
      <c r="I49" s="103">
        <f>'MRS(input)'!$F$24</f>
        <v>0</v>
      </c>
      <c r="J49" s="103">
        <f>'MRS(input)'!$F$25</f>
        <v>0</v>
      </c>
      <c r="K49" s="103">
        <f>'MRS(input)'!$F$26</f>
        <v>0</v>
      </c>
      <c r="L49" s="128">
        <f>'MPS(input_separate)'!L49</f>
        <v>0</v>
      </c>
      <c r="M49" s="128">
        <f>'MPS(input_separate)'!M49</f>
        <v>0</v>
      </c>
      <c r="N49" s="128">
        <f>'MPS(input_separate)'!N49</f>
        <v>0</v>
      </c>
      <c r="O49" s="104">
        <f>'MRS(input)'!$F$30</f>
        <v>38.5</v>
      </c>
      <c r="P49" s="130">
        <f>'MPS(input_separate)'!P49</f>
        <v>0</v>
      </c>
      <c r="Q49" s="105">
        <f>'MRS(input)'!$F$32</f>
        <v>1.2</v>
      </c>
      <c r="R49" s="106">
        <f>'MRS(input)'!$F$33</f>
        <v>4.18</v>
      </c>
      <c r="S49" s="129">
        <f>'MPS(input_separate)'!S49</f>
        <v>0</v>
      </c>
      <c r="T49" s="129">
        <f>'MPS(input_separate)'!T49</f>
        <v>0</v>
      </c>
      <c r="U49" s="129">
        <f>'MPS(input_separate)'!U49</f>
        <v>0</v>
      </c>
      <c r="V49" s="107" t="str">
        <f t="shared" si="0"/>
        <v>-</v>
      </c>
      <c r="W49" s="107" t="str">
        <f t="shared" si="3"/>
        <v>-</v>
      </c>
      <c r="X49" s="107" t="str">
        <f t="shared" si="1"/>
        <v>-</v>
      </c>
      <c r="Y49" s="107" t="str">
        <f t="shared" si="2"/>
        <v>-</v>
      </c>
    </row>
    <row r="50" spans="1:25" s="108" customFormat="1" ht="15" customHeight="1" x14ac:dyDescent="0.2">
      <c r="A50" s="163"/>
      <c r="B50" s="102"/>
      <c r="C50" s="112"/>
      <c r="D50" s="112"/>
      <c r="E50" s="113"/>
      <c r="F50" s="111"/>
      <c r="G50" s="103">
        <f>'MRS(input)'!$F$22</f>
        <v>0</v>
      </c>
      <c r="H50" s="103">
        <f>'MRS(input)'!$F$23</f>
        <v>0</v>
      </c>
      <c r="I50" s="103">
        <f>'MRS(input)'!$F$24</f>
        <v>0</v>
      </c>
      <c r="J50" s="103">
        <f>'MRS(input)'!$F$25</f>
        <v>0</v>
      </c>
      <c r="K50" s="103">
        <f>'MRS(input)'!$F$26</f>
        <v>0</v>
      </c>
      <c r="L50" s="128">
        <f>'MPS(input_separate)'!L50</f>
        <v>0</v>
      </c>
      <c r="M50" s="128">
        <f>'MPS(input_separate)'!M50</f>
        <v>0</v>
      </c>
      <c r="N50" s="128">
        <f>'MPS(input_separate)'!N50</f>
        <v>0</v>
      </c>
      <c r="O50" s="104">
        <f>'MRS(input)'!$F$30</f>
        <v>38.5</v>
      </c>
      <c r="P50" s="130">
        <f>'MPS(input_separate)'!P50</f>
        <v>0</v>
      </c>
      <c r="Q50" s="105">
        <f>'MRS(input)'!$F$32</f>
        <v>1.2</v>
      </c>
      <c r="R50" s="106">
        <f>'MRS(input)'!$F$33</f>
        <v>4.18</v>
      </c>
      <c r="S50" s="129">
        <f>'MPS(input_separate)'!S50</f>
        <v>0</v>
      </c>
      <c r="T50" s="129">
        <f>'MPS(input_separate)'!T50</f>
        <v>0</v>
      </c>
      <c r="U50" s="129">
        <f>'MPS(input_separate)'!U50</f>
        <v>0</v>
      </c>
      <c r="V50" s="107" t="str">
        <f t="shared" si="0"/>
        <v>-</v>
      </c>
      <c r="W50" s="107" t="str">
        <f t="shared" si="3"/>
        <v>-</v>
      </c>
      <c r="X50" s="107" t="str">
        <f t="shared" si="1"/>
        <v>-</v>
      </c>
      <c r="Y50" s="107" t="str">
        <f t="shared" si="2"/>
        <v>-</v>
      </c>
    </row>
    <row r="51" spans="1:25" s="108" customFormat="1" ht="15" customHeight="1" x14ac:dyDescent="0.2">
      <c r="A51" s="163"/>
      <c r="B51" s="102"/>
      <c r="C51" s="112"/>
      <c r="D51" s="112"/>
      <c r="E51" s="113"/>
      <c r="F51" s="111"/>
      <c r="G51" s="103">
        <f>'MRS(input)'!$F$22</f>
        <v>0</v>
      </c>
      <c r="H51" s="103">
        <f>'MRS(input)'!$F$23</f>
        <v>0</v>
      </c>
      <c r="I51" s="103">
        <f>'MRS(input)'!$F$24</f>
        <v>0</v>
      </c>
      <c r="J51" s="103">
        <f>'MRS(input)'!$F$25</f>
        <v>0</v>
      </c>
      <c r="K51" s="103">
        <f>'MRS(input)'!$F$26</f>
        <v>0</v>
      </c>
      <c r="L51" s="128">
        <f>'MPS(input_separate)'!L51</f>
        <v>0</v>
      </c>
      <c r="M51" s="128">
        <f>'MPS(input_separate)'!M51</f>
        <v>0</v>
      </c>
      <c r="N51" s="128">
        <f>'MPS(input_separate)'!N51</f>
        <v>0</v>
      </c>
      <c r="O51" s="104">
        <f>'MRS(input)'!$F$30</f>
        <v>38.5</v>
      </c>
      <c r="P51" s="130">
        <f>'MPS(input_separate)'!P51</f>
        <v>0</v>
      </c>
      <c r="Q51" s="105">
        <f>'MRS(input)'!$F$32</f>
        <v>1.2</v>
      </c>
      <c r="R51" s="106">
        <f>'MRS(input)'!$F$33</f>
        <v>4.18</v>
      </c>
      <c r="S51" s="129">
        <f>'MPS(input_separate)'!S51</f>
        <v>0</v>
      </c>
      <c r="T51" s="129">
        <f>'MPS(input_separate)'!T51</f>
        <v>0</v>
      </c>
      <c r="U51" s="129">
        <f>'MPS(input_separate)'!U51</f>
        <v>0</v>
      </c>
      <c r="V51" s="107" t="str">
        <f t="shared" si="0"/>
        <v>-</v>
      </c>
      <c r="W51" s="107" t="str">
        <f t="shared" si="3"/>
        <v>-</v>
      </c>
      <c r="X51" s="107" t="str">
        <f t="shared" si="1"/>
        <v>-</v>
      </c>
      <c r="Y51" s="107" t="str">
        <f t="shared" si="2"/>
        <v>-</v>
      </c>
    </row>
    <row r="52" spans="1:25" s="108" customFormat="1" ht="15" customHeight="1" x14ac:dyDescent="0.2">
      <c r="A52" s="163"/>
      <c r="B52" s="102"/>
      <c r="C52" s="112"/>
      <c r="D52" s="112"/>
      <c r="E52" s="113"/>
      <c r="F52" s="111"/>
      <c r="G52" s="103">
        <f>'MRS(input)'!$F$22</f>
        <v>0</v>
      </c>
      <c r="H52" s="103">
        <f>'MRS(input)'!$F$23</f>
        <v>0</v>
      </c>
      <c r="I52" s="103">
        <f>'MRS(input)'!$F$24</f>
        <v>0</v>
      </c>
      <c r="J52" s="103">
        <f>'MRS(input)'!$F$25</f>
        <v>0</v>
      </c>
      <c r="K52" s="103">
        <f>'MRS(input)'!$F$26</f>
        <v>0</v>
      </c>
      <c r="L52" s="128">
        <f>'MPS(input_separate)'!L52</f>
        <v>0</v>
      </c>
      <c r="M52" s="128">
        <f>'MPS(input_separate)'!M52</f>
        <v>0</v>
      </c>
      <c r="N52" s="128">
        <f>'MPS(input_separate)'!N52</f>
        <v>0</v>
      </c>
      <c r="O52" s="104">
        <f>'MRS(input)'!$F$30</f>
        <v>38.5</v>
      </c>
      <c r="P52" s="130">
        <f>'MPS(input_separate)'!P52</f>
        <v>0</v>
      </c>
      <c r="Q52" s="105">
        <f>'MRS(input)'!$F$32</f>
        <v>1.2</v>
      </c>
      <c r="R52" s="106">
        <f>'MRS(input)'!$F$33</f>
        <v>4.18</v>
      </c>
      <c r="S52" s="129">
        <f>'MPS(input_separate)'!S52</f>
        <v>0</v>
      </c>
      <c r="T52" s="129">
        <f>'MPS(input_separate)'!T52</f>
        <v>0</v>
      </c>
      <c r="U52" s="129">
        <f>'MPS(input_separate)'!U52</f>
        <v>0</v>
      </c>
      <c r="V52" s="107" t="str">
        <f t="shared" si="0"/>
        <v>-</v>
      </c>
      <c r="W52" s="107" t="str">
        <f t="shared" si="3"/>
        <v>-</v>
      </c>
      <c r="X52" s="107" t="str">
        <f t="shared" si="1"/>
        <v>-</v>
      </c>
      <c r="Y52" s="107" t="str">
        <f t="shared" si="2"/>
        <v>-</v>
      </c>
    </row>
    <row r="53" spans="1:25" s="108" customFormat="1" ht="15" customHeight="1" x14ac:dyDescent="0.2">
      <c r="A53" s="163"/>
      <c r="B53" s="102"/>
      <c r="C53" s="112"/>
      <c r="D53" s="112"/>
      <c r="E53" s="113"/>
      <c r="F53" s="111"/>
      <c r="G53" s="103">
        <f>'MRS(input)'!$F$22</f>
        <v>0</v>
      </c>
      <c r="H53" s="103">
        <f>'MRS(input)'!$F$23</f>
        <v>0</v>
      </c>
      <c r="I53" s="103">
        <f>'MRS(input)'!$F$24</f>
        <v>0</v>
      </c>
      <c r="J53" s="103">
        <f>'MRS(input)'!$F$25</f>
        <v>0</v>
      </c>
      <c r="K53" s="103">
        <f>'MRS(input)'!$F$26</f>
        <v>0</v>
      </c>
      <c r="L53" s="128">
        <f>'MPS(input_separate)'!L53</f>
        <v>0</v>
      </c>
      <c r="M53" s="128">
        <f>'MPS(input_separate)'!M53</f>
        <v>0</v>
      </c>
      <c r="N53" s="128">
        <f>'MPS(input_separate)'!N53</f>
        <v>0</v>
      </c>
      <c r="O53" s="104">
        <f>'MRS(input)'!$F$30</f>
        <v>38.5</v>
      </c>
      <c r="P53" s="130">
        <f>'MPS(input_separate)'!P53</f>
        <v>0</v>
      </c>
      <c r="Q53" s="105">
        <f>'MRS(input)'!$F$32</f>
        <v>1.2</v>
      </c>
      <c r="R53" s="106">
        <f>'MRS(input)'!$F$33</f>
        <v>4.18</v>
      </c>
      <c r="S53" s="129">
        <f>'MPS(input_separate)'!S53</f>
        <v>0</v>
      </c>
      <c r="T53" s="129">
        <f>'MPS(input_separate)'!T53</f>
        <v>0</v>
      </c>
      <c r="U53" s="129">
        <f>'MPS(input_separate)'!U53</f>
        <v>0</v>
      </c>
      <c r="V53" s="107" t="str">
        <f t="shared" si="0"/>
        <v>-</v>
      </c>
      <c r="W53" s="107" t="str">
        <f t="shared" si="3"/>
        <v>-</v>
      </c>
      <c r="X53" s="107" t="str">
        <f t="shared" si="1"/>
        <v>-</v>
      </c>
      <c r="Y53" s="107" t="str">
        <f t="shared" si="2"/>
        <v>-</v>
      </c>
    </row>
    <row r="54" spans="1:25" s="108" customFormat="1" ht="15" customHeight="1" x14ac:dyDescent="0.2">
      <c r="A54" s="163"/>
      <c r="B54" s="102"/>
      <c r="C54" s="112"/>
      <c r="D54" s="112"/>
      <c r="E54" s="113"/>
      <c r="F54" s="111"/>
      <c r="G54" s="103">
        <f>'MRS(input)'!$F$22</f>
        <v>0</v>
      </c>
      <c r="H54" s="103">
        <f>'MRS(input)'!$F$23</f>
        <v>0</v>
      </c>
      <c r="I54" s="103">
        <f>'MRS(input)'!$F$24</f>
        <v>0</v>
      </c>
      <c r="J54" s="103">
        <f>'MRS(input)'!$F$25</f>
        <v>0</v>
      </c>
      <c r="K54" s="103">
        <f>'MRS(input)'!$F$26</f>
        <v>0</v>
      </c>
      <c r="L54" s="128">
        <f>'MPS(input_separate)'!L54</f>
        <v>0</v>
      </c>
      <c r="M54" s="128">
        <f>'MPS(input_separate)'!M54</f>
        <v>0</v>
      </c>
      <c r="N54" s="128">
        <f>'MPS(input_separate)'!N54</f>
        <v>0</v>
      </c>
      <c r="O54" s="104">
        <f>'MRS(input)'!$F$30</f>
        <v>38.5</v>
      </c>
      <c r="P54" s="130">
        <f>'MPS(input_separate)'!P54</f>
        <v>0</v>
      </c>
      <c r="Q54" s="105">
        <f>'MRS(input)'!$F$32</f>
        <v>1.2</v>
      </c>
      <c r="R54" s="106">
        <f>'MRS(input)'!$F$33</f>
        <v>4.18</v>
      </c>
      <c r="S54" s="129">
        <f>'MPS(input_separate)'!S54</f>
        <v>0</v>
      </c>
      <c r="T54" s="129">
        <f>'MPS(input_separate)'!T54</f>
        <v>0</v>
      </c>
      <c r="U54" s="129">
        <f>'MPS(input_separate)'!U54</f>
        <v>0</v>
      </c>
      <c r="V54" s="107" t="str">
        <f t="shared" si="0"/>
        <v>-</v>
      </c>
      <c r="W54" s="107" t="str">
        <f t="shared" si="3"/>
        <v>-</v>
      </c>
      <c r="X54" s="107" t="str">
        <f t="shared" si="1"/>
        <v>-</v>
      </c>
      <c r="Y54" s="107" t="str">
        <f t="shared" si="2"/>
        <v>-</v>
      </c>
    </row>
    <row r="55" spans="1:25" s="108" customFormat="1" ht="15" customHeight="1" x14ac:dyDescent="0.2">
      <c r="A55" s="163"/>
      <c r="B55" s="102"/>
      <c r="C55" s="112"/>
      <c r="D55" s="112"/>
      <c r="E55" s="113"/>
      <c r="F55" s="111"/>
      <c r="G55" s="103">
        <f>'MRS(input)'!$F$22</f>
        <v>0</v>
      </c>
      <c r="H55" s="103">
        <f>'MRS(input)'!$F$23</f>
        <v>0</v>
      </c>
      <c r="I55" s="103">
        <f>'MRS(input)'!$F$24</f>
        <v>0</v>
      </c>
      <c r="J55" s="103">
        <f>'MRS(input)'!$F$25</f>
        <v>0</v>
      </c>
      <c r="K55" s="103">
        <f>'MRS(input)'!$F$26</f>
        <v>0</v>
      </c>
      <c r="L55" s="128">
        <f>'MPS(input_separate)'!L55</f>
        <v>0</v>
      </c>
      <c r="M55" s="128">
        <f>'MPS(input_separate)'!M55</f>
        <v>0</v>
      </c>
      <c r="N55" s="128">
        <f>'MPS(input_separate)'!N55</f>
        <v>0</v>
      </c>
      <c r="O55" s="104">
        <f>'MRS(input)'!$F$30</f>
        <v>38.5</v>
      </c>
      <c r="P55" s="130">
        <f>'MPS(input_separate)'!P55</f>
        <v>0</v>
      </c>
      <c r="Q55" s="105">
        <f>'MRS(input)'!$F$32</f>
        <v>1.2</v>
      </c>
      <c r="R55" s="106">
        <f>'MRS(input)'!$F$33</f>
        <v>4.18</v>
      </c>
      <c r="S55" s="129">
        <f>'MPS(input_separate)'!S55</f>
        <v>0</v>
      </c>
      <c r="T55" s="129">
        <f>'MPS(input_separate)'!T55</f>
        <v>0</v>
      </c>
      <c r="U55" s="129">
        <f>'MPS(input_separate)'!U55</f>
        <v>0</v>
      </c>
      <c r="V55" s="107" t="str">
        <f t="shared" si="0"/>
        <v>-</v>
      </c>
      <c r="W55" s="107" t="str">
        <f t="shared" si="3"/>
        <v>-</v>
      </c>
      <c r="X55" s="107" t="str">
        <f t="shared" si="1"/>
        <v>-</v>
      </c>
      <c r="Y55" s="107" t="str">
        <f t="shared" si="2"/>
        <v>-</v>
      </c>
    </row>
    <row r="56" spans="1:25" s="108" customFormat="1" ht="15" customHeight="1" x14ac:dyDescent="0.2">
      <c r="A56" s="163"/>
      <c r="B56" s="102"/>
      <c r="C56" s="112"/>
      <c r="D56" s="112"/>
      <c r="E56" s="113"/>
      <c r="F56" s="111"/>
      <c r="G56" s="103">
        <f>'MRS(input)'!$F$22</f>
        <v>0</v>
      </c>
      <c r="H56" s="103">
        <f>'MRS(input)'!$F$23</f>
        <v>0</v>
      </c>
      <c r="I56" s="103">
        <f>'MRS(input)'!$F$24</f>
        <v>0</v>
      </c>
      <c r="J56" s="103">
        <f>'MRS(input)'!$F$25</f>
        <v>0</v>
      </c>
      <c r="K56" s="103">
        <f>'MRS(input)'!$F$26</f>
        <v>0</v>
      </c>
      <c r="L56" s="128">
        <f>'MPS(input_separate)'!L56</f>
        <v>0</v>
      </c>
      <c r="M56" s="128">
        <f>'MPS(input_separate)'!M56</f>
        <v>0</v>
      </c>
      <c r="N56" s="128">
        <f>'MPS(input_separate)'!N56</f>
        <v>0</v>
      </c>
      <c r="O56" s="104">
        <f>'MRS(input)'!$F$30</f>
        <v>38.5</v>
      </c>
      <c r="P56" s="130">
        <f>'MPS(input_separate)'!P56</f>
        <v>0</v>
      </c>
      <c r="Q56" s="105">
        <f>'MRS(input)'!$F$32</f>
        <v>1.2</v>
      </c>
      <c r="R56" s="106">
        <f>'MRS(input)'!$F$33</f>
        <v>4.18</v>
      </c>
      <c r="S56" s="129">
        <f>'MPS(input_separate)'!S56</f>
        <v>0</v>
      </c>
      <c r="T56" s="129">
        <f>'MPS(input_separate)'!T56</f>
        <v>0</v>
      </c>
      <c r="U56" s="129">
        <f>'MPS(input_separate)'!U56</f>
        <v>0</v>
      </c>
      <c r="V56" s="107" t="str">
        <f t="shared" si="0"/>
        <v>-</v>
      </c>
      <c r="W56" s="107" t="str">
        <f t="shared" si="3"/>
        <v>-</v>
      </c>
      <c r="X56" s="107" t="str">
        <f t="shared" si="1"/>
        <v>-</v>
      </c>
      <c r="Y56" s="107" t="str">
        <f t="shared" si="2"/>
        <v>-</v>
      </c>
    </row>
    <row r="57" spans="1:25" s="80" customFormat="1" x14ac:dyDescent="0.2">
      <c r="A57" s="163"/>
      <c r="B57" s="126" t="s">
        <v>71</v>
      </c>
      <c r="C57" s="79" t="s">
        <v>72</v>
      </c>
      <c r="D57" s="79" t="s">
        <v>72</v>
      </c>
      <c r="E57" s="79" t="s">
        <v>72</v>
      </c>
      <c r="F57" s="79" t="s">
        <v>72</v>
      </c>
      <c r="G57" s="79" t="s">
        <v>72</v>
      </c>
      <c r="H57" s="79" t="s">
        <v>72</v>
      </c>
      <c r="I57" s="79" t="s">
        <v>72</v>
      </c>
      <c r="J57" s="79" t="s">
        <v>72</v>
      </c>
      <c r="K57" s="79" t="s">
        <v>72</v>
      </c>
      <c r="L57" s="79" t="s">
        <v>72</v>
      </c>
      <c r="M57" s="79" t="s">
        <v>72</v>
      </c>
      <c r="N57" s="79" t="s">
        <v>72</v>
      </c>
      <c r="O57" s="79" t="s">
        <v>72</v>
      </c>
      <c r="P57" s="131" t="s">
        <v>72</v>
      </c>
      <c r="Q57" s="79" t="s">
        <v>72</v>
      </c>
      <c r="R57" s="79" t="s">
        <v>72</v>
      </c>
      <c r="S57" s="79" t="s">
        <v>72</v>
      </c>
      <c r="T57" s="79" t="s">
        <v>72</v>
      </c>
      <c r="U57" s="79" t="s">
        <v>72</v>
      </c>
      <c r="V57" s="70" t="s">
        <v>72</v>
      </c>
      <c r="W57" s="109">
        <f>SUMIF(W7:W56,"&gt;0",W7:W56)</f>
        <v>0</v>
      </c>
      <c r="X57" s="109">
        <f>SUMIF(X7:X56,"&gt;0",X7:X56)</f>
        <v>0</v>
      </c>
      <c r="Y57" s="109">
        <f>SUMIF(Y7:Y56,"&gt;0",Y7:Y56)</f>
        <v>0</v>
      </c>
    </row>
    <row r="58" spans="1:25" x14ac:dyDescent="0.2">
      <c r="V58" s="56"/>
      <c r="W58" s="56"/>
      <c r="X58" s="56"/>
      <c r="Y58" s="56"/>
    </row>
  </sheetData>
  <sheetProtection algorithmName="SHA-512" hashValue="QFuBYdXiY1ZYEn9geGhVtBIhc6G/OtMDbysr4Lv4NBYGjF1WnhkRvCjvlxrDmqbBbABNZBCNcJBRawJxhv0LHg==" saltValue="q2l/kEiQBx+wWcoEHHIAOA==" spinCount="100000" sheet="1" objects="1" scenarios="1" formatCells="0" formatRows="0"/>
  <mergeCells count="4">
    <mergeCell ref="B3:F3"/>
    <mergeCell ref="G3:U3"/>
    <mergeCell ref="W3:Y3"/>
    <mergeCell ref="A7:A57"/>
  </mergeCells>
  <phoneticPr fontId="9"/>
  <pageMargins left="0.7" right="0.7" top="0.75" bottom="0.75" header="0.3" footer="0.3"/>
  <pageSetup paperSize="9" scale="13" fitToHeight="0" orientation="portrait" r:id="rId1"/>
  <ignoredErrors>
    <ignoredError sqref="L7:N56 P7:P56 S7:U5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A919-2E9D-46A9-9B63-AEF98CBD6AC3}">
  <sheetPr>
    <tabColor theme="5" tint="0.39997558519241921"/>
  </sheetPr>
  <dimension ref="A1:K36"/>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49.6328125" style="1" customWidth="1"/>
    <col min="6" max="6" width="10" style="1" customWidth="1"/>
    <col min="7" max="7" width="15" style="1" customWidth="1"/>
    <col min="8" max="8" width="14.6328125" style="1" customWidth="1"/>
    <col min="9" max="9" width="14.36328125" style="6" bestFit="1" customWidth="1"/>
    <col min="10" max="16384" width="9" style="1"/>
  </cols>
  <sheetData>
    <row r="1" spans="1:11" x14ac:dyDescent="0.2">
      <c r="I1" s="13" t="str">
        <f>'MPS(input)'!K1</f>
        <v>Monitoring Spreadsheet: JCM_TH_AM012_ver01.0</v>
      </c>
    </row>
    <row r="2" spans="1:11" ht="18" customHeight="1" x14ac:dyDescent="0.2">
      <c r="I2" s="13" t="str">
        <f>'MPS(input)'!K2</f>
        <v>Reference Number:</v>
      </c>
    </row>
    <row r="3" spans="1:11" ht="27.75" customHeight="1" x14ac:dyDescent="0.2">
      <c r="A3" s="166" t="s">
        <v>192</v>
      </c>
      <c r="B3" s="166"/>
      <c r="C3" s="166"/>
      <c r="D3" s="166"/>
      <c r="E3" s="166"/>
      <c r="F3" s="166"/>
      <c r="G3" s="166"/>
      <c r="H3" s="166"/>
      <c r="I3" s="166"/>
    </row>
    <row r="4" spans="1:11" ht="11.25" customHeight="1" x14ac:dyDescent="0.2"/>
    <row r="5" spans="1:11" ht="18.75" customHeight="1" thickBot="1" x14ac:dyDescent="0.25">
      <c r="A5" s="33" t="s">
        <v>73</v>
      </c>
      <c r="B5" s="34"/>
      <c r="C5" s="34"/>
      <c r="D5" s="34"/>
      <c r="E5" s="35"/>
      <c r="F5" s="36" t="s">
        <v>0</v>
      </c>
      <c r="G5" s="58" t="s">
        <v>41</v>
      </c>
      <c r="H5" s="36" t="s">
        <v>18</v>
      </c>
      <c r="I5" s="37" t="s">
        <v>1</v>
      </c>
    </row>
    <row r="6" spans="1:11" ht="18.75" customHeight="1" thickBot="1" x14ac:dyDescent="0.25">
      <c r="A6" s="38"/>
      <c r="B6" s="39" t="s">
        <v>74</v>
      </c>
      <c r="C6" s="40"/>
      <c r="D6" s="40"/>
      <c r="E6" s="40"/>
      <c r="F6" s="41" t="s">
        <v>81</v>
      </c>
      <c r="G6" s="59">
        <f>G8-G11</f>
        <v>0</v>
      </c>
      <c r="H6" s="57" t="s">
        <v>77</v>
      </c>
      <c r="I6" s="42" t="s">
        <v>75</v>
      </c>
    </row>
    <row r="7" spans="1:11" ht="18.75" customHeight="1" thickBot="1" x14ac:dyDescent="0.25">
      <c r="A7" s="33" t="s">
        <v>43</v>
      </c>
      <c r="B7" s="35"/>
      <c r="C7" s="34"/>
      <c r="D7" s="36"/>
      <c r="E7" s="36"/>
      <c r="F7" s="36"/>
      <c r="G7" s="60"/>
      <c r="H7" s="35"/>
      <c r="I7" s="36"/>
    </row>
    <row r="8" spans="1:11" ht="18.75" customHeight="1" thickBot="1" x14ac:dyDescent="0.25">
      <c r="A8" s="43"/>
      <c r="B8" s="44" t="s">
        <v>76</v>
      </c>
      <c r="C8" s="40"/>
      <c r="D8" s="40"/>
      <c r="E8" s="40"/>
      <c r="F8" s="41" t="s">
        <v>81</v>
      </c>
      <c r="G8" s="59">
        <f>G9</f>
        <v>0</v>
      </c>
      <c r="H8" s="57" t="s">
        <v>77</v>
      </c>
      <c r="I8" s="41" t="s">
        <v>78</v>
      </c>
      <c r="K8" s="16"/>
    </row>
    <row r="9" spans="1:11" ht="18.75" customHeight="1" x14ac:dyDescent="0.2">
      <c r="A9" s="38"/>
      <c r="B9" s="45"/>
      <c r="C9" s="49" t="s">
        <v>76</v>
      </c>
      <c r="D9" s="49"/>
      <c r="E9" s="49"/>
      <c r="F9" s="41" t="s">
        <v>81</v>
      </c>
      <c r="G9" s="61">
        <f>'MRS(input_separate)'!W57</f>
        <v>0</v>
      </c>
      <c r="H9" s="41" t="s">
        <v>77</v>
      </c>
      <c r="I9" s="41" t="s">
        <v>78</v>
      </c>
    </row>
    <row r="10" spans="1:11" ht="18.75" customHeight="1" thickBot="1" x14ac:dyDescent="0.25">
      <c r="A10" s="33" t="s">
        <v>44</v>
      </c>
      <c r="B10" s="34"/>
      <c r="C10" s="34"/>
      <c r="D10" s="34"/>
      <c r="E10" s="35"/>
      <c r="F10" s="36"/>
      <c r="G10" s="62"/>
      <c r="H10" s="35"/>
      <c r="I10" s="36"/>
    </row>
    <row r="11" spans="1:11" ht="16.5" thickBot="1" x14ac:dyDescent="0.25">
      <c r="A11" s="43"/>
      <c r="B11" s="46" t="s">
        <v>79</v>
      </c>
      <c r="C11" s="47"/>
      <c r="D11" s="47"/>
      <c r="E11" s="47"/>
      <c r="F11" s="41" t="s">
        <v>81</v>
      </c>
      <c r="G11" s="63">
        <f>G12</f>
        <v>0</v>
      </c>
      <c r="H11" s="57" t="s">
        <v>77</v>
      </c>
      <c r="I11" s="41" t="s">
        <v>80</v>
      </c>
    </row>
    <row r="12" spans="1:11" ht="16" x14ac:dyDescent="0.2">
      <c r="A12" s="38"/>
      <c r="B12" s="48"/>
      <c r="C12" s="49" t="s">
        <v>95</v>
      </c>
      <c r="D12" s="100"/>
      <c r="E12" s="100"/>
      <c r="F12" s="41" t="s">
        <v>81</v>
      </c>
      <c r="G12" s="64">
        <f>'MRS(input_separate)'!X57</f>
        <v>0</v>
      </c>
      <c r="H12" s="41" t="s">
        <v>77</v>
      </c>
      <c r="I12" s="41" t="s">
        <v>80</v>
      </c>
    </row>
    <row r="13" spans="1:11" x14ac:dyDescent="0.2">
      <c r="A13" s="2"/>
      <c r="B13" s="2"/>
      <c r="C13" s="2"/>
      <c r="D13" s="2"/>
      <c r="E13" s="2"/>
      <c r="F13" s="8"/>
      <c r="G13" s="7"/>
      <c r="H13" s="7"/>
      <c r="I13" s="101"/>
    </row>
    <row r="14" spans="1:11" ht="21.75" customHeight="1" x14ac:dyDescent="0.2">
      <c r="E14" s="2" t="s">
        <v>2</v>
      </c>
      <c r="F14" s="4"/>
    </row>
    <row r="15" spans="1:11" s="6" customFormat="1" ht="40.15" customHeight="1" x14ac:dyDescent="0.2">
      <c r="E15" s="51" t="s">
        <v>118</v>
      </c>
      <c r="F15" s="55">
        <v>1.2</v>
      </c>
      <c r="G15" s="52" t="s">
        <v>45</v>
      </c>
      <c r="H15" s="53" t="s">
        <v>37</v>
      </c>
      <c r="I15" s="95"/>
    </row>
    <row r="16" spans="1:11" s="6" customFormat="1" ht="40.15" customHeight="1" x14ac:dyDescent="0.2">
      <c r="E16" s="51" t="s">
        <v>119</v>
      </c>
      <c r="F16" s="55">
        <v>4.18</v>
      </c>
      <c r="G16" s="51" t="s">
        <v>166</v>
      </c>
      <c r="H16" s="53" t="s">
        <v>39</v>
      </c>
      <c r="I16" s="95"/>
      <c r="K16" s="17"/>
    </row>
    <row r="17" spans="1:11" s="6" customFormat="1" ht="40.15" customHeight="1" x14ac:dyDescent="0.2">
      <c r="E17" s="51" t="s">
        <v>112</v>
      </c>
      <c r="F17" s="54">
        <v>38.5</v>
      </c>
      <c r="G17" s="51" t="s">
        <v>163</v>
      </c>
      <c r="H17" s="53" t="s">
        <v>64</v>
      </c>
    </row>
    <row r="18" spans="1:11" s="6" customFormat="1" ht="15" customHeight="1" x14ac:dyDescent="0.2">
      <c r="H18" s="2"/>
    </row>
    <row r="19" spans="1:11" s="6" customFormat="1" ht="22" customHeight="1" x14ac:dyDescent="0.2">
      <c r="A19" s="1"/>
      <c r="B19" s="1"/>
      <c r="C19" s="1"/>
      <c r="D19" s="1"/>
      <c r="E19" s="1"/>
      <c r="F19" s="1"/>
      <c r="G19" s="1"/>
      <c r="H19" s="1"/>
      <c r="I19" s="1"/>
      <c r="J19" s="1"/>
    </row>
    <row r="20" spans="1:11" s="6" customFormat="1" ht="22" customHeight="1" x14ac:dyDescent="0.2">
      <c r="A20" s="1"/>
      <c r="B20" s="1"/>
      <c r="C20" s="1"/>
      <c r="D20" s="1"/>
      <c r="E20" s="1"/>
      <c r="F20" s="1"/>
      <c r="G20" s="1"/>
      <c r="H20" s="1"/>
      <c r="I20" s="1"/>
      <c r="J20" s="1"/>
    </row>
    <row r="21" spans="1:11" s="6" customFormat="1" ht="22" customHeight="1" x14ac:dyDescent="0.2">
      <c r="A21" s="1"/>
      <c r="B21" s="1"/>
      <c r="C21" s="1"/>
      <c r="D21" s="1"/>
      <c r="E21" s="1"/>
      <c r="F21" s="1"/>
      <c r="G21" s="1"/>
      <c r="H21" s="1"/>
      <c r="I21" s="1"/>
      <c r="J21" s="1"/>
    </row>
    <row r="22" spans="1:11" ht="18.75" customHeight="1" x14ac:dyDescent="0.2">
      <c r="I22" s="1"/>
      <c r="K22" s="12"/>
    </row>
    <row r="23" spans="1:11" ht="18.75" customHeight="1" x14ac:dyDescent="0.2">
      <c r="I23" s="1"/>
    </row>
    <row r="24" spans="1:11" ht="18.75" customHeight="1" x14ac:dyDescent="0.2">
      <c r="I24" s="1"/>
    </row>
    <row r="25" spans="1:11" ht="18.75" customHeight="1" x14ac:dyDescent="0.2">
      <c r="I25" s="1"/>
    </row>
    <row r="26" spans="1:11" ht="18.75" customHeight="1" x14ac:dyDescent="0.2">
      <c r="I26" s="1"/>
    </row>
    <row r="27" spans="1:11" ht="18.75" customHeight="1" x14ac:dyDescent="0.2">
      <c r="I27" s="1"/>
    </row>
    <row r="28" spans="1:11" ht="18.75" customHeight="1" x14ac:dyDescent="0.2">
      <c r="I28" s="1"/>
    </row>
    <row r="29" spans="1:11" ht="18.75" customHeight="1" x14ac:dyDescent="0.2">
      <c r="I29" s="1"/>
    </row>
    <row r="30" spans="1:11" ht="36.75" customHeight="1" x14ac:dyDescent="0.2">
      <c r="I30" s="1"/>
    </row>
    <row r="31" spans="1:11" ht="18.75" customHeight="1" x14ac:dyDescent="0.2">
      <c r="I31" s="1"/>
    </row>
    <row r="32" spans="1:11" ht="18.75" customHeight="1" x14ac:dyDescent="0.2">
      <c r="I32" s="1"/>
    </row>
    <row r="33" spans="9:9" ht="18.75" customHeight="1" x14ac:dyDescent="0.2">
      <c r="I33" s="1"/>
    </row>
    <row r="34" spans="9:9" ht="18.75" customHeight="1" x14ac:dyDescent="0.2">
      <c r="I34" s="1"/>
    </row>
    <row r="35" spans="9:9" ht="18.75" customHeight="1" x14ac:dyDescent="0.2">
      <c r="I35" s="1"/>
    </row>
    <row r="36" spans="9:9" x14ac:dyDescent="0.2">
      <c r="I36" s="1"/>
    </row>
  </sheetData>
  <sheetProtection algorithmName="SHA-512" hashValue="nM8Go3OlmY8WKL0IaiuM+jvj1CKJTHMmCnzZpXe6aBPeWjWoK1lXwPrQiYBC2WmzLaaAnwN/W17NIV8iYeZNeQ==" saltValue="obPTdM5J5xqVuj8paNq7dw==" spinCount="100000" sheet="1" objects="1" scenarios="1"/>
  <mergeCells count="1">
    <mergeCell ref="A3:I3"/>
  </mergeCells>
  <phoneticPr fontId="9"/>
  <pageMargins left="0.70866141732283472" right="0.70866141732283472" top="0.74803149606299213" bottom="0.74803149606299213" header="0.31496062992125984" footer="0.31496062992125984"/>
  <pageSetup paperSize="9" scale="74"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2018-11-13T00:22:43Z</cp:lastPrinted>
  <dcterms:created xsi:type="dcterms:W3CDTF">2012-01-13T02:28:29Z</dcterms:created>
  <dcterms:modified xsi:type="dcterms:W3CDTF">2021-09-22T09:15:03Z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