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6_TH\TH_PM013(兼松、冷凍機)\6_TH_AM011_ver01.0\"/>
    </mc:Choice>
  </mc:AlternateContent>
  <xr:revisionPtr revIDLastSave="0" documentId="13_ncr:1_{ED63165B-F77C-4142-9863-4B49E4FA9F53}" xr6:coauthVersionLast="46" xr6:coauthVersionMax="46" xr10:uidLastSave="{00000000-0000-0000-0000-000000000000}"/>
  <bookViews>
    <workbookView xWindow="32290" yWindow="-110" windowWidth="29020" windowHeight="15970" tabRatio="669" xr2:uid="{00000000-000D-0000-FFFF-FFFF00000000}"/>
  </bookViews>
  <sheets>
    <sheet name="MPS(input)" sheetId="1" r:id="rId1"/>
    <sheet name="MPS(input_separate)" sheetId="6" r:id="rId2"/>
    <sheet name="MPS(calc_process)" sheetId="2" r:id="rId3"/>
    <sheet name="MSS " sheetId="8" r:id="rId4"/>
    <sheet name="MRS(input) " sheetId="9" r:id="rId5"/>
    <sheet name="MRS(input_separate) " sheetId="10" r:id="rId6"/>
    <sheet name="MRS(calc_process) " sheetId="11" r:id="rId7"/>
  </sheets>
  <definedNames>
    <definedName name="COP">'MPS(calc_process)'!$F$15:$F$17</definedName>
    <definedName name="_xlnm.Print_Area" localSheetId="2">'MPS(calc_process)'!$A$1:$I$18</definedName>
    <definedName name="_xlnm.Print_Area" localSheetId="0">'MPS(input)'!$A$1:$K$33</definedName>
    <definedName name="_xlnm.Print_Area" localSheetId="6">'MRS(calc_process) '!$A$1:$I$18</definedName>
    <definedName name="_xlnm.Print_Area" localSheetId="4">'MRS(input) '!$A$1:$L$33</definedName>
    <definedName name="Z_B2660EC6_48E8_44CA_972A_E2556BB968F0_.wvu.PrintArea" localSheetId="2" hidden="1">'MPS(calc_process)'!$A$3:$I$18</definedName>
    <definedName name="Z_B2660EC6_48E8_44CA_972A_E2556BB968F0_.wvu.PrintArea" localSheetId="0" hidden="1">'MPS(input)'!$A$3:$K$33</definedName>
    <definedName name="Z_B2660EC6_48E8_44CA_972A_E2556BB968F0_.wvu.PrintArea" localSheetId="6" hidden="1">'MRS(calc_process) '!$A$3:$I$18</definedName>
    <definedName name="Z_B2660EC6_48E8_44CA_972A_E2556BB968F0_.wvu.PrintArea" localSheetId="4" hidden="1">'MRS(input) '!$A$3:$K$33</definedName>
    <definedName name="Z_D0CDC236_ABDA_4432_BA8D_8D1597712156_.wvu.PrintArea" localSheetId="2" hidden="1">'MPS(calc_process)'!$A$3:$I$18</definedName>
    <definedName name="Z_D0CDC236_ABDA_4432_BA8D_8D1597712156_.wvu.PrintArea" localSheetId="0" hidden="1">'MPS(input)'!$A$3:$K$33</definedName>
    <definedName name="Z_D0CDC236_ABDA_4432_BA8D_8D1597712156_.wvu.PrintArea" localSheetId="6" hidden="1">'MRS(calc_process) '!$A$3:$I$18</definedName>
    <definedName name="Z_D0CDC236_ABDA_4432_BA8D_8D1597712156_.wvu.PrintArea" localSheetId="4" hidden="1">'MRS(input) '!$A$3:$K$33</definedName>
    <definedName name="Z_D273F3A6_8152_4679_92B0_E1E5F788BD2C_.wvu.PrintArea" localSheetId="2" hidden="1">'MPS(calc_process)'!$A$3:$I$18</definedName>
    <definedName name="Z_D273F3A6_8152_4679_92B0_E1E5F788BD2C_.wvu.PrintArea" localSheetId="0" hidden="1">'MPS(input)'!$A$3:$K$33</definedName>
    <definedName name="Z_D273F3A6_8152_4679_92B0_E1E5F788BD2C_.wvu.PrintArea" localSheetId="6" hidden="1">'MRS(calc_process) '!$A$3:$I$18</definedName>
    <definedName name="Z_D273F3A6_8152_4679_92B0_E1E5F788BD2C_.wvu.PrintArea" localSheetId="4" hidden="1">'MRS(input) '!$A$3:$K$33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0" l="1"/>
  <c r="K9" i="10"/>
  <c r="K10" i="10"/>
  <c r="K11" i="10"/>
  <c r="K12" i="10"/>
  <c r="K13" i="10"/>
  <c r="K14" i="10"/>
  <c r="K15" i="10"/>
  <c r="K16" i="10"/>
  <c r="K17" i="10"/>
  <c r="K18" i="10"/>
  <c r="K19" i="10"/>
  <c r="K20" i="10"/>
  <c r="K21" i="10"/>
  <c r="K22" i="10"/>
  <c r="K23" i="10"/>
  <c r="K24" i="10"/>
  <c r="K25" i="10"/>
  <c r="K26" i="10"/>
  <c r="K7" i="10"/>
  <c r="L8" i="10"/>
  <c r="L9" i="10"/>
  <c r="L10" i="10"/>
  <c r="L11" i="10"/>
  <c r="L12" i="10"/>
  <c r="L13" i="10"/>
  <c r="L14" i="10"/>
  <c r="L15" i="10"/>
  <c r="L16" i="10"/>
  <c r="L17" i="10"/>
  <c r="L18" i="10"/>
  <c r="L19" i="10"/>
  <c r="L20" i="10"/>
  <c r="L21" i="10"/>
  <c r="L22" i="10"/>
  <c r="L23" i="10"/>
  <c r="L24" i="10"/>
  <c r="L25" i="10"/>
  <c r="L26" i="10"/>
  <c r="L7" i="10"/>
  <c r="F15" i="9" l="1"/>
  <c r="K15" i="9"/>
  <c r="K16" i="9"/>
  <c r="K17" i="9"/>
  <c r="K18" i="9"/>
  <c r="K19" i="9"/>
  <c r="K20" i="9"/>
  <c r="K21" i="9"/>
  <c r="K22" i="9"/>
  <c r="K23" i="9"/>
  <c r="K24" i="9"/>
  <c r="H16" i="9"/>
  <c r="H17" i="9"/>
  <c r="H18" i="9"/>
  <c r="H19" i="9"/>
  <c r="H20" i="9"/>
  <c r="H21" i="9"/>
  <c r="H22" i="9"/>
  <c r="H23" i="9"/>
  <c r="H24" i="9"/>
  <c r="H15" i="9"/>
  <c r="F18" i="9"/>
  <c r="I21" i="10" s="1"/>
  <c r="F19" i="9"/>
  <c r="J24" i="10" s="1"/>
  <c r="F20" i="9"/>
  <c r="F21" i="9"/>
  <c r="F22" i="9"/>
  <c r="M15" i="10" s="1"/>
  <c r="F23" i="9"/>
  <c r="N23" i="10" s="1"/>
  <c r="F24" i="9"/>
  <c r="O24" i="10" s="1"/>
  <c r="I2" i="11"/>
  <c r="I1" i="11"/>
  <c r="R2" i="10"/>
  <c r="R1" i="10"/>
  <c r="L2" i="9"/>
  <c r="L1" i="9"/>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C2" i="8"/>
  <c r="C1" i="8"/>
  <c r="F15" i="10" l="1"/>
  <c r="F9" i="10"/>
  <c r="M10" i="10"/>
  <c r="M14" i="10"/>
  <c r="M9" i="10"/>
  <c r="J20" i="10"/>
  <c r="J12" i="10"/>
  <c r="J18" i="10"/>
  <c r="J8" i="10"/>
  <c r="J15" i="10"/>
  <c r="J10" i="10"/>
  <c r="J13" i="10"/>
  <c r="O21" i="10"/>
  <c r="J25" i="10"/>
  <c r="J23" i="10"/>
  <c r="M7" i="10"/>
  <c r="M13" i="10"/>
  <c r="J17" i="10"/>
  <c r="J22" i="10"/>
  <c r="J11" i="10"/>
  <c r="J21" i="10"/>
  <c r="J26" i="10"/>
  <c r="J9" i="10"/>
  <c r="J7" i="10"/>
  <c r="J16" i="10"/>
  <c r="J14" i="10"/>
  <c r="J19" i="10"/>
  <c r="I10" i="10"/>
  <c r="I23" i="10"/>
  <c r="I25" i="10"/>
  <c r="I14" i="10"/>
  <c r="I9" i="10"/>
  <c r="I18" i="10"/>
  <c r="I24" i="10"/>
  <c r="I26" i="10"/>
  <c r="I13" i="10"/>
  <c r="I22" i="10"/>
  <c r="I11" i="10"/>
  <c r="I12" i="10"/>
  <c r="I7" i="10"/>
  <c r="I16" i="10"/>
  <c r="I20" i="10"/>
  <c r="I8" i="10"/>
  <c r="I15" i="10"/>
  <c r="I17" i="10"/>
  <c r="I19" i="10"/>
  <c r="O26" i="10"/>
  <c r="O15" i="10"/>
  <c r="O23" i="10"/>
  <c r="O8" i="10"/>
  <c r="O20" i="10"/>
  <c r="O11" i="10"/>
  <c r="O17" i="10"/>
  <c r="O25" i="10"/>
  <c r="O9" i="10"/>
  <c r="O14" i="10"/>
  <c r="O22" i="10"/>
  <c r="O18" i="10"/>
  <c r="O7" i="10"/>
  <c r="O19" i="10"/>
  <c r="O12" i="10"/>
  <c r="O10" i="10"/>
  <c r="O13" i="10"/>
  <c r="O16" i="10"/>
  <c r="M12" i="10"/>
  <c r="M8" i="10"/>
  <c r="M26" i="10"/>
  <c r="M11" i="10"/>
  <c r="F19" i="10"/>
  <c r="F13" i="10"/>
  <c r="F23" i="10"/>
  <c r="F12" i="10"/>
  <c r="F18" i="10"/>
  <c r="F22" i="10"/>
  <c r="F26" i="10"/>
  <c r="F14" i="10"/>
  <c r="F11" i="10"/>
  <c r="F25" i="10"/>
  <c r="F10" i="10"/>
  <c r="F21" i="10"/>
  <c r="F8" i="10"/>
  <c r="F16" i="10"/>
  <c r="F20" i="10"/>
  <c r="F24" i="10"/>
  <c r="F17" i="10"/>
  <c r="F7" i="10"/>
  <c r="N21" i="10"/>
  <c r="N20" i="10"/>
  <c r="N19" i="10"/>
  <c r="N22" i="10"/>
  <c r="N18" i="10"/>
  <c r="N26" i="10"/>
  <c r="N17" i="10"/>
  <c r="N25" i="10"/>
  <c r="N16" i="10"/>
  <c r="N24" i="10"/>
  <c r="N7" i="10"/>
  <c r="N8" i="10"/>
  <c r="N9" i="10"/>
  <c r="N10" i="10"/>
  <c r="N11" i="10"/>
  <c r="N12" i="10"/>
  <c r="N13" i="10"/>
  <c r="N14" i="10"/>
  <c r="N15" i="10"/>
  <c r="M16" i="10"/>
  <c r="M17" i="10"/>
  <c r="M18" i="10"/>
  <c r="M19" i="10"/>
  <c r="M20" i="10"/>
  <c r="M21" i="10"/>
  <c r="M22" i="10"/>
  <c r="M23" i="10"/>
  <c r="M24" i="10"/>
  <c r="M25" i="10"/>
  <c r="I2" i="2" l="1"/>
  <c r="R2" i="6"/>
  <c r="J26" i="6" l="1"/>
  <c r="J25" i="6"/>
  <c r="J24" i="6"/>
  <c r="J23" i="6"/>
  <c r="J22" i="6"/>
  <c r="J21" i="6"/>
  <c r="J20" i="6"/>
  <c r="J19" i="6"/>
  <c r="J18" i="6"/>
  <c r="J17" i="6"/>
  <c r="J16" i="6"/>
  <c r="J15" i="6"/>
  <c r="J14" i="6"/>
  <c r="J13" i="6"/>
  <c r="J12" i="6"/>
  <c r="J11" i="6"/>
  <c r="J10" i="6"/>
  <c r="J9" i="6"/>
  <c r="J8" i="6"/>
  <c r="J7" i="6"/>
  <c r="I26" i="6" l="1"/>
  <c r="I8" i="6"/>
  <c r="I9" i="6"/>
  <c r="I10" i="6"/>
  <c r="I11" i="6"/>
  <c r="I12" i="6"/>
  <c r="I13" i="6"/>
  <c r="I14" i="6"/>
  <c r="I15" i="6"/>
  <c r="I16" i="6"/>
  <c r="I17" i="6"/>
  <c r="I18" i="6"/>
  <c r="I19" i="6"/>
  <c r="I20" i="6"/>
  <c r="I21" i="6"/>
  <c r="I22" i="6"/>
  <c r="I23" i="6"/>
  <c r="I24" i="6"/>
  <c r="I25" i="6"/>
  <c r="I7" i="6"/>
  <c r="F8" i="6" l="1"/>
  <c r="F9" i="6"/>
  <c r="F10" i="6"/>
  <c r="F11" i="6"/>
  <c r="F12" i="6"/>
  <c r="F13" i="6"/>
  <c r="F14" i="6"/>
  <c r="F15" i="6"/>
  <c r="F16" i="6"/>
  <c r="F17" i="6"/>
  <c r="F18" i="6"/>
  <c r="F19" i="6"/>
  <c r="F20" i="6"/>
  <c r="F21" i="6"/>
  <c r="F22" i="6"/>
  <c r="F23" i="6"/>
  <c r="F24" i="6"/>
  <c r="F25" i="6"/>
  <c r="F26" i="6"/>
  <c r="F7" i="6" l="1"/>
  <c r="R1" i="6" l="1"/>
  <c r="N26" i="6" l="1"/>
  <c r="N25" i="6"/>
  <c r="N24" i="6"/>
  <c r="N23" i="6"/>
  <c r="N22" i="6"/>
  <c r="N21" i="6"/>
  <c r="N20" i="6"/>
  <c r="N19" i="6"/>
  <c r="N18" i="6"/>
  <c r="N17" i="6"/>
  <c r="N16" i="6"/>
  <c r="N15" i="6"/>
  <c r="N14" i="6"/>
  <c r="N13" i="6"/>
  <c r="N12" i="6"/>
  <c r="N11" i="6"/>
  <c r="N10" i="6"/>
  <c r="N9" i="6"/>
  <c r="N8" i="6"/>
  <c r="N7" i="6"/>
  <c r="O26" i="6" l="1"/>
  <c r="O25" i="6"/>
  <c r="O24" i="6"/>
  <c r="O23" i="6"/>
  <c r="O22" i="6"/>
  <c r="O21" i="6"/>
  <c r="O20" i="6"/>
  <c r="O19" i="6"/>
  <c r="O18" i="6"/>
  <c r="O17" i="6"/>
  <c r="O16" i="6"/>
  <c r="O15" i="6"/>
  <c r="O14" i="6"/>
  <c r="O13" i="6"/>
  <c r="O12" i="6"/>
  <c r="O11" i="6"/>
  <c r="O10" i="6"/>
  <c r="O9" i="6"/>
  <c r="O8" i="6"/>
  <c r="O7" i="6"/>
  <c r="M26" i="6"/>
  <c r="M25" i="6"/>
  <c r="M24" i="6"/>
  <c r="M23" i="6"/>
  <c r="M22" i="6"/>
  <c r="M21" i="6"/>
  <c r="M20" i="6"/>
  <c r="M19" i="6"/>
  <c r="M18" i="6"/>
  <c r="M17" i="6"/>
  <c r="M16" i="6"/>
  <c r="M15" i="6"/>
  <c r="M14" i="6"/>
  <c r="M13" i="6"/>
  <c r="M12" i="6"/>
  <c r="M11" i="6"/>
  <c r="M10" i="6"/>
  <c r="M9" i="6"/>
  <c r="M8" i="6"/>
  <c r="M7" i="6"/>
  <c r="E26" i="6" l="1"/>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l="1"/>
  <c r="F17" i="9" s="1"/>
  <c r="E16" i="1"/>
  <c r="F16" i="9" s="1"/>
  <c r="H23" i="10" l="1"/>
  <c r="H24" i="10"/>
  <c r="H9" i="10"/>
  <c r="H12" i="10"/>
  <c r="H25" i="10"/>
  <c r="H26" i="10"/>
  <c r="H11" i="10"/>
  <c r="H7" i="10"/>
  <c r="H13" i="10"/>
  <c r="H17" i="10"/>
  <c r="H18" i="10"/>
  <c r="H15" i="10"/>
  <c r="H21" i="10"/>
  <c r="H20" i="10"/>
  <c r="H19" i="10"/>
  <c r="H16" i="10"/>
  <c r="H22" i="10"/>
  <c r="H10" i="10"/>
  <c r="H8" i="10"/>
  <c r="H14" i="10"/>
  <c r="G17" i="10"/>
  <c r="G22" i="10"/>
  <c r="G18" i="10"/>
  <c r="G12" i="10"/>
  <c r="G21" i="10"/>
  <c r="G13" i="10"/>
  <c r="G8" i="10"/>
  <c r="G26" i="10"/>
  <c r="G20" i="10"/>
  <c r="G9" i="10"/>
  <c r="G15" i="10"/>
  <c r="G16" i="10"/>
  <c r="G23" i="10"/>
  <c r="G25" i="10"/>
  <c r="G11" i="10"/>
  <c r="G14" i="10"/>
  <c r="G24" i="10"/>
  <c r="G10" i="10"/>
  <c r="G7" i="10"/>
  <c r="G19" i="10"/>
  <c r="H10" i="6"/>
  <c r="H14" i="6"/>
  <c r="H18" i="6"/>
  <c r="H22" i="6"/>
  <c r="H26" i="6"/>
  <c r="H12" i="6"/>
  <c r="H24" i="6"/>
  <c r="H11" i="6"/>
  <c r="H15" i="6"/>
  <c r="H19" i="6"/>
  <c r="H23" i="6"/>
  <c r="H7" i="6"/>
  <c r="H8" i="6"/>
  <c r="H20" i="6"/>
  <c r="H9" i="6"/>
  <c r="H13" i="6"/>
  <c r="H17" i="6"/>
  <c r="H21" i="6"/>
  <c r="H25" i="6"/>
  <c r="H16" i="6"/>
  <c r="G11" i="6"/>
  <c r="G15" i="6"/>
  <c r="G19" i="6"/>
  <c r="G23" i="6"/>
  <c r="G17" i="6"/>
  <c r="G8" i="6"/>
  <c r="G12" i="6"/>
  <c r="G16" i="6"/>
  <c r="G20" i="6"/>
  <c r="G24" i="6"/>
  <c r="G13" i="6"/>
  <c r="G25" i="6"/>
  <c r="G10" i="6"/>
  <c r="G14" i="6"/>
  <c r="G18" i="6"/>
  <c r="G22" i="6"/>
  <c r="G26" i="6"/>
  <c r="G9" i="6"/>
  <c r="G21" i="6"/>
  <c r="G7" i="6"/>
  <c r="I1" i="2"/>
  <c r="Q14" i="10" l="1"/>
  <c r="P14" i="10"/>
  <c r="P26" i="10"/>
  <c r="Q26" i="10"/>
  <c r="Q24" i="10"/>
  <c r="P24" i="10"/>
  <c r="Q8" i="10"/>
  <c r="P8" i="10"/>
  <c r="P20" i="10"/>
  <c r="Q20" i="10"/>
  <c r="Q11" i="10"/>
  <c r="P11" i="10"/>
  <c r="P25" i="10"/>
  <c r="Q25" i="10"/>
  <c r="Q13" i="10"/>
  <c r="P13" i="10"/>
  <c r="Q23" i="10"/>
  <c r="P23" i="10"/>
  <c r="Q21" i="10"/>
  <c r="P21" i="10"/>
  <c r="Q16" i="10"/>
  <c r="P16" i="10"/>
  <c r="Q7" i="10"/>
  <c r="P7" i="10"/>
  <c r="P15" i="10"/>
  <c r="Q15" i="10"/>
  <c r="Q18" i="10"/>
  <c r="P18" i="10"/>
  <c r="Q17" i="10"/>
  <c r="P17" i="10"/>
  <c r="Q19" i="10"/>
  <c r="P19" i="10"/>
  <c r="P12" i="10"/>
  <c r="Q12" i="10"/>
  <c r="Q10" i="10"/>
  <c r="P10" i="10"/>
  <c r="Q9" i="10"/>
  <c r="P9" i="10"/>
  <c r="P22" i="10"/>
  <c r="Q22" i="10"/>
  <c r="Q9" i="6"/>
  <c r="P9" i="6"/>
  <c r="Q20" i="6"/>
  <c r="P20" i="6"/>
  <c r="Q7" i="6"/>
  <c r="P7" i="6"/>
  <c r="Q13" i="6"/>
  <c r="P13" i="6"/>
  <c r="Q26" i="6"/>
  <c r="P26" i="6"/>
  <c r="Q16" i="6"/>
  <c r="P16" i="6"/>
  <c r="P23" i="6"/>
  <c r="Q23" i="6"/>
  <c r="Q19" i="6"/>
  <c r="P19" i="6"/>
  <c r="Q15" i="6"/>
  <c r="P15" i="6"/>
  <c r="Q11" i="6"/>
  <c r="P11" i="6"/>
  <c r="P18" i="6"/>
  <c r="Q18" i="6"/>
  <c r="Q25" i="6"/>
  <c r="P25" i="6"/>
  <c r="Q21" i="6"/>
  <c r="P21" i="6"/>
  <c r="Q24" i="6"/>
  <c r="P24" i="6"/>
  <c r="P22" i="6"/>
  <c r="Q22" i="6"/>
  <c r="Q12" i="6"/>
  <c r="P12" i="6"/>
  <c r="Q14" i="6"/>
  <c r="P14" i="6"/>
  <c r="Q8" i="6"/>
  <c r="P8" i="6"/>
  <c r="Q10" i="6"/>
  <c r="P10" i="6"/>
  <c r="Q17" i="6"/>
  <c r="P17" i="6"/>
  <c r="R24" i="10" l="1"/>
  <c r="R10" i="10"/>
  <c r="R18" i="10"/>
  <c r="R21" i="10"/>
  <c r="R11" i="10"/>
  <c r="R13" i="10"/>
  <c r="R8" i="10"/>
  <c r="R25" i="10"/>
  <c r="R22" i="10"/>
  <c r="R9" i="10"/>
  <c r="R15" i="10"/>
  <c r="R20" i="10"/>
  <c r="R19" i="10"/>
  <c r="P27" i="10"/>
  <c r="G9" i="11" s="1"/>
  <c r="G8" i="11" s="1"/>
  <c r="R7" i="10"/>
  <c r="Q27" i="10"/>
  <c r="G12" i="11" s="1"/>
  <c r="G11" i="11" s="1"/>
  <c r="R17" i="10"/>
  <c r="R16" i="10"/>
  <c r="R26" i="10"/>
  <c r="R12" i="10"/>
  <c r="R23" i="10"/>
  <c r="R14" i="10"/>
  <c r="R26" i="6"/>
  <c r="R24" i="6"/>
  <c r="R11" i="6"/>
  <c r="R16" i="6"/>
  <c r="R20" i="6"/>
  <c r="R22" i="6"/>
  <c r="R14" i="6"/>
  <c r="R17" i="6"/>
  <c r="R8" i="6"/>
  <c r="R9" i="6"/>
  <c r="R13" i="6"/>
  <c r="P27" i="6"/>
  <c r="G9" i="2" s="1"/>
  <c r="G8" i="2" s="1"/>
  <c r="Q27" i="6"/>
  <c r="G12" i="2" s="1"/>
  <c r="G11" i="2" s="1"/>
  <c r="R23" i="6"/>
  <c r="R12" i="6"/>
  <c r="R25" i="6"/>
  <c r="R10" i="6"/>
  <c r="R15" i="6"/>
  <c r="R21" i="6"/>
  <c r="R19" i="6"/>
  <c r="R18" i="6"/>
  <c r="R7" i="6"/>
  <c r="R27" i="10" l="1"/>
  <c r="G6" i="11"/>
  <c r="C28" i="9" s="1"/>
  <c r="R27" i="6"/>
  <c r="G6" i="2"/>
  <c r="B28" i="1" s="1"/>
</calcChain>
</file>

<file path=xl/sharedStrings.xml><?xml version="1.0" encoding="utf-8"?>
<sst xmlns="http://schemas.openxmlformats.org/spreadsheetml/2006/main" count="443" uniqueCount="177">
  <si>
    <t>(1)</t>
  </si>
  <si>
    <t>MWh/p</t>
    <phoneticPr fontId="4"/>
  </si>
  <si>
    <t>Units</t>
    <phoneticPr fontId="4"/>
  </si>
  <si>
    <t>-</t>
    <phoneticPr fontId="4"/>
  </si>
  <si>
    <t>[Monitoring option]</t>
    <phoneticPr fontId="4"/>
  </si>
  <si>
    <t>Option A</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</si>
  <si>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</si>
  <si>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</si>
  <si>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</si>
  <si>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</si>
  <si>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</si>
  <si>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</si>
  <si>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</si>
  <si>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t>N/A</t>
  </si>
  <si>
    <t>MWh/p</t>
    <phoneticPr fontId="4"/>
  </si>
  <si>
    <t>[List of Default Values]</t>
    <phoneticPr fontId="4"/>
  </si>
  <si>
    <t>Continuously</t>
    <phoneticPr fontId="4"/>
  </si>
  <si>
    <t>(3)</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</si>
  <si>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</si>
  <si>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</si>
  <si>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</si>
  <si>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t>Monitored data</t>
    <phoneticPr fontId="4"/>
  </si>
  <si>
    <t>Continuously</t>
    <phoneticPr fontId="4"/>
  </si>
  <si>
    <t>(2)</t>
    <phoneticPr fontId="4"/>
  </si>
  <si>
    <t>Option B</t>
    <phoneticPr fontId="4"/>
  </si>
  <si>
    <t>Invoice from fuel supply company</t>
    <phoneticPr fontId="4"/>
  </si>
  <si>
    <t>Data is collected and recorded from the invoices by the fuel supply company.</t>
    <phoneticPr fontId="4"/>
  </si>
  <si>
    <t>Continuously</t>
    <phoneticPr fontId="4"/>
  </si>
  <si>
    <t xml:space="preserve">Power generation efficiency </t>
    <phoneticPr fontId="4"/>
  </si>
  <si>
    <t>%</t>
    <phoneticPr fontId="4"/>
  </si>
  <si>
    <t>Specification of the captive power generation system provided by the manufacturer</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</si>
  <si>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</si>
  <si>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</si>
  <si>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t>
    <phoneticPr fontId="3"/>
  </si>
  <si>
    <t>Parameters</t>
    <phoneticPr fontId="3"/>
  </si>
  <si>
    <t>Description of data</t>
    <phoneticPr fontId="3"/>
  </si>
  <si>
    <t>Units</t>
    <phoneticPr fontId="3"/>
  </si>
  <si>
    <t>-</t>
    <phoneticPr fontId="3"/>
  </si>
  <si>
    <t>Estimated values</t>
    <phoneticPr fontId="3"/>
  </si>
  <si>
    <t>Total</t>
    <phoneticPr fontId="3"/>
  </si>
  <si>
    <t>-</t>
    <phoneticPr fontId="4"/>
  </si>
  <si>
    <t>2. Calculations for reference emissions</t>
    <phoneticPr fontId="4"/>
  </si>
  <si>
    <t>3. Calculations of the project emissions</t>
    <phoneticPr fontId="4"/>
  </si>
  <si>
    <t>(b)</t>
    <phoneticPr fontId="4"/>
  </si>
  <si>
    <t>(c)</t>
    <phoneticPr fontId="4"/>
  </si>
  <si>
    <t>(d)</t>
    <phoneticPr fontId="4"/>
  </si>
  <si>
    <t>(e)</t>
    <phoneticPr fontId="4"/>
  </si>
  <si>
    <t>Parameters</t>
    <phoneticPr fontId="4"/>
  </si>
  <si>
    <t>Description of data</t>
    <phoneticPr fontId="4"/>
  </si>
  <si>
    <t>Estimated Values</t>
    <phoneticPr fontId="4"/>
  </si>
  <si>
    <t>Units</t>
    <phoneticPr fontId="4"/>
  </si>
  <si>
    <t>Source of data</t>
    <phoneticPr fontId="4"/>
  </si>
  <si>
    <t>Other comments</t>
    <phoneticPr fontId="4"/>
  </si>
  <si>
    <t>(a)</t>
    <phoneticPr fontId="4"/>
  </si>
  <si>
    <t>(f)</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</si>
  <si>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</si>
  <si>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t>Power generation efficiency obtained from manufacturer's specification</t>
    <phoneticPr fontId="4"/>
  </si>
  <si>
    <t>The power generation efficiency calculated from monitored data of the amount of fuel input for power generation and the amount of electricity generated</t>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</si>
  <si>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</si>
  <si>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</si>
  <si>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</si>
  <si>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</si>
  <si>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</si>
  <si>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/GJ</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</si>
  <si>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</si>
  <si>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</si>
  <si>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</si>
  <si>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</si>
  <si>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</si>
  <si>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</si>
  <si>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</si>
  <si>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</si>
  <si>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</si>
  <si>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</si>
  <si>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t>Calculated</t>
    <phoneticPr fontId="4"/>
  </si>
  <si>
    <t>N/A</t>
    <phoneticPr fontId="3"/>
  </si>
  <si>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</si>
  <si>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</si>
  <si>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</si>
  <si>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Input on "MPS
(input_separate)"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</si>
  <si>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</si>
  <si>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</si>
  <si>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</si>
  <si>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</si>
  <si>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</si>
  <si>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</si>
  <si>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</si>
  <si>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</si>
  <si>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</si>
  <si>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</si>
  <si>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</si>
  <si>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</si>
  <si>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</si>
  <si>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</si>
  <si>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</si>
  <si>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</si>
  <si>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</si>
  <si>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</si>
  <si>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</si>
  <si>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</si>
  <si>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</si>
  <si>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r>
      <t xml:space="preserve">Table 1: Parameters to be monitored </t>
    </r>
    <r>
      <rPr>
        <b/>
        <i/>
        <sz val="11"/>
        <color indexed="8"/>
        <rFont val="Arial"/>
        <family val="2"/>
      </rPr>
      <t>ex post</t>
    </r>
    <phoneticPr fontId="4"/>
  </si>
  <si>
    <r>
      <t xml:space="preserve">Table 2: Project-specific parameters to be fixed </t>
    </r>
    <r>
      <rPr>
        <b/>
        <i/>
        <sz val="11"/>
        <color indexed="8"/>
        <rFont val="Arial"/>
        <family val="2"/>
      </rPr>
      <t>ex ante</t>
    </r>
    <phoneticPr fontId="4"/>
  </si>
  <si>
    <r>
      <t>tCO</t>
    </r>
    <r>
      <rPr>
        <vertAlign val="subscript"/>
        <sz val="11"/>
        <rFont val="Arial"/>
        <family val="2"/>
      </rPr>
      <t>2</t>
    </r>
    <r>
      <rPr>
        <sz val="11"/>
        <rFont val="Arial"/>
        <family val="2"/>
      </rPr>
      <t>/MWh</t>
    </r>
    <phoneticPr fontId="4"/>
  </si>
  <si>
    <r>
      <t>CO</t>
    </r>
    <r>
      <rPr>
        <vertAlign val="subscript"/>
        <sz val="11"/>
        <rFont val="Arial"/>
        <family val="2"/>
      </rPr>
      <t>2</t>
    </r>
    <r>
      <rPr>
        <sz val="11"/>
        <rFont val="Arial"/>
        <family val="2"/>
      </rPr>
      <t xml:space="preserve"> emission factor of consumed fuel</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</si>
  <si>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</si>
  <si>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</si>
  <si>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</si>
  <si>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i</t>
    <phoneticPr fontId="4"/>
  </si>
  <si>
    <r>
      <t>EC</t>
    </r>
    <r>
      <rPr>
        <i/>
        <vertAlign val="subscript"/>
        <sz val="11"/>
        <rFont val="Arial"/>
        <family val="2"/>
      </rPr>
      <t>PJ,i,p</t>
    </r>
    <phoneticPr fontId="4"/>
  </si>
  <si>
    <r>
      <t>FC</t>
    </r>
    <r>
      <rPr>
        <i/>
        <vertAlign val="subscript"/>
        <sz val="11"/>
        <rFont val="Arial"/>
        <family val="2"/>
      </rPr>
      <t>PJ,p</t>
    </r>
    <phoneticPr fontId="4"/>
  </si>
  <si>
    <r>
      <t>EG</t>
    </r>
    <r>
      <rPr>
        <i/>
        <vertAlign val="subscript"/>
        <sz val="11"/>
        <rFont val="Arial"/>
        <family val="2"/>
      </rPr>
      <t>PJ,p</t>
    </r>
    <phoneticPr fontId="4"/>
  </si>
  <si>
    <r>
      <t>EF</t>
    </r>
    <r>
      <rPr>
        <i/>
        <vertAlign val="subscript"/>
        <sz val="11"/>
        <rFont val="Arial"/>
        <family val="2"/>
      </rPr>
      <t>elec</t>
    </r>
    <phoneticPr fontId="4"/>
  </si>
  <si>
    <r>
      <t>COP</t>
    </r>
    <r>
      <rPr>
        <i/>
        <vertAlign val="subscript"/>
        <sz val="11"/>
        <rFont val="Arial"/>
        <family val="2"/>
      </rPr>
      <t>RE,i</t>
    </r>
    <phoneticPr fontId="4"/>
  </si>
  <si>
    <r>
      <t>COP</t>
    </r>
    <r>
      <rPr>
        <i/>
        <vertAlign val="subscript"/>
        <sz val="11"/>
        <rFont val="Arial"/>
        <family val="2"/>
      </rPr>
      <t>PJ,i</t>
    </r>
    <phoneticPr fontId="4"/>
  </si>
  <si>
    <r>
      <t>η</t>
    </r>
    <r>
      <rPr>
        <i/>
        <vertAlign val="subscript"/>
        <sz val="11"/>
        <rFont val="Arial"/>
        <family val="2"/>
      </rPr>
      <t>elec</t>
    </r>
    <phoneticPr fontId="4"/>
  </si>
  <si>
    <r>
      <t>NCV</t>
    </r>
    <r>
      <rPr>
        <i/>
        <vertAlign val="subscript"/>
        <sz val="11"/>
        <rFont val="Arial"/>
        <family val="2"/>
      </rPr>
      <t>fuel</t>
    </r>
    <phoneticPr fontId="4"/>
  </si>
  <si>
    <r>
      <t>EF</t>
    </r>
    <r>
      <rPr>
        <i/>
        <vertAlign val="subscript"/>
        <sz val="11"/>
        <rFont val="Arial"/>
        <family val="2"/>
      </rPr>
      <t>fuel</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</si>
  <si>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</si>
  <si>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</si>
  <si>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</si>
  <si>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r>
      <t xml:space="preserve">Reference emissions of project refrigerator </t>
    </r>
    <r>
      <rPr>
        <i/>
        <sz val="11"/>
        <rFont val="Arial"/>
        <family val="2"/>
      </rPr>
      <t>i</t>
    </r>
    <r>
      <rPr>
        <sz val="11"/>
        <rFont val="Arial"/>
        <family val="2"/>
      </rPr>
      <t xml:space="preserve"> during the period </t>
    </r>
    <r>
      <rPr>
        <i/>
        <sz val="11"/>
        <rFont val="Arial"/>
        <family val="2"/>
      </rPr>
      <t>p</t>
    </r>
    <phoneticPr fontId="3"/>
  </si>
  <si>
    <r>
      <t xml:space="preserve">Project emissions of project refrigerator </t>
    </r>
    <r>
      <rPr>
        <i/>
        <sz val="11"/>
        <rFont val="Arial"/>
        <family val="2"/>
      </rPr>
      <t>i</t>
    </r>
    <r>
      <rPr>
        <sz val="11"/>
        <rFont val="Arial"/>
        <family val="2"/>
      </rPr>
      <t xml:space="preserve"> during the period </t>
    </r>
    <r>
      <rPr>
        <i/>
        <sz val="11"/>
        <rFont val="Arial"/>
        <family val="2"/>
      </rPr>
      <t>p</t>
    </r>
    <phoneticPr fontId="3"/>
  </si>
  <si>
    <r>
      <t>Emissions reductions by the project refrigerator</t>
    </r>
    <r>
      <rPr>
        <i/>
        <sz val="11"/>
        <rFont val="Arial"/>
        <family val="2"/>
      </rPr>
      <t xml:space="preserve"> i </t>
    </r>
    <r>
      <rPr>
        <sz val="11"/>
        <rFont val="Arial"/>
        <family val="2"/>
      </rPr>
      <t xml:space="preserve">during the period </t>
    </r>
    <r>
      <rPr>
        <i/>
        <sz val="11"/>
        <rFont val="Arial"/>
        <family val="2"/>
      </rPr>
      <t>p</t>
    </r>
    <phoneticPr fontId="3"/>
  </si>
  <si>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</si>
  <si>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FC</t>
    </r>
    <r>
      <rPr>
        <i/>
        <vertAlign val="subscript"/>
        <sz val="11"/>
        <rFont val="Arial"/>
        <family val="2"/>
      </rPr>
      <t>PJ,p</t>
    </r>
    <phoneticPr fontId="4"/>
  </si>
  <si>
    <r>
      <t>COP</t>
    </r>
    <r>
      <rPr>
        <i/>
        <vertAlign val="subscript"/>
        <sz val="11"/>
        <rFont val="Arial"/>
        <family val="2"/>
      </rPr>
      <t>RE,i</t>
    </r>
    <phoneticPr fontId="4"/>
  </si>
  <si>
    <r>
      <t>COP</t>
    </r>
    <r>
      <rPr>
        <i/>
        <vertAlign val="subscript"/>
        <sz val="11"/>
        <rFont val="Arial"/>
        <family val="2"/>
      </rPr>
      <t>PJ,i</t>
    </r>
    <phoneticPr fontId="4"/>
  </si>
  <si>
    <r>
      <t>η</t>
    </r>
    <r>
      <rPr>
        <i/>
        <vertAlign val="subscript"/>
        <sz val="11"/>
        <rFont val="Arial"/>
        <family val="2"/>
      </rPr>
      <t>elec</t>
    </r>
    <phoneticPr fontId="4"/>
  </si>
  <si>
    <r>
      <t>NCV</t>
    </r>
    <r>
      <rPr>
        <i/>
        <vertAlign val="subscript"/>
        <sz val="11"/>
        <rFont val="Arial"/>
        <family val="2"/>
      </rPr>
      <t>fuel</t>
    </r>
    <phoneticPr fontId="4"/>
  </si>
  <si>
    <r>
      <t>EF</t>
    </r>
    <r>
      <rPr>
        <i/>
        <vertAlign val="subscript"/>
        <sz val="11"/>
        <rFont val="Arial"/>
        <family val="2"/>
      </rPr>
      <t>fuel</t>
    </r>
    <phoneticPr fontId="4"/>
  </si>
  <si>
    <t>Identification number of refrigerators</t>
    <phoneticPr fontId="3"/>
  </si>
  <si>
    <r>
      <t xml:space="preserve">Power consumption of project refrigerator </t>
    </r>
    <r>
      <rPr>
        <i/>
        <sz val="11"/>
        <rFont val="Arial"/>
        <family val="2"/>
      </rPr>
      <t>i</t>
    </r>
    <r>
      <rPr>
        <sz val="11"/>
        <rFont val="Arial"/>
        <family val="2"/>
      </rPr>
      <t xml:space="preserve"> during the period </t>
    </r>
    <r>
      <rPr>
        <i/>
        <sz val="11"/>
        <rFont val="Arial"/>
        <family val="2"/>
      </rPr>
      <t>p</t>
    </r>
    <phoneticPr fontId="4"/>
  </si>
  <si>
    <r>
      <t xml:space="preserve">COP of reference refrigerator </t>
    </r>
    <r>
      <rPr>
        <i/>
        <sz val="11"/>
        <rFont val="Arial"/>
        <family val="2"/>
      </rPr>
      <t>i</t>
    </r>
    <phoneticPr fontId="4"/>
  </si>
  <si>
    <r>
      <t xml:space="preserve">COP of project refrigerator </t>
    </r>
    <r>
      <rPr>
        <i/>
        <sz val="11"/>
        <rFont val="Arial"/>
        <family val="2"/>
      </rPr>
      <t>i</t>
    </r>
    <phoneticPr fontId="4"/>
  </si>
  <si>
    <t>mass or volume/p</t>
    <phoneticPr fontId="4"/>
  </si>
  <si>
    <t>GJ/mass or volume</t>
    <phoneticPr fontId="4"/>
  </si>
  <si>
    <r>
      <t xml:space="preserve">Specifications of project refrigerator </t>
    </r>
    <r>
      <rPr>
        <i/>
        <sz val="11"/>
        <rFont val="Arial"/>
        <family val="2"/>
      </rPr>
      <t>i</t>
    </r>
    <r>
      <rPr>
        <sz val="11"/>
        <rFont val="Arial"/>
        <family val="2"/>
      </rPr>
      <t xml:space="preserve"> prepared for the quotation or factory acceptance test data at the time of shipment by manufacturer</t>
    </r>
    <phoneticPr fontId="4"/>
  </si>
  <si>
    <t>The evidence stating information relevant to the value of emission factor (e.g. data of power generation, type of power plant, type of fossil fuel, period of time)</t>
    <phoneticPr fontId="4"/>
  </si>
  <si>
    <t>For
Case 2), Option b); and
Case 3), Option c)</t>
    <phoneticPr fontId="4"/>
  </si>
  <si>
    <t>For
Case 2), Option a); and
Case 3), Option b)</t>
    <phoneticPr fontId="4"/>
  </si>
  <si>
    <t>For
Case 2), Options a) and b); and
Case 3), Options b) and c)</t>
    <phoneticPr fontId="4"/>
  </si>
  <si>
    <r>
      <t xml:space="preserve">Amount of fuel input for power generation during the period </t>
    </r>
    <r>
      <rPr>
        <i/>
        <sz val="11"/>
        <rFont val="Arial"/>
        <family val="2"/>
      </rPr>
      <t>p</t>
    </r>
    <phoneticPr fontId="4"/>
  </si>
  <si>
    <r>
      <t xml:space="preserve">Amount of electricity generated during the period </t>
    </r>
    <r>
      <rPr>
        <i/>
        <sz val="11"/>
        <rFont val="Arial"/>
        <family val="2"/>
      </rPr>
      <t>p</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</si>
  <si>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1)</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</si>
  <si>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a); and</t>
    </r>
    <r>
      <rPr>
        <sz val="11"/>
        <rFont val="Arial"/>
        <family val="2"/>
      </rPr>
      <t xml:space="preserve">
</t>
    </r>
    <r>
      <rPr>
        <b/>
        <sz val="11"/>
        <rFont val="Arial"/>
        <family val="2"/>
      </rPr>
      <t>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</si>
  <si>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t>
    </r>
    <r>
      <rPr>
        <sz val="11"/>
        <rFont val="Arial"/>
        <family val="2"/>
      </rPr>
      <t xml:space="preserve">
</t>
    </r>
    <r>
      <rPr>
        <b/>
        <sz val="11"/>
        <rFont val="Arial"/>
        <family val="2"/>
      </rPr>
      <t>Case 3), Option c)</t>
    </r>
    <phoneticPr fontId="4"/>
  </si>
  <si>
    <r>
      <t xml:space="preserve">CO2 emission factor for consumed electricity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</si>
  <si>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</si>
  <si>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a); and
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</si>
  <si>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
Case 3), Option c)</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</si>
  <si>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</si>
  <si>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3"/>
  </si>
  <si>
    <r>
      <t>COP</t>
    </r>
    <r>
      <rPr>
        <vertAlign val="subscript"/>
        <sz val="11"/>
        <rFont val="Arial Unicode MS"/>
        <family val="3"/>
        <charset val="128"/>
      </rPr>
      <t>RE,i</t>
    </r>
    <r>
      <rPr>
        <sz val="11"/>
        <rFont val="Arial Unicode MS"/>
        <family val="3"/>
        <charset val="128"/>
      </rPr>
      <t xml:space="preserve"> 
   Room temperature condition: - 25 deg. C
   Cooling capacity: 42.4 ≤ x ≤ 340.0 kW</t>
    </r>
    <phoneticPr fontId="4"/>
  </si>
  <si>
    <r>
      <t>COP</t>
    </r>
    <r>
      <rPr>
        <vertAlign val="subscript"/>
        <sz val="11"/>
        <rFont val="Arial Unicode MS"/>
        <family val="3"/>
        <charset val="128"/>
      </rPr>
      <t>RE,i</t>
    </r>
    <r>
      <rPr>
        <sz val="11"/>
        <rFont val="Arial Unicode MS"/>
        <family val="3"/>
        <charset val="128"/>
      </rPr>
      <t xml:space="preserve"> 
   Room temperature condition: 0 deg. C
   Cooling capacity: 73.6 ≤ x ≤ 516.4 kW</t>
    </r>
    <phoneticPr fontId="4"/>
  </si>
  <si>
    <r>
      <t>COP</t>
    </r>
    <r>
      <rPr>
        <vertAlign val="subscript"/>
        <sz val="11"/>
        <rFont val="Arial Unicode MS"/>
        <family val="3"/>
        <charset val="128"/>
      </rPr>
      <t>RE,i</t>
    </r>
    <r>
      <rPr>
        <sz val="11"/>
        <rFont val="Arial Unicode MS"/>
        <family val="3"/>
        <charset val="128"/>
      </rPr>
      <t xml:space="preserve"> 
   Room temperature condition: 5 deg. C
   Cooling capacity: 86.2 ≤ x ≤ 612.6 kW</t>
    </r>
    <phoneticPr fontId="4"/>
  </si>
  <si>
    <t xml:space="preserve">Monitoring Plan Sheet (input sheet) [Attachment to Project Design Document]  </t>
    <phoneticPr fontId="4"/>
  </si>
  <si>
    <t>Monitoring Spreadsheet: JCM_TH_AM011_ver01.0</t>
    <phoneticPr fontId="4"/>
  </si>
  <si>
    <t>Reference Number:</t>
    <phoneticPr fontId="4"/>
  </si>
  <si>
    <t>Monitoring Structure Sheet [Attachment to Project Design Document]</t>
  </si>
  <si>
    <t>Responsible personnel</t>
  </si>
  <si>
    <t>Role</t>
  </si>
  <si>
    <t>Monitoring Plan Sheet (Calculation Process Sheet) [Attachment to Project Design Document]</t>
    <phoneticPr fontId="4"/>
  </si>
  <si>
    <t xml:space="preserve">Monitoring Report Sheet (input sheet) [For Verification] </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</si>
  <si>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</si>
  <si>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</si>
  <si>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</si>
  <si>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t>Monitoring period</t>
    <phoneticPr fontId="3"/>
  </si>
  <si>
    <t>Monitoring period</t>
    <phoneticPr fontId="4"/>
  </si>
  <si>
    <t>(k)</t>
    <phoneticPr fontId="4"/>
  </si>
  <si>
    <t>Monitored Values</t>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</si>
  <si>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</si>
  <si>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</si>
  <si>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 xml:space="preserve">Ex-post </t>
    </r>
    <r>
      <rPr>
        <b/>
        <sz val="11"/>
        <color theme="0"/>
        <rFont val="Arial"/>
        <family val="2"/>
      </rPr>
      <t>calculation of emissions</t>
    </r>
    <phoneticPr fontId="3"/>
  </si>
  <si>
    <t>Input on "MRS
(input_separate)"</t>
    <phoneticPr fontId="4"/>
  </si>
  <si>
    <t>Selected from the default values set in the methodology</t>
    <phoneticPr fontId="4"/>
  </si>
  <si>
    <r>
      <t>Table3:</t>
    </r>
    <r>
      <rPr>
        <b/>
        <i/>
        <sz val="11"/>
        <color rgb="FF000000"/>
        <rFont val="Arial"/>
        <family val="2"/>
      </rPr>
      <t xml:space="preserve"> Ex-post</t>
    </r>
    <r>
      <rPr>
        <b/>
        <sz val="11"/>
        <color indexed="8"/>
        <rFont val="Arial"/>
        <family val="2"/>
      </rPr>
      <t xml:space="preserve"> calculation of CO</t>
    </r>
    <r>
      <rPr>
        <b/>
        <vertAlign val="subscript"/>
        <sz val="11"/>
        <color rgb="FF000000"/>
        <rFont val="Arial"/>
        <family val="2"/>
      </rPr>
      <t>2</t>
    </r>
    <r>
      <rPr>
        <b/>
        <sz val="11"/>
        <color indexed="8"/>
        <rFont val="Arial"/>
        <family val="2"/>
      </rPr>
      <t xml:space="preserve"> emission reductions</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</si>
</sst>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_ ;[Red]\-#,##0.000\ "/>
    <numFmt numFmtId="178" formatCode="0.00_ "/>
    <numFmt numFmtId="179" formatCode="0.0000_ "/>
    <numFmt numFmtId="180" formatCode="#,##0.00_ ;[Red]\-#,##0.00\ "/>
    <numFmt numFmtId="181" formatCode="#,##0.00_);[Red]\(#,##0.00\)"/>
    <numFmt numFmtId="182" formatCode="#,##0.00_ "/>
    <numFmt numFmtId="183" formatCode="#,##0.0000_ "/>
    <numFmt numFmtId="184" formatCode="#,##0.0000_ ;[Red]\-#,##0.0000\ "/>
    <numFmt numFmtId="185" formatCode="#"/>
  </numFmts>
  <fonts count="32">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i/>
      <vertAlign val="subscript"/>
      <sz val="11"/>
      <name val="Arial"/>
      <family val="2"/>
    </font>
    <font>
      <sz val="11"/>
      <name val="Arial Unicode MS"/>
      <family val="3"/>
      <charset val="128"/>
    </font>
    <font>
      <vertAlign val="subscript"/>
      <sz val="11"/>
      <name val="Arial Unicode MS"/>
      <family val="3"/>
      <charset val="128"/>
    </font>
    <font>
      <b/>
      <i/>
      <sz val="11"/>
      <color rgb="FF000000"/>
      <name val="Arial"/>
      <family val="2"/>
    </font>
    <font>
      <b/>
      <vertAlign val="subscript"/>
      <sz val="11"/>
      <color rgb="FF000000"/>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23"/>
      </top>
      <bottom style="thin">
        <color indexed="23"/>
      </bottom>
      <diagonal/>
    </border>
    <border>
      <left style="thin">
        <color auto="1"/>
      </left>
      <right style="thin">
        <color auto="1"/>
      </right>
      <top style="thin">
        <color auto="1"/>
      </top>
      <bottom/>
      <diagonal/>
    </border>
    <border>
      <left style="thin">
        <color indexed="23"/>
      </left>
      <right/>
      <top/>
      <bottom style="thin">
        <color indexed="23"/>
      </bottom>
      <diagonal/>
    </border>
    <border>
      <left/>
      <right/>
      <top/>
      <bottom style="thin">
        <color indexed="23"/>
      </bottom>
      <diagonal/>
    </border>
    <border>
      <left style="thin">
        <color indexed="23"/>
      </left>
      <right/>
      <top style="thin">
        <color indexed="23"/>
      </top>
      <bottom/>
      <diagonal/>
    </border>
    <border>
      <left/>
      <right/>
      <top style="thin">
        <color indexed="23"/>
      </top>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6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177" fontId="8" fillId="4" borderId="1" xfId="1" applyNumberFormat="1" applyFont="1" applyFill="1" applyBorder="1" applyProtection="1">
      <alignmen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0" borderId="2" xfId="0" applyFont="1" applyBorder="1" applyProtection="1">
      <alignment vertical="center"/>
      <protection locked="0"/>
    </xf>
    <xf numFmtId="180" fontId="8" fillId="4" borderId="1" xfId="1" applyNumberFormat="1" applyFont="1" applyFill="1" applyBorder="1" applyProtection="1">
      <alignment vertical="center"/>
      <protection locked="0"/>
    </xf>
    <xf numFmtId="181" fontId="8" fillId="0" borderId="2" xfId="1" applyNumberFormat="1" applyFont="1" applyBorder="1" applyProtection="1">
      <alignment vertical="center"/>
      <protection locked="0"/>
    </xf>
    <xf numFmtId="0" fontId="6" fillId="6" borderId="15" xfId="0" applyFont="1" applyFill="1" applyBorder="1">
      <alignment vertical="center"/>
    </xf>
    <xf numFmtId="0" fontId="2" fillId="6" borderId="15" xfId="0" applyFont="1" applyFill="1" applyBorder="1">
      <alignment vertical="center"/>
    </xf>
    <xf numFmtId="0" fontId="6" fillId="6" borderId="15" xfId="0" applyFont="1" applyFill="1" applyBorder="1" applyAlignment="1">
      <alignment horizontal="center" vertical="center"/>
    </xf>
    <xf numFmtId="0" fontId="6" fillId="6" borderId="15" xfId="0" applyFont="1" applyFill="1" applyBorder="1" applyAlignment="1">
      <alignment horizontal="center" vertical="center" shrinkToFit="1"/>
    </xf>
    <xf numFmtId="0" fontId="2" fillId="8" borderId="15" xfId="0" applyFont="1" applyFill="1" applyBorder="1">
      <alignment vertical="center"/>
    </xf>
    <xf numFmtId="0" fontId="2" fillId="0" borderId="15" xfId="0" applyFont="1" applyBorder="1" applyAlignment="1">
      <alignment horizontal="center" vertical="center"/>
    </xf>
    <xf numFmtId="0" fontId="2" fillId="0" borderId="15" xfId="0" applyFont="1" applyFill="1" applyBorder="1" applyAlignment="1">
      <alignment horizontal="center" vertical="center"/>
    </xf>
    <xf numFmtId="0" fontId="2" fillId="3" borderId="15" xfId="0" applyFont="1" applyFill="1" applyBorder="1">
      <alignment vertical="center"/>
    </xf>
    <xf numFmtId="0" fontId="2" fillId="8" borderId="15" xfId="0" applyFont="1" applyFill="1" applyBorder="1" applyAlignment="1">
      <alignment vertical="center"/>
    </xf>
    <xf numFmtId="0" fontId="8" fillId="0" borderId="15" xfId="0" applyFont="1" applyBorder="1" applyAlignment="1">
      <alignment horizontal="center" vertical="center"/>
    </xf>
    <xf numFmtId="0" fontId="6" fillId="6" borderId="17" xfId="0" applyFont="1" applyFill="1" applyBorder="1">
      <alignment vertical="center"/>
    </xf>
    <xf numFmtId="0" fontId="2" fillId="6" borderId="16" xfId="0" applyFont="1" applyFill="1" applyBorder="1">
      <alignment vertical="center"/>
    </xf>
    <xf numFmtId="0" fontId="2" fillId="6" borderId="18" xfId="0" applyFont="1" applyFill="1" applyBorder="1">
      <alignment vertical="center"/>
    </xf>
    <xf numFmtId="0" fontId="2" fillId="8" borderId="17" xfId="0" applyFont="1" applyFill="1" applyBorder="1" applyAlignment="1">
      <alignment vertical="center"/>
    </xf>
    <xf numFmtId="0" fontId="2" fillId="8" borderId="16" xfId="0" applyFont="1" applyFill="1" applyBorder="1">
      <alignment vertical="center"/>
    </xf>
    <xf numFmtId="0" fontId="2" fillId="8" borderId="17" xfId="0" applyFont="1" applyFill="1" applyBorder="1">
      <alignment vertical="center"/>
    </xf>
    <xf numFmtId="0" fontId="2" fillId="9" borderId="2" xfId="0" applyFont="1" applyFill="1" applyBorder="1" applyAlignment="1">
      <alignment horizontal="center" vertical="center"/>
    </xf>
    <xf numFmtId="2" fontId="2" fillId="9" borderId="2" xfId="0" applyNumberFormat="1" applyFont="1" applyFill="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righ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2" fillId="0" borderId="0" xfId="0" applyFont="1" applyAlignment="1" applyProtection="1">
      <alignment vertical="center" wrapText="1"/>
    </xf>
    <xf numFmtId="0" fontId="8" fillId="3" borderId="1" xfId="0" quotePrefix="1" applyFont="1" applyFill="1" applyBorder="1" applyAlignment="1" applyProtection="1">
      <alignment horizontal="center" vertical="center"/>
    </xf>
    <xf numFmtId="0" fontId="8" fillId="3" borderId="1" xfId="0" applyFont="1" applyFill="1" applyBorder="1" applyAlignment="1" applyProtection="1">
      <alignment vertical="center" wrapText="1"/>
    </xf>
    <xf numFmtId="176" fontId="16" fillId="3" borderId="1" xfId="1" applyNumberFormat="1" applyFont="1" applyFill="1" applyBorder="1" applyAlignment="1" applyProtection="1">
      <alignment horizontal="center"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177" fontId="8" fillId="3" borderId="1" xfId="1" applyNumberFormat="1" applyFont="1" applyFill="1" applyBorder="1" applyProtection="1">
      <alignment vertical="center"/>
    </xf>
    <xf numFmtId="176" fontId="8" fillId="3" borderId="1" xfId="1" applyNumberFormat="1" applyFont="1" applyFill="1" applyBorder="1" applyAlignment="1" applyProtection="1">
      <alignment horizontal="center"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7"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2" fillId="0" borderId="0" xfId="0" applyFont="1" applyProtection="1">
      <alignment vertical="center"/>
    </xf>
    <xf numFmtId="0" fontId="22" fillId="0" borderId="0" xfId="0" applyFont="1" applyAlignment="1" applyProtection="1">
      <alignment horizontal="right" vertical="center"/>
    </xf>
    <xf numFmtId="0" fontId="17" fillId="6" borderId="2" xfId="0" applyFont="1" applyFill="1" applyBorder="1" applyProtection="1">
      <alignment vertical="center"/>
    </xf>
    <xf numFmtId="0" fontId="17" fillId="0" borderId="0" xfId="0" applyFont="1" applyProtection="1">
      <alignment vertical="center"/>
    </xf>
    <xf numFmtId="0" fontId="21" fillId="6" borderId="2" xfId="0" applyFont="1" applyFill="1" applyBorder="1" applyAlignment="1" applyProtection="1">
      <alignment vertical="center" wrapText="1"/>
    </xf>
    <xf numFmtId="0" fontId="8" fillId="3" borderId="2"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9" xfId="0" applyFont="1" applyFill="1" applyBorder="1" applyAlignment="1" applyProtection="1">
      <alignment vertical="center" wrapText="1"/>
    </xf>
    <xf numFmtId="0" fontId="8" fillId="3" borderId="14" xfId="0" applyFont="1" applyFill="1" applyBorder="1" applyAlignment="1" applyProtection="1">
      <alignment vertical="center" wrapText="1"/>
    </xf>
    <xf numFmtId="181" fontId="16" fillId="5" borderId="2" xfId="1" applyNumberFormat="1" applyFont="1" applyFill="1" applyBorder="1" applyProtection="1">
      <alignment vertical="center"/>
    </xf>
    <xf numFmtId="181" fontId="16" fillId="5" borderId="2" xfId="0" applyNumberFormat="1" applyFont="1" applyFill="1" applyBorder="1" applyProtection="1">
      <alignment vertical="center"/>
    </xf>
    <xf numFmtId="177" fontId="22" fillId="5" borderId="2" xfId="1" applyNumberFormat="1" applyFont="1" applyFill="1" applyBorder="1" applyProtection="1">
      <alignment vertical="center"/>
    </xf>
    <xf numFmtId="179" fontId="16" fillId="5" borderId="2" xfId="0" applyNumberFormat="1" applyFont="1" applyFill="1" applyBorder="1" applyProtection="1">
      <alignment vertical="center"/>
    </xf>
    <xf numFmtId="178" fontId="16" fillId="5" borderId="2" xfId="0" applyNumberFormat="1" applyFont="1" applyFill="1" applyBorder="1" applyProtection="1">
      <alignment vertical="center"/>
    </xf>
    <xf numFmtId="0" fontId="15" fillId="5" borderId="2" xfId="0" applyFont="1" applyFill="1" applyBorder="1" applyAlignment="1" applyProtection="1">
      <alignment horizontal="right" vertical="center"/>
    </xf>
    <xf numFmtId="0" fontId="8" fillId="5" borderId="2" xfId="0" applyFont="1" applyFill="1" applyBorder="1" applyAlignment="1" applyProtection="1">
      <alignment horizontal="righ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lignmen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77" fontId="16" fillId="5" borderId="2" xfId="0" applyNumberFormat="1" applyFont="1" applyFill="1" applyBorder="1" applyProtection="1">
      <alignment vertical="center"/>
    </xf>
    <xf numFmtId="180" fontId="22" fillId="5" borderId="2" xfId="1" applyNumberFormat="1" applyFont="1" applyFill="1" applyBorder="1" applyAlignment="1" applyProtection="1">
      <alignment horizontal="right" vertical="center"/>
    </xf>
    <xf numFmtId="180" fontId="22" fillId="3" borderId="2" xfId="1" applyNumberFormat="1" applyFont="1" applyFill="1" applyBorder="1" applyAlignment="1" applyProtection="1">
      <alignment horizontal="right" vertical="center"/>
    </xf>
    <xf numFmtId="180" fontId="8" fillId="3" borderId="2" xfId="1" applyNumberFormat="1" applyFont="1" applyFill="1" applyBorder="1" applyProtection="1">
      <alignment vertical="center"/>
    </xf>
    <xf numFmtId="180" fontId="8" fillId="5" borderId="2" xfId="1" applyNumberFormat="1" applyFont="1" applyFill="1" applyBorder="1" applyProtection="1">
      <alignment vertical="center"/>
    </xf>
    <xf numFmtId="182" fontId="2" fillId="0" borderId="19" xfId="0" applyNumberFormat="1" applyFont="1" applyBorder="1">
      <alignment vertical="center"/>
    </xf>
    <xf numFmtId="182" fontId="8" fillId="0" borderId="16" xfId="0" applyNumberFormat="1" applyFont="1" applyFill="1" applyBorder="1">
      <alignment vertical="center"/>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2" fontId="16" fillId="5" borderId="2" xfId="0" applyNumberFormat="1" applyFont="1" applyFill="1" applyBorder="1" applyProtection="1">
      <alignment vertical="center"/>
    </xf>
    <xf numFmtId="0" fontId="10"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82" fontId="8" fillId="0" borderId="1" xfId="0" applyNumberFormat="1" applyFont="1" applyFill="1" applyBorder="1" applyProtection="1">
      <alignment vertical="center"/>
      <protection locked="0"/>
    </xf>
    <xf numFmtId="183" fontId="8" fillId="0" borderId="1" xfId="0" applyNumberFormat="1" applyFont="1" applyFill="1" applyBorder="1" applyProtection="1">
      <alignment vertical="center"/>
      <protection locked="0"/>
    </xf>
    <xf numFmtId="182" fontId="8" fillId="0" borderId="2" xfId="0" applyNumberFormat="1" applyFont="1" applyFill="1" applyBorder="1" applyProtection="1">
      <alignment vertical="center"/>
      <protection locked="0"/>
    </xf>
    <xf numFmtId="0" fontId="2" fillId="0" borderId="8" xfId="0" applyFont="1" applyFill="1" applyBorder="1" applyProtection="1">
      <alignment vertical="center"/>
    </xf>
    <xf numFmtId="0" fontId="2" fillId="0" borderId="22" xfId="0" applyFont="1" applyFill="1" applyBorder="1" applyProtection="1">
      <alignment vertical="center"/>
    </xf>
    <xf numFmtId="0" fontId="2" fillId="0" borderId="7" xfId="0" applyFont="1" applyFill="1" applyBorder="1" applyProtection="1">
      <alignment vertical="center"/>
    </xf>
    <xf numFmtId="0" fontId="8" fillId="3" borderId="1" xfId="0" applyFont="1" applyFill="1" applyBorder="1" applyAlignment="1" applyProtection="1">
      <alignment vertical="center" wrapText="1"/>
    </xf>
    <xf numFmtId="0" fontId="6" fillId="6" borderId="1" xfId="0" applyFont="1" applyFill="1" applyBorder="1" applyAlignment="1" applyProtection="1">
      <alignment horizontal="center" vertical="center" wrapText="1"/>
    </xf>
    <xf numFmtId="0" fontId="6" fillId="6" borderId="1" xfId="0" applyFont="1" applyFill="1" applyBorder="1" applyAlignment="1">
      <alignment horizontal="center" vertical="center" wrapText="1"/>
    </xf>
    <xf numFmtId="0" fontId="8" fillId="4" borderId="1" xfId="0" quotePrefix="1"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0" fontId="2" fillId="9" borderId="11" xfId="0" applyFont="1" applyFill="1" applyBorder="1" applyAlignment="1">
      <alignment horizontal="center" vertical="center"/>
    </xf>
    <xf numFmtId="2" fontId="2" fillId="9" borderId="11" xfId="0" applyNumberFormat="1" applyFont="1" applyFill="1" applyBorder="1" applyAlignment="1">
      <alignment horizontal="center" vertical="center"/>
    </xf>
    <xf numFmtId="0" fontId="8" fillId="3" borderId="1" xfId="0" applyFont="1" applyFill="1" applyBorder="1" applyAlignment="1" applyProtection="1">
      <alignment vertical="center" wrapText="1"/>
    </xf>
    <xf numFmtId="0" fontId="8" fillId="3" borderId="1" xfId="0" applyFont="1" applyFill="1" applyBorder="1" applyAlignment="1" applyProtection="1">
      <alignment vertical="center" wrapText="1"/>
    </xf>
    <xf numFmtId="0" fontId="8" fillId="3" borderId="1" xfId="0" applyFont="1" applyFill="1" applyBorder="1" applyAlignment="1" applyProtection="1">
      <alignment vertical="center" wrapText="1"/>
    </xf>
    <xf numFmtId="0" fontId="6" fillId="6" borderId="1" xfId="0" applyFont="1" applyFill="1" applyBorder="1" applyAlignment="1" applyProtection="1">
      <alignment horizontal="center" vertical="center" wrapText="1"/>
    </xf>
    <xf numFmtId="0" fontId="21" fillId="6" borderId="2" xfId="0" applyFont="1" applyFill="1" applyBorder="1" applyAlignment="1" applyProtection="1">
      <alignment vertical="center" wrapText="1"/>
    </xf>
    <xf numFmtId="0" fontId="8" fillId="3" borderId="13" xfId="0" applyFont="1" applyFill="1" applyBorder="1" applyAlignment="1" applyProtection="1">
      <alignment vertical="center" wrapText="1"/>
    </xf>
    <xf numFmtId="177" fontId="8" fillId="3" borderId="2" xfId="0" applyNumberFormat="1" applyFont="1" applyFill="1" applyBorder="1" applyProtection="1">
      <alignment vertical="center"/>
    </xf>
    <xf numFmtId="0" fontId="28" fillId="9" borderId="10" xfId="0" applyFont="1" applyFill="1" applyBorder="1" applyAlignment="1">
      <alignment vertical="center" wrapText="1"/>
    </xf>
    <xf numFmtId="0" fontId="6" fillId="6" borderId="2" xfId="0" applyFont="1" applyFill="1" applyBorder="1" applyAlignment="1">
      <alignment horizontal="center" vertical="center" wrapText="1"/>
    </xf>
    <xf numFmtId="0" fontId="8" fillId="0" borderId="2" xfId="0" applyFont="1" applyBorder="1" applyAlignment="1" applyProtection="1">
      <alignment vertical="center" wrapText="1"/>
      <protection locked="0"/>
    </xf>
    <xf numFmtId="0" fontId="22" fillId="0" borderId="0" xfId="0" applyFont="1" applyAlignment="1">
      <alignment horizontal="right" vertical="center"/>
    </xf>
    <xf numFmtId="0" fontId="5" fillId="7" borderId="0" xfId="0" applyFont="1" applyFill="1" applyAlignment="1" applyProtection="1">
      <alignment vertical="center"/>
    </xf>
    <xf numFmtId="0" fontId="19" fillId="10" borderId="23" xfId="0" applyFont="1" applyFill="1" applyBorder="1" applyAlignment="1">
      <alignment horizontal="center" vertical="center"/>
    </xf>
    <xf numFmtId="0" fontId="6" fillId="10" borderId="1" xfId="0" applyFont="1" applyFill="1" applyBorder="1" applyAlignment="1">
      <alignment horizontal="center" vertical="center" wrapText="1"/>
    </xf>
    <xf numFmtId="177" fontId="8" fillId="3" borderId="1" xfId="1" applyNumberFormat="1" applyFont="1" applyFill="1" applyBorder="1" applyAlignment="1" applyProtection="1">
      <alignment horizontal="right" vertical="center"/>
    </xf>
    <xf numFmtId="177" fontId="8" fillId="3" borderId="1" xfId="1" applyNumberFormat="1" applyFont="1" applyFill="1" applyBorder="1" applyAlignment="1" applyProtection="1">
      <alignment horizontal="center" vertical="center"/>
    </xf>
    <xf numFmtId="0" fontId="8" fillId="3" borderId="1" xfId="0" applyFont="1" applyFill="1" applyBorder="1" applyAlignment="1" applyProtection="1">
      <alignment vertical="center" wrapText="1"/>
    </xf>
    <xf numFmtId="180" fontId="8" fillId="3" borderId="1" xfId="1" applyNumberFormat="1" applyFont="1" applyFill="1" applyBorder="1" applyAlignment="1" applyProtection="1">
      <alignment horizontal="right" vertical="center"/>
    </xf>
    <xf numFmtId="184" fontId="8" fillId="3" borderId="1" xfId="1" applyNumberFormat="1" applyFont="1" applyFill="1" applyBorder="1" applyAlignment="1" applyProtection="1">
      <alignment horizontal="right" vertical="center"/>
    </xf>
    <xf numFmtId="177" fontId="8" fillId="0" borderId="1" xfId="1" applyNumberFormat="1" applyFont="1" applyFill="1" applyBorder="1" applyProtection="1">
      <alignment vertical="center"/>
      <protection locked="0"/>
    </xf>
    <xf numFmtId="182" fontId="8" fillId="3" borderId="2" xfId="0" applyNumberFormat="1" applyFont="1" applyFill="1" applyBorder="1" applyProtection="1">
      <alignment vertical="center"/>
    </xf>
    <xf numFmtId="0" fontId="8" fillId="0" borderId="1" xfId="0" quotePrefix="1" applyFont="1" applyBorder="1" applyAlignment="1" applyProtection="1">
      <alignment horizontal="left" vertical="center" wrapText="1"/>
      <protection locked="0"/>
    </xf>
    <xf numFmtId="0" fontId="8" fillId="0" borderId="1" xfId="0" quotePrefix="1" applyFont="1" applyBorder="1" applyAlignment="1" applyProtection="1">
      <alignment horizontal="left" vertical="center" shrinkToFit="1"/>
      <protection locked="0"/>
    </xf>
    <xf numFmtId="176" fontId="23" fillId="4" borderId="5" xfId="1" applyNumberFormat="1" applyFont="1" applyFill="1" applyBorder="1" applyAlignment="1" applyProtection="1">
      <alignment horizontal="right" vertical="center"/>
    </xf>
    <xf numFmtId="176" fontId="23" fillId="4" borderId="6" xfId="1" applyNumberFormat="1" applyFont="1" applyFill="1" applyBorder="1" applyAlignment="1" applyProtection="1">
      <alignment horizontal="right" vertical="center"/>
    </xf>
    <xf numFmtId="0" fontId="8" fillId="3" borderId="1" xfId="0" applyFont="1" applyFill="1" applyBorder="1" applyAlignment="1" applyProtection="1">
      <alignment vertical="center" wrapText="1"/>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0" fontId="8" fillId="0"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6" fillId="6" borderId="1" xfId="0" applyFont="1" applyFill="1" applyBorder="1" applyAlignment="1" applyProtection="1">
      <alignment horizontal="center" vertical="center" wrapText="1"/>
    </xf>
    <xf numFmtId="0" fontId="23" fillId="0" borderId="8"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3" borderId="8"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6" fillId="6" borderId="10" xfId="0" applyFont="1" applyFill="1" applyBorder="1" applyAlignment="1" applyProtection="1">
      <alignment horizontal="center" vertical="top" wrapText="1"/>
    </xf>
    <xf numFmtId="0" fontId="6" fillId="6" borderId="12" xfId="0" applyFont="1" applyFill="1" applyBorder="1" applyAlignment="1" applyProtection="1">
      <alignment horizontal="center" vertical="top" wrapText="1"/>
    </xf>
    <xf numFmtId="0" fontId="6" fillId="6" borderId="11" xfId="0" applyFont="1" applyFill="1" applyBorder="1" applyAlignment="1" applyProtection="1">
      <alignment horizontal="center" vertical="top" wrapText="1"/>
    </xf>
    <xf numFmtId="0" fontId="19" fillId="6" borderId="10" xfId="0" applyFont="1" applyFill="1" applyBorder="1" applyAlignment="1" applyProtection="1">
      <alignment horizontal="center" vertical="top" wrapText="1"/>
    </xf>
    <xf numFmtId="0" fontId="19" fillId="6" borderId="12" xfId="0" applyFont="1" applyFill="1" applyBorder="1" applyAlignment="1" applyProtection="1">
      <alignment horizontal="center" vertical="top" wrapText="1"/>
    </xf>
    <xf numFmtId="0" fontId="19" fillId="6" borderId="11" xfId="0" applyFont="1" applyFill="1" applyBorder="1" applyAlignment="1" applyProtection="1">
      <alignment horizontal="center" vertical="top" wrapText="1"/>
    </xf>
    <xf numFmtId="0" fontId="21" fillId="6" borderId="2" xfId="0" applyFont="1" applyFill="1" applyBorder="1" applyAlignment="1" applyProtection="1">
      <alignment vertical="center" wrapText="1"/>
    </xf>
    <xf numFmtId="0" fontId="5" fillId="7" borderId="0" xfId="0" applyFont="1" applyFill="1" applyAlignment="1">
      <alignment vertical="center"/>
    </xf>
    <xf numFmtId="0" fontId="5" fillId="7" borderId="0" xfId="0" applyFont="1" applyFill="1" applyAlignment="1">
      <alignment horizontal="left" vertical="center"/>
    </xf>
    <xf numFmtId="0" fontId="8" fillId="3" borderId="1" xfId="0" applyFont="1" applyFill="1" applyBorder="1" applyAlignment="1" applyProtection="1">
      <alignment horizontal="left" vertical="center" wrapText="1"/>
    </xf>
    <xf numFmtId="0" fontId="10" fillId="3" borderId="8"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6" fillId="6" borderId="8"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0" fontId="6" fillId="6" borderId="26"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185" fontId="8" fillId="3" borderId="24"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8" fillId="3" borderId="8" xfId="0" applyFont="1" applyFill="1" applyBorder="1" applyAlignment="1" applyProtection="1">
      <alignment horizontal="left" vertical="center" wrapText="1"/>
    </xf>
    <xf numFmtId="0" fontId="8" fillId="3" borderId="22" xfId="0" applyFont="1" applyFill="1" applyBorder="1" applyAlignment="1" applyProtection="1">
      <alignment horizontal="left" vertical="center" wrapText="1"/>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3"/>
  <sheetViews>
    <sheetView showGridLines="0" tabSelected="1" view="pageBreakPreview" zoomScale="70" zoomScaleNormal="55" zoomScaleSheetLayoutView="70" workbookViewId="0"/>
  </sheetViews>
  <sheetFormatPr defaultColWidth="9" defaultRowHeight="14"/>
  <cols>
    <col min="1" max="1" width="2.6328125" style="35" customWidth="1"/>
    <col min="2" max="2" width="15.7265625" style="35" customWidth="1"/>
    <col min="3" max="3" width="16.90625" style="35" customWidth="1"/>
    <col min="4" max="4" width="32.26953125" style="35" customWidth="1"/>
    <col min="5" max="5" width="14.08984375" style="35" customWidth="1"/>
    <col min="6" max="6" width="13.08984375" style="35" customWidth="1"/>
    <col min="7" max="7" width="11.6328125" style="35" customWidth="1"/>
    <col min="8" max="8" width="11.453125" style="35" customWidth="1"/>
    <col min="9" max="9" width="60.6328125" style="35" customWidth="1"/>
    <col min="10" max="10" width="15.7265625" style="35" customWidth="1"/>
    <col min="11" max="11" width="23.08984375" style="35" customWidth="1"/>
    <col min="12" max="16384" width="9" style="35"/>
  </cols>
  <sheetData>
    <row r="1" spans="1:11" ht="18" customHeight="1">
      <c r="K1" s="36" t="s">
        <v>157</v>
      </c>
    </row>
    <row r="2" spans="1:11" ht="18" customHeight="1">
      <c r="K2" s="36" t="s">
        <v>158</v>
      </c>
    </row>
    <row r="3" spans="1:11" ht="27.75" customHeight="1">
      <c r="A3" s="115" t="s">
        <v>156</v>
      </c>
      <c r="B3" s="37"/>
      <c r="C3" s="37"/>
      <c r="D3" s="37"/>
      <c r="E3" s="37"/>
      <c r="F3" s="37"/>
      <c r="G3" s="37"/>
      <c r="H3" s="37"/>
      <c r="I3" s="37"/>
      <c r="J3" s="37"/>
      <c r="K3" s="38"/>
    </row>
    <row r="5" spans="1:11" ht="18.75" customHeight="1">
      <c r="A5" s="39" t="s">
        <v>101</v>
      </c>
      <c r="B5" s="39"/>
    </row>
    <row r="6" spans="1:11" ht="18.75" customHeight="1">
      <c r="A6" s="39"/>
      <c r="B6" s="98" t="s">
        <v>81</v>
      </c>
      <c r="C6" s="98" t="s">
        <v>82</v>
      </c>
      <c r="D6" s="98" t="s">
        <v>83</v>
      </c>
      <c r="E6" s="98" t="s">
        <v>84</v>
      </c>
      <c r="F6" s="98" t="s">
        <v>85</v>
      </c>
      <c r="G6" s="98" t="s">
        <v>86</v>
      </c>
      <c r="H6" s="98" t="s">
        <v>87</v>
      </c>
      <c r="I6" s="98" t="s">
        <v>88</v>
      </c>
      <c r="J6" s="98" t="s">
        <v>89</v>
      </c>
      <c r="K6" s="98" t="s">
        <v>90</v>
      </c>
    </row>
    <row r="7" spans="1:11" s="40" customFormat="1" ht="39" customHeight="1">
      <c r="B7" s="98" t="s">
        <v>91</v>
      </c>
      <c r="C7" s="98" t="s">
        <v>92</v>
      </c>
      <c r="D7" s="98" t="s">
        <v>93</v>
      </c>
      <c r="E7" s="98" t="s">
        <v>94</v>
      </c>
      <c r="F7" s="98" t="s">
        <v>95</v>
      </c>
      <c r="G7" s="98" t="s">
        <v>96</v>
      </c>
      <c r="H7" s="98" t="s">
        <v>97</v>
      </c>
      <c r="I7" s="98" t="s">
        <v>98</v>
      </c>
      <c r="J7" s="98" t="s">
        <v>99</v>
      </c>
      <c r="K7" s="98" t="s">
        <v>100</v>
      </c>
    </row>
    <row r="8" spans="1:11" ht="139.9" customHeight="1">
      <c r="B8" s="41" t="s">
        <v>0</v>
      </c>
      <c r="C8" s="100" t="s">
        <v>109</v>
      </c>
      <c r="D8" s="96" t="s">
        <v>132</v>
      </c>
      <c r="E8" s="43" t="s">
        <v>40</v>
      </c>
      <c r="F8" s="44" t="s">
        <v>1</v>
      </c>
      <c r="G8" s="3" t="s">
        <v>7</v>
      </c>
      <c r="H8" s="3" t="s">
        <v>21</v>
      </c>
      <c r="I8" s="99" t="s">
        <v>124</v>
      </c>
      <c r="J8" s="4" t="s">
        <v>22</v>
      </c>
      <c r="K8" s="4" t="s">
        <v>79</v>
      </c>
    </row>
    <row r="9" spans="1:11" ht="65.5" customHeight="1">
      <c r="A9" s="45"/>
      <c r="B9" s="41" t="s">
        <v>23</v>
      </c>
      <c r="C9" s="100" t="s">
        <v>125</v>
      </c>
      <c r="D9" s="105" t="s">
        <v>142</v>
      </c>
      <c r="E9" s="15"/>
      <c r="F9" s="104" t="s">
        <v>135</v>
      </c>
      <c r="G9" s="3" t="s">
        <v>24</v>
      </c>
      <c r="H9" s="3" t="s">
        <v>25</v>
      </c>
      <c r="I9" s="4" t="s">
        <v>26</v>
      </c>
      <c r="J9" s="4" t="s">
        <v>27</v>
      </c>
      <c r="K9" s="4" t="s">
        <v>139</v>
      </c>
    </row>
    <row r="10" spans="1:11" ht="139.9" customHeight="1">
      <c r="A10" s="45"/>
      <c r="B10" s="41" t="s">
        <v>17</v>
      </c>
      <c r="C10" s="100" t="s">
        <v>111</v>
      </c>
      <c r="D10" s="105" t="s">
        <v>143</v>
      </c>
      <c r="E10" s="15"/>
      <c r="F10" s="44" t="s">
        <v>14</v>
      </c>
      <c r="G10" s="3" t="s">
        <v>7</v>
      </c>
      <c r="H10" s="3" t="s">
        <v>18</v>
      </c>
      <c r="I10" s="99" t="s">
        <v>124</v>
      </c>
      <c r="J10" s="4" t="s">
        <v>16</v>
      </c>
      <c r="K10" s="4" t="s">
        <v>139</v>
      </c>
    </row>
    <row r="11" spans="1:11" ht="8.25" customHeight="1">
      <c r="A11" s="45"/>
    </row>
    <row r="12" spans="1:11" ht="20.149999999999999" customHeight="1">
      <c r="A12" s="39" t="s">
        <v>102</v>
      </c>
    </row>
    <row r="13" spans="1:11" ht="20.149999999999999" customHeight="1">
      <c r="A13" s="45"/>
      <c r="B13" s="97" t="s">
        <v>53</v>
      </c>
      <c r="C13" s="136" t="s">
        <v>43</v>
      </c>
      <c r="D13" s="136"/>
      <c r="E13" s="97" t="s">
        <v>44</v>
      </c>
      <c r="F13" s="97" t="s">
        <v>45</v>
      </c>
      <c r="G13" s="136" t="s">
        <v>46</v>
      </c>
      <c r="H13" s="136"/>
      <c r="I13" s="136"/>
      <c r="J13" s="136" t="s">
        <v>54</v>
      </c>
      <c r="K13" s="136"/>
    </row>
    <row r="14" spans="1:11" ht="39" customHeight="1">
      <c r="A14" s="45"/>
      <c r="B14" s="97" t="s">
        <v>47</v>
      </c>
      <c r="C14" s="136" t="s">
        <v>48</v>
      </c>
      <c r="D14" s="136"/>
      <c r="E14" s="97" t="s">
        <v>49</v>
      </c>
      <c r="F14" s="97" t="s">
        <v>50</v>
      </c>
      <c r="G14" s="136" t="s">
        <v>51</v>
      </c>
      <c r="H14" s="136"/>
      <c r="I14" s="136"/>
      <c r="J14" s="136" t="s">
        <v>52</v>
      </c>
      <c r="K14" s="136"/>
    </row>
    <row r="15" spans="1:11" ht="68.25" customHeight="1">
      <c r="A15" s="45"/>
      <c r="B15" s="101" t="s">
        <v>112</v>
      </c>
      <c r="C15" s="129" t="s">
        <v>144</v>
      </c>
      <c r="D15" s="129"/>
      <c r="E15" s="5"/>
      <c r="F15" s="96" t="s">
        <v>103</v>
      </c>
      <c r="G15" s="133" t="s">
        <v>20</v>
      </c>
      <c r="H15" s="133"/>
      <c r="I15" s="133"/>
      <c r="J15" s="139"/>
      <c r="K15" s="139"/>
    </row>
    <row r="16" spans="1:11" ht="96" customHeight="1">
      <c r="A16" s="45"/>
      <c r="B16" s="101" t="s">
        <v>112</v>
      </c>
      <c r="C16" s="129" t="s">
        <v>145</v>
      </c>
      <c r="D16" s="129"/>
      <c r="E16" s="46">
        <f>IF(ISERROR(3.6*(100/E22)*E24),0,3.6*(100/E22)*E24)</f>
        <v>0</v>
      </c>
      <c r="F16" s="96" t="s">
        <v>103</v>
      </c>
      <c r="G16" s="133" t="s">
        <v>56</v>
      </c>
      <c r="H16" s="133"/>
      <c r="I16" s="133"/>
      <c r="J16" s="134" t="s">
        <v>74</v>
      </c>
      <c r="K16" s="135"/>
    </row>
    <row r="17" spans="1:11" ht="103.5" customHeight="1">
      <c r="A17" s="45"/>
      <c r="B17" s="101" t="s">
        <v>112</v>
      </c>
      <c r="C17" s="140" t="s">
        <v>146</v>
      </c>
      <c r="D17" s="141"/>
      <c r="E17" s="46">
        <f>IF(ISERROR(E9*E23*E24/E10),0,E9*E23*E24/E10)</f>
        <v>0</v>
      </c>
      <c r="F17" s="96" t="s">
        <v>103</v>
      </c>
      <c r="G17" s="133" t="s">
        <v>57</v>
      </c>
      <c r="H17" s="133"/>
      <c r="I17" s="133"/>
      <c r="J17" s="134" t="s">
        <v>74</v>
      </c>
      <c r="K17" s="135"/>
    </row>
    <row r="18" spans="1:11" ht="123" customHeight="1">
      <c r="A18" s="45"/>
      <c r="B18" s="101" t="s">
        <v>112</v>
      </c>
      <c r="C18" s="129" t="s">
        <v>147</v>
      </c>
      <c r="D18" s="129"/>
      <c r="E18" s="6"/>
      <c r="F18" s="96" t="s">
        <v>103</v>
      </c>
      <c r="G18" s="132" t="s">
        <v>55</v>
      </c>
      <c r="H18" s="132"/>
      <c r="I18" s="132"/>
      <c r="J18" s="139"/>
      <c r="K18" s="139"/>
    </row>
    <row r="19" spans="1:11" ht="68.25" customHeight="1">
      <c r="A19" s="45"/>
      <c r="B19" s="101" t="s">
        <v>112</v>
      </c>
      <c r="C19" s="129" t="s">
        <v>148</v>
      </c>
      <c r="D19" s="129"/>
      <c r="E19" s="123"/>
      <c r="F19" s="105" t="s">
        <v>62</v>
      </c>
      <c r="G19" s="133" t="s">
        <v>138</v>
      </c>
      <c r="H19" s="133"/>
      <c r="I19" s="133"/>
      <c r="J19" s="137"/>
      <c r="K19" s="138"/>
    </row>
    <row r="20" spans="1:11" ht="54.75" customHeight="1">
      <c r="A20" s="45"/>
      <c r="B20" s="101" t="s">
        <v>126</v>
      </c>
      <c r="C20" s="129" t="s">
        <v>133</v>
      </c>
      <c r="D20" s="129"/>
      <c r="E20" s="47" t="s">
        <v>40</v>
      </c>
      <c r="F20" s="89" t="s">
        <v>3</v>
      </c>
      <c r="G20" s="133" t="s">
        <v>175</v>
      </c>
      <c r="H20" s="133"/>
      <c r="I20" s="133"/>
      <c r="J20" s="134" t="s">
        <v>79</v>
      </c>
      <c r="K20" s="135"/>
    </row>
    <row r="21" spans="1:11" ht="54.75" customHeight="1">
      <c r="A21" s="45"/>
      <c r="B21" s="101" t="s">
        <v>127</v>
      </c>
      <c r="C21" s="129" t="s">
        <v>134</v>
      </c>
      <c r="D21" s="129"/>
      <c r="E21" s="47" t="s">
        <v>40</v>
      </c>
      <c r="F21" s="89" t="s">
        <v>3</v>
      </c>
      <c r="G21" s="133" t="s">
        <v>137</v>
      </c>
      <c r="H21" s="133"/>
      <c r="I21" s="133"/>
      <c r="J21" s="134" t="s">
        <v>79</v>
      </c>
      <c r="K21" s="135"/>
    </row>
    <row r="22" spans="1:11" ht="54.75" customHeight="1">
      <c r="A22" s="45"/>
      <c r="B22" s="101" t="s">
        <v>128</v>
      </c>
      <c r="C22" s="129" t="s">
        <v>28</v>
      </c>
      <c r="D22" s="129"/>
      <c r="E22" s="90"/>
      <c r="F22" s="48" t="s">
        <v>29</v>
      </c>
      <c r="G22" s="132" t="s">
        <v>30</v>
      </c>
      <c r="H22" s="132"/>
      <c r="I22" s="132"/>
      <c r="J22" s="133" t="s">
        <v>140</v>
      </c>
      <c r="K22" s="133"/>
    </row>
    <row r="23" spans="1:11" ht="100.15" customHeight="1">
      <c r="A23" s="45"/>
      <c r="B23" s="101" t="s">
        <v>129</v>
      </c>
      <c r="C23" s="129" t="s">
        <v>31</v>
      </c>
      <c r="D23" s="129"/>
      <c r="E23" s="90"/>
      <c r="F23" s="48" t="s">
        <v>136</v>
      </c>
      <c r="G23" s="132" t="s">
        <v>80</v>
      </c>
      <c r="H23" s="132"/>
      <c r="I23" s="132"/>
      <c r="J23" s="133" t="s">
        <v>139</v>
      </c>
      <c r="K23" s="133"/>
    </row>
    <row r="24" spans="1:11" ht="99.75" customHeight="1">
      <c r="A24" s="45"/>
      <c r="B24" s="101" t="s">
        <v>130</v>
      </c>
      <c r="C24" s="129" t="s">
        <v>104</v>
      </c>
      <c r="D24" s="129"/>
      <c r="E24" s="91"/>
      <c r="F24" s="48" t="s">
        <v>63</v>
      </c>
      <c r="G24" s="132" t="s">
        <v>32</v>
      </c>
      <c r="H24" s="132"/>
      <c r="I24" s="132"/>
      <c r="J24" s="133" t="s">
        <v>141</v>
      </c>
      <c r="K24" s="133"/>
    </row>
    <row r="25" spans="1:11" ht="6.75" customHeight="1">
      <c r="A25" s="45"/>
    </row>
    <row r="26" spans="1:11" ht="18.75" customHeight="1">
      <c r="A26" s="49" t="s">
        <v>105</v>
      </c>
      <c r="B26" s="49"/>
    </row>
    <row r="27" spans="1:11" ht="17.5" thickBot="1">
      <c r="B27" s="130" t="s">
        <v>106</v>
      </c>
      <c r="C27" s="131"/>
      <c r="D27" s="50" t="s">
        <v>2</v>
      </c>
    </row>
    <row r="28" spans="1:11" ht="16.5" thickBot="1">
      <c r="B28" s="127">
        <f>ROUNDDOWN('MPS(calc_process)'!G6,0)</f>
        <v>0</v>
      </c>
      <c r="C28" s="128"/>
      <c r="D28" s="51" t="s">
        <v>107</v>
      </c>
    </row>
    <row r="29" spans="1:11" ht="20.149999999999999" customHeight="1">
      <c r="B29" s="52"/>
      <c r="C29" s="52"/>
      <c r="F29" s="53"/>
      <c r="G29" s="53"/>
    </row>
    <row r="30" spans="1:11" ht="18.75" customHeight="1">
      <c r="A30" s="39" t="s">
        <v>4</v>
      </c>
    </row>
    <row r="31" spans="1:11" ht="18" customHeight="1">
      <c r="B31" s="54" t="s">
        <v>5</v>
      </c>
      <c r="C31" s="93" t="s">
        <v>76</v>
      </c>
      <c r="D31" s="94"/>
      <c r="E31" s="94"/>
      <c r="F31" s="94"/>
      <c r="G31" s="94"/>
      <c r="H31" s="94"/>
      <c r="I31" s="94"/>
      <c r="J31" s="95"/>
    </row>
    <row r="32" spans="1:11" ht="18" customHeight="1">
      <c r="B32" s="54" t="s">
        <v>6</v>
      </c>
      <c r="C32" s="93" t="s">
        <v>77</v>
      </c>
      <c r="D32" s="94"/>
      <c r="E32" s="94"/>
      <c r="F32" s="94"/>
      <c r="G32" s="94"/>
      <c r="H32" s="94"/>
      <c r="I32" s="94"/>
      <c r="J32" s="95"/>
    </row>
    <row r="33" spans="2:10" ht="18" customHeight="1">
      <c r="B33" s="54" t="s">
        <v>7</v>
      </c>
      <c r="C33" s="93" t="s">
        <v>78</v>
      </c>
      <c r="D33" s="94"/>
      <c r="E33" s="94"/>
      <c r="F33" s="94"/>
      <c r="G33" s="94"/>
      <c r="H33" s="94"/>
      <c r="I33" s="94"/>
      <c r="J33" s="95"/>
    </row>
  </sheetData>
  <sheetProtection algorithmName="SHA-512" hashValue="CyqJfgN88ZkcGrymswaTzoyBkdcpFCB+AvlTPQca0ADhSnXNUXiWxznkzDp8ExfLQgC/eLoeDImDUQPlJGY8zw==" saltValue="wO8UM4h3e5f6AV41TYRzxw==" spinCount="100000" sheet="1" objects="1" scenarios="1" formatCells="0" formatRows="0"/>
  <mergeCells count="38">
    <mergeCell ref="J16:K16"/>
    <mergeCell ref="J17:K17"/>
    <mergeCell ref="C16:D16"/>
    <mergeCell ref="G16:I16"/>
    <mergeCell ref="C17:D17"/>
    <mergeCell ref="G17:I17"/>
    <mergeCell ref="C23:D23"/>
    <mergeCell ref="C13:D13"/>
    <mergeCell ref="G13:I13"/>
    <mergeCell ref="J13:K13"/>
    <mergeCell ref="C14:D14"/>
    <mergeCell ref="G14:I14"/>
    <mergeCell ref="J14:K14"/>
    <mergeCell ref="C19:D19"/>
    <mergeCell ref="G19:I19"/>
    <mergeCell ref="J19:K19"/>
    <mergeCell ref="C15:D15"/>
    <mergeCell ref="G15:I15"/>
    <mergeCell ref="J15:K15"/>
    <mergeCell ref="C18:D18"/>
    <mergeCell ref="G18:I18"/>
    <mergeCell ref="J18:K18"/>
    <mergeCell ref="B28:C28"/>
    <mergeCell ref="C20:D20"/>
    <mergeCell ref="B27:C27"/>
    <mergeCell ref="G23:I23"/>
    <mergeCell ref="J23:K23"/>
    <mergeCell ref="J24:K24"/>
    <mergeCell ref="G20:I20"/>
    <mergeCell ref="J20:K20"/>
    <mergeCell ref="C21:D21"/>
    <mergeCell ref="G21:I21"/>
    <mergeCell ref="J21:K21"/>
    <mergeCell ref="C22:D22"/>
    <mergeCell ref="G22:I22"/>
    <mergeCell ref="J22:K22"/>
    <mergeCell ref="C24:D24"/>
    <mergeCell ref="G24:I24"/>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55" fitToHeight="3"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R27"/>
  <sheetViews>
    <sheetView showGridLines="0" view="pageBreakPreview" zoomScale="80" zoomScaleNormal="70" zoomScaleSheetLayoutView="80" workbookViewId="0"/>
  </sheetViews>
  <sheetFormatPr defaultColWidth="9" defaultRowHeight="14"/>
  <cols>
    <col min="1" max="8" width="13.6328125" style="55" customWidth="1"/>
    <col min="9" max="9" width="25.6328125" style="55" customWidth="1"/>
    <col min="10" max="18" width="13.6328125" style="55" customWidth="1"/>
    <col min="19" max="16384" width="9" style="55"/>
  </cols>
  <sheetData>
    <row r="1" spans="1:18">
      <c r="R1" s="56" t="str">
        <f>'MPS(input)'!K1</f>
        <v>Monitoring Spreadsheet: JCM_TH_AM011_ver01.0</v>
      </c>
    </row>
    <row r="2" spans="1:18">
      <c r="R2" s="56" t="str">
        <f>'MPS(input)'!K2</f>
        <v>Reference Number:</v>
      </c>
    </row>
    <row r="3" spans="1:18" s="58" customFormat="1" ht="27.65" customHeight="1">
      <c r="A3" s="57"/>
      <c r="B3" s="57"/>
      <c r="C3" s="142" t="s">
        <v>58</v>
      </c>
      <c r="D3" s="143"/>
      <c r="E3" s="144"/>
      <c r="F3" s="142" t="s">
        <v>59</v>
      </c>
      <c r="G3" s="143"/>
      <c r="H3" s="143"/>
      <c r="I3" s="143"/>
      <c r="J3" s="143"/>
      <c r="K3" s="143"/>
      <c r="L3" s="143"/>
      <c r="M3" s="143"/>
      <c r="N3" s="143"/>
      <c r="O3" s="144"/>
      <c r="P3" s="145" t="s">
        <v>60</v>
      </c>
      <c r="Q3" s="146"/>
      <c r="R3" s="147"/>
    </row>
    <row r="4" spans="1:18" ht="15.5">
      <c r="A4" s="59" t="s">
        <v>34</v>
      </c>
      <c r="B4" s="87" t="s">
        <v>108</v>
      </c>
      <c r="C4" s="87" t="s">
        <v>109</v>
      </c>
      <c r="D4" s="100" t="s">
        <v>110</v>
      </c>
      <c r="E4" s="100" t="s">
        <v>111</v>
      </c>
      <c r="F4" s="101" t="s">
        <v>112</v>
      </c>
      <c r="G4" s="101" t="s">
        <v>112</v>
      </c>
      <c r="H4" s="101" t="s">
        <v>112</v>
      </c>
      <c r="I4" s="101" t="s">
        <v>112</v>
      </c>
      <c r="J4" s="101" t="s">
        <v>112</v>
      </c>
      <c r="K4" s="101" t="s">
        <v>113</v>
      </c>
      <c r="L4" s="101" t="s">
        <v>114</v>
      </c>
      <c r="M4" s="101" t="s">
        <v>115</v>
      </c>
      <c r="N4" s="101" t="s">
        <v>116</v>
      </c>
      <c r="O4" s="101" t="s">
        <v>117</v>
      </c>
      <c r="P4" s="87" t="s">
        <v>118</v>
      </c>
      <c r="Q4" s="87" t="s">
        <v>119</v>
      </c>
      <c r="R4" s="87" t="s">
        <v>120</v>
      </c>
    </row>
    <row r="5" spans="1:18" ht="228.75" customHeight="1">
      <c r="A5" s="59" t="s">
        <v>35</v>
      </c>
      <c r="B5" s="60" t="s">
        <v>131</v>
      </c>
      <c r="C5" s="42" t="s">
        <v>132</v>
      </c>
      <c r="D5" s="105" t="s">
        <v>142</v>
      </c>
      <c r="E5" s="105" t="s">
        <v>143</v>
      </c>
      <c r="F5" s="109" t="s">
        <v>144</v>
      </c>
      <c r="G5" s="62" t="s">
        <v>149</v>
      </c>
      <c r="H5" s="62" t="s">
        <v>150</v>
      </c>
      <c r="I5" s="62" t="s">
        <v>151</v>
      </c>
      <c r="J5" s="62" t="s">
        <v>152</v>
      </c>
      <c r="K5" s="62" t="s">
        <v>133</v>
      </c>
      <c r="L5" s="62" t="s">
        <v>134</v>
      </c>
      <c r="M5" s="62" t="s">
        <v>28</v>
      </c>
      <c r="N5" s="62" t="s">
        <v>31</v>
      </c>
      <c r="O5" s="63" t="s">
        <v>61</v>
      </c>
      <c r="P5" s="61" t="s">
        <v>121</v>
      </c>
      <c r="Q5" s="61" t="s">
        <v>122</v>
      </c>
      <c r="R5" s="61" t="s">
        <v>123</v>
      </c>
    </row>
    <row r="6" spans="1:18" ht="28">
      <c r="A6" s="59" t="s">
        <v>36</v>
      </c>
      <c r="B6" s="88" t="s">
        <v>37</v>
      </c>
      <c r="C6" s="84" t="s">
        <v>1</v>
      </c>
      <c r="D6" s="104" t="s">
        <v>135</v>
      </c>
      <c r="E6" s="84" t="s">
        <v>1</v>
      </c>
      <c r="F6" s="85" t="s">
        <v>62</v>
      </c>
      <c r="G6" s="85" t="s">
        <v>62</v>
      </c>
      <c r="H6" s="85" t="s">
        <v>62</v>
      </c>
      <c r="I6" s="85" t="s">
        <v>62</v>
      </c>
      <c r="J6" s="85" t="s">
        <v>62</v>
      </c>
      <c r="K6" s="89" t="s">
        <v>3</v>
      </c>
      <c r="L6" s="89" t="s">
        <v>3</v>
      </c>
      <c r="M6" s="89" t="s">
        <v>29</v>
      </c>
      <c r="N6" s="48" t="s">
        <v>136</v>
      </c>
      <c r="O6" s="89" t="s">
        <v>63</v>
      </c>
      <c r="P6" s="88" t="s">
        <v>64</v>
      </c>
      <c r="Q6" s="88" t="s">
        <v>64</v>
      </c>
      <c r="R6" s="88" t="s">
        <v>64</v>
      </c>
    </row>
    <row r="7" spans="1:18">
      <c r="A7" s="148" t="s">
        <v>38</v>
      </c>
      <c r="B7" s="14">
        <v>1</v>
      </c>
      <c r="C7" s="16"/>
      <c r="D7" s="64">
        <f>'MPS(input)'!$E$9</f>
        <v>0</v>
      </c>
      <c r="E7" s="65">
        <f>'MPS(input)'!$E$10</f>
        <v>0</v>
      </c>
      <c r="F7" s="66">
        <f>'MPS(input)'!$E$15</f>
        <v>0</v>
      </c>
      <c r="G7" s="77">
        <f>'MPS(input)'!$E$16</f>
        <v>0</v>
      </c>
      <c r="H7" s="77">
        <f>'MPS(input)'!$E$17</f>
        <v>0</v>
      </c>
      <c r="I7" s="77">
        <f>'MPS(input)'!$E$18</f>
        <v>0</v>
      </c>
      <c r="J7" s="110">
        <f>'MPS(input)'!$E$19</f>
        <v>0</v>
      </c>
      <c r="K7" s="92"/>
      <c r="L7" s="92"/>
      <c r="M7" s="86">
        <f>'MPS(input)'!$E$22</f>
        <v>0</v>
      </c>
      <c r="N7" s="68">
        <f>'MPS(input)'!$E$23</f>
        <v>0</v>
      </c>
      <c r="O7" s="67">
        <f>'MPS(input)'!$E$24</f>
        <v>0</v>
      </c>
      <c r="P7" s="78">
        <f>IF(ISERROR(C7*(L7/K7)*SMALL(F7:J7,COUNTIF(F7:J7,0)+1)),0,(C7*(L7/K7)*SMALL(F7:J7,COUNTIF(F7:J7,0)+1)))</f>
        <v>0</v>
      </c>
      <c r="Q7" s="79">
        <f>IF(ISERROR(C7*SMALL(F7:J7,COUNTIF(F7:J7,0)+1)),0,(C7*SMALL(F7:J7,COUNTIF(F7:J7,0)+1)))</f>
        <v>0</v>
      </c>
      <c r="R7" s="80">
        <f>P7-Q7</f>
        <v>0</v>
      </c>
    </row>
    <row r="8" spans="1:18">
      <c r="A8" s="148"/>
      <c r="B8" s="14">
        <v>2</v>
      </c>
      <c r="C8" s="16"/>
      <c r="D8" s="64">
        <f>'MPS(input)'!$E$9</f>
        <v>0</v>
      </c>
      <c r="E8" s="65">
        <f>'MPS(input)'!$E$10</f>
        <v>0</v>
      </c>
      <c r="F8" s="66">
        <f>'MPS(input)'!$E$15</f>
        <v>0</v>
      </c>
      <c r="G8" s="77">
        <f>'MPS(input)'!$E$16</f>
        <v>0</v>
      </c>
      <c r="H8" s="77">
        <f>'MPS(input)'!$E$17</f>
        <v>0</v>
      </c>
      <c r="I8" s="77">
        <f>'MPS(input)'!$E$18</f>
        <v>0</v>
      </c>
      <c r="J8" s="110">
        <f>'MPS(input)'!$E$19</f>
        <v>0</v>
      </c>
      <c r="K8" s="92"/>
      <c r="L8" s="92"/>
      <c r="M8" s="86">
        <f>'MPS(input)'!$E$22</f>
        <v>0</v>
      </c>
      <c r="N8" s="68">
        <f>'MPS(input)'!$E$23</f>
        <v>0</v>
      </c>
      <c r="O8" s="67">
        <f>'MPS(input)'!$E$24</f>
        <v>0</v>
      </c>
      <c r="P8" s="78">
        <f t="shared" ref="P8:P26" si="0">IF(ISERROR(C8*(L8/K8)*SMALL(F8:J8,COUNTIF(F8:J8,0)+1)),0,(C8*(L8/K8)*SMALL(F8:J8,COUNTIF(F8:J8,0)+1)))</f>
        <v>0</v>
      </c>
      <c r="Q8" s="79">
        <f t="shared" ref="Q8:Q26" si="1">IF(ISERROR(C8*SMALL(F8:J8,COUNTIF(F8:J8,0)+1)),0,(C8*SMALL(F8:J8,COUNTIF(F8:J8,0)+1)))</f>
        <v>0</v>
      </c>
      <c r="R8" s="80">
        <f t="shared" ref="R8:R26" si="2">P8-Q8</f>
        <v>0</v>
      </c>
    </row>
    <row r="9" spans="1:18">
      <c r="A9" s="148"/>
      <c r="B9" s="14">
        <v>3</v>
      </c>
      <c r="C9" s="16"/>
      <c r="D9" s="64">
        <f>'MPS(input)'!$E$9</f>
        <v>0</v>
      </c>
      <c r="E9" s="65">
        <f>'MPS(input)'!$E$10</f>
        <v>0</v>
      </c>
      <c r="F9" s="66">
        <f>'MPS(input)'!$E$15</f>
        <v>0</v>
      </c>
      <c r="G9" s="77">
        <f>'MPS(input)'!$E$16</f>
        <v>0</v>
      </c>
      <c r="H9" s="77">
        <f>'MPS(input)'!$E$17</f>
        <v>0</v>
      </c>
      <c r="I9" s="77">
        <f>'MPS(input)'!$E$18</f>
        <v>0</v>
      </c>
      <c r="J9" s="110">
        <f>'MPS(input)'!$E$19</f>
        <v>0</v>
      </c>
      <c r="K9" s="92"/>
      <c r="L9" s="92"/>
      <c r="M9" s="86">
        <f>'MPS(input)'!$E$22</f>
        <v>0</v>
      </c>
      <c r="N9" s="68">
        <f>'MPS(input)'!$E$23</f>
        <v>0</v>
      </c>
      <c r="O9" s="67">
        <f>'MPS(input)'!$E$24</f>
        <v>0</v>
      </c>
      <c r="P9" s="78">
        <f t="shared" si="0"/>
        <v>0</v>
      </c>
      <c r="Q9" s="79">
        <f t="shared" si="1"/>
        <v>0</v>
      </c>
      <c r="R9" s="80">
        <f t="shared" si="2"/>
        <v>0</v>
      </c>
    </row>
    <row r="10" spans="1:18">
      <c r="A10" s="148"/>
      <c r="B10" s="14">
        <v>4</v>
      </c>
      <c r="C10" s="16"/>
      <c r="D10" s="64">
        <f>'MPS(input)'!$E$9</f>
        <v>0</v>
      </c>
      <c r="E10" s="65">
        <f>'MPS(input)'!$E$10</f>
        <v>0</v>
      </c>
      <c r="F10" s="66">
        <f>'MPS(input)'!$E$15</f>
        <v>0</v>
      </c>
      <c r="G10" s="77">
        <f>'MPS(input)'!$E$16</f>
        <v>0</v>
      </c>
      <c r="H10" s="77">
        <f>'MPS(input)'!$E$17</f>
        <v>0</v>
      </c>
      <c r="I10" s="77">
        <f>'MPS(input)'!$E$18</f>
        <v>0</v>
      </c>
      <c r="J10" s="110">
        <f>'MPS(input)'!$E$19</f>
        <v>0</v>
      </c>
      <c r="K10" s="92"/>
      <c r="L10" s="92"/>
      <c r="M10" s="86">
        <f>'MPS(input)'!$E$22</f>
        <v>0</v>
      </c>
      <c r="N10" s="68">
        <f>'MPS(input)'!$E$23</f>
        <v>0</v>
      </c>
      <c r="O10" s="67">
        <f>'MPS(input)'!$E$24</f>
        <v>0</v>
      </c>
      <c r="P10" s="78">
        <f t="shared" si="0"/>
        <v>0</v>
      </c>
      <c r="Q10" s="79">
        <f t="shared" si="1"/>
        <v>0</v>
      </c>
      <c r="R10" s="80">
        <f t="shared" si="2"/>
        <v>0</v>
      </c>
    </row>
    <row r="11" spans="1:18">
      <c r="A11" s="148"/>
      <c r="B11" s="14">
        <v>5</v>
      </c>
      <c r="C11" s="16"/>
      <c r="D11" s="64">
        <f>'MPS(input)'!$E$9</f>
        <v>0</v>
      </c>
      <c r="E11" s="65">
        <f>'MPS(input)'!$E$10</f>
        <v>0</v>
      </c>
      <c r="F11" s="66">
        <f>'MPS(input)'!$E$15</f>
        <v>0</v>
      </c>
      <c r="G11" s="77">
        <f>'MPS(input)'!$E$16</f>
        <v>0</v>
      </c>
      <c r="H11" s="77">
        <f>'MPS(input)'!$E$17</f>
        <v>0</v>
      </c>
      <c r="I11" s="77">
        <f>'MPS(input)'!$E$18</f>
        <v>0</v>
      </c>
      <c r="J11" s="110">
        <f>'MPS(input)'!$E$19</f>
        <v>0</v>
      </c>
      <c r="K11" s="92"/>
      <c r="L11" s="92"/>
      <c r="M11" s="86">
        <f>'MPS(input)'!$E$22</f>
        <v>0</v>
      </c>
      <c r="N11" s="68">
        <f>'MPS(input)'!$E$23</f>
        <v>0</v>
      </c>
      <c r="O11" s="67">
        <f>'MPS(input)'!$E$24</f>
        <v>0</v>
      </c>
      <c r="P11" s="78">
        <f t="shared" si="0"/>
        <v>0</v>
      </c>
      <c r="Q11" s="79">
        <f t="shared" si="1"/>
        <v>0</v>
      </c>
      <c r="R11" s="80">
        <f t="shared" si="2"/>
        <v>0</v>
      </c>
    </row>
    <row r="12" spans="1:18">
      <c r="A12" s="148"/>
      <c r="B12" s="14">
        <v>6</v>
      </c>
      <c r="C12" s="16"/>
      <c r="D12" s="64">
        <f>'MPS(input)'!$E$9</f>
        <v>0</v>
      </c>
      <c r="E12" s="65">
        <f>'MPS(input)'!$E$10</f>
        <v>0</v>
      </c>
      <c r="F12" s="66">
        <f>'MPS(input)'!$E$15</f>
        <v>0</v>
      </c>
      <c r="G12" s="77">
        <f>'MPS(input)'!$E$16</f>
        <v>0</v>
      </c>
      <c r="H12" s="77">
        <f>'MPS(input)'!$E$17</f>
        <v>0</v>
      </c>
      <c r="I12" s="77">
        <f>'MPS(input)'!$E$18</f>
        <v>0</v>
      </c>
      <c r="J12" s="110">
        <f>'MPS(input)'!$E$19</f>
        <v>0</v>
      </c>
      <c r="K12" s="92"/>
      <c r="L12" s="92"/>
      <c r="M12" s="86">
        <f>'MPS(input)'!$E$22</f>
        <v>0</v>
      </c>
      <c r="N12" s="68">
        <f>'MPS(input)'!$E$23</f>
        <v>0</v>
      </c>
      <c r="O12" s="67">
        <f>'MPS(input)'!$E$24</f>
        <v>0</v>
      </c>
      <c r="P12" s="78">
        <f t="shared" si="0"/>
        <v>0</v>
      </c>
      <c r="Q12" s="79">
        <f t="shared" si="1"/>
        <v>0</v>
      </c>
      <c r="R12" s="80">
        <f t="shared" si="2"/>
        <v>0</v>
      </c>
    </row>
    <row r="13" spans="1:18">
      <c r="A13" s="148"/>
      <c r="B13" s="14">
        <v>7</v>
      </c>
      <c r="C13" s="16"/>
      <c r="D13" s="64">
        <f>'MPS(input)'!$E$9</f>
        <v>0</v>
      </c>
      <c r="E13" s="65">
        <f>'MPS(input)'!$E$10</f>
        <v>0</v>
      </c>
      <c r="F13" s="66">
        <f>'MPS(input)'!$E$15</f>
        <v>0</v>
      </c>
      <c r="G13" s="77">
        <f>'MPS(input)'!$E$16</f>
        <v>0</v>
      </c>
      <c r="H13" s="77">
        <f>'MPS(input)'!$E$17</f>
        <v>0</v>
      </c>
      <c r="I13" s="77">
        <f>'MPS(input)'!$E$18</f>
        <v>0</v>
      </c>
      <c r="J13" s="110">
        <f>'MPS(input)'!$E$19</f>
        <v>0</v>
      </c>
      <c r="K13" s="92"/>
      <c r="L13" s="92"/>
      <c r="M13" s="86">
        <f>'MPS(input)'!$E$22</f>
        <v>0</v>
      </c>
      <c r="N13" s="68">
        <f>'MPS(input)'!$E$23</f>
        <v>0</v>
      </c>
      <c r="O13" s="67">
        <f>'MPS(input)'!$E$24</f>
        <v>0</v>
      </c>
      <c r="P13" s="78">
        <f t="shared" si="0"/>
        <v>0</v>
      </c>
      <c r="Q13" s="79">
        <f t="shared" si="1"/>
        <v>0</v>
      </c>
      <c r="R13" s="80">
        <f t="shared" si="2"/>
        <v>0</v>
      </c>
    </row>
    <row r="14" spans="1:18">
      <c r="A14" s="148"/>
      <c r="B14" s="14">
        <v>8</v>
      </c>
      <c r="C14" s="16"/>
      <c r="D14" s="64">
        <f>'MPS(input)'!$E$9</f>
        <v>0</v>
      </c>
      <c r="E14" s="65">
        <f>'MPS(input)'!$E$10</f>
        <v>0</v>
      </c>
      <c r="F14" s="66">
        <f>'MPS(input)'!$E$15</f>
        <v>0</v>
      </c>
      <c r="G14" s="77">
        <f>'MPS(input)'!$E$16</f>
        <v>0</v>
      </c>
      <c r="H14" s="77">
        <f>'MPS(input)'!$E$17</f>
        <v>0</v>
      </c>
      <c r="I14" s="77">
        <f>'MPS(input)'!$E$18</f>
        <v>0</v>
      </c>
      <c r="J14" s="110">
        <f>'MPS(input)'!$E$19</f>
        <v>0</v>
      </c>
      <c r="K14" s="92"/>
      <c r="L14" s="92"/>
      <c r="M14" s="86">
        <f>'MPS(input)'!$E$22</f>
        <v>0</v>
      </c>
      <c r="N14" s="68">
        <f>'MPS(input)'!$E$23</f>
        <v>0</v>
      </c>
      <c r="O14" s="67">
        <f>'MPS(input)'!$E$24</f>
        <v>0</v>
      </c>
      <c r="P14" s="78">
        <f t="shared" si="0"/>
        <v>0</v>
      </c>
      <c r="Q14" s="79">
        <f t="shared" si="1"/>
        <v>0</v>
      </c>
      <c r="R14" s="80">
        <f t="shared" si="2"/>
        <v>0</v>
      </c>
    </row>
    <row r="15" spans="1:18">
      <c r="A15" s="148"/>
      <c r="B15" s="14">
        <v>9</v>
      </c>
      <c r="C15" s="16"/>
      <c r="D15" s="64">
        <f>'MPS(input)'!$E$9</f>
        <v>0</v>
      </c>
      <c r="E15" s="65">
        <f>'MPS(input)'!$E$10</f>
        <v>0</v>
      </c>
      <c r="F15" s="66">
        <f>'MPS(input)'!$E$15</f>
        <v>0</v>
      </c>
      <c r="G15" s="77">
        <f>'MPS(input)'!$E$16</f>
        <v>0</v>
      </c>
      <c r="H15" s="77">
        <f>'MPS(input)'!$E$17</f>
        <v>0</v>
      </c>
      <c r="I15" s="77">
        <f>'MPS(input)'!$E$18</f>
        <v>0</v>
      </c>
      <c r="J15" s="110">
        <f>'MPS(input)'!$E$19</f>
        <v>0</v>
      </c>
      <c r="K15" s="92"/>
      <c r="L15" s="92"/>
      <c r="M15" s="86">
        <f>'MPS(input)'!$E$22</f>
        <v>0</v>
      </c>
      <c r="N15" s="68">
        <f>'MPS(input)'!$E$23</f>
        <v>0</v>
      </c>
      <c r="O15" s="67">
        <f>'MPS(input)'!$E$24</f>
        <v>0</v>
      </c>
      <c r="P15" s="78">
        <f t="shared" si="0"/>
        <v>0</v>
      </c>
      <c r="Q15" s="79">
        <f t="shared" si="1"/>
        <v>0</v>
      </c>
      <c r="R15" s="80">
        <f t="shared" si="2"/>
        <v>0</v>
      </c>
    </row>
    <row r="16" spans="1:18">
      <c r="A16" s="148"/>
      <c r="B16" s="14">
        <v>10</v>
      </c>
      <c r="C16" s="16"/>
      <c r="D16" s="64">
        <f>'MPS(input)'!$E$9</f>
        <v>0</v>
      </c>
      <c r="E16" s="65">
        <f>'MPS(input)'!$E$10</f>
        <v>0</v>
      </c>
      <c r="F16" s="66">
        <f>'MPS(input)'!$E$15</f>
        <v>0</v>
      </c>
      <c r="G16" s="77">
        <f>'MPS(input)'!$E$16</f>
        <v>0</v>
      </c>
      <c r="H16" s="77">
        <f>'MPS(input)'!$E$17</f>
        <v>0</v>
      </c>
      <c r="I16" s="77">
        <f>'MPS(input)'!$E$18</f>
        <v>0</v>
      </c>
      <c r="J16" s="110">
        <f>'MPS(input)'!$E$19</f>
        <v>0</v>
      </c>
      <c r="K16" s="92"/>
      <c r="L16" s="92"/>
      <c r="M16" s="86">
        <f>'MPS(input)'!$E$22</f>
        <v>0</v>
      </c>
      <c r="N16" s="68">
        <f>'MPS(input)'!$E$23</f>
        <v>0</v>
      </c>
      <c r="O16" s="67">
        <f>'MPS(input)'!$E$24</f>
        <v>0</v>
      </c>
      <c r="P16" s="78">
        <f t="shared" si="0"/>
        <v>0</v>
      </c>
      <c r="Q16" s="79">
        <f t="shared" si="1"/>
        <v>0</v>
      </c>
      <c r="R16" s="80">
        <f t="shared" si="2"/>
        <v>0</v>
      </c>
    </row>
    <row r="17" spans="1:18">
      <c r="A17" s="148"/>
      <c r="B17" s="14">
        <v>11</v>
      </c>
      <c r="C17" s="16"/>
      <c r="D17" s="64">
        <f>'MPS(input)'!$E$9</f>
        <v>0</v>
      </c>
      <c r="E17" s="65">
        <f>'MPS(input)'!$E$10</f>
        <v>0</v>
      </c>
      <c r="F17" s="66">
        <f>'MPS(input)'!$E$15</f>
        <v>0</v>
      </c>
      <c r="G17" s="77">
        <f>'MPS(input)'!$E$16</f>
        <v>0</v>
      </c>
      <c r="H17" s="77">
        <f>'MPS(input)'!$E$17</f>
        <v>0</v>
      </c>
      <c r="I17" s="77">
        <f>'MPS(input)'!$E$18</f>
        <v>0</v>
      </c>
      <c r="J17" s="110">
        <f>'MPS(input)'!$E$19</f>
        <v>0</v>
      </c>
      <c r="K17" s="92"/>
      <c r="L17" s="92"/>
      <c r="M17" s="86">
        <f>'MPS(input)'!$E$22</f>
        <v>0</v>
      </c>
      <c r="N17" s="68">
        <f>'MPS(input)'!$E$23</f>
        <v>0</v>
      </c>
      <c r="O17" s="67">
        <f>'MPS(input)'!$E$24</f>
        <v>0</v>
      </c>
      <c r="P17" s="78">
        <f t="shared" si="0"/>
        <v>0</v>
      </c>
      <c r="Q17" s="79">
        <f t="shared" si="1"/>
        <v>0</v>
      </c>
      <c r="R17" s="80">
        <f t="shared" si="2"/>
        <v>0</v>
      </c>
    </row>
    <row r="18" spans="1:18">
      <c r="A18" s="148"/>
      <c r="B18" s="14">
        <v>12</v>
      </c>
      <c r="C18" s="16"/>
      <c r="D18" s="64">
        <f>'MPS(input)'!$E$9</f>
        <v>0</v>
      </c>
      <c r="E18" s="65">
        <f>'MPS(input)'!$E$10</f>
        <v>0</v>
      </c>
      <c r="F18" s="66">
        <f>'MPS(input)'!$E$15</f>
        <v>0</v>
      </c>
      <c r="G18" s="77">
        <f>'MPS(input)'!$E$16</f>
        <v>0</v>
      </c>
      <c r="H18" s="77">
        <f>'MPS(input)'!$E$17</f>
        <v>0</v>
      </c>
      <c r="I18" s="77">
        <f>'MPS(input)'!$E$18</f>
        <v>0</v>
      </c>
      <c r="J18" s="110">
        <f>'MPS(input)'!$E$19</f>
        <v>0</v>
      </c>
      <c r="K18" s="92"/>
      <c r="L18" s="92"/>
      <c r="M18" s="86">
        <f>'MPS(input)'!$E$22</f>
        <v>0</v>
      </c>
      <c r="N18" s="68">
        <f>'MPS(input)'!$E$23</f>
        <v>0</v>
      </c>
      <c r="O18" s="67">
        <f>'MPS(input)'!$E$24</f>
        <v>0</v>
      </c>
      <c r="P18" s="78">
        <f t="shared" si="0"/>
        <v>0</v>
      </c>
      <c r="Q18" s="79">
        <f t="shared" si="1"/>
        <v>0</v>
      </c>
      <c r="R18" s="80">
        <f t="shared" si="2"/>
        <v>0</v>
      </c>
    </row>
    <row r="19" spans="1:18">
      <c r="A19" s="148"/>
      <c r="B19" s="14">
        <v>13</v>
      </c>
      <c r="C19" s="16"/>
      <c r="D19" s="64">
        <f>'MPS(input)'!$E$9</f>
        <v>0</v>
      </c>
      <c r="E19" s="65">
        <f>'MPS(input)'!$E$10</f>
        <v>0</v>
      </c>
      <c r="F19" s="66">
        <f>'MPS(input)'!$E$15</f>
        <v>0</v>
      </c>
      <c r="G19" s="77">
        <f>'MPS(input)'!$E$16</f>
        <v>0</v>
      </c>
      <c r="H19" s="77">
        <f>'MPS(input)'!$E$17</f>
        <v>0</v>
      </c>
      <c r="I19" s="77">
        <f>'MPS(input)'!$E$18</f>
        <v>0</v>
      </c>
      <c r="J19" s="110">
        <f>'MPS(input)'!$E$19</f>
        <v>0</v>
      </c>
      <c r="K19" s="92"/>
      <c r="L19" s="92"/>
      <c r="M19" s="86">
        <f>'MPS(input)'!$E$22</f>
        <v>0</v>
      </c>
      <c r="N19" s="68">
        <f>'MPS(input)'!$E$23</f>
        <v>0</v>
      </c>
      <c r="O19" s="67">
        <f>'MPS(input)'!$E$24</f>
        <v>0</v>
      </c>
      <c r="P19" s="78">
        <f t="shared" si="0"/>
        <v>0</v>
      </c>
      <c r="Q19" s="79">
        <f t="shared" si="1"/>
        <v>0</v>
      </c>
      <c r="R19" s="80">
        <f t="shared" si="2"/>
        <v>0</v>
      </c>
    </row>
    <row r="20" spans="1:18">
      <c r="A20" s="148"/>
      <c r="B20" s="14">
        <v>14</v>
      </c>
      <c r="C20" s="16"/>
      <c r="D20" s="64">
        <f>'MPS(input)'!$E$9</f>
        <v>0</v>
      </c>
      <c r="E20" s="65">
        <f>'MPS(input)'!$E$10</f>
        <v>0</v>
      </c>
      <c r="F20" s="66">
        <f>'MPS(input)'!$E$15</f>
        <v>0</v>
      </c>
      <c r="G20" s="77">
        <f>'MPS(input)'!$E$16</f>
        <v>0</v>
      </c>
      <c r="H20" s="77">
        <f>'MPS(input)'!$E$17</f>
        <v>0</v>
      </c>
      <c r="I20" s="77">
        <f>'MPS(input)'!$E$18</f>
        <v>0</v>
      </c>
      <c r="J20" s="110">
        <f>'MPS(input)'!$E$19</f>
        <v>0</v>
      </c>
      <c r="K20" s="92"/>
      <c r="L20" s="92"/>
      <c r="M20" s="86">
        <f>'MPS(input)'!$E$22</f>
        <v>0</v>
      </c>
      <c r="N20" s="68">
        <f>'MPS(input)'!$E$23</f>
        <v>0</v>
      </c>
      <c r="O20" s="67">
        <f>'MPS(input)'!$E$24</f>
        <v>0</v>
      </c>
      <c r="P20" s="78">
        <f t="shared" si="0"/>
        <v>0</v>
      </c>
      <c r="Q20" s="79">
        <f t="shared" si="1"/>
        <v>0</v>
      </c>
      <c r="R20" s="80">
        <f t="shared" si="2"/>
        <v>0</v>
      </c>
    </row>
    <row r="21" spans="1:18">
      <c r="A21" s="148"/>
      <c r="B21" s="14">
        <v>15</v>
      </c>
      <c r="C21" s="16"/>
      <c r="D21" s="64">
        <f>'MPS(input)'!$E$9</f>
        <v>0</v>
      </c>
      <c r="E21" s="65">
        <f>'MPS(input)'!$E$10</f>
        <v>0</v>
      </c>
      <c r="F21" s="66">
        <f>'MPS(input)'!$E$15</f>
        <v>0</v>
      </c>
      <c r="G21" s="77">
        <f>'MPS(input)'!$E$16</f>
        <v>0</v>
      </c>
      <c r="H21" s="77">
        <f>'MPS(input)'!$E$17</f>
        <v>0</v>
      </c>
      <c r="I21" s="77">
        <f>'MPS(input)'!$E$18</f>
        <v>0</v>
      </c>
      <c r="J21" s="110">
        <f>'MPS(input)'!$E$19</f>
        <v>0</v>
      </c>
      <c r="K21" s="92"/>
      <c r="L21" s="92"/>
      <c r="M21" s="86">
        <f>'MPS(input)'!$E$22</f>
        <v>0</v>
      </c>
      <c r="N21" s="68">
        <f>'MPS(input)'!$E$23</f>
        <v>0</v>
      </c>
      <c r="O21" s="67">
        <f>'MPS(input)'!$E$24</f>
        <v>0</v>
      </c>
      <c r="P21" s="78">
        <f t="shared" si="0"/>
        <v>0</v>
      </c>
      <c r="Q21" s="79">
        <f t="shared" si="1"/>
        <v>0</v>
      </c>
      <c r="R21" s="80">
        <f t="shared" si="2"/>
        <v>0</v>
      </c>
    </row>
    <row r="22" spans="1:18">
      <c r="A22" s="148"/>
      <c r="B22" s="14">
        <v>16</v>
      </c>
      <c r="C22" s="16"/>
      <c r="D22" s="64">
        <f>'MPS(input)'!$E$9</f>
        <v>0</v>
      </c>
      <c r="E22" s="65">
        <f>'MPS(input)'!$E$10</f>
        <v>0</v>
      </c>
      <c r="F22" s="66">
        <f>'MPS(input)'!$E$15</f>
        <v>0</v>
      </c>
      <c r="G22" s="77">
        <f>'MPS(input)'!$E$16</f>
        <v>0</v>
      </c>
      <c r="H22" s="77">
        <f>'MPS(input)'!$E$17</f>
        <v>0</v>
      </c>
      <c r="I22" s="77">
        <f>'MPS(input)'!$E$18</f>
        <v>0</v>
      </c>
      <c r="J22" s="110">
        <f>'MPS(input)'!$E$19</f>
        <v>0</v>
      </c>
      <c r="K22" s="92"/>
      <c r="L22" s="92"/>
      <c r="M22" s="86">
        <f>'MPS(input)'!$E$22</f>
        <v>0</v>
      </c>
      <c r="N22" s="68">
        <f>'MPS(input)'!$E$23</f>
        <v>0</v>
      </c>
      <c r="O22" s="67">
        <f>'MPS(input)'!$E$24</f>
        <v>0</v>
      </c>
      <c r="P22" s="78">
        <f t="shared" si="0"/>
        <v>0</v>
      </c>
      <c r="Q22" s="79">
        <f t="shared" si="1"/>
        <v>0</v>
      </c>
      <c r="R22" s="80">
        <f t="shared" si="2"/>
        <v>0</v>
      </c>
    </row>
    <row r="23" spans="1:18">
      <c r="A23" s="148"/>
      <c r="B23" s="14">
        <v>17</v>
      </c>
      <c r="C23" s="16"/>
      <c r="D23" s="64">
        <f>'MPS(input)'!$E$9</f>
        <v>0</v>
      </c>
      <c r="E23" s="65">
        <f>'MPS(input)'!$E$10</f>
        <v>0</v>
      </c>
      <c r="F23" s="66">
        <f>'MPS(input)'!$E$15</f>
        <v>0</v>
      </c>
      <c r="G23" s="77">
        <f>'MPS(input)'!$E$16</f>
        <v>0</v>
      </c>
      <c r="H23" s="77">
        <f>'MPS(input)'!$E$17</f>
        <v>0</v>
      </c>
      <c r="I23" s="77">
        <f>'MPS(input)'!$E$18</f>
        <v>0</v>
      </c>
      <c r="J23" s="110">
        <f>'MPS(input)'!$E$19</f>
        <v>0</v>
      </c>
      <c r="K23" s="92"/>
      <c r="L23" s="92"/>
      <c r="M23" s="86">
        <f>'MPS(input)'!$E$22</f>
        <v>0</v>
      </c>
      <c r="N23" s="68">
        <f>'MPS(input)'!$E$23</f>
        <v>0</v>
      </c>
      <c r="O23" s="67">
        <f>'MPS(input)'!$E$24</f>
        <v>0</v>
      </c>
      <c r="P23" s="78">
        <f t="shared" si="0"/>
        <v>0</v>
      </c>
      <c r="Q23" s="79">
        <f t="shared" si="1"/>
        <v>0</v>
      </c>
      <c r="R23" s="80">
        <f t="shared" si="2"/>
        <v>0</v>
      </c>
    </row>
    <row r="24" spans="1:18">
      <c r="A24" s="148"/>
      <c r="B24" s="14">
        <v>18</v>
      </c>
      <c r="C24" s="16"/>
      <c r="D24" s="64">
        <f>'MPS(input)'!$E$9</f>
        <v>0</v>
      </c>
      <c r="E24" s="65">
        <f>'MPS(input)'!$E$10</f>
        <v>0</v>
      </c>
      <c r="F24" s="66">
        <f>'MPS(input)'!$E$15</f>
        <v>0</v>
      </c>
      <c r="G24" s="77">
        <f>'MPS(input)'!$E$16</f>
        <v>0</v>
      </c>
      <c r="H24" s="77">
        <f>'MPS(input)'!$E$17</f>
        <v>0</v>
      </c>
      <c r="I24" s="77">
        <f>'MPS(input)'!$E$18</f>
        <v>0</v>
      </c>
      <c r="J24" s="110">
        <f>'MPS(input)'!$E$19</f>
        <v>0</v>
      </c>
      <c r="K24" s="92"/>
      <c r="L24" s="92"/>
      <c r="M24" s="86">
        <f>'MPS(input)'!$E$22</f>
        <v>0</v>
      </c>
      <c r="N24" s="68">
        <f>'MPS(input)'!$E$23</f>
        <v>0</v>
      </c>
      <c r="O24" s="67">
        <f>'MPS(input)'!$E$24</f>
        <v>0</v>
      </c>
      <c r="P24" s="78">
        <f t="shared" si="0"/>
        <v>0</v>
      </c>
      <c r="Q24" s="79">
        <f t="shared" si="1"/>
        <v>0</v>
      </c>
      <c r="R24" s="80">
        <f t="shared" si="2"/>
        <v>0</v>
      </c>
    </row>
    <row r="25" spans="1:18">
      <c r="A25" s="148"/>
      <c r="B25" s="14">
        <v>19</v>
      </c>
      <c r="C25" s="16"/>
      <c r="D25" s="64">
        <f>'MPS(input)'!$E$9</f>
        <v>0</v>
      </c>
      <c r="E25" s="65">
        <f>'MPS(input)'!$E$10</f>
        <v>0</v>
      </c>
      <c r="F25" s="66">
        <f>'MPS(input)'!$E$15</f>
        <v>0</v>
      </c>
      <c r="G25" s="77">
        <f>'MPS(input)'!$E$16</f>
        <v>0</v>
      </c>
      <c r="H25" s="77">
        <f>'MPS(input)'!$E$17</f>
        <v>0</v>
      </c>
      <c r="I25" s="77">
        <f>'MPS(input)'!$E$18</f>
        <v>0</v>
      </c>
      <c r="J25" s="110">
        <f>'MPS(input)'!$E$19</f>
        <v>0</v>
      </c>
      <c r="K25" s="92"/>
      <c r="L25" s="92"/>
      <c r="M25" s="86">
        <f>'MPS(input)'!$E$22</f>
        <v>0</v>
      </c>
      <c r="N25" s="68">
        <f>'MPS(input)'!$E$23</f>
        <v>0</v>
      </c>
      <c r="O25" s="67">
        <f>'MPS(input)'!$E$24</f>
        <v>0</v>
      </c>
      <c r="P25" s="78">
        <f t="shared" si="0"/>
        <v>0</v>
      </c>
      <c r="Q25" s="79">
        <f t="shared" si="1"/>
        <v>0</v>
      </c>
      <c r="R25" s="80">
        <f t="shared" si="2"/>
        <v>0</v>
      </c>
    </row>
    <row r="26" spans="1:18">
      <c r="A26" s="148"/>
      <c r="B26" s="14">
        <v>20</v>
      </c>
      <c r="C26" s="16"/>
      <c r="D26" s="64">
        <f>'MPS(input)'!$E$9</f>
        <v>0</v>
      </c>
      <c r="E26" s="65">
        <f>'MPS(input)'!$E$10</f>
        <v>0</v>
      </c>
      <c r="F26" s="66">
        <f>'MPS(input)'!$E$15</f>
        <v>0</v>
      </c>
      <c r="G26" s="77">
        <f>'MPS(input)'!$E$16</f>
        <v>0</v>
      </c>
      <c r="H26" s="77">
        <f>'MPS(input)'!$E$17</f>
        <v>0</v>
      </c>
      <c r="I26" s="77">
        <f>'MPS(input)'!$E$18</f>
        <v>0</v>
      </c>
      <c r="J26" s="110">
        <f>'MPS(input)'!$E$19</f>
        <v>0</v>
      </c>
      <c r="K26" s="92"/>
      <c r="L26" s="92"/>
      <c r="M26" s="86">
        <f>'MPS(input)'!$E$22</f>
        <v>0</v>
      </c>
      <c r="N26" s="68">
        <f>'MPS(input)'!$E$23</f>
        <v>0</v>
      </c>
      <c r="O26" s="67">
        <f>'MPS(input)'!$E$24</f>
        <v>0</v>
      </c>
      <c r="P26" s="78">
        <f t="shared" si="0"/>
        <v>0</v>
      </c>
      <c r="Q26" s="79">
        <f t="shared" si="1"/>
        <v>0</v>
      </c>
      <c r="R26" s="80">
        <f t="shared" si="2"/>
        <v>0</v>
      </c>
    </row>
    <row r="27" spans="1:18">
      <c r="A27" s="148"/>
      <c r="B27" s="69" t="s">
        <v>39</v>
      </c>
      <c r="C27" s="70" t="s">
        <v>33</v>
      </c>
      <c r="D27" s="70" t="s">
        <v>19</v>
      </c>
      <c r="E27" s="70" t="s">
        <v>33</v>
      </c>
      <c r="F27" s="70" t="s">
        <v>33</v>
      </c>
      <c r="G27" s="70" t="s">
        <v>33</v>
      </c>
      <c r="H27" s="70" t="s">
        <v>19</v>
      </c>
      <c r="I27" s="70" t="s">
        <v>19</v>
      </c>
      <c r="J27" s="70" t="s">
        <v>19</v>
      </c>
      <c r="K27" s="70" t="s">
        <v>19</v>
      </c>
      <c r="L27" s="70" t="s">
        <v>19</v>
      </c>
      <c r="M27" s="70" t="s">
        <v>33</v>
      </c>
      <c r="N27" s="70" t="s">
        <v>33</v>
      </c>
      <c r="O27" s="70" t="s">
        <v>33</v>
      </c>
      <c r="P27" s="81">
        <f>SUMIF(P7:P26,"&gt;0",P7:P26)</f>
        <v>0</v>
      </c>
      <c r="Q27" s="81">
        <f>SUMIF(Q7:Q26,"&gt;0",Q7:Q26)</f>
        <v>0</v>
      </c>
      <c r="R27" s="81">
        <f>SUMIF(R7:R26,"&gt;0",R7:R26)</f>
        <v>0</v>
      </c>
    </row>
  </sheetData>
  <sheetProtection algorithmName="SHA-512" hashValue="pxzizIMmjK5dmhy000KUOhJEv8tBjqwDJ0V4bUca7NcUWAFH2VorAJOrD+RxDrlFRMhaHUB2pQ2vyi6U0/lhhw==" saltValue="clgL2Fp+gu/ojREYBpvTew==" spinCount="100000" sheet="1" objects="1" scenarios="1" formatCells="0" formatRows="0"/>
  <mergeCells count="4">
    <mergeCell ref="C3:E3"/>
    <mergeCell ref="P3:R3"/>
    <mergeCell ref="A7:A27"/>
    <mergeCell ref="F3:O3"/>
  </mergeCells>
  <phoneticPr fontId="3"/>
  <pageMargins left="0.70866141732283472" right="0.70866141732283472" top="0.74803149606299213" bottom="0.74803149606299213" header="0.31496062992125984" footer="0.31496062992125984"/>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'MPS(calc_process)'!$G$15:$G$17</xm:f>
          </x14:formula1>
          <xm:sqref>K7:K26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8"/>
  <sheetViews>
    <sheetView showGridLines="0" view="pageBreakPreview" zoomScale="85" zoomScaleNormal="100" zoomScaleSheetLayoutView="85" workbookViewId="0"/>
  </sheetViews>
  <sheetFormatPr defaultColWidth="9" defaultRowHeight="14"/>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9">
      <c r="I1" s="2" t="str">
        <f>'MPS(input)'!K1</f>
        <v>Monitoring Spreadsheet: JCM_TH_AM011_ver01.0</v>
      </c>
    </row>
    <row r="2" spans="1:9">
      <c r="I2" s="2" t="str">
        <f>'MPS(input)'!K2</f>
        <v>Reference Number:</v>
      </c>
    </row>
    <row r="3" spans="1:9" ht="27.75" customHeight="1">
      <c r="A3" s="149" t="s">
        <v>162</v>
      </c>
      <c r="B3" s="149"/>
      <c r="C3" s="149"/>
      <c r="D3" s="149"/>
      <c r="E3" s="149"/>
      <c r="F3" s="149"/>
      <c r="G3" s="149"/>
      <c r="H3" s="149"/>
      <c r="I3" s="149"/>
    </row>
    <row r="4" spans="1:9" ht="11.25" customHeight="1"/>
    <row r="5" spans="1:9" ht="18.75" customHeight="1" thickBot="1">
      <c r="A5" s="27" t="s">
        <v>8</v>
      </c>
      <c r="B5" s="18"/>
      <c r="C5" s="18"/>
      <c r="D5" s="18"/>
      <c r="E5" s="17"/>
      <c r="F5" s="19" t="s">
        <v>9</v>
      </c>
      <c r="G5" s="73" t="s">
        <v>10</v>
      </c>
      <c r="H5" s="19" t="s">
        <v>11</v>
      </c>
      <c r="I5" s="20" t="s">
        <v>12</v>
      </c>
    </row>
    <row r="6" spans="1:9" ht="18.75" customHeight="1" thickBot="1">
      <c r="A6" s="28"/>
      <c r="B6" s="21" t="s">
        <v>65</v>
      </c>
      <c r="C6" s="21"/>
      <c r="D6" s="21"/>
      <c r="E6" s="21"/>
      <c r="F6" s="71" t="s">
        <v>75</v>
      </c>
      <c r="G6" s="82">
        <f>G8-G11</f>
        <v>0</v>
      </c>
      <c r="H6" s="72" t="s">
        <v>66</v>
      </c>
      <c r="I6" s="23" t="s">
        <v>67</v>
      </c>
    </row>
    <row r="7" spans="1:9" ht="18.75" customHeight="1" thickBot="1">
      <c r="A7" s="27" t="s">
        <v>41</v>
      </c>
      <c r="B7" s="17"/>
      <c r="C7" s="18"/>
      <c r="D7" s="19"/>
      <c r="E7" s="19"/>
      <c r="F7" s="19"/>
      <c r="G7" s="74"/>
      <c r="H7" s="17"/>
      <c r="I7" s="19"/>
    </row>
    <row r="8" spans="1:9" ht="18.75" customHeight="1" thickBot="1">
      <c r="A8" s="29"/>
      <c r="B8" s="32" t="s">
        <v>68</v>
      </c>
      <c r="C8" s="21"/>
      <c r="D8" s="21"/>
      <c r="E8" s="21"/>
      <c r="F8" s="71" t="s">
        <v>75</v>
      </c>
      <c r="G8" s="82">
        <f>G9</f>
        <v>0</v>
      </c>
      <c r="H8" s="72" t="s">
        <v>66</v>
      </c>
      <c r="I8" s="22" t="s">
        <v>69</v>
      </c>
    </row>
    <row r="9" spans="1:9" ht="18.75" customHeight="1">
      <c r="A9" s="28"/>
      <c r="B9" s="31"/>
      <c r="C9" s="24" t="s">
        <v>68</v>
      </c>
      <c r="D9" s="24"/>
      <c r="E9" s="24"/>
      <c r="F9" s="22" t="s">
        <v>13</v>
      </c>
      <c r="G9" s="83">
        <f>'MPS(input_separate)'!P27</f>
        <v>0</v>
      </c>
      <c r="H9" s="22" t="s">
        <v>66</v>
      </c>
      <c r="I9" s="22" t="s">
        <v>69</v>
      </c>
    </row>
    <row r="10" spans="1:9" ht="18.75" customHeight="1" thickBot="1">
      <c r="A10" s="27" t="s">
        <v>42</v>
      </c>
      <c r="B10" s="18"/>
      <c r="C10" s="18"/>
      <c r="D10" s="18"/>
      <c r="E10" s="17"/>
      <c r="F10" s="19"/>
      <c r="G10" s="27"/>
      <c r="H10" s="17"/>
      <c r="I10" s="19"/>
    </row>
    <row r="11" spans="1:9" ht="18.75" customHeight="1" thickBot="1">
      <c r="A11" s="29"/>
      <c r="B11" s="30" t="s">
        <v>70</v>
      </c>
      <c r="C11" s="25"/>
      <c r="D11" s="25"/>
      <c r="E11" s="25"/>
      <c r="F11" s="75" t="s">
        <v>75</v>
      </c>
      <c r="G11" s="82">
        <f>G12</f>
        <v>0</v>
      </c>
      <c r="H11" s="76" t="s">
        <v>71</v>
      </c>
      <c r="I11" s="26" t="s">
        <v>72</v>
      </c>
    </row>
    <row r="12" spans="1:9" ht="18.75" customHeight="1">
      <c r="A12" s="28"/>
      <c r="B12" s="31"/>
      <c r="C12" s="24" t="s">
        <v>73</v>
      </c>
      <c r="D12" s="24"/>
      <c r="E12" s="24"/>
      <c r="F12" s="26" t="s">
        <v>13</v>
      </c>
      <c r="G12" s="83">
        <f>'MPS(input_separate)'!Q27</f>
        <v>0</v>
      </c>
      <c r="H12" s="26" t="s">
        <v>71</v>
      </c>
      <c r="I12" s="26" t="s">
        <v>72</v>
      </c>
    </row>
    <row r="13" spans="1:9">
      <c r="A13" s="9"/>
      <c r="B13" s="9"/>
      <c r="C13" s="9"/>
      <c r="D13" s="9"/>
      <c r="E13" s="9"/>
      <c r="F13" s="10"/>
      <c r="G13" s="11"/>
      <c r="H13" s="11"/>
      <c r="I13" s="12"/>
    </row>
    <row r="14" spans="1:9" ht="21.75" customHeight="1">
      <c r="E14" s="9" t="s">
        <v>15</v>
      </c>
      <c r="F14" s="7"/>
    </row>
    <row r="15" spans="1:9" ht="49" customHeight="1">
      <c r="E15" s="111" t="s">
        <v>153</v>
      </c>
      <c r="F15" s="102"/>
      <c r="G15" s="33">
        <v>1.71</v>
      </c>
      <c r="H15" s="12"/>
    </row>
    <row r="16" spans="1:9" ht="49" customHeight="1">
      <c r="E16" s="111" t="s">
        <v>154</v>
      </c>
      <c r="F16" s="103"/>
      <c r="G16" s="34">
        <v>2.79</v>
      </c>
      <c r="H16" s="12"/>
    </row>
    <row r="17" spans="5:8" ht="49" customHeight="1">
      <c r="E17" s="111" t="s">
        <v>155</v>
      </c>
      <c r="F17" s="103"/>
      <c r="G17" s="34">
        <v>3.2</v>
      </c>
      <c r="H17" s="12"/>
    </row>
    <row r="18" spans="5:8" ht="21.75" customHeight="1">
      <c r="E18" s="13"/>
      <c r="F18" s="13"/>
      <c r="G18" s="9"/>
      <c r="H18" s="9"/>
    </row>
  </sheetData>
  <sheetProtection algorithmName="SHA-512" hashValue="KpAPX2JcjxxfDSv88brbmFdpGBo3m33vKpirxnupcPzVAVQuY5kJs23cehOd5Q+Dmr/n20KZRld9kJ66nveXuA==" saltValue="3FQ9gAJFk3Eh1Sr2/rd+Ew=="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EED1-3335-4874-8E47-AF166D78B581}">
  <sheetPr>
    <tabColor theme="3" tint="0.39997558519241921"/>
  </sheetPr>
  <dimension ref="A1:C12"/>
  <sheetViews>
    <sheetView showGridLines="0" view="pageBreakPreview" zoomScale="85" zoomScaleNormal="80" zoomScaleSheetLayoutView="85" workbookViewId="0"/>
  </sheetViews>
  <sheetFormatPr defaultColWidth="9" defaultRowHeight="13"/>
  <cols>
    <col min="1" max="1" width="3.6328125" customWidth="1"/>
    <col min="2" max="2" width="36.36328125" customWidth="1"/>
    <col min="3" max="3" width="49.08984375" customWidth="1"/>
  </cols>
  <sheetData>
    <row r="1" spans="1:3" ht="18" customHeight="1">
      <c r="C1" s="114" t="str">
        <f>'MPS(input)'!K1</f>
        <v>Monitoring Spreadsheet: JCM_TH_AM011_ver01.0</v>
      </c>
    </row>
    <row r="2" spans="1:3" ht="18" customHeight="1">
      <c r="C2" s="114" t="str">
        <f>'MPS(input)'!K2</f>
        <v>Reference Number:</v>
      </c>
    </row>
    <row r="3" spans="1:3" ht="24.75" customHeight="1">
      <c r="A3" s="150" t="s">
        <v>159</v>
      </c>
      <c r="B3" s="150"/>
      <c r="C3" s="150"/>
    </row>
    <row r="5" spans="1:3" ht="21" customHeight="1">
      <c r="B5" s="112" t="s">
        <v>160</v>
      </c>
      <c r="C5" s="112" t="s">
        <v>161</v>
      </c>
    </row>
    <row r="6" spans="1:3" ht="54.75" customHeight="1">
      <c r="B6" s="113"/>
      <c r="C6" s="113"/>
    </row>
    <row r="7" spans="1:3" ht="54.75" customHeight="1">
      <c r="B7" s="113"/>
      <c r="C7" s="113"/>
    </row>
    <row r="8" spans="1:3" ht="54.75" customHeight="1">
      <c r="B8" s="113"/>
      <c r="C8" s="113"/>
    </row>
    <row r="9" spans="1:3" ht="54.75" customHeight="1">
      <c r="B9" s="113"/>
      <c r="C9" s="113"/>
    </row>
    <row r="10" spans="1:3" ht="54.75" customHeight="1">
      <c r="B10" s="113"/>
      <c r="C10" s="113"/>
    </row>
    <row r="11" spans="1:3" ht="54.75" customHeight="1">
      <c r="B11" s="113"/>
      <c r="C11" s="113"/>
    </row>
    <row r="12" spans="1:3" ht="54.75" customHeight="1">
      <c r="B12" s="113"/>
      <c r="C12" s="113"/>
    </row>
  </sheetData>
  <sheetProtection algorithmName="SHA-512" hashValue="6jj77LBPQt2LOo2vI57nDZ3CKV2fESzylaZakQJFmuT/ia6HL2oRSL2HFaWQ9+npYfD4U2H/CL3UBY3MO/yjBA==" saltValue="nXmNpmKpf/6uPUn75AAhYQ==" spinCount="100000"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9915-7DB2-438C-AC07-3BFA37A15780}">
  <sheetPr>
    <tabColor theme="5" tint="0.39997558519241921"/>
  </sheetPr>
  <dimension ref="A1:L33"/>
  <sheetViews>
    <sheetView showGridLines="0" view="pageBreakPreview" zoomScale="80" zoomScaleNormal="55" zoomScaleSheetLayoutView="80" workbookViewId="0"/>
  </sheetViews>
  <sheetFormatPr defaultColWidth="9" defaultRowHeight="14"/>
  <cols>
    <col min="1" max="1" width="2.6328125" style="35" customWidth="1"/>
    <col min="2" max="2" width="18.90625" style="35" customWidth="1"/>
    <col min="3" max="3" width="16.90625" style="35" customWidth="1"/>
    <col min="4" max="4" width="17" style="35" customWidth="1"/>
    <col min="5" max="5" width="29.6328125" style="35" customWidth="1"/>
    <col min="6" max="6" width="13.08984375" style="35" customWidth="1"/>
    <col min="7" max="7" width="11.6328125" style="35" customWidth="1"/>
    <col min="8" max="8" width="11.453125" style="35" customWidth="1"/>
    <col min="9" max="9" width="30" style="35" customWidth="1"/>
    <col min="10" max="10" width="72.08984375" style="35" customWidth="1"/>
    <col min="11" max="11" width="23.08984375" style="35" customWidth="1"/>
    <col min="12" max="12" width="22.6328125" style="35" customWidth="1"/>
    <col min="13" max="16384" width="9" style="35"/>
  </cols>
  <sheetData>
    <row r="1" spans="1:12" ht="18" customHeight="1">
      <c r="L1" s="36" t="str">
        <f>'MPS(input)'!K1</f>
        <v>Monitoring Spreadsheet: JCM_TH_AM011_ver01.0</v>
      </c>
    </row>
    <row r="2" spans="1:12" ht="18" customHeight="1">
      <c r="L2" s="36" t="str">
        <f>'MPS(input)'!K2</f>
        <v>Reference Number:</v>
      </c>
    </row>
    <row r="3" spans="1:12" ht="27.75" customHeight="1">
      <c r="A3" s="115" t="s">
        <v>163</v>
      </c>
      <c r="B3" s="37"/>
      <c r="C3" s="37"/>
      <c r="D3" s="37"/>
      <c r="E3" s="37"/>
      <c r="F3" s="37"/>
      <c r="G3" s="37"/>
      <c r="H3" s="37"/>
      <c r="I3" s="37"/>
      <c r="J3" s="37"/>
      <c r="K3" s="38"/>
      <c r="L3" s="38"/>
    </row>
    <row r="5" spans="1:12" ht="18.75" customHeight="1">
      <c r="A5" s="39" t="s">
        <v>165</v>
      </c>
      <c r="B5" s="39"/>
    </row>
    <row r="6" spans="1:12" ht="18.75" customHeight="1">
      <c r="A6" s="39"/>
      <c r="B6" s="117" t="s">
        <v>53</v>
      </c>
      <c r="C6" s="98" t="s">
        <v>43</v>
      </c>
      <c r="D6" s="98" t="s">
        <v>44</v>
      </c>
      <c r="E6" s="98" t="s">
        <v>45</v>
      </c>
      <c r="F6" s="98" t="s">
        <v>46</v>
      </c>
      <c r="G6" s="98" t="s">
        <v>54</v>
      </c>
      <c r="H6" s="98" t="s">
        <v>87</v>
      </c>
      <c r="I6" s="98" t="s">
        <v>88</v>
      </c>
      <c r="J6" s="98" t="s">
        <v>89</v>
      </c>
      <c r="K6" s="98" t="s">
        <v>90</v>
      </c>
      <c r="L6" s="98" t="s">
        <v>169</v>
      </c>
    </row>
    <row r="7" spans="1:12" s="40" customFormat="1" ht="39" customHeight="1">
      <c r="B7" s="117" t="s">
        <v>168</v>
      </c>
      <c r="C7" s="98" t="s">
        <v>91</v>
      </c>
      <c r="D7" s="98" t="s">
        <v>47</v>
      </c>
      <c r="E7" s="98" t="s">
        <v>48</v>
      </c>
      <c r="F7" s="98" t="s">
        <v>170</v>
      </c>
      <c r="G7" s="98" t="s">
        <v>2</v>
      </c>
      <c r="H7" s="98" t="s">
        <v>96</v>
      </c>
      <c r="I7" s="98" t="s">
        <v>51</v>
      </c>
      <c r="J7" s="98" t="s">
        <v>98</v>
      </c>
      <c r="K7" s="98" t="s">
        <v>99</v>
      </c>
      <c r="L7" s="98" t="s">
        <v>52</v>
      </c>
    </row>
    <row r="8" spans="1:12" ht="139.9" customHeight="1">
      <c r="B8" s="125"/>
      <c r="C8" s="41" t="s">
        <v>0</v>
      </c>
      <c r="D8" s="100" t="s">
        <v>109</v>
      </c>
      <c r="E8" s="106" t="s">
        <v>132</v>
      </c>
      <c r="F8" s="43" t="s">
        <v>3</v>
      </c>
      <c r="G8" s="44" t="s">
        <v>1</v>
      </c>
      <c r="H8" s="3" t="s">
        <v>7</v>
      </c>
      <c r="I8" s="3" t="s">
        <v>18</v>
      </c>
      <c r="J8" s="99" t="s">
        <v>124</v>
      </c>
      <c r="K8" s="4" t="s">
        <v>16</v>
      </c>
      <c r="L8" s="4" t="s">
        <v>174</v>
      </c>
    </row>
    <row r="9" spans="1:12" ht="66" customHeight="1">
      <c r="A9" s="45"/>
      <c r="B9" s="125"/>
      <c r="C9" s="41" t="s">
        <v>23</v>
      </c>
      <c r="D9" s="100" t="s">
        <v>110</v>
      </c>
      <c r="E9" s="106" t="s">
        <v>142</v>
      </c>
      <c r="F9" s="15"/>
      <c r="G9" s="106" t="s">
        <v>135</v>
      </c>
      <c r="H9" s="3" t="s">
        <v>6</v>
      </c>
      <c r="I9" s="3" t="s">
        <v>25</v>
      </c>
      <c r="J9" s="4" t="s">
        <v>26</v>
      </c>
      <c r="K9" s="4" t="s">
        <v>16</v>
      </c>
      <c r="L9" s="4" t="s">
        <v>139</v>
      </c>
    </row>
    <row r="10" spans="1:12" ht="139.9" customHeight="1">
      <c r="A10" s="45"/>
      <c r="B10" s="125"/>
      <c r="C10" s="41" t="s">
        <v>17</v>
      </c>
      <c r="D10" s="100" t="s">
        <v>111</v>
      </c>
      <c r="E10" s="106" t="s">
        <v>143</v>
      </c>
      <c r="F10" s="15"/>
      <c r="G10" s="44" t="s">
        <v>1</v>
      </c>
      <c r="H10" s="3" t="s">
        <v>7</v>
      </c>
      <c r="I10" s="3" t="s">
        <v>18</v>
      </c>
      <c r="J10" s="99" t="s">
        <v>124</v>
      </c>
      <c r="K10" s="4" t="s">
        <v>16</v>
      </c>
      <c r="L10" s="4" t="s">
        <v>139</v>
      </c>
    </row>
    <row r="11" spans="1:12" ht="8.25" customHeight="1">
      <c r="A11" s="45"/>
    </row>
    <row r="12" spans="1:12" ht="20.149999999999999" customHeight="1">
      <c r="A12" s="39" t="s">
        <v>166</v>
      </c>
    </row>
    <row r="13" spans="1:12" ht="20.149999999999999" customHeight="1">
      <c r="A13" s="45"/>
      <c r="B13" s="154" t="s">
        <v>53</v>
      </c>
      <c r="C13" s="155"/>
      <c r="D13" s="136" t="s">
        <v>43</v>
      </c>
      <c r="E13" s="136"/>
      <c r="F13" s="107" t="s">
        <v>44</v>
      </c>
      <c r="G13" s="107" t="s">
        <v>45</v>
      </c>
      <c r="H13" s="136" t="s">
        <v>46</v>
      </c>
      <c r="I13" s="136"/>
      <c r="J13" s="136"/>
      <c r="K13" s="154" t="s">
        <v>54</v>
      </c>
      <c r="L13" s="155"/>
    </row>
    <row r="14" spans="1:12" ht="39" customHeight="1">
      <c r="A14" s="45"/>
      <c r="B14" s="154" t="s">
        <v>47</v>
      </c>
      <c r="C14" s="155"/>
      <c r="D14" s="136" t="s">
        <v>48</v>
      </c>
      <c r="E14" s="136"/>
      <c r="F14" s="107" t="s">
        <v>49</v>
      </c>
      <c r="G14" s="107" t="s">
        <v>2</v>
      </c>
      <c r="H14" s="136" t="s">
        <v>51</v>
      </c>
      <c r="I14" s="136"/>
      <c r="J14" s="136"/>
      <c r="K14" s="156" t="s">
        <v>52</v>
      </c>
      <c r="L14" s="157"/>
    </row>
    <row r="15" spans="1:12" ht="68.25" customHeight="1">
      <c r="A15" s="45"/>
      <c r="B15" s="152" t="s">
        <v>112</v>
      </c>
      <c r="C15" s="153"/>
      <c r="D15" s="129" t="s">
        <v>144</v>
      </c>
      <c r="E15" s="129"/>
      <c r="F15" s="118">
        <f>'MPS(input)'!E15</f>
        <v>0</v>
      </c>
      <c r="G15" s="120" t="s">
        <v>62</v>
      </c>
      <c r="H15" s="151"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51"/>
      <c r="J15" s="151"/>
      <c r="K15" s="158">
        <f>'MPS(input)'!J15</f>
        <v>0</v>
      </c>
      <c r="L15" s="159"/>
    </row>
    <row r="16" spans="1:12" ht="96" customHeight="1">
      <c r="A16" s="45"/>
      <c r="B16" s="152" t="s">
        <v>112</v>
      </c>
      <c r="C16" s="153"/>
      <c r="D16" s="129" t="s">
        <v>145</v>
      </c>
      <c r="E16" s="129"/>
      <c r="F16" s="118">
        <f>'MPS(input)'!E16</f>
        <v>0</v>
      </c>
      <c r="G16" s="120" t="s">
        <v>62</v>
      </c>
      <c r="H16" s="151" t="str">
        <f>'MPS(input)'!G16</f>
        <v>Power generation efficiency obtained from manufacturer's specification</v>
      </c>
      <c r="I16" s="151"/>
      <c r="J16" s="151"/>
      <c r="K16" s="160" t="str">
        <f>'MPS(input)'!J16</f>
        <v>Calculated</v>
      </c>
      <c r="L16" s="161"/>
    </row>
    <row r="17" spans="1:12" ht="103.5" customHeight="1">
      <c r="A17" s="45"/>
      <c r="B17" s="152" t="s">
        <v>112</v>
      </c>
      <c r="C17" s="153"/>
      <c r="D17" s="140" t="s">
        <v>146</v>
      </c>
      <c r="E17" s="141"/>
      <c r="F17" s="118">
        <f>'MPS(input)'!E17</f>
        <v>0</v>
      </c>
      <c r="G17" s="120" t="s">
        <v>62</v>
      </c>
      <c r="H17" s="151" t="str">
        <f>'MPS(input)'!G17</f>
        <v>The power generation efficiency calculated from monitored data of the amount of fuel input for power generation and the amount of electricity generated</v>
      </c>
      <c r="I17" s="151"/>
      <c r="J17" s="151"/>
      <c r="K17" s="160" t="str">
        <f>'MPS(input)'!J17</f>
        <v>Calculated</v>
      </c>
      <c r="L17" s="161"/>
    </row>
    <row r="18" spans="1:12" ht="123" customHeight="1">
      <c r="A18" s="45"/>
      <c r="B18" s="152" t="s">
        <v>112</v>
      </c>
      <c r="C18" s="153"/>
      <c r="D18" s="129" t="s">
        <v>147</v>
      </c>
      <c r="E18" s="129"/>
      <c r="F18" s="118">
        <f>'MPS(input)'!E18</f>
        <v>0</v>
      </c>
      <c r="G18" s="120" t="s">
        <v>62</v>
      </c>
      <c r="H18" s="151"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51"/>
      <c r="J18" s="151"/>
      <c r="K18" s="158">
        <f>'MPS(input)'!J18</f>
        <v>0</v>
      </c>
      <c r="L18" s="159"/>
    </row>
    <row r="19" spans="1:12" ht="68.25" customHeight="1">
      <c r="A19" s="45"/>
      <c r="B19" s="152" t="s">
        <v>112</v>
      </c>
      <c r="C19" s="153"/>
      <c r="D19" s="129" t="s">
        <v>148</v>
      </c>
      <c r="E19" s="129"/>
      <c r="F19" s="118">
        <f>'MPS(input)'!E19</f>
        <v>0</v>
      </c>
      <c r="G19" s="120" t="s">
        <v>62</v>
      </c>
      <c r="H19" s="151" t="str">
        <f>'MPS(input)'!G19</f>
        <v>The evidence stating information relevant to the value of emission factor (e.g. data of power generation, type of power plant, type of fossil fuel, period of time)</v>
      </c>
      <c r="I19" s="151"/>
      <c r="J19" s="151"/>
      <c r="K19" s="158">
        <f>'MPS(input)'!J19</f>
        <v>0</v>
      </c>
      <c r="L19" s="159"/>
    </row>
    <row r="20" spans="1:12" ht="54.75" customHeight="1">
      <c r="A20" s="45"/>
      <c r="B20" s="152" t="s">
        <v>113</v>
      </c>
      <c r="C20" s="153"/>
      <c r="D20" s="129" t="s">
        <v>133</v>
      </c>
      <c r="E20" s="129"/>
      <c r="F20" s="119" t="str">
        <f>'MPS(input)'!E20</f>
        <v>-</v>
      </c>
      <c r="G20" s="89" t="s">
        <v>3</v>
      </c>
      <c r="H20" s="151" t="str">
        <f>'MPS(input)'!G20</f>
        <v>Selected from the default values set in the methodology</v>
      </c>
      <c r="I20" s="151"/>
      <c r="J20" s="151"/>
      <c r="K20" s="160" t="str">
        <f>'MPS(input)'!J20</f>
        <v>Input on "MPS
(input_separate)"</v>
      </c>
      <c r="L20" s="161"/>
    </row>
    <row r="21" spans="1:12" ht="54.75" customHeight="1">
      <c r="A21" s="45"/>
      <c r="B21" s="152" t="s">
        <v>114</v>
      </c>
      <c r="C21" s="153"/>
      <c r="D21" s="129" t="s">
        <v>134</v>
      </c>
      <c r="E21" s="129"/>
      <c r="F21" s="119" t="str">
        <f>'MPS(input)'!E21</f>
        <v>-</v>
      </c>
      <c r="G21" s="89" t="s">
        <v>3</v>
      </c>
      <c r="H21" s="151" t="str">
        <f>'MPS(input)'!G21</f>
        <v>Specifications of project refrigerator i prepared for the quotation or factory acceptance test data at the time of shipment by manufacturer</v>
      </c>
      <c r="I21" s="151"/>
      <c r="J21" s="151"/>
      <c r="K21" s="160" t="str">
        <f>'MPS(input)'!J21</f>
        <v>Input on "MPS
(input_separate)"</v>
      </c>
      <c r="L21" s="161"/>
    </row>
    <row r="22" spans="1:12" ht="54.75" customHeight="1">
      <c r="A22" s="45"/>
      <c r="B22" s="152" t="s">
        <v>115</v>
      </c>
      <c r="C22" s="153"/>
      <c r="D22" s="129" t="s">
        <v>28</v>
      </c>
      <c r="E22" s="129"/>
      <c r="F22" s="121">
        <f>'MPS(input)'!E22</f>
        <v>0</v>
      </c>
      <c r="G22" s="48" t="s">
        <v>29</v>
      </c>
      <c r="H22" s="151" t="str">
        <f>'MPS(input)'!G22</f>
        <v>Specification of the captive power generation system provided by the manufacturer</v>
      </c>
      <c r="I22" s="151"/>
      <c r="J22" s="151"/>
      <c r="K22" s="160" t="str">
        <f>'MPS(input)'!J22</f>
        <v>For
Case 2), Option a); and
Case 3), Option b)</v>
      </c>
      <c r="L22" s="161"/>
    </row>
    <row r="23" spans="1:12" ht="100.15" customHeight="1">
      <c r="A23" s="45"/>
      <c r="B23" s="152" t="s">
        <v>116</v>
      </c>
      <c r="C23" s="153"/>
      <c r="D23" s="129" t="s">
        <v>31</v>
      </c>
      <c r="E23" s="129"/>
      <c r="F23" s="121">
        <f>'MPS(input)'!E23</f>
        <v>0</v>
      </c>
      <c r="G23" s="48" t="s">
        <v>136</v>
      </c>
      <c r="H23" s="151" t="str">
        <f>'MPS(input)'!G23</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3" s="151"/>
      <c r="J23" s="151"/>
      <c r="K23" s="160" t="str">
        <f>'MPS(input)'!J23</f>
        <v>For
Case 2), Option b); and
Case 3), Option c)</v>
      </c>
      <c r="L23" s="161"/>
    </row>
    <row r="24" spans="1:12" ht="99.75" customHeight="1">
      <c r="A24" s="45"/>
      <c r="B24" s="152" t="s">
        <v>117</v>
      </c>
      <c r="C24" s="153"/>
      <c r="D24" s="129" t="s">
        <v>61</v>
      </c>
      <c r="E24" s="129"/>
      <c r="F24" s="122">
        <f>'MPS(input)'!E24</f>
        <v>0</v>
      </c>
      <c r="G24" s="48" t="s">
        <v>63</v>
      </c>
      <c r="H24" s="151" t="str">
        <f>'MPS(input)'!G24</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4" s="151"/>
      <c r="J24" s="151"/>
      <c r="K24" s="160" t="str">
        <f>'MPS(input)'!J24</f>
        <v>For
Case 2), Options a) and b); and
Case 3), Options b) and c)</v>
      </c>
      <c r="L24" s="161"/>
    </row>
    <row r="25" spans="1:12" ht="6.75" customHeight="1">
      <c r="A25" s="45"/>
    </row>
    <row r="26" spans="1:12" ht="18.75" customHeight="1">
      <c r="A26" s="49" t="s">
        <v>176</v>
      </c>
      <c r="B26" s="49"/>
    </row>
    <row r="27" spans="1:12" ht="17.5" thickBot="1">
      <c r="B27" s="116" t="s">
        <v>167</v>
      </c>
      <c r="C27" s="130" t="s">
        <v>106</v>
      </c>
      <c r="D27" s="131"/>
      <c r="E27" s="50" t="s">
        <v>2</v>
      </c>
    </row>
    <row r="28" spans="1:12" ht="16.5" thickBot="1">
      <c r="B28" s="126"/>
      <c r="C28" s="127">
        <f>ROUNDDOWN('MRS(calc_process) '!G6,0)</f>
        <v>0</v>
      </c>
      <c r="D28" s="128"/>
      <c r="E28" s="51" t="s">
        <v>66</v>
      </c>
    </row>
    <row r="29" spans="1:12" ht="20.149999999999999" customHeight="1">
      <c r="B29" s="52"/>
      <c r="C29" s="52"/>
      <c r="F29" s="53"/>
      <c r="G29" s="53"/>
    </row>
    <row r="30" spans="1:12" ht="18.75" customHeight="1">
      <c r="A30" s="39" t="s">
        <v>4</v>
      </c>
    </row>
    <row r="31" spans="1:12" ht="18" customHeight="1">
      <c r="B31" s="54" t="s">
        <v>5</v>
      </c>
      <c r="C31" s="93" t="s">
        <v>76</v>
      </c>
      <c r="D31" s="94"/>
      <c r="E31" s="94"/>
      <c r="F31" s="94"/>
      <c r="G31" s="94"/>
      <c r="H31" s="94"/>
      <c r="I31" s="94"/>
      <c r="J31" s="95"/>
    </row>
    <row r="32" spans="1:12" ht="18" customHeight="1">
      <c r="B32" s="54" t="s">
        <v>6</v>
      </c>
      <c r="C32" s="93" t="s">
        <v>77</v>
      </c>
      <c r="D32" s="94"/>
      <c r="E32" s="94"/>
      <c r="F32" s="94"/>
      <c r="G32" s="94"/>
      <c r="H32" s="94"/>
      <c r="I32" s="94"/>
      <c r="J32" s="95"/>
    </row>
    <row r="33" spans="2:10" ht="18" customHeight="1">
      <c r="B33" s="54" t="s">
        <v>7</v>
      </c>
      <c r="C33" s="93" t="s">
        <v>78</v>
      </c>
      <c r="D33" s="94"/>
      <c r="E33" s="94"/>
      <c r="F33" s="94"/>
      <c r="G33" s="94"/>
      <c r="H33" s="94"/>
      <c r="I33" s="94"/>
      <c r="J33" s="95"/>
    </row>
  </sheetData>
  <sheetProtection algorithmName="SHA-512" hashValue="t8KQgftTTKiSGkYibbyZ9NudpASkJXxvEsvCrE4q+f4JRjNqxZn0YVAn2S/DAYHTPZmAHgKmMyBnD19SqgM4cg==" saltValue="YvgQ+0Muj5f16KJ1/K5Tsg==" spinCount="100000" sheet="1" objects="1" scenarios="1" formatCells="0" formatRows="0"/>
  <mergeCells count="50">
    <mergeCell ref="K23:L23"/>
    <mergeCell ref="K24:L24"/>
    <mergeCell ref="K18:L18"/>
    <mergeCell ref="K19:L19"/>
    <mergeCell ref="K20:L20"/>
    <mergeCell ref="K21:L21"/>
    <mergeCell ref="K22:L22"/>
    <mergeCell ref="K13:L13"/>
    <mergeCell ref="K14:L14"/>
    <mergeCell ref="K15:L15"/>
    <mergeCell ref="K16:L16"/>
    <mergeCell ref="K17:L17"/>
    <mergeCell ref="B13:C13"/>
    <mergeCell ref="B14:C14"/>
    <mergeCell ref="B15:C15"/>
    <mergeCell ref="B16:C16"/>
    <mergeCell ref="B17:C17"/>
    <mergeCell ref="B18:C18"/>
    <mergeCell ref="B19:C19"/>
    <mergeCell ref="B20:C20"/>
    <mergeCell ref="D18:E18"/>
    <mergeCell ref="H18:J18"/>
    <mergeCell ref="D15:E15"/>
    <mergeCell ref="H15:J15"/>
    <mergeCell ref="D16:E16"/>
    <mergeCell ref="H16:J16"/>
    <mergeCell ref="D13:E13"/>
    <mergeCell ref="H13:J13"/>
    <mergeCell ref="D14:E14"/>
    <mergeCell ref="H14:J14"/>
    <mergeCell ref="D17:E17"/>
    <mergeCell ref="H17:J17"/>
    <mergeCell ref="D20:E20"/>
    <mergeCell ref="H20:J20"/>
    <mergeCell ref="H21:J21"/>
    <mergeCell ref="D19:E19"/>
    <mergeCell ref="H19:J19"/>
    <mergeCell ref="D22:E22"/>
    <mergeCell ref="H22:J22"/>
    <mergeCell ref="D21:E21"/>
    <mergeCell ref="C27:D27"/>
    <mergeCell ref="C28:D28"/>
    <mergeCell ref="D23:E23"/>
    <mergeCell ref="H23:J23"/>
    <mergeCell ref="D24:E24"/>
    <mergeCell ref="H24:J24"/>
    <mergeCell ref="B23:C23"/>
    <mergeCell ref="B24:C24"/>
    <mergeCell ref="B21:C21"/>
    <mergeCell ref="B22:C22"/>
  </mergeCells>
  <phoneticPr fontId="3"/>
  <pageMargins left="0.70866141732283472" right="0.70866141732283472" top="0.74803149606299213" bottom="0.74803149606299213" header="0.31496062992125984" footer="0.31496062992125984"/>
  <pageSetup paperSize="9" scale="48" fitToHeight="3" orientation="landscape" r:id="rId1"/>
  <rowBreaks count="1" manualBreakCount="1">
    <brk id="1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A418-1867-4AA8-A03D-1A5256324008}">
  <sheetPr>
    <tabColor theme="5" tint="0.39997558519241921"/>
    <pageSetUpPr fitToPage="1"/>
  </sheetPr>
  <dimension ref="A1:R27"/>
  <sheetViews>
    <sheetView showGridLines="0" view="pageBreakPreview" zoomScale="80" zoomScaleNormal="70" zoomScaleSheetLayoutView="80" workbookViewId="0"/>
  </sheetViews>
  <sheetFormatPr defaultColWidth="9" defaultRowHeight="14"/>
  <cols>
    <col min="1" max="8" width="13.6328125" style="55" customWidth="1"/>
    <col min="9" max="9" width="25.6328125" style="55" customWidth="1"/>
    <col min="10" max="18" width="13.6328125" style="55" customWidth="1"/>
    <col min="19" max="16384" width="9" style="55"/>
  </cols>
  <sheetData>
    <row r="1" spans="1:18">
      <c r="R1" s="56" t="str">
        <f>'MPS(input)'!K1</f>
        <v>Monitoring Spreadsheet: JCM_TH_AM011_ver01.0</v>
      </c>
    </row>
    <row r="2" spans="1:18">
      <c r="R2" s="56" t="str">
        <f>'MPS(input)'!K2</f>
        <v>Reference Number:</v>
      </c>
    </row>
    <row r="3" spans="1:18" s="58" customFormat="1" ht="27.65" customHeight="1">
      <c r="A3" s="57"/>
      <c r="B3" s="57"/>
      <c r="C3" s="142" t="s">
        <v>171</v>
      </c>
      <c r="D3" s="143"/>
      <c r="E3" s="144"/>
      <c r="F3" s="142" t="s">
        <v>172</v>
      </c>
      <c r="G3" s="143"/>
      <c r="H3" s="143"/>
      <c r="I3" s="143"/>
      <c r="J3" s="143"/>
      <c r="K3" s="143"/>
      <c r="L3" s="143"/>
      <c r="M3" s="143"/>
      <c r="N3" s="143"/>
      <c r="O3" s="144"/>
      <c r="P3" s="145" t="s">
        <v>173</v>
      </c>
      <c r="Q3" s="146"/>
      <c r="R3" s="147"/>
    </row>
    <row r="4" spans="1:18" ht="15.5">
      <c r="A4" s="108" t="s">
        <v>34</v>
      </c>
      <c r="B4" s="87" t="s">
        <v>108</v>
      </c>
      <c r="C4" s="87" t="s">
        <v>109</v>
      </c>
      <c r="D4" s="100" t="s">
        <v>110</v>
      </c>
      <c r="E4" s="100" t="s">
        <v>111</v>
      </c>
      <c r="F4" s="101" t="s">
        <v>112</v>
      </c>
      <c r="G4" s="101" t="s">
        <v>112</v>
      </c>
      <c r="H4" s="101" t="s">
        <v>112</v>
      </c>
      <c r="I4" s="101" t="s">
        <v>112</v>
      </c>
      <c r="J4" s="101" t="s">
        <v>112</v>
      </c>
      <c r="K4" s="101" t="s">
        <v>113</v>
      </c>
      <c r="L4" s="101" t="s">
        <v>114</v>
      </c>
      <c r="M4" s="101" t="s">
        <v>115</v>
      </c>
      <c r="N4" s="101" t="s">
        <v>116</v>
      </c>
      <c r="O4" s="101" t="s">
        <v>117</v>
      </c>
      <c r="P4" s="87" t="s">
        <v>118</v>
      </c>
      <c r="Q4" s="87" t="s">
        <v>119</v>
      </c>
      <c r="R4" s="87" t="s">
        <v>120</v>
      </c>
    </row>
    <row r="5" spans="1:18" ht="228.75" customHeight="1">
      <c r="A5" s="108" t="s">
        <v>35</v>
      </c>
      <c r="B5" s="60" t="s">
        <v>131</v>
      </c>
      <c r="C5" s="106" t="s">
        <v>132</v>
      </c>
      <c r="D5" s="106" t="s">
        <v>142</v>
      </c>
      <c r="E5" s="106" t="s">
        <v>143</v>
      </c>
      <c r="F5" s="109" t="s">
        <v>144</v>
      </c>
      <c r="G5" s="62" t="s">
        <v>149</v>
      </c>
      <c r="H5" s="62" t="s">
        <v>150</v>
      </c>
      <c r="I5" s="62" t="s">
        <v>151</v>
      </c>
      <c r="J5" s="62" t="s">
        <v>152</v>
      </c>
      <c r="K5" s="62" t="s">
        <v>133</v>
      </c>
      <c r="L5" s="62" t="s">
        <v>134</v>
      </c>
      <c r="M5" s="62" t="s">
        <v>28</v>
      </c>
      <c r="N5" s="62" t="s">
        <v>31</v>
      </c>
      <c r="O5" s="63" t="s">
        <v>61</v>
      </c>
      <c r="P5" s="61" t="s">
        <v>121</v>
      </c>
      <c r="Q5" s="61" t="s">
        <v>122</v>
      </c>
      <c r="R5" s="61" t="s">
        <v>123</v>
      </c>
    </row>
    <row r="6" spans="1:18" ht="28">
      <c r="A6" s="108" t="s">
        <v>36</v>
      </c>
      <c r="B6" s="88" t="s">
        <v>19</v>
      </c>
      <c r="C6" s="84" t="s">
        <v>1</v>
      </c>
      <c r="D6" s="106" t="s">
        <v>135</v>
      </c>
      <c r="E6" s="84" t="s">
        <v>1</v>
      </c>
      <c r="F6" s="85" t="s">
        <v>62</v>
      </c>
      <c r="G6" s="85" t="s">
        <v>62</v>
      </c>
      <c r="H6" s="85" t="s">
        <v>62</v>
      </c>
      <c r="I6" s="85" t="s">
        <v>62</v>
      </c>
      <c r="J6" s="85" t="s">
        <v>62</v>
      </c>
      <c r="K6" s="89" t="s">
        <v>3</v>
      </c>
      <c r="L6" s="89" t="s">
        <v>3</v>
      </c>
      <c r="M6" s="89" t="s">
        <v>29</v>
      </c>
      <c r="N6" s="48" t="s">
        <v>136</v>
      </c>
      <c r="O6" s="89" t="s">
        <v>63</v>
      </c>
      <c r="P6" s="88" t="s">
        <v>64</v>
      </c>
      <c r="Q6" s="88" t="s">
        <v>64</v>
      </c>
      <c r="R6" s="88" t="s">
        <v>64</v>
      </c>
    </row>
    <row r="7" spans="1:18">
      <c r="A7" s="148" t="s">
        <v>38</v>
      </c>
      <c r="B7" s="14">
        <v>1</v>
      </c>
      <c r="C7" s="16"/>
      <c r="D7" s="64">
        <f>'MRS(input) '!$F$9</f>
        <v>0</v>
      </c>
      <c r="E7" s="65">
        <f>'MRS(input) '!$F$10</f>
        <v>0</v>
      </c>
      <c r="F7" s="66">
        <f>'MRS(input) '!$F$15</f>
        <v>0</v>
      </c>
      <c r="G7" s="77">
        <f>'MRS(input) '!$F$16</f>
        <v>0</v>
      </c>
      <c r="H7" s="77">
        <f>'MRS(input) '!$F$17</f>
        <v>0</v>
      </c>
      <c r="I7" s="77">
        <f>'MRS(input) '!$F$18</f>
        <v>0</v>
      </c>
      <c r="J7" s="110">
        <f>'MRS(input) '!$F$19</f>
        <v>0</v>
      </c>
      <c r="K7" s="124">
        <f>'MPS(input_separate)'!K7</f>
        <v>0</v>
      </c>
      <c r="L7" s="124">
        <f>'MPS(input_separate)'!L7</f>
        <v>0</v>
      </c>
      <c r="M7" s="86">
        <f>'MRS(input) '!$F$22</f>
        <v>0</v>
      </c>
      <c r="N7" s="68">
        <f>'MRS(input) '!$F$23</f>
        <v>0</v>
      </c>
      <c r="O7" s="67">
        <f>'MRS(input) '!$F$24</f>
        <v>0</v>
      </c>
      <c r="P7" s="78">
        <f>IF(ISERROR(C7*(L7/K7)*SMALL(F7:J7,COUNTIF(F7:J7,0)+1)),0,(C7*(L7/K7)*SMALL(F7:J7,COUNTIF(F7:J7,0)+1)))</f>
        <v>0</v>
      </c>
      <c r="Q7" s="79">
        <f>IF(ISERROR(C7*SMALL(F7:J7,COUNTIF(F7:J7,0)+1)),0,(C7*SMALL(F7:J7,COUNTIF(F7:J7,0)+1)))</f>
        <v>0</v>
      </c>
      <c r="R7" s="80">
        <f>P7-Q7</f>
        <v>0</v>
      </c>
    </row>
    <row r="8" spans="1:18">
      <c r="A8" s="148"/>
      <c r="B8" s="14">
        <v>2</v>
      </c>
      <c r="C8" s="16"/>
      <c r="D8" s="64">
        <f>'MRS(input) '!$F$9</f>
        <v>0</v>
      </c>
      <c r="E8" s="65">
        <f>'MRS(input) '!$F$10</f>
        <v>0</v>
      </c>
      <c r="F8" s="66">
        <f>'MRS(input) '!$F$15</f>
        <v>0</v>
      </c>
      <c r="G8" s="77">
        <f>'MRS(input) '!$F$16</f>
        <v>0</v>
      </c>
      <c r="H8" s="77">
        <f>'MRS(input) '!$F$17</f>
        <v>0</v>
      </c>
      <c r="I8" s="77">
        <f>'MRS(input) '!$F$18</f>
        <v>0</v>
      </c>
      <c r="J8" s="110">
        <f>'MRS(input) '!$F$19</f>
        <v>0</v>
      </c>
      <c r="K8" s="124">
        <f>'MPS(input_separate)'!K8</f>
        <v>0</v>
      </c>
      <c r="L8" s="124">
        <f>'MPS(input_separate)'!L8</f>
        <v>0</v>
      </c>
      <c r="M8" s="86">
        <f>'MRS(input) '!$F$22</f>
        <v>0</v>
      </c>
      <c r="N8" s="68">
        <f>'MRS(input) '!$F$23</f>
        <v>0</v>
      </c>
      <c r="O8" s="67">
        <f>'MRS(input) '!$F$24</f>
        <v>0</v>
      </c>
      <c r="P8" s="78">
        <f t="shared" ref="P8:P26" si="0">IF(ISERROR(C8*(L8/K8)*SMALL(F8:J8,COUNTIF(F8:J8,0)+1)),0,(C8*(L8/K8)*SMALL(F8:J8,COUNTIF(F8:J8,0)+1)))</f>
        <v>0</v>
      </c>
      <c r="Q8" s="79">
        <f t="shared" ref="Q8:Q26" si="1">IF(ISERROR(C8*SMALL(F8:J8,COUNTIF(F8:J8,0)+1)),0,(C8*SMALL(F8:J8,COUNTIF(F8:J8,0)+1)))</f>
        <v>0</v>
      </c>
      <c r="R8" s="80">
        <f t="shared" ref="R8:R26" si="2">P8-Q8</f>
        <v>0</v>
      </c>
    </row>
    <row r="9" spans="1:18">
      <c r="A9" s="148"/>
      <c r="B9" s="14">
        <v>3</v>
      </c>
      <c r="C9" s="16"/>
      <c r="D9" s="64">
        <f>'MRS(input) '!$F$9</f>
        <v>0</v>
      </c>
      <c r="E9" s="65">
        <f>'MRS(input) '!$F$10</f>
        <v>0</v>
      </c>
      <c r="F9" s="66">
        <f>'MRS(input) '!$F$15</f>
        <v>0</v>
      </c>
      <c r="G9" s="77">
        <f>'MRS(input) '!$F$16</f>
        <v>0</v>
      </c>
      <c r="H9" s="77">
        <f>'MRS(input) '!$F$17</f>
        <v>0</v>
      </c>
      <c r="I9" s="77">
        <f>'MRS(input) '!$F$18</f>
        <v>0</v>
      </c>
      <c r="J9" s="110">
        <f>'MRS(input) '!$F$19</f>
        <v>0</v>
      </c>
      <c r="K9" s="124">
        <f>'MPS(input_separate)'!K9</f>
        <v>0</v>
      </c>
      <c r="L9" s="124">
        <f>'MPS(input_separate)'!L9</f>
        <v>0</v>
      </c>
      <c r="M9" s="86">
        <f>'MRS(input) '!$F$22</f>
        <v>0</v>
      </c>
      <c r="N9" s="68">
        <f>'MRS(input) '!$F$23</f>
        <v>0</v>
      </c>
      <c r="O9" s="67">
        <f>'MRS(input) '!$F$24</f>
        <v>0</v>
      </c>
      <c r="P9" s="78">
        <f t="shared" si="0"/>
        <v>0</v>
      </c>
      <c r="Q9" s="79">
        <f t="shared" si="1"/>
        <v>0</v>
      </c>
      <c r="R9" s="80">
        <f t="shared" si="2"/>
        <v>0</v>
      </c>
    </row>
    <row r="10" spans="1:18">
      <c r="A10" s="148"/>
      <c r="B10" s="14">
        <v>4</v>
      </c>
      <c r="C10" s="16"/>
      <c r="D10" s="64">
        <f>'MRS(input) '!$F$9</f>
        <v>0</v>
      </c>
      <c r="E10" s="65">
        <f>'MRS(input) '!$F$10</f>
        <v>0</v>
      </c>
      <c r="F10" s="66">
        <f>'MRS(input) '!$F$15</f>
        <v>0</v>
      </c>
      <c r="G10" s="77">
        <f>'MRS(input) '!$F$16</f>
        <v>0</v>
      </c>
      <c r="H10" s="77">
        <f>'MRS(input) '!$F$17</f>
        <v>0</v>
      </c>
      <c r="I10" s="77">
        <f>'MRS(input) '!$F$18</f>
        <v>0</v>
      </c>
      <c r="J10" s="110">
        <f>'MRS(input) '!$F$19</f>
        <v>0</v>
      </c>
      <c r="K10" s="124">
        <f>'MPS(input_separate)'!K10</f>
        <v>0</v>
      </c>
      <c r="L10" s="124">
        <f>'MPS(input_separate)'!L10</f>
        <v>0</v>
      </c>
      <c r="M10" s="86">
        <f>'MRS(input) '!$F$22</f>
        <v>0</v>
      </c>
      <c r="N10" s="68">
        <f>'MRS(input) '!$F$23</f>
        <v>0</v>
      </c>
      <c r="O10" s="67">
        <f>'MRS(input) '!$F$24</f>
        <v>0</v>
      </c>
      <c r="P10" s="78">
        <f t="shared" si="0"/>
        <v>0</v>
      </c>
      <c r="Q10" s="79">
        <f t="shared" si="1"/>
        <v>0</v>
      </c>
      <c r="R10" s="80">
        <f t="shared" si="2"/>
        <v>0</v>
      </c>
    </row>
    <row r="11" spans="1:18">
      <c r="A11" s="148"/>
      <c r="B11" s="14">
        <v>5</v>
      </c>
      <c r="C11" s="16"/>
      <c r="D11" s="64">
        <f>'MRS(input) '!$F$9</f>
        <v>0</v>
      </c>
      <c r="E11" s="65">
        <f>'MRS(input) '!$F$10</f>
        <v>0</v>
      </c>
      <c r="F11" s="66">
        <f>'MRS(input) '!$F$15</f>
        <v>0</v>
      </c>
      <c r="G11" s="77">
        <f>'MRS(input) '!$F$16</f>
        <v>0</v>
      </c>
      <c r="H11" s="77">
        <f>'MRS(input) '!$F$17</f>
        <v>0</v>
      </c>
      <c r="I11" s="77">
        <f>'MRS(input) '!$F$18</f>
        <v>0</v>
      </c>
      <c r="J11" s="110">
        <f>'MRS(input) '!$F$19</f>
        <v>0</v>
      </c>
      <c r="K11" s="124">
        <f>'MPS(input_separate)'!K11</f>
        <v>0</v>
      </c>
      <c r="L11" s="124">
        <f>'MPS(input_separate)'!L11</f>
        <v>0</v>
      </c>
      <c r="M11" s="86">
        <f>'MRS(input) '!$F$22</f>
        <v>0</v>
      </c>
      <c r="N11" s="68">
        <f>'MRS(input) '!$F$23</f>
        <v>0</v>
      </c>
      <c r="O11" s="67">
        <f>'MRS(input) '!$F$24</f>
        <v>0</v>
      </c>
      <c r="P11" s="78">
        <f t="shared" si="0"/>
        <v>0</v>
      </c>
      <c r="Q11" s="79">
        <f t="shared" si="1"/>
        <v>0</v>
      </c>
      <c r="R11" s="80">
        <f t="shared" si="2"/>
        <v>0</v>
      </c>
    </row>
    <row r="12" spans="1:18">
      <c r="A12" s="148"/>
      <c r="B12" s="14">
        <v>6</v>
      </c>
      <c r="C12" s="16"/>
      <c r="D12" s="64">
        <f>'MRS(input) '!$F$9</f>
        <v>0</v>
      </c>
      <c r="E12" s="65">
        <f>'MRS(input) '!$F$10</f>
        <v>0</v>
      </c>
      <c r="F12" s="66">
        <f>'MRS(input) '!$F$15</f>
        <v>0</v>
      </c>
      <c r="G12" s="77">
        <f>'MRS(input) '!$F$16</f>
        <v>0</v>
      </c>
      <c r="H12" s="77">
        <f>'MRS(input) '!$F$17</f>
        <v>0</v>
      </c>
      <c r="I12" s="77">
        <f>'MRS(input) '!$F$18</f>
        <v>0</v>
      </c>
      <c r="J12" s="110">
        <f>'MRS(input) '!$F$19</f>
        <v>0</v>
      </c>
      <c r="K12" s="124">
        <f>'MPS(input_separate)'!K12</f>
        <v>0</v>
      </c>
      <c r="L12" s="124">
        <f>'MPS(input_separate)'!L12</f>
        <v>0</v>
      </c>
      <c r="M12" s="86">
        <f>'MRS(input) '!$F$22</f>
        <v>0</v>
      </c>
      <c r="N12" s="68">
        <f>'MRS(input) '!$F$23</f>
        <v>0</v>
      </c>
      <c r="O12" s="67">
        <f>'MRS(input) '!$F$24</f>
        <v>0</v>
      </c>
      <c r="P12" s="78">
        <f t="shared" si="0"/>
        <v>0</v>
      </c>
      <c r="Q12" s="79">
        <f t="shared" si="1"/>
        <v>0</v>
      </c>
      <c r="R12" s="80">
        <f t="shared" si="2"/>
        <v>0</v>
      </c>
    </row>
    <row r="13" spans="1:18">
      <c r="A13" s="148"/>
      <c r="B13" s="14">
        <v>7</v>
      </c>
      <c r="C13" s="16"/>
      <c r="D13" s="64">
        <f>'MRS(input) '!$F$9</f>
        <v>0</v>
      </c>
      <c r="E13" s="65">
        <f>'MRS(input) '!$F$10</f>
        <v>0</v>
      </c>
      <c r="F13" s="66">
        <f>'MRS(input) '!$F$15</f>
        <v>0</v>
      </c>
      <c r="G13" s="77">
        <f>'MRS(input) '!$F$16</f>
        <v>0</v>
      </c>
      <c r="H13" s="77">
        <f>'MRS(input) '!$F$17</f>
        <v>0</v>
      </c>
      <c r="I13" s="77">
        <f>'MRS(input) '!$F$18</f>
        <v>0</v>
      </c>
      <c r="J13" s="110">
        <f>'MRS(input) '!$F$19</f>
        <v>0</v>
      </c>
      <c r="K13" s="124">
        <f>'MPS(input_separate)'!K13</f>
        <v>0</v>
      </c>
      <c r="L13" s="124">
        <f>'MPS(input_separate)'!L13</f>
        <v>0</v>
      </c>
      <c r="M13" s="86">
        <f>'MRS(input) '!$F$22</f>
        <v>0</v>
      </c>
      <c r="N13" s="68">
        <f>'MRS(input) '!$F$23</f>
        <v>0</v>
      </c>
      <c r="O13" s="67">
        <f>'MRS(input) '!$F$24</f>
        <v>0</v>
      </c>
      <c r="P13" s="78">
        <f t="shared" si="0"/>
        <v>0</v>
      </c>
      <c r="Q13" s="79">
        <f t="shared" si="1"/>
        <v>0</v>
      </c>
      <c r="R13" s="80">
        <f t="shared" si="2"/>
        <v>0</v>
      </c>
    </row>
    <row r="14" spans="1:18">
      <c r="A14" s="148"/>
      <c r="B14" s="14">
        <v>8</v>
      </c>
      <c r="C14" s="16"/>
      <c r="D14" s="64">
        <f>'MRS(input) '!$F$9</f>
        <v>0</v>
      </c>
      <c r="E14" s="65">
        <f>'MRS(input) '!$F$10</f>
        <v>0</v>
      </c>
      <c r="F14" s="66">
        <f>'MRS(input) '!$F$15</f>
        <v>0</v>
      </c>
      <c r="G14" s="77">
        <f>'MRS(input) '!$F$16</f>
        <v>0</v>
      </c>
      <c r="H14" s="77">
        <f>'MRS(input) '!$F$17</f>
        <v>0</v>
      </c>
      <c r="I14" s="77">
        <f>'MRS(input) '!$F$18</f>
        <v>0</v>
      </c>
      <c r="J14" s="110">
        <f>'MRS(input) '!$F$19</f>
        <v>0</v>
      </c>
      <c r="K14" s="124">
        <f>'MPS(input_separate)'!K14</f>
        <v>0</v>
      </c>
      <c r="L14" s="124">
        <f>'MPS(input_separate)'!L14</f>
        <v>0</v>
      </c>
      <c r="M14" s="86">
        <f>'MRS(input) '!$F$22</f>
        <v>0</v>
      </c>
      <c r="N14" s="68">
        <f>'MRS(input) '!$F$23</f>
        <v>0</v>
      </c>
      <c r="O14" s="67">
        <f>'MRS(input) '!$F$24</f>
        <v>0</v>
      </c>
      <c r="P14" s="78">
        <f t="shared" si="0"/>
        <v>0</v>
      </c>
      <c r="Q14" s="79">
        <f t="shared" si="1"/>
        <v>0</v>
      </c>
      <c r="R14" s="80">
        <f t="shared" si="2"/>
        <v>0</v>
      </c>
    </row>
    <row r="15" spans="1:18">
      <c r="A15" s="148"/>
      <c r="B15" s="14">
        <v>9</v>
      </c>
      <c r="C15" s="16"/>
      <c r="D15" s="64">
        <f>'MRS(input) '!$F$9</f>
        <v>0</v>
      </c>
      <c r="E15" s="65">
        <f>'MRS(input) '!$F$10</f>
        <v>0</v>
      </c>
      <c r="F15" s="66">
        <f>'MRS(input) '!$F$15</f>
        <v>0</v>
      </c>
      <c r="G15" s="77">
        <f>'MRS(input) '!$F$16</f>
        <v>0</v>
      </c>
      <c r="H15" s="77">
        <f>'MRS(input) '!$F$17</f>
        <v>0</v>
      </c>
      <c r="I15" s="77">
        <f>'MRS(input) '!$F$18</f>
        <v>0</v>
      </c>
      <c r="J15" s="110">
        <f>'MRS(input) '!$F$19</f>
        <v>0</v>
      </c>
      <c r="K15" s="124">
        <f>'MPS(input_separate)'!K15</f>
        <v>0</v>
      </c>
      <c r="L15" s="124">
        <f>'MPS(input_separate)'!L15</f>
        <v>0</v>
      </c>
      <c r="M15" s="86">
        <f>'MRS(input) '!$F$22</f>
        <v>0</v>
      </c>
      <c r="N15" s="68">
        <f>'MRS(input) '!$F$23</f>
        <v>0</v>
      </c>
      <c r="O15" s="67">
        <f>'MRS(input) '!$F$24</f>
        <v>0</v>
      </c>
      <c r="P15" s="78">
        <f t="shared" si="0"/>
        <v>0</v>
      </c>
      <c r="Q15" s="79">
        <f t="shared" si="1"/>
        <v>0</v>
      </c>
      <c r="R15" s="80">
        <f t="shared" si="2"/>
        <v>0</v>
      </c>
    </row>
    <row r="16" spans="1:18">
      <c r="A16" s="148"/>
      <c r="B16" s="14">
        <v>10</v>
      </c>
      <c r="C16" s="16"/>
      <c r="D16" s="64">
        <f>'MRS(input) '!$F$9</f>
        <v>0</v>
      </c>
      <c r="E16" s="65">
        <f>'MRS(input) '!$F$10</f>
        <v>0</v>
      </c>
      <c r="F16" s="66">
        <f>'MRS(input) '!$F$15</f>
        <v>0</v>
      </c>
      <c r="G16" s="77">
        <f>'MRS(input) '!$F$16</f>
        <v>0</v>
      </c>
      <c r="H16" s="77">
        <f>'MRS(input) '!$F$17</f>
        <v>0</v>
      </c>
      <c r="I16" s="77">
        <f>'MRS(input) '!$F$18</f>
        <v>0</v>
      </c>
      <c r="J16" s="110">
        <f>'MRS(input) '!$F$19</f>
        <v>0</v>
      </c>
      <c r="K16" s="124">
        <f>'MPS(input_separate)'!K16</f>
        <v>0</v>
      </c>
      <c r="L16" s="124">
        <f>'MPS(input_separate)'!L16</f>
        <v>0</v>
      </c>
      <c r="M16" s="86">
        <f>'MRS(input) '!$F$22</f>
        <v>0</v>
      </c>
      <c r="N16" s="68">
        <f>'MRS(input) '!$F$23</f>
        <v>0</v>
      </c>
      <c r="O16" s="67">
        <f>'MRS(input) '!$F$24</f>
        <v>0</v>
      </c>
      <c r="P16" s="78">
        <f t="shared" si="0"/>
        <v>0</v>
      </c>
      <c r="Q16" s="79">
        <f t="shared" si="1"/>
        <v>0</v>
      </c>
      <c r="R16" s="80">
        <f t="shared" si="2"/>
        <v>0</v>
      </c>
    </row>
    <row r="17" spans="1:18">
      <c r="A17" s="148"/>
      <c r="B17" s="14">
        <v>11</v>
      </c>
      <c r="C17" s="16"/>
      <c r="D17" s="64">
        <f>'MRS(input) '!$F$9</f>
        <v>0</v>
      </c>
      <c r="E17" s="65">
        <f>'MRS(input) '!$F$10</f>
        <v>0</v>
      </c>
      <c r="F17" s="66">
        <f>'MRS(input) '!$F$15</f>
        <v>0</v>
      </c>
      <c r="G17" s="77">
        <f>'MRS(input) '!$F$16</f>
        <v>0</v>
      </c>
      <c r="H17" s="77">
        <f>'MRS(input) '!$F$17</f>
        <v>0</v>
      </c>
      <c r="I17" s="77">
        <f>'MRS(input) '!$F$18</f>
        <v>0</v>
      </c>
      <c r="J17" s="110">
        <f>'MRS(input) '!$F$19</f>
        <v>0</v>
      </c>
      <c r="K17" s="124">
        <f>'MPS(input_separate)'!K17</f>
        <v>0</v>
      </c>
      <c r="L17" s="124">
        <f>'MPS(input_separate)'!L17</f>
        <v>0</v>
      </c>
      <c r="M17" s="86">
        <f>'MRS(input) '!$F$22</f>
        <v>0</v>
      </c>
      <c r="N17" s="68">
        <f>'MRS(input) '!$F$23</f>
        <v>0</v>
      </c>
      <c r="O17" s="67">
        <f>'MRS(input) '!$F$24</f>
        <v>0</v>
      </c>
      <c r="P17" s="78">
        <f t="shared" si="0"/>
        <v>0</v>
      </c>
      <c r="Q17" s="79">
        <f t="shared" si="1"/>
        <v>0</v>
      </c>
      <c r="R17" s="80">
        <f t="shared" si="2"/>
        <v>0</v>
      </c>
    </row>
    <row r="18" spans="1:18">
      <c r="A18" s="148"/>
      <c r="B18" s="14">
        <v>12</v>
      </c>
      <c r="C18" s="16"/>
      <c r="D18" s="64">
        <f>'MRS(input) '!$F$9</f>
        <v>0</v>
      </c>
      <c r="E18" s="65">
        <f>'MRS(input) '!$F$10</f>
        <v>0</v>
      </c>
      <c r="F18" s="66">
        <f>'MRS(input) '!$F$15</f>
        <v>0</v>
      </c>
      <c r="G18" s="77">
        <f>'MRS(input) '!$F$16</f>
        <v>0</v>
      </c>
      <c r="H18" s="77">
        <f>'MRS(input) '!$F$17</f>
        <v>0</v>
      </c>
      <c r="I18" s="77">
        <f>'MRS(input) '!$F$18</f>
        <v>0</v>
      </c>
      <c r="J18" s="110">
        <f>'MRS(input) '!$F$19</f>
        <v>0</v>
      </c>
      <c r="K18" s="124">
        <f>'MPS(input_separate)'!K18</f>
        <v>0</v>
      </c>
      <c r="L18" s="124">
        <f>'MPS(input_separate)'!L18</f>
        <v>0</v>
      </c>
      <c r="M18" s="86">
        <f>'MRS(input) '!$F$22</f>
        <v>0</v>
      </c>
      <c r="N18" s="68">
        <f>'MRS(input) '!$F$23</f>
        <v>0</v>
      </c>
      <c r="O18" s="67">
        <f>'MRS(input) '!$F$24</f>
        <v>0</v>
      </c>
      <c r="P18" s="78">
        <f t="shared" si="0"/>
        <v>0</v>
      </c>
      <c r="Q18" s="79">
        <f t="shared" si="1"/>
        <v>0</v>
      </c>
      <c r="R18" s="80">
        <f t="shared" si="2"/>
        <v>0</v>
      </c>
    </row>
    <row r="19" spans="1:18">
      <c r="A19" s="148"/>
      <c r="B19" s="14">
        <v>13</v>
      </c>
      <c r="C19" s="16"/>
      <c r="D19" s="64">
        <f>'MRS(input) '!$F$9</f>
        <v>0</v>
      </c>
      <c r="E19" s="65">
        <f>'MRS(input) '!$F$10</f>
        <v>0</v>
      </c>
      <c r="F19" s="66">
        <f>'MRS(input) '!$F$15</f>
        <v>0</v>
      </c>
      <c r="G19" s="77">
        <f>'MRS(input) '!$F$16</f>
        <v>0</v>
      </c>
      <c r="H19" s="77">
        <f>'MRS(input) '!$F$17</f>
        <v>0</v>
      </c>
      <c r="I19" s="77">
        <f>'MRS(input) '!$F$18</f>
        <v>0</v>
      </c>
      <c r="J19" s="110">
        <f>'MRS(input) '!$F$19</f>
        <v>0</v>
      </c>
      <c r="K19" s="124">
        <f>'MPS(input_separate)'!K19</f>
        <v>0</v>
      </c>
      <c r="L19" s="124">
        <f>'MPS(input_separate)'!L19</f>
        <v>0</v>
      </c>
      <c r="M19" s="86">
        <f>'MRS(input) '!$F$22</f>
        <v>0</v>
      </c>
      <c r="N19" s="68">
        <f>'MRS(input) '!$F$23</f>
        <v>0</v>
      </c>
      <c r="O19" s="67">
        <f>'MRS(input) '!$F$24</f>
        <v>0</v>
      </c>
      <c r="P19" s="78">
        <f t="shared" si="0"/>
        <v>0</v>
      </c>
      <c r="Q19" s="79">
        <f t="shared" si="1"/>
        <v>0</v>
      </c>
      <c r="R19" s="80">
        <f t="shared" si="2"/>
        <v>0</v>
      </c>
    </row>
    <row r="20" spans="1:18">
      <c r="A20" s="148"/>
      <c r="B20" s="14">
        <v>14</v>
      </c>
      <c r="C20" s="16"/>
      <c r="D20" s="64">
        <f>'MRS(input) '!$F$9</f>
        <v>0</v>
      </c>
      <c r="E20" s="65">
        <f>'MRS(input) '!$F$10</f>
        <v>0</v>
      </c>
      <c r="F20" s="66">
        <f>'MRS(input) '!$F$15</f>
        <v>0</v>
      </c>
      <c r="G20" s="77">
        <f>'MRS(input) '!$F$16</f>
        <v>0</v>
      </c>
      <c r="H20" s="77">
        <f>'MRS(input) '!$F$17</f>
        <v>0</v>
      </c>
      <c r="I20" s="77">
        <f>'MRS(input) '!$F$18</f>
        <v>0</v>
      </c>
      <c r="J20" s="110">
        <f>'MRS(input) '!$F$19</f>
        <v>0</v>
      </c>
      <c r="K20" s="124">
        <f>'MPS(input_separate)'!K20</f>
        <v>0</v>
      </c>
      <c r="L20" s="124">
        <f>'MPS(input_separate)'!L20</f>
        <v>0</v>
      </c>
      <c r="M20" s="86">
        <f>'MRS(input) '!$F$22</f>
        <v>0</v>
      </c>
      <c r="N20" s="68">
        <f>'MRS(input) '!$F$23</f>
        <v>0</v>
      </c>
      <c r="O20" s="67">
        <f>'MRS(input) '!$F$24</f>
        <v>0</v>
      </c>
      <c r="P20" s="78">
        <f t="shared" si="0"/>
        <v>0</v>
      </c>
      <c r="Q20" s="79">
        <f t="shared" si="1"/>
        <v>0</v>
      </c>
      <c r="R20" s="80">
        <f t="shared" si="2"/>
        <v>0</v>
      </c>
    </row>
    <row r="21" spans="1:18">
      <c r="A21" s="148"/>
      <c r="B21" s="14">
        <v>15</v>
      </c>
      <c r="C21" s="16"/>
      <c r="D21" s="64">
        <f>'MRS(input) '!$F$9</f>
        <v>0</v>
      </c>
      <c r="E21" s="65">
        <f>'MRS(input) '!$F$10</f>
        <v>0</v>
      </c>
      <c r="F21" s="66">
        <f>'MRS(input) '!$F$15</f>
        <v>0</v>
      </c>
      <c r="G21" s="77">
        <f>'MRS(input) '!$F$16</f>
        <v>0</v>
      </c>
      <c r="H21" s="77">
        <f>'MRS(input) '!$F$17</f>
        <v>0</v>
      </c>
      <c r="I21" s="77">
        <f>'MRS(input) '!$F$18</f>
        <v>0</v>
      </c>
      <c r="J21" s="110">
        <f>'MRS(input) '!$F$19</f>
        <v>0</v>
      </c>
      <c r="K21" s="124">
        <f>'MPS(input_separate)'!K21</f>
        <v>0</v>
      </c>
      <c r="L21" s="124">
        <f>'MPS(input_separate)'!L21</f>
        <v>0</v>
      </c>
      <c r="M21" s="86">
        <f>'MRS(input) '!$F$22</f>
        <v>0</v>
      </c>
      <c r="N21" s="68">
        <f>'MRS(input) '!$F$23</f>
        <v>0</v>
      </c>
      <c r="O21" s="67">
        <f>'MRS(input) '!$F$24</f>
        <v>0</v>
      </c>
      <c r="P21" s="78">
        <f t="shared" si="0"/>
        <v>0</v>
      </c>
      <c r="Q21" s="79">
        <f t="shared" si="1"/>
        <v>0</v>
      </c>
      <c r="R21" s="80">
        <f t="shared" si="2"/>
        <v>0</v>
      </c>
    </row>
    <row r="22" spans="1:18">
      <c r="A22" s="148"/>
      <c r="B22" s="14">
        <v>16</v>
      </c>
      <c r="C22" s="16"/>
      <c r="D22" s="64">
        <f>'MRS(input) '!$F$9</f>
        <v>0</v>
      </c>
      <c r="E22" s="65">
        <f>'MRS(input) '!$F$10</f>
        <v>0</v>
      </c>
      <c r="F22" s="66">
        <f>'MRS(input) '!$F$15</f>
        <v>0</v>
      </c>
      <c r="G22" s="77">
        <f>'MRS(input) '!$F$16</f>
        <v>0</v>
      </c>
      <c r="H22" s="77">
        <f>'MRS(input) '!$F$17</f>
        <v>0</v>
      </c>
      <c r="I22" s="77">
        <f>'MRS(input) '!$F$18</f>
        <v>0</v>
      </c>
      <c r="J22" s="110">
        <f>'MRS(input) '!$F$19</f>
        <v>0</v>
      </c>
      <c r="K22" s="124">
        <f>'MPS(input_separate)'!K22</f>
        <v>0</v>
      </c>
      <c r="L22" s="124">
        <f>'MPS(input_separate)'!L22</f>
        <v>0</v>
      </c>
      <c r="M22" s="86">
        <f>'MRS(input) '!$F$22</f>
        <v>0</v>
      </c>
      <c r="N22" s="68">
        <f>'MRS(input) '!$F$23</f>
        <v>0</v>
      </c>
      <c r="O22" s="67">
        <f>'MRS(input) '!$F$24</f>
        <v>0</v>
      </c>
      <c r="P22" s="78">
        <f t="shared" si="0"/>
        <v>0</v>
      </c>
      <c r="Q22" s="79">
        <f t="shared" si="1"/>
        <v>0</v>
      </c>
      <c r="R22" s="80">
        <f t="shared" si="2"/>
        <v>0</v>
      </c>
    </row>
    <row r="23" spans="1:18">
      <c r="A23" s="148"/>
      <c r="B23" s="14">
        <v>17</v>
      </c>
      <c r="C23" s="16"/>
      <c r="D23" s="64">
        <f>'MRS(input) '!$F$9</f>
        <v>0</v>
      </c>
      <c r="E23" s="65">
        <f>'MRS(input) '!$F$10</f>
        <v>0</v>
      </c>
      <c r="F23" s="66">
        <f>'MRS(input) '!$F$15</f>
        <v>0</v>
      </c>
      <c r="G23" s="77">
        <f>'MRS(input) '!$F$16</f>
        <v>0</v>
      </c>
      <c r="H23" s="77">
        <f>'MRS(input) '!$F$17</f>
        <v>0</v>
      </c>
      <c r="I23" s="77">
        <f>'MRS(input) '!$F$18</f>
        <v>0</v>
      </c>
      <c r="J23" s="110">
        <f>'MRS(input) '!$F$19</f>
        <v>0</v>
      </c>
      <c r="K23" s="124">
        <f>'MPS(input_separate)'!K23</f>
        <v>0</v>
      </c>
      <c r="L23" s="124">
        <f>'MPS(input_separate)'!L23</f>
        <v>0</v>
      </c>
      <c r="M23" s="86">
        <f>'MRS(input) '!$F$22</f>
        <v>0</v>
      </c>
      <c r="N23" s="68">
        <f>'MRS(input) '!$F$23</f>
        <v>0</v>
      </c>
      <c r="O23" s="67">
        <f>'MRS(input) '!$F$24</f>
        <v>0</v>
      </c>
      <c r="P23" s="78">
        <f t="shared" si="0"/>
        <v>0</v>
      </c>
      <c r="Q23" s="79">
        <f t="shared" si="1"/>
        <v>0</v>
      </c>
      <c r="R23" s="80">
        <f t="shared" si="2"/>
        <v>0</v>
      </c>
    </row>
    <row r="24" spans="1:18">
      <c r="A24" s="148"/>
      <c r="B24" s="14">
        <v>18</v>
      </c>
      <c r="C24" s="16"/>
      <c r="D24" s="64">
        <f>'MRS(input) '!$F$9</f>
        <v>0</v>
      </c>
      <c r="E24" s="65">
        <f>'MRS(input) '!$F$10</f>
        <v>0</v>
      </c>
      <c r="F24" s="66">
        <f>'MRS(input) '!$F$15</f>
        <v>0</v>
      </c>
      <c r="G24" s="77">
        <f>'MRS(input) '!$F$16</f>
        <v>0</v>
      </c>
      <c r="H24" s="77">
        <f>'MRS(input) '!$F$17</f>
        <v>0</v>
      </c>
      <c r="I24" s="77">
        <f>'MRS(input) '!$F$18</f>
        <v>0</v>
      </c>
      <c r="J24" s="110">
        <f>'MRS(input) '!$F$19</f>
        <v>0</v>
      </c>
      <c r="K24" s="124">
        <f>'MPS(input_separate)'!K24</f>
        <v>0</v>
      </c>
      <c r="L24" s="124">
        <f>'MPS(input_separate)'!L24</f>
        <v>0</v>
      </c>
      <c r="M24" s="86">
        <f>'MRS(input) '!$F$22</f>
        <v>0</v>
      </c>
      <c r="N24" s="68">
        <f>'MRS(input) '!$F$23</f>
        <v>0</v>
      </c>
      <c r="O24" s="67">
        <f>'MRS(input) '!$F$24</f>
        <v>0</v>
      </c>
      <c r="P24" s="78">
        <f t="shared" si="0"/>
        <v>0</v>
      </c>
      <c r="Q24" s="79">
        <f t="shared" si="1"/>
        <v>0</v>
      </c>
      <c r="R24" s="80">
        <f t="shared" si="2"/>
        <v>0</v>
      </c>
    </row>
    <row r="25" spans="1:18">
      <c r="A25" s="148"/>
      <c r="B25" s="14">
        <v>19</v>
      </c>
      <c r="C25" s="16"/>
      <c r="D25" s="64">
        <f>'MRS(input) '!$F$9</f>
        <v>0</v>
      </c>
      <c r="E25" s="65">
        <f>'MRS(input) '!$F$10</f>
        <v>0</v>
      </c>
      <c r="F25" s="66">
        <f>'MRS(input) '!$F$15</f>
        <v>0</v>
      </c>
      <c r="G25" s="77">
        <f>'MRS(input) '!$F$16</f>
        <v>0</v>
      </c>
      <c r="H25" s="77">
        <f>'MRS(input) '!$F$17</f>
        <v>0</v>
      </c>
      <c r="I25" s="77">
        <f>'MRS(input) '!$F$18</f>
        <v>0</v>
      </c>
      <c r="J25" s="110">
        <f>'MRS(input) '!$F$19</f>
        <v>0</v>
      </c>
      <c r="K25" s="124">
        <f>'MPS(input_separate)'!K25</f>
        <v>0</v>
      </c>
      <c r="L25" s="124">
        <f>'MPS(input_separate)'!L25</f>
        <v>0</v>
      </c>
      <c r="M25" s="86">
        <f>'MRS(input) '!$F$22</f>
        <v>0</v>
      </c>
      <c r="N25" s="68">
        <f>'MRS(input) '!$F$23</f>
        <v>0</v>
      </c>
      <c r="O25" s="67">
        <f>'MRS(input) '!$F$24</f>
        <v>0</v>
      </c>
      <c r="P25" s="78">
        <f t="shared" si="0"/>
        <v>0</v>
      </c>
      <c r="Q25" s="79">
        <f t="shared" si="1"/>
        <v>0</v>
      </c>
      <c r="R25" s="80">
        <f t="shared" si="2"/>
        <v>0</v>
      </c>
    </row>
    <row r="26" spans="1:18">
      <c r="A26" s="148"/>
      <c r="B26" s="14">
        <v>20</v>
      </c>
      <c r="C26" s="16"/>
      <c r="D26" s="64">
        <f>'MRS(input) '!$F$9</f>
        <v>0</v>
      </c>
      <c r="E26" s="65">
        <f>'MRS(input) '!$F$10</f>
        <v>0</v>
      </c>
      <c r="F26" s="66">
        <f>'MRS(input) '!$F$15</f>
        <v>0</v>
      </c>
      <c r="G26" s="77">
        <f>'MRS(input) '!$F$16</f>
        <v>0</v>
      </c>
      <c r="H26" s="77">
        <f>'MRS(input) '!$F$17</f>
        <v>0</v>
      </c>
      <c r="I26" s="77">
        <f>'MRS(input) '!$F$18</f>
        <v>0</v>
      </c>
      <c r="J26" s="110">
        <f>'MRS(input) '!$F$19</f>
        <v>0</v>
      </c>
      <c r="K26" s="124">
        <f>'MPS(input_separate)'!K26</f>
        <v>0</v>
      </c>
      <c r="L26" s="124">
        <f>'MPS(input_separate)'!L26</f>
        <v>0</v>
      </c>
      <c r="M26" s="86">
        <f>'MRS(input) '!$F$22</f>
        <v>0</v>
      </c>
      <c r="N26" s="68">
        <f>'MRS(input) '!$F$23</f>
        <v>0</v>
      </c>
      <c r="O26" s="67">
        <f>'MRS(input) '!$F$24</f>
        <v>0</v>
      </c>
      <c r="P26" s="78">
        <f t="shared" si="0"/>
        <v>0</v>
      </c>
      <c r="Q26" s="79">
        <f t="shared" si="1"/>
        <v>0</v>
      </c>
      <c r="R26" s="80">
        <f t="shared" si="2"/>
        <v>0</v>
      </c>
    </row>
    <row r="27" spans="1:18">
      <c r="A27" s="148"/>
      <c r="B27" s="69" t="s">
        <v>39</v>
      </c>
      <c r="C27" s="70" t="s">
        <v>19</v>
      </c>
      <c r="D27" s="70" t="s">
        <v>19</v>
      </c>
      <c r="E27" s="70" t="s">
        <v>19</v>
      </c>
      <c r="F27" s="70" t="s">
        <v>19</v>
      </c>
      <c r="G27" s="70" t="s">
        <v>19</v>
      </c>
      <c r="H27" s="70" t="s">
        <v>19</v>
      </c>
      <c r="I27" s="70" t="s">
        <v>19</v>
      </c>
      <c r="J27" s="70" t="s">
        <v>19</v>
      </c>
      <c r="K27" s="70" t="s">
        <v>19</v>
      </c>
      <c r="L27" s="70" t="s">
        <v>19</v>
      </c>
      <c r="M27" s="70" t="s">
        <v>19</v>
      </c>
      <c r="N27" s="70" t="s">
        <v>19</v>
      </c>
      <c r="O27" s="70" t="s">
        <v>19</v>
      </c>
      <c r="P27" s="81">
        <f>SUMIF(P7:P26,"&gt;0",P7:P26)</f>
        <v>0</v>
      </c>
      <c r="Q27" s="81">
        <f>SUMIF(Q7:Q26,"&gt;0",Q7:Q26)</f>
        <v>0</v>
      </c>
      <c r="R27" s="81">
        <f>SUMIF(R7:R26,"&gt;0",R7:R26)</f>
        <v>0</v>
      </c>
    </row>
  </sheetData>
  <sheetProtection algorithmName="SHA-512" hashValue="0/o2nAcK546HI5zlZPhbqJY0bRrVkEDOthSkwmICL4VFnOr24z6dxxVVfdWlCIXDyoNiLVovJ0u8JKdeEBmchg==" saltValue="+3lIGWPhRiSNZS1mrF5NJQ==" spinCount="100000" sheet="1" objects="1" scenarios="1" formatCells="0" formatRows="0"/>
  <mergeCells count="4">
    <mergeCell ref="C3:E3"/>
    <mergeCell ref="F3:O3"/>
    <mergeCell ref="P3:R3"/>
    <mergeCell ref="A7:A27"/>
  </mergeCells>
  <phoneticPr fontId="3"/>
  <pageMargins left="0.70866141732283472" right="0.70866141732283472" top="0.74803149606299213" bottom="0.74803149606299213" header="0.31496062992125984" footer="0.31496062992125984"/>
  <pageSetup paperSize="9" scale="50" orientation="landscape" r:id="rId1"/>
  <ignoredErrors>
    <ignoredError sqref="L7:L26 K7:K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4A48F-B603-480C-B20B-15AAF2D030E9}">
  <sheetPr>
    <tabColor theme="5" tint="0.39997558519241921"/>
  </sheetPr>
  <dimension ref="A1:I18"/>
  <sheetViews>
    <sheetView showGridLines="0" view="pageBreakPreview" zoomScale="80" zoomScaleNormal="100" zoomScaleSheetLayoutView="80" workbookViewId="0"/>
  </sheetViews>
  <sheetFormatPr defaultColWidth="9" defaultRowHeight="14"/>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9">
      <c r="I1" s="2" t="str">
        <f>'MPS(input)'!K1</f>
        <v>Monitoring Spreadsheet: JCM_TH_AM011_ver01.0</v>
      </c>
    </row>
    <row r="2" spans="1:9">
      <c r="I2" s="2" t="str">
        <f>'MPS(input)'!K2</f>
        <v>Reference Number:</v>
      </c>
    </row>
    <row r="3" spans="1:9" ht="27.75" customHeight="1">
      <c r="A3" s="149" t="s">
        <v>164</v>
      </c>
      <c r="B3" s="149"/>
      <c r="C3" s="149"/>
      <c r="D3" s="149"/>
      <c r="E3" s="149"/>
      <c r="F3" s="149"/>
      <c r="G3" s="149"/>
      <c r="H3" s="149"/>
      <c r="I3" s="149"/>
    </row>
    <row r="4" spans="1:9" ht="11.25" customHeight="1"/>
    <row r="5" spans="1:9" ht="18.75" customHeight="1" thickBot="1">
      <c r="A5" s="27" t="s">
        <v>8</v>
      </c>
      <c r="B5" s="18"/>
      <c r="C5" s="18"/>
      <c r="D5" s="18"/>
      <c r="E5" s="17"/>
      <c r="F5" s="19" t="s">
        <v>9</v>
      </c>
      <c r="G5" s="73" t="s">
        <v>10</v>
      </c>
      <c r="H5" s="19" t="s">
        <v>2</v>
      </c>
      <c r="I5" s="20" t="s">
        <v>12</v>
      </c>
    </row>
    <row r="6" spans="1:9" ht="18.75" customHeight="1" thickBot="1">
      <c r="A6" s="28"/>
      <c r="B6" s="21" t="s">
        <v>65</v>
      </c>
      <c r="C6" s="21"/>
      <c r="D6" s="21"/>
      <c r="E6" s="21"/>
      <c r="F6" s="71" t="s">
        <v>75</v>
      </c>
      <c r="G6" s="82">
        <f>G8-G11</f>
        <v>0</v>
      </c>
      <c r="H6" s="72" t="s">
        <v>66</v>
      </c>
      <c r="I6" s="23" t="s">
        <v>67</v>
      </c>
    </row>
    <row r="7" spans="1:9" ht="18.75" customHeight="1" thickBot="1">
      <c r="A7" s="27" t="s">
        <v>41</v>
      </c>
      <c r="B7" s="17"/>
      <c r="C7" s="18"/>
      <c r="D7" s="19"/>
      <c r="E7" s="19"/>
      <c r="F7" s="19"/>
      <c r="G7" s="74"/>
      <c r="H7" s="17"/>
      <c r="I7" s="19"/>
    </row>
    <row r="8" spans="1:9" ht="18.75" customHeight="1" thickBot="1">
      <c r="A8" s="29"/>
      <c r="B8" s="32" t="s">
        <v>68</v>
      </c>
      <c r="C8" s="21"/>
      <c r="D8" s="21"/>
      <c r="E8" s="21"/>
      <c r="F8" s="71" t="s">
        <v>75</v>
      </c>
      <c r="G8" s="82">
        <f>G9</f>
        <v>0</v>
      </c>
      <c r="H8" s="72" t="s">
        <v>66</v>
      </c>
      <c r="I8" s="22" t="s">
        <v>69</v>
      </c>
    </row>
    <row r="9" spans="1:9" ht="18.75" customHeight="1">
      <c r="A9" s="28"/>
      <c r="B9" s="31"/>
      <c r="C9" s="24" t="s">
        <v>68</v>
      </c>
      <c r="D9" s="24"/>
      <c r="E9" s="24"/>
      <c r="F9" s="22" t="s">
        <v>13</v>
      </c>
      <c r="G9" s="83">
        <f>'MRS(input_separate) '!P27</f>
        <v>0</v>
      </c>
      <c r="H9" s="22" t="s">
        <v>66</v>
      </c>
      <c r="I9" s="22" t="s">
        <v>69</v>
      </c>
    </row>
    <row r="10" spans="1:9" ht="18.75" customHeight="1" thickBot="1">
      <c r="A10" s="27" t="s">
        <v>42</v>
      </c>
      <c r="B10" s="18"/>
      <c r="C10" s="18"/>
      <c r="D10" s="18"/>
      <c r="E10" s="17"/>
      <c r="F10" s="19"/>
      <c r="G10" s="27"/>
      <c r="H10" s="17"/>
      <c r="I10" s="19"/>
    </row>
    <row r="11" spans="1:9" ht="18.75" customHeight="1" thickBot="1">
      <c r="A11" s="29"/>
      <c r="B11" s="30" t="s">
        <v>70</v>
      </c>
      <c r="C11" s="25"/>
      <c r="D11" s="25"/>
      <c r="E11" s="25"/>
      <c r="F11" s="75" t="s">
        <v>75</v>
      </c>
      <c r="G11" s="82">
        <f>G12</f>
        <v>0</v>
      </c>
      <c r="H11" s="76" t="s">
        <v>71</v>
      </c>
      <c r="I11" s="26" t="s">
        <v>72</v>
      </c>
    </row>
    <row r="12" spans="1:9" ht="18.75" customHeight="1">
      <c r="A12" s="28"/>
      <c r="B12" s="31"/>
      <c r="C12" s="24" t="s">
        <v>73</v>
      </c>
      <c r="D12" s="24"/>
      <c r="E12" s="24"/>
      <c r="F12" s="26" t="s">
        <v>13</v>
      </c>
      <c r="G12" s="83">
        <f>'MRS(input_separate) '!Q27</f>
        <v>0</v>
      </c>
      <c r="H12" s="26" t="s">
        <v>71</v>
      </c>
      <c r="I12" s="26" t="s">
        <v>72</v>
      </c>
    </row>
    <row r="13" spans="1:9">
      <c r="A13" s="9"/>
      <c r="B13" s="9"/>
      <c r="C13" s="9"/>
      <c r="D13" s="9"/>
      <c r="E13" s="9"/>
      <c r="F13" s="10"/>
      <c r="G13" s="11"/>
      <c r="H13" s="11"/>
      <c r="I13" s="12"/>
    </row>
    <row r="14" spans="1:9" ht="21.75" customHeight="1">
      <c r="E14" s="9" t="s">
        <v>15</v>
      </c>
      <c r="F14" s="7"/>
    </row>
    <row r="15" spans="1:9" ht="49" customHeight="1">
      <c r="E15" s="111" t="s">
        <v>153</v>
      </c>
      <c r="F15" s="102"/>
      <c r="G15" s="33">
        <v>1.71</v>
      </c>
      <c r="H15" s="12"/>
    </row>
    <row r="16" spans="1:9" ht="49" customHeight="1">
      <c r="E16" s="111" t="s">
        <v>154</v>
      </c>
      <c r="F16" s="103"/>
      <c r="G16" s="34">
        <v>2.79</v>
      </c>
      <c r="H16" s="12"/>
    </row>
    <row r="17" spans="5:8" ht="49" customHeight="1">
      <c r="E17" s="111" t="s">
        <v>155</v>
      </c>
      <c r="F17" s="103"/>
      <c r="G17" s="34">
        <v>3.2</v>
      </c>
      <c r="H17" s="12"/>
    </row>
    <row r="18" spans="5:8" ht="21.75" customHeight="1">
      <c r="E18" s="13"/>
      <c r="F18" s="13"/>
      <c r="G18" s="9"/>
      <c r="H18" s="9"/>
    </row>
  </sheetData>
  <sheetProtection algorithmName="SHA-512" hashValue="idAZ7mx+ay4EisgS1hMQ8s8BKvsk6kf33FAWuYNSy2Li1b1IzOe+KyWo2syIty4BsqnxohfGV8q7dftxGC9B1w==" saltValue="BIkSHUYZ9GIwwkGPGqgCVg=="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 </vt:lpstr>
      <vt:lpstr>MRS(input) </vt:lpstr>
      <vt:lpstr>MRS(input_separate) </vt:lpstr>
      <vt:lpstr>MRS(calc_process) </vt:lpstr>
      <vt:lpstr>COP</vt:lpstr>
      <vt:lpstr>'MPS(calc_process)'!Print_Area</vt:lpstr>
      <vt:lpstr>'MPS(input)'!Print_Area</vt:lpstr>
      <vt:lpstr>'MRS(calc_process) '!Print_Area</vt:lpstr>
      <vt:lpstr>'MRS(input)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2017-08-28T12:56:12Z</cp:lastPrinted>
  <dcterms:created xsi:type="dcterms:W3CDTF">2016-01-26T02:23:56Z</dcterms:created>
  <dcterms:modified xsi:type="dcterms:W3CDTF">2021-09-22T09:01:16Z</dcterms:modified>
</cp:coreProperties>
</file>