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16_TH\TH_PM011(IGES_コジェネ)\6_TH_AM009_ver01.0★作業中★\public\"/>
    </mc:Choice>
  </mc:AlternateContent>
  <xr:revisionPtr revIDLastSave="0" documentId="10_ncr:100000_{66123DCC-657A-498E-80FE-9EDA1E7A6D27}" xr6:coauthVersionLast="31" xr6:coauthVersionMax="31" xr10:uidLastSave="{00000000-0000-0000-0000-000000000000}"/>
  <bookViews>
    <workbookView xWindow="0" yWindow="0" windowWidth="19200" windowHeight="10455"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'MPS(calc_process)'!$A$1:$I$21</definedName>
    <definedName name="_xlnm.Print_Area" localSheetId="0">'MPS(input)'!$A$1:$K$39</definedName>
    <definedName name="_xlnm.Print_Area" localSheetId="1">'MPS(input_separate)'!$A$1:$N$38</definedName>
    <definedName name="_xlnm.Print_Area" localSheetId="6">'MRS(calc_process)'!$A$1:$I$21</definedName>
    <definedName name="_xlnm.Print_Area" localSheetId="4">'MRS(input)'!$A$1:$L$39</definedName>
    <definedName name="_xlnm.Print_Area" localSheetId="5">'MRS(input_separate)'!$A$1:$N$38</definedName>
  </definedNames>
  <calcPr calcId="179017"/>
</workbook>
</file>

<file path=xl/calcChain.xml><?xml version="1.0" encoding="utf-8"?>
<calcChain xmlns="http://schemas.openxmlformats.org/spreadsheetml/2006/main">
  <c r="M36" i="35" l="1"/>
  <c r="L36" i="35"/>
  <c r="K36" i="35"/>
  <c r="M35" i="35"/>
  <c r="L35" i="35"/>
  <c r="K35" i="35"/>
  <c r="M34" i="35"/>
  <c r="L34" i="35"/>
  <c r="K34" i="35"/>
  <c r="M33" i="35"/>
  <c r="L33" i="35"/>
  <c r="K33" i="35"/>
  <c r="M32" i="35"/>
  <c r="L32" i="35"/>
  <c r="K32" i="35"/>
  <c r="M31" i="35"/>
  <c r="L31" i="35"/>
  <c r="K31" i="35"/>
  <c r="M30" i="35"/>
  <c r="L30" i="35"/>
  <c r="K30" i="35"/>
  <c r="M29" i="35"/>
  <c r="L29" i="35"/>
  <c r="K29" i="35"/>
  <c r="M28" i="35"/>
  <c r="L28" i="35"/>
  <c r="K28" i="35"/>
  <c r="M27" i="35"/>
  <c r="L27" i="35"/>
  <c r="K27" i="35"/>
  <c r="I36" i="35"/>
  <c r="H36" i="35"/>
  <c r="I35" i="35"/>
  <c r="H35" i="35"/>
  <c r="I34" i="35"/>
  <c r="H34" i="35"/>
  <c r="I33" i="35"/>
  <c r="H33" i="35"/>
  <c r="I32" i="35"/>
  <c r="H32" i="35"/>
  <c r="I31" i="35"/>
  <c r="H31" i="35"/>
  <c r="I30" i="35"/>
  <c r="H30" i="35"/>
  <c r="I29" i="35"/>
  <c r="H29" i="35"/>
  <c r="I28" i="35"/>
  <c r="H28" i="35"/>
  <c r="I27" i="35"/>
  <c r="H27" i="35"/>
  <c r="M19" i="35"/>
  <c r="L19" i="35"/>
  <c r="K19" i="35"/>
  <c r="J19" i="35"/>
  <c r="G19" i="35"/>
  <c r="M18" i="35"/>
  <c r="L18" i="35"/>
  <c r="K18" i="35"/>
  <c r="J18" i="35"/>
  <c r="G18" i="35"/>
  <c r="M17" i="35"/>
  <c r="L17" i="35"/>
  <c r="K17" i="35"/>
  <c r="J17" i="35"/>
  <c r="G17" i="35"/>
  <c r="M16" i="35"/>
  <c r="L16" i="35"/>
  <c r="K16" i="35"/>
  <c r="J16" i="35"/>
  <c r="G16" i="35"/>
  <c r="M15" i="35"/>
  <c r="L15" i="35"/>
  <c r="K15" i="35"/>
  <c r="J15" i="35"/>
  <c r="G15" i="35"/>
  <c r="M14" i="35"/>
  <c r="L14" i="35"/>
  <c r="K14" i="35"/>
  <c r="J14" i="35"/>
  <c r="G14" i="35"/>
  <c r="M13" i="35"/>
  <c r="L13" i="35"/>
  <c r="K13" i="35"/>
  <c r="J13" i="35"/>
  <c r="G13" i="35"/>
  <c r="M12" i="35"/>
  <c r="L12" i="35"/>
  <c r="K12" i="35"/>
  <c r="J12" i="35"/>
  <c r="G12" i="35"/>
  <c r="M11" i="35"/>
  <c r="L11" i="35"/>
  <c r="K11" i="35"/>
  <c r="J11" i="35"/>
  <c r="G11" i="35"/>
  <c r="M10" i="35"/>
  <c r="L10" i="35"/>
  <c r="K10" i="35"/>
  <c r="J10" i="35"/>
  <c r="G10" i="35"/>
  <c r="K30" i="34"/>
  <c r="K29" i="34"/>
  <c r="K28" i="34"/>
  <c r="K27" i="34"/>
  <c r="K26" i="34"/>
  <c r="K25" i="34"/>
  <c r="K24" i="34"/>
  <c r="K23" i="34"/>
  <c r="K22" i="34"/>
  <c r="K21" i="34"/>
  <c r="K20" i="34"/>
  <c r="H30" i="34"/>
  <c r="H29" i="34"/>
  <c r="H28" i="34"/>
  <c r="H27" i="34"/>
  <c r="H26" i="34"/>
  <c r="H25" i="34"/>
  <c r="H24" i="34"/>
  <c r="H23" i="34"/>
  <c r="H22" i="34"/>
  <c r="H21" i="34"/>
  <c r="H20" i="34"/>
  <c r="F30" i="34"/>
  <c r="F29" i="34"/>
  <c r="F28" i="34"/>
  <c r="F27" i="34"/>
  <c r="F26" i="34"/>
  <c r="F25" i="34"/>
  <c r="F24" i="34"/>
  <c r="F23" i="34"/>
  <c r="G17" i="36" s="1"/>
  <c r="F22" i="34"/>
  <c r="F21" i="34"/>
  <c r="I2" i="36"/>
  <c r="I1" i="36"/>
  <c r="N2" i="35"/>
  <c r="N1" i="35"/>
  <c r="L2" i="34"/>
  <c r="L1" i="34"/>
  <c r="G16" i="36"/>
  <c r="G8" i="36"/>
  <c r="G15" i="36"/>
  <c r="C2" i="33"/>
  <c r="C1" i="33"/>
  <c r="G14" i="36" l="1"/>
  <c r="I2" i="31"/>
  <c r="I1" i="31"/>
  <c r="N2" i="32"/>
  <c r="N1" i="32"/>
  <c r="I19" i="32" l="1"/>
  <c r="I19" i="35" s="1"/>
  <c r="I18" i="32"/>
  <c r="I18" i="35" s="1"/>
  <c r="I17" i="32"/>
  <c r="I17" i="35" s="1"/>
  <c r="I16" i="32"/>
  <c r="I16" i="35" s="1"/>
  <c r="I15" i="32"/>
  <c r="I15" i="35" s="1"/>
  <c r="I14" i="32"/>
  <c r="I14" i="35" s="1"/>
  <c r="I13" i="32"/>
  <c r="I13" i="35" s="1"/>
  <c r="I12" i="32"/>
  <c r="I12" i="35" s="1"/>
  <c r="I11" i="32"/>
  <c r="I11" i="35" s="1"/>
  <c r="I10" i="32"/>
  <c r="I10" i="35" s="1"/>
  <c r="H19" i="32"/>
  <c r="H19" i="35" s="1"/>
  <c r="N19" i="35" s="1"/>
  <c r="H18" i="32"/>
  <c r="H18" i="35" s="1"/>
  <c r="N18" i="35" s="1"/>
  <c r="H17" i="32"/>
  <c r="H17" i="35" s="1"/>
  <c r="N17" i="35" s="1"/>
  <c r="H16" i="32"/>
  <c r="H16" i="35" s="1"/>
  <c r="N16" i="35" s="1"/>
  <c r="H15" i="32"/>
  <c r="H15" i="35" s="1"/>
  <c r="N15" i="35" s="1"/>
  <c r="H14" i="32"/>
  <c r="H14" i="35" s="1"/>
  <c r="H13" i="32"/>
  <c r="H13" i="35" s="1"/>
  <c r="N13" i="35" s="1"/>
  <c r="H12" i="32"/>
  <c r="H12" i="35" s="1"/>
  <c r="N12" i="35" s="1"/>
  <c r="H11" i="32"/>
  <c r="H11" i="35" s="1"/>
  <c r="N11" i="35" s="1"/>
  <c r="H10" i="32"/>
  <c r="N10" i="32" l="1"/>
  <c r="H10" i="35"/>
  <c r="N10" i="35" s="1"/>
  <c r="N20" i="35" s="1"/>
  <c r="G11" i="36" s="1"/>
  <c r="N14" i="35"/>
  <c r="G17" i="31"/>
  <c r="G16" i="31"/>
  <c r="G15" i="31"/>
  <c r="G8" i="31"/>
  <c r="J28" i="32"/>
  <c r="J28" i="35" s="1"/>
  <c r="J29" i="32"/>
  <c r="J29" i="35" s="1"/>
  <c r="N29" i="35" s="1"/>
  <c r="J30" i="32"/>
  <c r="J30" i="35" s="1"/>
  <c r="N30" i="35" s="1"/>
  <c r="J31" i="32"/>
  <c r="J31" i="35" s="1"/>
  <c r="J32" i="32"/>
  <c r="J32" i="35" s="1"/>
  <c r="J33" i="32"/>
  <c r="J33" i="35" s="1"/>
  <c r="N33" i="35" s="1"/>
  <c r="J34" i="32"/>
  <c r="J34" i="35" s="1"/>
  <c r="N34" i="35" s="1"/>
  <c r="J35" i="32"/>
  <c r="J35" i="35" s="1"/>
  <c r="J36" i="32"/>
  <c r="J36" i="35" s="1"/>
  <c r="J27" i="32"/>
  <c r="J27" i="35" s="1"/>
  <c r="N27" i="35" s="1"/>
  <c r="G28" i="32"/>
  <c r="G28" i="35" s="1"/>
  <c r="G29" i="32"/>
  <c r="G29" i="35" s="1"/>
  <c r="G30" i="32"/>
  <c r="G30" i="35" s="1"/>
  <c r="G31" i="32"/>
  <c r="G31" i="35" s="1"/>
  <c r="G32" i="32"/>
  <c r="G32" i="35" s="1"/>
  <c r="G33" i="32"/>
  <c r="G33" i="35" s="1"/>
  <c r="G34" i="32"/>
  <c r="G34" i="35" s="1"/>
  <c r="G35" i="32"/>
  <c r="G35" i="35" s="1"/>
  <c r="G36" i="32"/>
  <c r="G36" i="35" s="1"/>
  <c r="G27" i="32"/>
  <c r="G27" i="35" s="1"/>
  <c r="N11" i="32"/>
  <c r="N13" i="32"/>
  <c r="N15" i="32"/>
  <c r="N17" i="32"/>
  <c r="N36" i="35" l="1"/>
  <c r="N32" i="35"/>
  <c r="N28" i="35"/>
  <c r="N37" i="35" s="1"/>
  <c r="G12" i="36" s="1"/>
  <c r="G10" i="36" s="1"/>
  <c r="G6" i="36" s="1"/>
  <c r="C34" i="34" s="1"/>
  <c r="N35" i="35"/>
  <c r="N31" i="35"/>
  <c r="N30" i="32"/>
  <c r="N34" i="32"/>
  <c r="N27" i="32"/>
  <c r="N33" i="32"/>
  <c r="N29" i="32"/>
  <c r="N36" i="32"/>
  <c r="N32" i="32"/>
  <c r="N28" i="32"/>
  <c r="N35" i="32"/>
  <c r="N31" i="32"/>
  <c r="G14" i="31"/>
  <c r="N16" i="32"/>
  <c r="N12" i="32"/>
  <c r="N18" i="32"/>
  <c r="N14" i="32"/>
  <c r="N37" i="32" l="1"/>
  <c r="G12" i="31" s="1"/>
  <c r="E20" i="30"/>
  <c r="F20" i="34" s="1"/>
  <c r="N19" i="32" l="1"/>
  <c r="N20" i="32" l="1"/>
  <c r="G11" i="31" s="1"/>
  <c r="G10" i="31" s="1"/>
  <c r="G6" i="31" s="1"/>
  <c r="B34" i="30" s="1"/>
</calcChain>
</file>

<file path=xl/sharedStrings.xml><?xml version="1.0" encoding="utf-8"?>
<sst xmlns="http://schemas.openxmlformats.org/spreadsheetml/2006/main" count="597" uniqueCount="222">
  <si>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</si>
  <si>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</si>
  <si>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</si>
  <si>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</si>
  <si>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</si>
  <si>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</si>
  <si>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</si>
  <si>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</si>
  <si>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</si>
  <si>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</si>
  <si>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</si>
  <si>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</si>
  <si>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</si>
  <si>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</si>
  <si>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</si>
  <si>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</si>
  <si>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</si>
  <si>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</si>
  <si>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</si>
  <si>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</si>
  <si>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</si>
  <si>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</si>
  <si>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</si>
  <si>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</si>
  <si>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</si>
  <si>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</si>
  <si>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</si>
  <si>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</si>
  <si>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</si>
  <si>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</si>
  <si>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</si>
  <si>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</si>
  <si>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</si>
  <si>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</si>
  <si>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</si>
  <si>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</si>
  <si>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</si>
  <si>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</si>
  <si>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(3)</t>
  </si>
  <si>
    <t>MWh/p</t>
    <phoneticPr fontId="2"/>
  </si>
  <si>
    <t>GJ/p</t>
    <phoneticPr fontId="2"/>
  </si>
  <si>
    <t>Option C</t>
    <phoneticPr fontId="2"/>
  </si>
  <si>
    <t>Option B</t>
    <phoneticPr fontId="2"/>
  </si>
  <si>
    <t>Monitored data</t>
    <phoneticPr fontId="2"/>
  </si>
  <si>
    <t>Invoice</t>
    <phoneticPr fontId="2"/>
  </si>
  <si>
    <t>Monthly</t>
    <phoneticPr fontId="2"/>
  </si>
  <si>
    <t>Data on invoice provided by gas fuel supplier</t>
    <phoneticPr fontId="2"/>
  </si>
  <si>
    <t>Reference boiler efficiency</t>
    <phoneticPr fontId="2"/>
  </si>
  <si>
    <t>Net calorific value of gas fuel consumed by the CGS</t>
    <phoneticPr fontId="2"/>
  </si>
  <si>
    <t>%</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</si>
  <si>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</si>
  <si>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parameters</t>
    <phoneticPr fontId="2"/>
  </si>
  <si>
    <t>Identification</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</si>
  <si>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</si>
  <si>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</si>
  <si>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</si>
  <si>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</si>
  <si>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</si>
  <si>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</si>
  <si>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</si>
  <si>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</si>
  <si>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</si>
  <si>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</si>
  <si>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</si>
  <si>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</si>
  <si>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</si>
  <si>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</si>
  <si>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</si>
  <si>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</si>
  <si>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</si>
  <si>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t>Net calorific value of gas fuel consumed by the CGS</t>
    <phoneticPr fontId="2"/>
  </si>
  <si>
    <r>
      <t xml:space="preserve">Amount of gas fuel consumed by the CGS during the period </t>
    </r>
    <r>
      <rPr>
        <i/>
        <sz val="11"/>
        <rFont val="Arial"/>
        <family val="2"/>
      </rPr>
      <t>p</t>
    </r>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</si>
  <si>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</si>
  <si>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</si>
  <si>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</si>
  <si>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</si>
  <si>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</si>
  <si>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</si>
  <si>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t>-</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</si>
  <si>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</si>
  <si>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</si>
  <si>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</si>
  <si>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(4)</t>
  </si>
  <si>
    <t>(5)</t>
  </si>
  <si>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</si>
  <si>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</si>
  <si>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</si>
  <si>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</si>
  <si>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</si>
  <si>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</si>
  <si>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</si>
  <si>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</si>
  <si>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</si>
  <si>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</si>
  <si>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</si>
  <si>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Spreadsheet: JCM_TH_AM009_ver01.0</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</si>
  <si>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</si>
  <si>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</si>
  <si>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</si>
  <si>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</si>
  <si>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</si>
  <si>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</si>
  <si>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</si>
  <si>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Amount of electricity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</si>
  <si>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</si>
  <si>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</si>
  <si>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</si>
  <si>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Measuring instrument(s) is installed at the point(s) where the amount of heat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</si>
  <si>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FC</t>
    </r>
    <r>
      <rPr>
        <vertAlign val="subscript"/>
        <sz val="11"/>
        <rFont val="Arial"/>
        <family val="2"/>
      </rPr>
      <t>CGS,p</t>
    </r>
    <phoneticPr fontId="2"/>
  </si>
  <si>
    <t>mass or 
volume/p</t>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</si>
  <si>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is calculated from measured data) </t>
    </r>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</si>
  <si>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</si>
  <si>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</si>
  <si>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</si>
  <si>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</si>
  <si>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</si>
  <si>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</si>
  <si>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</si>
  <si>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</si>
  <si>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</si>
  <si>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</si>
  <si>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</si>
  <si>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EF</t>
    </r>
    <r>
      <rPr>
        <vertAlign val="subscript"/>
        <sz val="11"/>
        <rFont val="Arial"/>
        <family val="2"/>
      </rPr>
      <t>fuel,PJ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</si>
  <si>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</si>
  <si>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</si>
  <si>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</si>
  <si>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</si>
  <si>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</si>
  <si>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</si>
  <si>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</si>
  <si>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</si>
  <si>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</si>
  <si>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</si>
  <si>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</si>
  <si>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</si>
  <si>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</si>
  <si>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</si>
  <si>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</si>
  <si>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</si>
  <si>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</si>
  <si>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</si>
  <si>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</si>
  <si>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</si>
  <si>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</si>
  <si>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</si>
  <si>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</si>
  <si>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</si>
  <si>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</si>
  <si>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</si>
  <si>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elec,i,p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</si>
  <si>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</si>
  <si>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</si>
  <si>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</si>
  <si>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</si>
  <si>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</si>
  <si>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</si>
  <si>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</si>
  <si>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Amount of gas fuel consumed by the CGS during the period </t>
    </r>
    <r>
      <rPr>
        <i/>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</si>
  <si>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</si>
  <si>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</si>
  <si>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</si>
  <si>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</si>
  <si>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</si>
  <si>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</si>
  <si>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</si>
  <si>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</si>
  <si>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</si>
  <si>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</si>
  <si>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</si>
  <si>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</si>
  <si>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</si>
  <si>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</si>
  <si>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</si>
  <si>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</si>
  <si>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Amount of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</si>
  <si>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</si>
  <si>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</si>
  <si>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</si>
  <si>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</si>
  <si>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</si>
  <si>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</si>
  <si>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</si>
  <si>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</si>
  <si>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 xml:space="preserve">Table 5: </t>
    </r>
    <r>
      <rPr>
        <b/>
        <i/>
        <sz val="11"/>
        <color indexed="8"/>
        <rFont val="Arial"/>
        <family val="2"/>
      </rPr>
      <t>Ex-ante</t>
    </r>
    <r>
      <rPr>
        <b/>
        <sz val="11"/>
        <color indexed="8"/>
        <rFont val="Arial"/>
        <family val="2"/>
      </rPr>
      <t xml:space="preserve"> estimation of reference emissions for heat consumed by the recipient facility which is generated by the CGS</t>
    </r>
    <phoneticPr fontId="2"/>
  </si>
  <si>
    <r>
      <t xml:space="preserve">Project-specific parameters to be fixed </t>
    </r>
    <r>
      <rPr>
        <b/>
        <i/>
        <sz val="11"/>
        <color indexed="9"/>
        <rFont val="Arial"/>
        <family val="2"/>
      </rPr>
      <t>ex ante</t>
    </r>
    <phoneticPr fontId="11"/>
  </si>
  <si>
    <r>
      <t>HC</t>
    </r>
    <r>
      <rPr>
        <vertAlign val="subscript"/>
        <sz val="11"/>
        <rFont val="Arial"/>
        <family val="2"/>
      </rPr>
      <t>i,p</t>
    </r>
    <phoneticPr fontId="2"/>
  </si>
  <si>
    <r>
      <t>η</t>
    </r>
    <r>
      <rPr>
        <vertAlign val="subscript"/>
        <sz val="11"/>
        <rFont val="Arial"/>
        <family val="2"/>
      </rPr>
      <t>RE</t>
    </r>
    <phoneticPr fontId="2"/>
  </si>
  <si>
    <r>
      <t>EF</t>
    </r>
    <r>
      <rPr>
        <vertAlign val="subscript"/>
        <sz val="11"/>
        <rFont val="Arial"/>
        <family val="2"/>
      </rPr>
      <t>fuel,RE</t>
    </r>
    <phoneticPr fontId="2"/>
  </si>
  <si>
    <r>
      <t>RE</t>
    </r>
    <r>
      <rPr>
        <vertAlign val="subscript"/>
        <sz val="11"/>
        <rFont val="Arial"/>
        <family val="2"/>
      </rPr>
      <t>heat,i,p</t>
    </r>
    <phoneticPr fontId="11"/>
  </si>
  <si>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</si>
  <si>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</si>
  <si>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</si>
  <si>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</si>
  <si>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</si>
  <si>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</si>
  <si>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</si>
  <si>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</si>
  <si>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</si>
  <si>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t>Monitoring Structure Sheet [Attachment to Project Design Document]</t>
  </si>
  <si>
    <t>Responsible personnel</t>
  </si>
  <si>
    <t>Role</t>
  </si>
  <si>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</si>
  <si>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</si>
  <si>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</si>
  <si>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</si>
  <si>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</si>
  <si>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</si>
  <si>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</si>
  <si>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</si>
  <si>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Table 5: </t>
    </r>
    <r>
      <rPr>
        <b/>
        <i/>
        <sz val="11"/>
        <color indexed="8"/>
        <rFont val="Arial"/>
        <family val="2"/>
      </rPr>
      <t>Ex-post</t>
    </r>
    <r>
      <rPr>
        <b/>
        <sz val="11"/>
        <color indexed="8"/>
        <rFont val="Arial"/>
        <family val="2"/>
      </rPr>
      <t xml:space="preserve"> calculation of reference emissions for heat consumed by the recipient facility which is generated by the CGS</t>
    </r>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</si>
  <si>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</si>
  <si>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</si>
  <si>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</si>
  <si>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r>
      <rPr>
        <b/>
        <i/>
        <sz val="11"/>
        <color indexed="9"/>
        <rFont val="Arial"/>
        <family val="2"/>
      </rPr>
      <t>Ex-post</t>
    </r>
    <r>
      <rPr>
        <b/>
        <sz val="11"/>
        <color indexed="9"/>
        <rFont val="Arial"/>
        <family val="2"/>
      </rPr>
      <t xml:space="preserve"> calculation of reference emissions</t>
    </r>
    <phoneticPr fontId="11"/>
  </si>
  <si>
    <r>
      <t xml:space="preserve">Parameters monitored </t>
    </r>
    <r>
      <rPr>
        <b/>
        <i/>
        <sz val="11"/>
        <color indexed="9"/>
        <rFont val="Arial"/>
        <family val="2"/>
      </rPr>
      <t>ex post</t>
    </r>
    <phoneticPr fontId="11"/>
  </si>
  <si>
    <r>
      <t xml:space="preserve">Project-specific parameters fixed </t>
    </r>
    <r>
      <rPr>
        <b/>
        <i/>
        <sz val="11"/>
        <color indexed="9"/>
        <rFont val="Arial"/>
        <family val="2"/>
      </rPr>
      <t>ex ante</t>
    </r>
    <phoneticPr fontId="11"/>
  </si>
  <si>
    <r>
      <rPr>
        <b/>
        <i/>
        <sz val="11"/>
        <color indexed="9"/>
        <rFont val="Arial"/>
        <family val="2"/>
      </rPr>
      <t>Ex-post</t>
    </r>
    <r>
      <rPr>
        <b/>
        <sz val="11"/>
        <color indexed="9"/>
        <rFont val="Arial"/>
        <family val="2"/>
      </rPr>
      <t xml:space="preserve"> calculation of reference emissions</t>
    </r>
    <phoneticPr fontId="11"/>
  </si>
  <si>
    <t>Monitored
/Estimated Values</t>
    <phoneticPr fontId="11"/>
  </si>
  <si>
    <t>Input on "MRS(input_separate)" sheet</t>
  </si>
  <si>
    <t>(k)</t>
    <phoneticPr fontId="2"/>
  </si>
  <si>
    <t>Monitoring period</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</si>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</sst>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pplyProtection="1">
      <alignment vertical="center"/>
    </xf>
    <xf numFmtId="180" fontId="7" fillId="9" borderId="1" xfId="0" applyNumberFormat="1" applyFont="1" applyFill="1" applyBorder="1" applyProtection="1">
      <alignment vertical="center"/>
    </xf>
    <xf numFmtId="0" fontId="7" fillId="9" borderId="1" xfId="0" applyFont="1" applyFill="1" applyBorder="1" applyAlignment="1" applyProtection="1">
      <alignment horizontal="center"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79" fontId="7" fillId="2" borderId="1" xfId="2" applyNumberFormat="1" applyFont="1" applyFill="1" applyBorder="1" applyProtection="1">
      <alignment vertical="center"/>
      <protection locked="0"/>
    </xf>
    <xf numFmtId="0" fontId="7" fillId="0" borderId="1" xfId="0" applyFont="1" applyFill="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Protection="1">
      <alignment vertical="center"/>
      <protection locked="0"/>
    </xf>
    <xf numFmtId="177" fontId="7" fillId="0" borderId="1" xfId="0"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5" fillId="5" borderId="14" xfId="0" applyFont="1" applyFill="1" applyBorder="1" applyAlignment="1" applyProtection="1">
      <alignment horizontal="left" vertical="center" wrapText="1"/>
    </xf>
    <xf numFmtId="0" fontId="5" fillId="5" borderId="1" xfId="0" applyFont="1" applyFill="1" applyBorder="1" applyAlignment="1" applyProtection="1">
      <alignment vertical="center" wrapText="1"/>
    </xf>
    <xf numFmtId="0" fontId="16" fillId="10" borderId="1" xfId="0" quotePrefix="1" applyFont="1" applyFill="1" applyBorder="1" applyAlignment="1" applyProtection="1">
      <alignment horizontal="center" vertical="center" wrapText="1"/>
    </xf>
    <xf numFmtId="0" fontId="7" fillId="9" borderId="1" xfId="0" applyFont="1" applyFill="1" applyBorder="1" applyAlignment="1" applyProtection="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178" fontId="7" fillId="9" borderId="1" xfId="0" applyNumberFormat="1" applyFont="1" applyFill="1" applyBorder="1" applyAlignment="1" applyProtection="1">
      <alignment horizontal="right" vertical="center"/>
    </xf>
    <xf numFmtId="179" fontId="7" fillId="9" borderId="1" xfId="0" applyNumberFormat="1" applyFont="1" applyFill="1" applyBorder="1" applyAlignment="1" applyProtection="1">
      <alignment horizontal="right" vertical="center"/>
    </xf>
    <xf numFmtId="0" fontId="14" fillId="9" borderId="1" xfId="0" applyFont="1" applyFill="1" applyBorder="1" applyAlignment="1" applyProtection="1">
      <alignment horizontal="center" vertical="center"/>
    </xf>
    <xf numFmtId="0" fontId="14" fillId="9" borderId="14" xfId="0" applyFont="1" applyFill="1" applyBorder="1" applyAlignment="1" applyProtection="1">
      <alignment horizontal="center" vertical="center"/>
    </xf>
    <xf numFmtId="179" fontId="14" fillId="9" borderId="1" xfId="0" applyNumberFormat="1" applyFont="1" applyFill="1" applyBorder="1" applyAlignment="1" applyProtection="1">
      <alignment horizontal="right"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Fill="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pplyProtection="1">
      <alignment horizontal="center" vertical="center"/>
    </xf>
    <xf numFmtId="0" fontId="5" fillId="5" borderId="10" xfId="0" applyFont="1" applyFill="1" applyBorder="1" applyProtection="1">
      <alignment vertical="center"/>
    </xf>
    <xf numFmtId="0" fontId="3" fillId="5" borderId="6" xfId="0" applyFont="1" applyFill="1" applyBorder="1" applyProtection="1">
      <alignment vertical="center"/>
    </xf>
    <xf numFmtId="0" fontId="5" fillId="5" borderId="6" xfId="0" applyFont="1" applyFill="1" applyBorder="1" applyProtection="1">
      <alignment vertical="center"/>
    </xf>
    <xf numFmtId="0" fontId="5" fillId="5" borderId="6" xfId="0" applyFont="1" applyFill="1" applyBorder="1" applyAlignment="1" applyProtection="1">
      <alignment horizontal="center" vertical="center"/>
    </xf>
    <xf numFmtId="0" fontId="5" fillId="5" borderId="10" xfId="0" applyFont="1" applyFill="1" applyBorder="1" applyAlignment="1" applyProtection="1">
      <alignment horizontal="center" vertical="center"/>
    </xf>
    <xf numFmtId="0" fontId="5" fillId="5" borderId="6" xfId="0" applyFont="1" applyFill="1" applyBorder="1" applyAlignment="1" applyProtection="1">
      <alignment horizontal="center" vertical="center" shrinkToFit="1"/>
    </xf>
    <xf numFmtId="0" fontId="3" fillId="5" borderId="11" xfId="0" applyFont="1" applyFill="1" applyBorder="1" applyProtection="1">
      <alignment vertical="center"/>
    </xf>
    <xf numFmtId="0" fontId="3" fillId="7" borderId="6" xfId="0" applyFont="1" applyFill="1" applyBorder="1" applyProtection="1">
      <alignment vertical="center"/>
    </xf>
    <xf numFmtId="179" fontId="3" fillId="0" borderId="18" xfId="0" applyNumberFormat="1" applyFont="1" applyBorder="1" applyAlignment="1" applyProtection="1">
      <alignment horizontal="right" vertical="center"/>
    </xf>
    <xf numFmtId="0" fontId="3" fillId="0" borderId="9" xfId="0" applyFont="1" applyBorder="1" applyAlignment="1" applyProtection="1">
      <alignment horizontal="left" vertical="center"/>
    </xf>
    <xf numFmtId="0" fontId="3" fillId="0" borderId="6" xfId="0" applyFont="1" applyFill="1" applyBorder="1" applyAlignment="1" applyProtection="1">
      <alignment horizontal="center" vertical="center"/>
    </xf>
    <xf numFmtId="0" fontId="5" fillId="5" borderId="11" xfId="0" applyFont="1" applyFill="1" applyBorder="1" applyProtection="1">
      <alignment vertical="center"/>
    </xf>
    <xf numFmtId="0" fontId="5" fillId="0" borderId="0" xfId="0" applyFont="1" applyProtection="1">
      <alignment vertical="center"/>
    </xf>
    <xf numFmtId="0" fontId="3" fillId="5" borderId="12" xfId="0" applyFont="1" applyFill="1" applyBorder="1" applyProtection="1">
      <alignment vertical="center"/>
    </xf>
    <xf numFmtId="0" fontId="3" fillId="7" borderId="7" xfId="0" applyFont="1" applyFill="1" applyBorder="1" applyProtection="1">
      <alignment vertical="center"/>
    </xf>
    <xf numFmtId="0" fontId="3" fillId="7" borderId="8" xfId="0" applyFont="1" applyFill="1" applyBorder="1" applyProtection="1">
      <alignment vertical="center"/>
    </xf>
    <xf numFmtId="0" fontId="3" fillId="7" borderId="9" xfId="0" applyFont="1" applyFill="1" applyBorder="1" applyProtection="1">
      <alignment vertical="center"/>
    </xf>
    <xf numFmtId="0" fontId="3" fillId="0" borderId="6" xfId="0" applyFont="1" applyBorder="1" applyAlignment="1" applyProtection="1">
      <alignment horizontal="center" vertical="center"/>
    </xf>
    <xf numFmtId="0" fontId="3" fillId="7" borderId="10" xfId="0" applyFont="1" applyFill="1" applyBorder="1" applyProtection="1">
      <alignment vertical="center"/>
    </xf>
    <xf numFmtId="0" fontId="3" fillId="7" borderId="12" xfId="0" applyFont="1" applyFill="1" applyBorder="1" applyProtection="1">
      <alignment vertical="center"/>
    </xf>
    <xf numFmtId="179" fontId="3" fillId="0" borderId="12" xfId="0" applyNumberFormat="1" applyFont="1" applyFill="1" applyBorder="1" applyAlignment="1" applyProtection="1">
      <alignment horizontal="right" vertical="center"/>
    </xf>
    <xf numFmtId="0" fontId="3" fillId="0" borderId="10" xfId="0" applyFont="1" applyBorder="1" applyAlignment="1" applyProtection="1">
      <alignment horizontal="center" vertical="center"/>
    </xf>
    <xf numFmtId="179" fontId="3" fillId="0" borderId="10" xfId="1" applyNumberFormat="1" applyFont="1" applyFill="1" applyBorder="1" applyAlignment="1" applyProtection="1">
      <alignment horizontal="right" vertical="center"/>
    </xf>
    <xf numFmtId="0" fontId="3" fillId="2" borderId="10" xfId="0" applyFont="1" applyFill="1" applyBorder="1" applyAlignment="1" applyProtection="1">
      <alignment horizontal="center" vertical="center"/>
    </xf>
    <xf numFmtId="0" fontId="3" fillId="7" borderId="10" xfId="0" applyFont="1" applyFill="1" applyBorder="1" applyAlignment="1" applyProtection="1">
      <alignment vertical="center"/>
    </xf>
    <xf numFmtId="0" fontId="3" fillId="7" borderId="6" xfId="0" applyFont="1" applyFill="1" applyBorder="1" applyAlignment="1" applyProtection="1">
      <alignment vertical="center"/>
    </xf>
    <xf numFmtId="0" fontId="3" fillId="0" borderId="7" xfId="0" applyFont="1" applyBorder="1" applyAlignment="1" applyProtection="1">
      <alignment horizontal="center" vertical="center"/>
    </xf>
    <xf numFmtId="0" fontId="3" fillId="7" borderId="11" xfId="0" applyFont="1" applyFill="1" applyBorder="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11" borderId="6" xfId="0" applyFont="1" applyFill="1" applyBorder="1" applyProtection="1">
      <alignment vertical="center"/>
    </xf>
    <xf numFmtId="179" fontId="7" fillId="8" borderId="6" xfId="0" applyNumberFormat="1" applyFont="1" applyFill="1" applyBorder="1" applyAlignment="1" applyProtection="1">
      <alignment horizontal="right" vertical="center"/>
    </xf>
    <xf numFmtId="0" fontId="3" fillId="8" borderId="6" xfId="0" applyFont="1" applyFill="1" applyBorder="1" applyAlignment="1" applyProtection="1">
      <alignment horizontal="left" vertical="center"/>
    </xf>
    <xf numFmtId="0" fontId="3" fillId="2" borderId="0" xfId="0" applyFont="1" applyFill="1" applyBorder="1" applyProtection="1">
      <alignment vertical="center"/>
    </xf>
    <xf numFmtId="0" fontId="7" fillId="0" borderId="6" xfId="0" applyFont="1" applyFill="1" applyBorder="1" applyAlignment="1" applyProtection="1">
      <alignment horizontal="center" vertical="center"/>
    </xf>
    <xf numFmtId="179" fontId="3" fillId="8" borderId="6" xfId="0" applyNumberFormat="1" applyFont="1" applyFill="1" applyBorder="1" applyAlignment="1" applyProtection="1">
      <alignment horizontal="right" vertical="center"/>
    </xf>
    <xf numFmtId="0" fontId="3" fillId="12" borderId="6" xfId="0" applyFont="1" applyFill="1" applyBorder="1" applyAlignment="1" applyProtection="1">
      <alignment horizontal="left" vertical="center" wrapText="1"/>
    </xf>
    <xf numFmtId="177" fontId="3" fillId="12" borderId="6" xfId="0" applyNumberFormat="1" applyFont="1" applyFill="1" applyBorder="1" applyAlignment="1" applyProtection="1">
      <alignment horizontal="right" vertical="center"/>
    </xf>
    <xf numFmtId="177" fontId="7" fillId="12" borderId="6" xfId="0" applyNumberFormat="1" applyFont="1" applyFill="1" applyBorder="1" applyAlignment="1" applyProtection="1">
      <alignment horizontal="right" vertical="center"/>
    </xf>
    <xf numFmtId="0" fontId="3" fillId="12" borderId="6" xfId="0" applyFont="1" applyFill="1" applyBorder="1" applyAlignment="1" applyProtection="1">
      <alignment horizontal="left" vertical="center"/>
    </xf>
    <xf numFmtId="179" fontId="3" fillId="6" borderId="11" xfId="0" applyNumberFormat="1" applyFont="1" applyFill="1" applyBorder="1" applyAlignment="1" applyProtection="1">
      <alignment horizontal="right" vertical="center"/>
    </xf>
    <xf numFmtId="0" fontId="3" fillId="6" borderId="6" xfId="0" applyFont="1" applyFill="1" applyBorder="1" applyAlignment="1" applyProtection="1">
      <alignment horizontal="left" vertical="center" wrapText="1"/>
    </xf>
    <xf numFmtId="0" fontId="0" fillId="0" borderId="0" xfId="0" applyProtection="1">
      <alignment vertical="center"/>
    </xf>
    <xf numFmtId="0" fontId="5" fillId="5"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7" fillId="0" borderId="1" xfId="0" quotePrefix="1" applyNumberFormat="1" applyFont="1" applyFill="1" applyBorder="1" applyAlignment="1" applyProtection="1">
      <alignment horizontal="center" vertical="center" wrapText="1"/>
      <protection locked="0"/>
    </xf>
    <xf numFmtId="177" fontId="7" fillId="9" borderId="1" xfId="0" applyNumberFormat="1" applyFont="1" applyFill="1" applyBorder="1" applyProtection="1">
      <alignment vertical="center"/>
    </xf>
    <xf numFmtId="0" fontId="7" fillId="0" borderId="1" xfId="0" quotePrefix="1" applyNumberFormat="1" applyFont="1" applyFill="1" applyBorder="1" applyAlignment="1" applyProtection="1">
      <alignment horizontal="center" vertical="center" shrinkToFit="1"/>
      <protection locked="0"/>
    </xf>
    <xf numFmtId="177" fontId="7" fillId="9" borderId="1" xfId="0" applyNumberFormat="1" applyFont="1" applyFill="1" applyBorder="1" applyAlignment="1" applyProtection="1">
      <alignment horizontal="right" vertical="center"/>
    </xf>
    <xf numFmtId="176" fontId="7" fillId="9" borderId="1" xfId="0" applyNumberFormat="1" applyFont="1" applyFill="1" applyBorder="1" applyAlignment="1" applyProtection="1">
      <alignment horizontal="right" vertical="center"/>
    </xf>
    <xf numFmtId="0" fontId="3" fillId="0" borderId="6" xfId="0" applyFont="1" applyFill="1" applyBorder="1" applyAlignment="1" applyProtection="1">
      <alignment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38" fontId="19" fillId="2" borderId="4" xfId="2" applyFont="1" applyFill="1" applyBorder="1" applyAlignment="1" applyProtection="1">
      <alignment horizontal="right" vertical="center"/>
    </xf>
    <xf numFmtId="38" fontId="19" fillId="2" borderId="5" xfId="2" applyFont="1" applyFill="1" applyBorder="1" applyAlignment="1" applyProtection="1">
      <alignment horizontal="right" vertical="center"/>
    </xf>
    <xf numFmtId="0" fontId="7" fillId="6"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4"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xf>
    <xf numFmtId="0" fontId="0" fillId="0" borderId="2" xfId="0" applyFont="1" applyBorder="1" applyAlignment="1" applyProtection="1">
      <alignment horizontal="left" vertical="center" wrapText="1"/>
    </xf>
    <xf numFmtId="179" fontId="7" fillId="9" borderId="14" xfId="0" applyNumberFormat="1" applyFont="1" applyFill="1" applyBorder="1" applyAlignment="1" applyProtection="1">
      <alignment horizontal="right" vertical="center"/>
    </xf>
    <xf numFmtId="179" fontId="7" fillId="9" borderId="15" xfId="0" applyNumberFormat="1" applyFont="1" applyFill="1" applyBorder="1" applyAlignment="1" applyProtection="1">
      <alignment horizontal="right" vertical="center"/>
    </xf>
    <xf numFmtId="179" fontId="7" fillId="9" borderId="2" xfId="0" applyNumberFormat="1" applyFont="1" applyFill="1" applyBorder="1" applyAlignment="1" applyProtection="1">
      <alignment horizontal="right" vertical="center"/>
    </xf>
    <xf numFmtId="0" fontId="7" fillId="6" borderId="14" xfId="0" applyFont="1" applyFill="1" applyBorder="1" applyAlignment="1" applyProtection="1">
      <alignment horizontal="right" vertical="center"/>
    </xf>
    <xf numFmtId="0" fontId="7" fillId="6" borderId="15" xfId="0" applyFont="1" applyFill="1" applyBorder="1" applyAlignment="1" applyProtection="1">
      <alignment horizontal="right" vertical="center"/>
    </xf>
    <xf numFmtId="0" fontId="7" fillId="6" borderId="2" xfId="0" applyFont="1" applyFill="1" applyBorder="1" applyAlignment="1" applyProtection="1">
      <alignment horizontal="right" vertical="center"/>
    </xf>
    <xf numFmtId="0" fontId="16" fillId="10" borderId="1" xfId="0" applyFont="1" applyFill="1" applyBorder="1" applyAlignment="1" applyProtection="1">
      <alignment horizontal="center"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7" fillId="6" borderId="15" xfId="0" applyFont="1" applyFill="1" applyBorder="1" applyAlignment="1" applyProtection="1">
      <alignment horizontal="left" vertical="center"/>
    </xf>
    <xf numFmtId="0" fontId="7" fillId="6" borderId="2" xfId="0" applyFont="1" applyFill="1" applyBorder="1" applyAlignment="1" applyProtection="1">
      <alignment horizontal="left" vertical="center"/>
    </xf>
    <xf numFmtId="0" fontId="5" fillId="10" borderId="1" xfId="0" applyFont="1" applyFill="1" applyBorder="1" applyAlignment="1" applyProtection="1">
      <alignment horizontal="center" vertical="center" wrapText="1"/>
    </xf>
    <xf numFmtId="0" fontId="5" fillId="5" borderId="14" xfId="0" applyFont="1" applyFill="1" applyBorder="1" applyAlignment="1" applyProtection="1">
      <alignment vertical="center" wrapText="1"/>
    </xf>
    <xf numFmtId="0" fontId="5" fillId="5" borderId="15" xfId="0" applyFont="1" applyFill="1" applyBorder="1" applyAlignment="1" applyProtection="1">
      <alignment vertical="center" wrapText="1"/>
    </xf>
    <xf numFmtId="0" fontId="5" fillId="5" borderId="2" xfId="0" applyFont="1" applyFill="1" applyBorder="1" applyAlignment="1" applyProtection="1">
      <alignment vertical="center" wrapText="1"/>
    </xf>
    <xf numFmtId="0" fontId="7" fillId="6" borderId="15" xfId="0" applyFont="1" applyFill="1" applyBorder="1" applyAlignment="1" applyProtection="1">
      <alignment horizontal="left" vertical="center" wrapText="1"/>
    </xf>
    <xf numFmtId="0" fontId="7" fillId="9" borderId="14" xfId="0" applyFont="1" applyFill="1" applyBorder="1" applyAlignment="1" applyProtection="1">
      <alignment horizontal="center" vertical="center"/>
    </xf>
    <xf numFmtId="0" fontId="7" fillId="9" borderId="15" xfId="0" applyFont="1" applyFill="1" applyBorder="1" applyAlignment="1" applyProtection="1">
      <alignment horizontal="center" vertical="center"/>
    </xf>
    <xf numFmtId="0" fontId="7" fillId="9" borderId="2" xfId="0" applyFont="1" applyFill="1" applyBorder="1" applyAlignment="1" applyProtection="1">
      <alignment horizontal="center" vertical="center"/>
    </xf>
    <xf numFmtId="179" fontId="7" fillId="0" borderId="14" xfId="0" applyNumberFormat="1" applyFont="1" applyBorder="1" applyAlignment="1" applyProtection="1">
      <alignment horizontal="right" vertical="center"/>
      <protection locked="0"/>
    </xf>
    <xf numFmtId="179" fontId="7" fillId="0" borderId="15" xfId="0" applyNumberFormat="1" applyFont="1" applyBorder="1" applyAlignment="1" applyProtection="1">
      <alignment horizontal="right" vertical="center"/>
      <protection locked="0"/>
    </xf>
    <xf numFmtId="179" fontId="7" fillId="0" borderId="2" xfId="0" applyNumberFormat="1" applyFont="1" applyBorder="1" applyAlignment="1" applyProtection="1">
      <alignment horizontal="right" vertical="center"/>
      <protection locked="0"/>
    </xf>
    <xf numFmtId="0" fontId="14" fillId="9" borderId="14" xfId="0" applyFont="1" applyFill="1" applyBorder="1" applyAlignment="1" applyProtection="1">
      <alignment horizontal="center" vertical="center"/>
    </xf>
    <xf numFmtId="0" fontId="14" fillId="9" borderId="15" xfId="0" applyFont="1" applyFill="1" applyBorder="1" applyAlignment="1" applyProtection="1">
      <alignment horizontal="center" vertical="center"/>
    </xf>
    <xf numFmtId="0" fontId="14" fillId="9" borderId="2" xfId="0" applyFont="1" applyFill="1" applyBorder="1" applyAlignment="1" applyProtection="1">
      <alignment horizontal="center" vertical="center"/>
    </xf>
    <xf numFmtId="0" fontId="5" fillId="5" borderId="14"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wrapText="1"/>
    </xf>
    <xf numFmtId="0" fontId="8" fillId="4" borderId="0" xfId="0" applyFont="1" applyFill="1" applyAlignment="1" applyProtection="1">
      <alignment vertical="center"/>
    </xf>
    <xf numFmtId="0" fontId="3" fillId="11" borderId="6" xfId="0" applyFont="1" applyFill="1" applyBorder="1" applyAlignment="1" applyProtection="1">
      <alignment horizontal="center" vertical="center"/>
    </xf>
    <xf numFmtId="0" fontId="3" fillId="6" borderId="7"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3" fillId="6" borderId="9" xfId="0" applyFont="1" applyFill="1" applyBorder="1" applyAlignment="1" applyProtection="1">
      <alignment horizontal="left" vertical="center" wrapText="1"/>
    </xf>
    <xf numFmtId="0" fontId="3" fillId="6" borderId="13" xfId="0" applyFont="1" applyFill="1" applyBorder="1" applyAlignment="1" applyProtection="1">
      <alignment horizontal="left" vertical="center" wrapText="1"/>
    </xf>
    <xf numFmtId="0" fontId="3" fillId="6" borderId="16" xfId="0" applyFont="1" applyFill="1" applyBorder="1" applyAlignment="1" applyProtection="1">
      <alignment horizontal="left" vertical="center" wrapText="1"/>
    </xf>
    <xf numFmtId="0" fontId="3" fillId="6" borderId="17" xfId="0" applyFont="1" applyFill="1" applyBorder="1" applyAlignment="1" applyProtection="1">
      <alignment horizontal="left" vertical="center" wrapText="1"/>
    </xf>
    <xf numFmtId="0" fontId="8" fillId="4" borderId="0" xfId="0" applyFont="1" applyFill="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6" borderId="1" xfId="0" applyFont="1" applyFill="1" applyBorder="1" applyAlignment="1" applyProtection="1">
      <alignment horizontal="center" vertical="center"/>
    </xf>
    <xf numFmtId="0" fontId="7" fillId="9" borderId="14" xfId="0" applyFont="1" applyFill="1" applyBorder="1" applyAlignment="1" applyProtection="1">
      <alignment horizontal="left" vertical="center" wrapText="1"/>
    </xf>
    <xf numFmtId="0" fontId="7" fillId="9" borderId="15" xfId="0" applyFont="1" applyFill="1" applyBorder="1" applyAlignment="1" applyProtection="1">
      <alignment horizontal="left" vertical="center" wrapText="1"/>
    </xf>
    <xf numFmtId="0" fontId="7" fillId="9" borderId="2" xfId="0" applyFont="1" applyFill="1" applyBorder="1" applyAlignment="1" applyProtection="1">
      <alignment horizontal="left" vertical="center" wrapText="1"/>
    </xf>
    <xf numFmtId="0" fontId="7" fillId="9" borderId="1" xfId="0" applyFont="1" applyFill="1" applyBorder="1" applyAlignment="1" applyProtection="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9"/>
  <sheetViews>
    <sheetView showGridLines="0" tabSelected="1" view="pageBreakPreview" zoomScale="55" zoomScaleNormal="55" zoomScaleSheetLayoutView="55" workbookViewId="0"/>
  </sheetViews>
  <sheetFormatPr defaultColWidth="9" defaultRowHeight="14.25" x14ac:dyDescent="0.1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875" style="1" customWidth="1"/>
    <col min="10" max="10" width="12.625" style="1" customWidth="1"/>
    <col min="11" max="11" width="22.625" style="1" customWidth="1"/>
    <col min="12" max="16384" width="9" style="1"/>
  </cols>
  <sheetData>
    <row r="1" spans="1:11" x14ac:dyDescent="0.15">
      <c r="K1" s="2" t="s">
        <v>95</v>
      </c>
    </row>
    <row r="2" spans="1:11" ht="18" customHeight="1" x14ac:dyDescent="0.15">
      <c r="K2" s="2" t="s">
        <v>96</v>
      </c>
    </row>
    <row r="3" spans="1:11" ht="27.95" customHeight="1" x14ac:dyDescent="0.15">
      <c r="A3" s="3" t="s">
        <v>97</v>
      </c>
      <c r="B3" s="4"/>
      <c r="C3" s="4"/>
      <c r="D3" s="4"/>
      <c r="E3" s="4"/>
      <c r="F3" s="4"/>
      <c r="G3" s="4"/>
      <c r="H3" s="4"/>
      <c r="I3" s="4"/>
      <c r="J3" s="4"/>
      <c r="K3" s="5"/>
    </row>
    <row r="5" spans="1:11" ht="18.95" customHeight="1" x14ac:dyDescent="0.15">
      <c r="A5" s="6" t="s">
        <v>101</v>
      </c>
      <c r="B5" s="6"/>
    </row>
    <row r="6" spans="1:11" ht="18.95" customHeight="1" x14ac:dyDescent="0.15">
      <c r="A6" s="6"/>
      <c r="B6" s="7" t="s">
        <v>10</v>
      </c>
      <c r="C6" s="7" t="s">
        <v>11</v>
      </c>
      <c r="D6" s="7" t="s">
        <v>12</v>
      </c>
      <c r="E6" s="7" t="s">
        <v>13</v>
      </c>
      <c r="F6" s="7" t="s">
        <v>14</v>
      </c>
      <c r="G6" s="7" t="s">
        <v>15</v>
      </c>
      <c r="H6" s="7" t="s">
        <v>16</v>
      </c>
      <c r="I6" s="7" t="s">
        <v>17</v>
      </c>
      <c r="J6" s="7" t="s">
        <v>18</v>
      </c>
      <c r="K6" s="7" t="s">
        <v>19</v>
      </c>
    </row>
    <row r="7" spans="1:11" s="8" customFormat="1" ht="39" customHeight="1" x14ac:dyDescent="0.15">
      <c r="B7" s="7" t="s">
        <v>20</v>
      </c>
      <c r="C7" s="7" t="s">
        <v>21</v>
      </c>
      <c r="D7" s="7" t="s">
        <v>22</v>
      </c>
      <c r="E7" s="7" t="s">
        <v>23</v>
      </c>
      <c r="F7" s="7" t="s">
        <v>24</v>
      </c>
      <c r="G7" s="7" t="s">
        <v>25</v>
      </c>
      <c r="H7" s="7" t="s">
        <v>26</v>
      </c>
      <c r="I7" s="7" t="s">
        <v>27</v>
      </c>
      <c r="J7" s="7" t="s">
        <v>28</v>
      </c>
      <c r="K7" s="7" t="s">
        <v>29</v>
      </c>
    </row>
    <row r="8" spans="1:11" ht="159.94999999999999" customHeight="1" x14ac:dyDescent="0.15">
      <c r="B8" s="9" t="s">
        <v>36</v>
      </c>
      <c r="C8" s="10" t="s">
        <v>102</v>
      </c>
      <c r="D8" s="11" t="s">
        <v>103</v>
      </c>
      <c r="E8" s="12" t="s">
        <v>66</v>
      </c>
      <c r="F8" s="13" t="s">
        <v>39</v>
      </c>
      <c r="G8" s="24" t="s">
        <v>41</v>
      </c>
      <c r="H8" s="24" t="s">
        <v>43</v>
      </c>
      <c r="I8" s="25" t="s">
        <v>104</v>
      </c>
      <c r="J8" s="26" t="s">
        <v>45</v>
      </c>
      <c r="K8" s="27" t="s">
        <v>194</v>
      </c>
    </row>
    <row r="9" spans="1:11" ht="159.94999999999999" customHeight="1" x14ac:dyDescent="0.15">
      <c r="B9" s="9" t="s">
        <v>37</v>
      </c>
      <c r="C9" s="10" t="s">
        <v>105</v>
      </c>
      <c r="D9" s="11" t="s">
        <v>106</v>
      </c>
      <c r="E9" s="12" t="s">
        <v>66</v>
      </c>
      <c r="F9" s="13" t="s">
        <v>40</v>
      </c>
      <c r="G9" s="24" t="s">
        <v>41</v>
      </c>
      <c r="H9" s="24" t="s">
        <v>43</v>
      </c>
      <c r="I9" s="25" t="s">
        <v>107</v>
      </c>
      <c r="J9" s="26" t="s">
        <v>45</v>
      </c>
      <c r="K9" s="27" t="s">
        <v>194</v>
      </c>
    </row>
    <row r="10" spans="1:11" ht="79.5" customHeight="1" x14ac:dyDescent="0.15">
      <c r="B10" s="9" t="s">
        <v>38</v>
      </c>
      <c r="C10" s="10" t="s">
        <v>108</v>
      </c>
      <c r="D10" s="11" t="s">
        <v>71</v>
      </c>
      <c r="E10" s="23"/>
      <c r="F10" s="11" t="s">
        <v>109</v>
      </c>
      <c r="G10" s="28" t="s">
        <v>42</v>
      </c>
      <c r="H10" s="28" t="s">
        <v>44</v>
      </c>
      <c r="I10" s="29" t="s">
        <v>46</v>
      </c>
      <c r="J10" s="26" t="s">
        <v>45</v>
      </c>
      <c r="K10" s="29"/>
    </row>
    <row r="11" spans="1:11" ht="18.95" customHeight="1" x14ac:dyDescent="0.15">
      <c r="A11" s="6" t="s">
        <v>110</v>
      </c>
      <c r="B11" s="6"/>
    </row>
    <row r="12" spans="1:11" ht="18.95" customHeight="1" x14ac:dyDescent="0.15">
      <c r="A12" s="6"/>
      <c r="B12" s="7" t="s">
        <v>10</v>
      </c>
      <c r="C12" s="7" t="s">
        <v>11</v>
      </c>
      <c r="D12" s="7" t="s">
        <v>12</v>
      </c>
      <c r="E12" s="7" t="s">
        <v>13</v>
      </c>
      <c r="F12" s="7" t="s">
        <v>14</v>
      </c>
      <c r="G12" s="7" t="s">
        <v>15</v>
      </c>
      <c r="H12" s="7" t="s">
        <v>16</v>
      </c>
      <c r="I12" s="7" t="s">
        <v>17</v>
      </c>
      <c r="J12" s="7" t="s">
        <v>18</v>
      </c>
      <c r="K12" s="7" t="s">
        <v>19</v>
      </c>
    </row>
    <row r="13" spans="1:11" s="8" customFormat="1" ht="39" customHeight="1" x14ac:dyDescent="0.15">
      <c r="B13" s="7" t="s">
        <v>20</v>
      </c>
      <c r="C13" s="7" t="s">
        <v>21</v>
      </c>
      <c r="D13" s="7" t="s">
        <v>22</v>
      </c>
      <c r="E13" s="7" t="s">
        <v>23</v>
      </c>
      <c r="F13" s="7" t="s">
        <v>1</v>
      </c>
      <c r="G13" s="7" t="s">
        <v>25</v>
      </c>
      <c r="H13" s="7" t="s">
        <v>26</v>
      </c>
      <c r="I13" s="7" t="s">
        <v>27</v>
      </c>
      <c r="J13" s="7" t="s">
        <v>28</v>
      </c>
      <c r="K13" s="7" t="s">
        <v>29</v>
      </c>
    </row>
    <row r="14" spans="1:11" ht="80.25" customHeight="1" x14ac:dyDescent="0.15">
      <c r="B14" s="9" t="s">
        <v>82</v>
      </c>
      <c r="C14" s="10" t="s">
        <v>111</v>
      </c>
      <c r="D14" s="11" t="s">
        <v>86</v>
      </c>
      <c r="E14" s="12" t="s">
        <v>66</v>
      </c>
      <c r="F14" s="11" t="s">
        <v>112</v>
      </c>
      <c r="G14" s="28" t="s">
        <v>30</v>
      </c>
      <c r="H14" s="28" t="s">
        <v>44</v>
      </c>
      <c r="I14" s="29" t="s">
        <v>46</v>
      </c>
      <c r="J14" s="26" t="s">
        <v>45</v>
      </c>
      <c r="K14" s="27" t="s">
        <v>194</v>
      </c>
    </row>
    <row r="15" spans="1:11" ht="159.94999999999999" customHeight="1" x14ac:dyDescent="0.15">
      <c r="B15" s="9" t="s">
        <v>83</v>
      </c>
      <c r="C15" s="10" t="s">
        <v>113</v>
      </c>
      <c r="D15" s="11" t="s">
        <v>114</v>
      </c>
      <c r="E15" s="12" t="s">
        <v>66</v>
      </c>
      <c r="F15" s="13" t="s">
        <v>39</v>
      </c>
      <c r="G15" s="24" t="s">
        <v>34</v>
      </c>
      <c r="H15" s="24" t="s">
        <v>43</v>
      </c>
      <c r="I15" s="25" t="s">
        <v>90</v>
      </c>
      <c r="J15" s="26" t="s">
        <v>45</v>
      </c>
      <c r="K15" s="27" t="s">
        <v>194</v>
      </c>
    </row>
    <row r="16" spans="1:11" ht="8.25" customHeight="1" x14ac:dyDescent="0.15"/>
    <row r="17" spans="1:11" ht="20.100000000000001" customHeight="1" x14ac:dyDescent="0.15">
      <c r="A17" s="6" t="s">
        <v>115</v>
      </c>
    </row>
    <row r="18" spans="1:11" ht="20.100000000000001" customHeight="1" x14ac:dyDescent="0.15">
      <c r="B18" s="7" t="s">
        <v>10</v>
      </c>
      <c r="C18" s="103" t="s">
        <v>11</v>
      </c>
      <c r="D18" s="103"/>
      <c r="E18" s="7" t="s">
        <v>12</v>
      </c>
      <c r="F18" s="7" t="s">
        <v>13</v>
      </c>
      <c r="G18" s="103" t="s">
        <v>14</v>
      </c>
      <c r="H18" s="103"/>
      <c r="I18" s="103"/>
      <c r="J18" s="103" t="s">
        <v>15</v>
      </c>
      <c r="K18" s="103"/>
    </row>
    <row r="19" spans="1:11" ht="39" customHeight="1" x14ac:dyDescent="0.15">
      <c r="B19" s="7" t="s">
        <v>21</v>
      </c>
      <c r="C19" s="103" t="s">
        <v>22</v>
      </c>
      <c r="D19" s="103"/>
      <c r="E19" s="7" t="s">
        <v>23</v>
      </c>
      <c r="F19" s="7" t="s">
        <v>24</v>
      </c>
      <c r="G19" s="103" t="s">
        <v>26</v>
      </c>
      <c r="H19" s="103"/>
      <c r="I19" s="103"/>
      <c r="J19" s="103" t="s">
        <v>29</v>
      </c>
      <c r="K19" s="103"/>
    </row>
    <row r="20" spans="1:11" ht="99.95" customHeight="1" x14ac:dyDescent="0.15">
      <c r="B20" s="10" t="s">
        <v>116</v>
      </c>
      <c r="C20" s="107" t="s">
        <v>47</v>
      </c>
      <c r="D20" s="107"/>
      <c r="E20" s="14">
        <f>'MPS(calc_process)'!F20</f>
        <v>89</v>
      </c>
      <c r="F20" s="13" t="s">
        <v>49</v>
      </c>
      <c r="G20" s="108" t="s">
        <v>87</v>
      </c>
      <c r="H20" s="108"/>
      <c r="I20" s="108"/>
      <c r="J20" s="114"/>
      <c r="K20" s="114"/>
    </row>
    <row r="21" spans="1:11" ht="99.95" customHeight="1" x14ac:dyDescent="0.15">
      <c r="B21" s="10" t="s">
        <v>117</v>
      </c>
      <c r="C21" s="107" t="s">
        <v>48</v>
      </c>
      <c r="D21" s="107"/>
      <c r="E21" s="30"/>
      <c r="F21" s="11" t="s">
        <v>118</v>
      </c>
      <c r="G21" s="109" t="s">
        <v>91</v>
      </c>
      <c r="H21" s="110"/>
      <c r="I21" s="111"/>
      <c r="J21" s="109"/>
      <c r="K21" s="111"/>
    </row>
    <row r="22" spans="1:11" ht="99.95" customHeight="1" x14ac:dyDescent="0.15">
      <c r="B22" s="10" t="s">
        <v>119</v>
      </c>
      <c r="C22" s="112" t="s">
        <v>120</v>
      </c>
      <c r="D22" s="113"/>
      <c r="E22" s="30"/>
      <c r="F22" s="11" t="s">
        <v>121</v>
      </c>
      <c r="G22" s="109" t="s">
        <v>92</v>
      </c>
      <c r="H22" s="110"/>
      <c r="I22" s="111"/>
      <c r="J22" s="109"/>
      <c r="K22" s="111"/>
    </row>
    <row r="23" spans="1:11" ht="99.95" customHeight="1" x14ac:dyDescent="0.15">
      <c r="B23" s="10" t="s">
        <v>122</v>
      </c>
      <c r="C23" s="112" t="s">
        <v>123</v>
      </c>
      <c r="D23" s="113"/>
      <c r="E23" s="30"/>
      <c r="F23" s="11" t="s">
        <v>124</v>
      </c>
      <c r="G23" s="109" t="s">
        <v>93</v>
      </c>
      <c r="H23" s="110"/>
      <c r="I23" s="111"/>
      <c r="J23" s="109"/>
      <c r="K23" s="111"/>
    </row>
    <row r="24" spans="1:11" ht="120" customHeight="1" x14ac:dyDescent="0.15">
      <c r="B24" s="10" t="s">
        <v>125</v>
      </c>
      <c r="C24" s="107" t="s">
        <v>126</v>
      </c>
      <c r="D24" s="107"/>
      <c r="E24" s="15" t="s">
        <v>66</v>
      </c>
      <c r="F24" s="11" t="s">
        <v>100</v>
      </c>
      <c r="G24" s="109" t="s">
        <v>50</v>
      </c>
      <c r="H24" s="110"/>
      <c r="I24" s="111"/>
      <c r="J24" s="109" t="s">
        <v>194</v>
      </c>
      <c r="K24" s="111"/>
    </row>
    <row r="25" spans="1:11" ht="120" customHeight="1" x14ac:dyDescent="0.15">
      <c r="B25" s="10" t="s">
        <v>127</v>
      </c>
      <c r="C25" s="107" t="s">
        <v>128</v>
      </c>
      <c r="D25" s="107"/>
      <c r="E25" s="15" t="s">
        <v>66</v>
      </c>
      <c r="F25" s="11" t="s">
        <v>129</v>
      </c>
      <c r="G25" s="108" t="s">
        <v>130</v>
      </c>
      <c r="H25" s="108"/>
      <c r="I25" s="108"/>
      <c r="J25" s="114"/>
      <c r="K25" s="114"/>
    </row>
    <row r="26" spans="1:11" ht="120" customHeight="1" x14ac:dyDescent="0.15">
      <c r="B26" s="10" t="s">
        <v>131</v>
      </c>
      <c r="C26" s="107" t="s">
        <v>132</v>
      </c>
      <c r="D26" s="107"/>
      <c r="E26" s="15" t="s">
        <v>66</v>
      </c>
      <c r="F26" s="11" t="s">
        <v>100</v>
      </c>
      <c r="G26" s="108" t="s">
        <v>133</v>
      </c>
      <c r="H26" s="108"/>
      <c r="I26" s="108"/>
      <c r="J26" s="114"/>
      <c r="K26" s="114"/>
    </row>
    <row r="27" spans="1:11" ht="120" customHeight="1" x14ac:dyDescent="0.15">
      <c r="B27" s="10" t="s">
        <v>127</v>
      </c>
      <c r="C27" s="107" t="s">
        <v>134</v>
      </c>
      <c r="D27" s="107"/>
      <c r="E27" s="15" t="s">
        <v>66</v>
      </c>
      <c r="F27" s="11" t="s">
        <v>135</v>
      </c>
      <c r="G27" s="109" t="s">
        <v>84</v>
      </c>
      <c r="H27" s="110"/>
      <c r="I27" s="111"/>
      <c r="J27" s="109" t="s">
        <v>194</v>
      </c>
      <c r="K27" s="111"/>
    </row>
    <row r="28" spans="1:11" ht="99.95" customHeight="1" x14ac:dyDescent="0.15">
      <c r="B28" s="10" t="s">
        <v>136</v>
      </c>
      <c r="C28" s="112" t="s">
        <v>137</v>
      </c>
      <c r="D28" s="113"/>
      <c r="E28" s="15" t="s">
        <v>66</v>
      </c>
      <c r="F28" s="11" t="s">
        <v>49</v>
      </c>
      <c r="G28" s="109" t="s">
        <v>138</v>
      </c>
      <c r="H28" s="110"/>
      <c r="I28" s="111"/>
      <c r="J28" s="109" t="s">
        <v>194</v>
      </c>
      <c r="K28" s="111"/>
    </row>
    <row r="29" spans="1:11" ht="99.95" customHeight="1" x14ac:dyDescent="0.15">
      <c r="B29" s="10" t="s">
        <v>139</v>
      </c>
      <c r="C29" s="112" t="s">
        <v>140</v>
      </c>
      <c r="D29" s="113"/>
      <c r="E29" s="15" t="s">
        <v>66</v>
      </c>
      <c r="F29" s="11" t="s">
        <v>118</v>
      </c>
      <c r="G29" s="109" t="s">
        <v>94</v>
      </c>
      <c r="H29" s="110"/>
      <c r="I29" s="111"/>
      <c r="J29" s="109" t="s">
        <v>194</v>
      </c>
      <c r="K29" s="111"/>
    </row>
    <row r="30" spans="1:11" ht="99.95" customHeight="1" x14ac:dyDescent="0.15">
      <c r="B30" s="10" t="s">
        <v>141</v>
      </c>
      <c r="C30" s="112" t="s">
        <v>142</v>
      </c>
      <c r="D30" s="113"/>
      <c r="E30" s="15" t="s">
        <v>66</v>
      </c>
      <c r="F30" s="11" t="s">
        <v>124</v>
      </c>
      <c r="G30" s="109" t="s">
        <v>92</v>
      </c>
      <c r="H30" s="110"/>
      <c r="I30" s="111"/>
      <c r="J30" s="109" t="s">
        <v>194</v>
      </c>
      <c r="K30" s="111"/>
    </row>
    <row r="31" spans="1:11" ht="6.75" customHeight="1" x14ac:dyDescent="0.15"/>
    <row r="32" spans="1:11" ht="18.95" customHeight="1" x14ac:dyDescent="0.15">
      <c r="A32" s="16" t="s">
        <v>143</v>
      </c>
      <c r="B32" s="16"/>
    </row>
    <row r="33" spans="1:10" ht="17.25" thickBot="1" x14ac:dyDescent="0.2">
      <c r="B33" s="104" t="s">
        <v>144</v>
      </c>
      <c r="C33" s="104"/>
      <c r="D33" s="17" t="s">
        <v>24</v>
      </c>
    </row>
    <row r="34" spans="1:10" ht="19.5" thickBot="1" x14ac:dyDescent="0.2">
      <c r="B34" s="105">
        <f>ROUNDDOWN('MPS(calc_process)'!G6, 0)</f>
        <v>0</v>
      </c>
      <c r="C34" s="106"/>
      <c r="D34" s="18" t="s">
        <v>145</v>
      </c>
    </row>
    <row r="35" spans="1:10" ht="20.100000000000001" customHeight="1" x14ac:dyDescent="0.15">
      <c r="B35" s="19"/>
      <c r="C35" s="19"/>
      <c r="F35" s="20"/>
      <c r="G35" s="20"/>
    </row>
    <row r="36" spans="1:10" ht="18.95" customHeight="1" x14ac:dyDescent="0.15">
      <c r="A36" s="6" t="s">
        <v>9</v>
      </c>
    </row>
    <row r="37" spans="1:10" ht="18" customHeight="1" x14ac:dyDescent="0.15">
      <c r="B37" s="21" t="s">
        <v>31</v>
      </c>
      <c r="C37" s="102" t="s">
        <v>32</v>
      </c>
      <c r="D37" s="102"/>
      <c r="E37" s="102"/>
      <c r="F37" s="102"/>
      <c r="G37" s="102"/>
      <c r="H37" s="102"/>
      <c r="I37" s="102"/>
      <c r="J37" s="22"/>
    </row>
    <row r="38" spans="1:10" ht="18" customHeight="1" x14ac:dyDescent="0.15">
      <c r="B38" s="21" t="s">
        <v>30</v>
      </c>
      <c r="C38" s="102" t="s">
        <v>33</v>
      </c>
      <c r="D38" s="102"/>
      <c r="E38" s="102"/>
      <c r="F38" s="102"/>
      <c r="G38" s="102"/>
      <c r="H38" s="102"/>
      <c r="I38" s="102"/>
      <c r="J38" s="22"/>
    </row>
    <row r="39" spans="1:10" ht="18" customHeight="1" x14ac:dyDescent="0.15">
      <c r="B39" s="21" t="s">
        <v>34</v>
      </c>
      <c r="C39" s="102" t="s">
        <v>35</v>
      </c>
      <c r="D39" s="102"/>
      <c r="E39" s="102"/>
      <c r="F39" s="102"/>
      <c r="G39" s="102"/>
      <c r="H39" s="102"/>
      <c r="I39" s="102"/>
      <c r="J39" s="22"/>
    </row>
  </sheetData>
  <sheetProtection password="C763" sheet="1" formatCells="0" formatRows="0"/>
  <mergeCells count="44">
    <mergeCell ref="C26:D26"/>
    <mergeCell ref="G26:I26"/>
    <mergeCell ref="J26:K26"/>
    <mergeCell ref="C29:D29"/>
    <mergeCell ref="G29:I29"/>
    <mergeCell ref="J29:K29"/>
    <mergeCell ref="J21:K21"/>
    <mergeCell ref="C24:D24"/>
    <mergeCell ref="C28:D28"/>
    <mergeCell ref="C30:D30"/>
    <mergeCell ref="J25:K25"/>
    <mergeCell ref="G23:I23"/>
    <mergeCell ref="G24:I24"/>
    <mergeCell ref="G27:I27"/>
    <mergeCell ref="C27:D27"/>
    <mergeCell ref="J22:K22"/>
    <mergeCell ref="J23:K23"/>
    <mergeCell ref="J24:K24"/>
    <mergeCell ref="J27:K27"/>
    <mergeCell ref="J28:K28"/>
    <mergeCell ref="J30:K30"/>
    <mergeCell ref="G22:I22"/>
    <mergeCell ref="J18:K18"/>
    <mergeCell ref="J19:K19"/>
    <mergeCell ref="J20:K20"/>
    <mergeCell ref="G18:I18"/>
    <mergeCell ref="G19:I19"/>
    <mergeCell ref="G20:I20"/>
    <mergeCell ref="C38:I38"/>
    <mergeCell ref="C39:I39"/>
    <mergeCell ref="C18:D18"/>
    <mergeCell ref="C19:D19"/>
    <mergeCell ref="B33:C33"/>
    <mergeCell ref="B34:C34"/>
    <mergeCell ref="C20:D20"/>
    <mergeCell ref="C37:I37"/>
    <mergeCell ref="C21:D21"/>
    <mergeCell ref="C25:D25"/>
    <mergeCell ref="G25:I25"/>
    <mergeCell ref="G21:I21"/>
    <mergeCell ref="G28:I28"/>
    <mergeCell ref="G30:I30"/>
    <mergeCell ref="C22:D22"/>
    <mergeCell ref="C23:D23"/>
  </mergeCells>
  <phoneticPr fontId="2"/>
  <pageMargins left="0.70866141732283472" right="0.70866141732283472" top="0.74803149606299213" bottom="0.74803149606299213" header="0.31496062992125984" footer="0.31496062992125984"/>
  <pageSetup paperSize="9" scale="57" fitToHeight="0" orientation="landscape" r:id="rId1"/>
  <rowBreaks count="1" manualBreakCount="1">
    <brk id="16" max="10" man="1"/>
  </rowBreaks>
  <ignoredErrors>
    <ignoredError sqref="B8:B10 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P37"/>
  <sheetViews>
    <sheetView showGridLines="0" view="pageBreakPreview" zoomScale="60" zoomScaleNormal="100" workbookViewId="0"/>
  </sheetViews>
  <sheetFormatPr defaultColWidth="9" defaultRowHeight="14.25" x14ac:dyDescent="0.15"/>
  <cols>
    <col min="1" max="1" width="1.625" style="31" customWidth="1"/>
    <col min="2" max="2" width="13.75" style="31" customWidth="1"/>
    <col min="3" max="3" width="22.625" style="31" customWidth="1"/>
    <col min="4" max="8" width="22.375" style="31" customWidth="1"/>
    <col min="9" max="14" width="22.625" style="31" customWidth="1"/>
    <col min="15" max="16" width="20.625" style="31" customWidth="1"/>
    <col min="17" max="16384" width="9" style="31"/>
  </cols>
  <sheetData>
    <row r="1" spans="1:14" x14ac:dyDescent="0.15">
      <c r="N1" s="32" t="str">
        <f>'MPS(input)'!K1</f>
        <v>Monitoring Spreadsheet: JCM_TH_AM009_ver01.0</v>
      </c>
    </row>
    <row r="2" spans="1:14" x14ac:dyDescent="0.15">
      <c r="A2" s="1"/>
      <c r="B2" s="1"/>
      <c r="C2" s="1"/>
      <c r="D2" s="1"/>
      <c r="E2" s="1"/>
      <c r="F2" s="1"/>
      <c r="G2" s="1"/>
      <c r="H2" s="1"/>
      <c r="I2" s="1"/>
      <c r="J2" s="1"/>
      <c r="K2" s="1"/>
      <c r="L2" s="1"/>
      <c r="M2" s="1"/>
      <c r="N2" s="32" t="str">
        <f>'MPS(input)'!K2</f>
        <v>Reference Number:</v>
      </c>
    </row>
    <row r="3" spans="1:14" ht="27" customHeight="1" x14ac:dyDescent="0.15">
      <c r="A3" s="3" t="s">
        <v>99</v>
      </c>
      <c r="B3" s="4"/>
      <c r="C3" s="4"/>
      <c r="D3" s="4"/>
      <c r="E3" s="4"/>
      <c r="F3" s="4"/>
      <c r="G3" s="4"/>
      <c r="H3" s="4"/>
      <c r="I3" s="4"/>
      <c r="J3" s="4"/>
      <c r="K3" s="4"/>
      <c r="L3" s="4"/>
      <c r="M3" s="4"/>
      <c r="N3" s="5"/>
    </row>
    <row r="4" spans="1:14" x14ac:dyDescent="0.15">
      <c r="A4" s="1"/>
      <c r="B4" s="1"/>
      <c r="C4" s="1"/>
      <c r="D4" s="1"/>
      <c r="E4" s="1"/>
      <c r="F4" s="1"/>
      <c r="G4" s="1"/>
      <c r="H4" s="1"/>
      <c r="I4" s="1"/>
      <c r="J4" s="1"/>
      <c r="K4" s="1"/>
      <c r="L4" s="1"/>
      <c r="M4" s="1"/>
      <c r="N4" s="1"/>
    </row>
    <row r="5" spans="1:14" ht="15" x14ac:dyDescent="0.15">
      <c r="A5" s="6" t="s">
        <v>166</v>
      </c>
      <c r="B5" s="6"/>
      <c r="C5" s="1"/>
      <c r="D5" s="1"/>
      <c r="E5" s="1"/>
      <c r="F5" s="1"/>
      <c r="G5" s="1"/>
      <c r="H5" s="1"/>
      <c r="I5" s="1"/>
      <c r="J5" s="1"/>
      <c r="K5" s="1"/>
      <c r="L5" s="1"/>
      <c r="M5" s="1"/>
      <c r="N5" s="1"/>
    </row>
    <row r="6" spans="1:14" ht="43.5" customHeight="1" x14ac:dyDescent="0.15">
      <c r="A6" s="6"/>
      <c r="B6" s="129" t="s">
        <v>51</v>
      </c>
      <c r="C6" s="7" t="s">
        <v>52</v>
      </c>
      <c r="D6" s="33" t="s">
        <v>167</v>
      </c>
      <c r="E6" s="115" t="s">
        <v>162</v>
      </c>
      <c r="F6" s="116"/>
      <c r="G6" s="130" t="s">
        <v>168</v>
      </c>
      <c r="H6" s="131"/>
      <c r="I6" s="131"/>
      <c r="J6" s="131"/>
      <c r="K6" s="131"/>
      <c r="L6" s="131"/>
      <c r="M6" s="132"/>
      <c r="N6" s="34" t="s">
        <v>59</v>
      </c>
    </row>
    <row r="7" spans="1:14" ht="20.100000000000001" customHeight="1" x14ac:dyDescent="0.15">
      <c r="A7" s="8"/>
      <c r="B7" s="129"/>
      <c r="C7" s="15" t="s">
        <v>57</v>
      </c>
      <c r="D7" s="10" t="s">
        <v>102</v>
      </c>
      <c r="E7" s="10" t="s">
        <v>111</v>
      </c>
      <c r="F7" s="10" t="s">
        <v>169</v>
      </c>
      <c r="G7" s="10" t="s">
        <v>170</v>
      </c>
      <c r="H7" s="10" t="s">
        <v>131</v>
      </c>
      <c r="I7" s="10" t="s">
        <v>131</v>
      </c>
      <c r="J7" s="10" t="s">
        <v>131</v>
      </c>
      <c r="K7" s="10" t="s">
        <v>171</v>
      </c>
      <c r="L7" s="10" t="s">
        <v>172</v>
      </c>
      <c r="M7" s="10" t="s">
        <v>173</v>
      </c>
      <c r="N7" s="15" t="s">
        <v>73</v>
      </c>
    </row>
    <row r="8" spans="1:14" ht="120" customHeight="1" x14ac:dyDescent="0.15">
      <c r="A8" s="1"/>
      <c r="B8" s="35" t="s">
        <v>56</v>
      </c>
      <c r="C8" s="36" t="s">
        <v>58</v>
      </c>
      <c r="D8" s="36" t="s">
        <v>174</v>
      </c>
      <c r="E8" s="11" t="s">
        <v>175</v>
      </c>
      <c r="F8" s="11" t="s">
        <v>176</v>
      </c>
      <c r="G8" s="37" t="s">
        <v>177</v>
      </c>
      <c r="H8" s="37" t="s">
        <v>79</v>
      </c>
      <c r="I8" s="37" t="s">
        <v>80</v>
      </c>
      <c r="J8" s="37" t="s">
        <v>81</v>
      </c>
      <c r="K8" s="36" t="s">
        <v>163</v>
      </c>
      <c r="L8" s="36" t="s">
        <v>85</v>
      </c>
      <c r="M8" s="36" t="s">
        <v>178</v>
      </c>
      <c r="N8" s="36" t="s">
        <v>179</v>
      </c>
    </row>
    <row r="9" spans="1:14" ht="30" customHeight="1" x14ac:dyDescent="0.15">
      <c r="B9" s="38" t="s">
        <v>53</v>
      </c>
      <c r="C9" s="15" t="s">
        <v>61</v>
      </c>
      <c r="D9" s="15" t="s">
        <v>62</v>
      </c>
      <c r="E9" s="39" t="s">
        <v>180</v>
      </c>
      <c r="F9" s="10" t="s">
        <v>39</v>
      </c>
      <c r="G9" s="10" t="s">
        <v>72</v>
      </c>
      <c r="H9" s="10" t="s">
        <v>164</v>
      </c>
      <c r="I9" s="10" t="s">
        <v>135</v>
      </c>
      <c r="J9" s="10" t="s">
        <v>181</v>
      </c>
      <c r="K9" s="39" t="s">
        <v>49</v>
      </c>
      <c r="L9" s="39" t="s">
        <v>165</v>
      </c>
      <c r="M9" s="39" t="s">
        <v>121</v>
      </c>
      <c r="N9" s="15" t="s">
        <v>182</v>
      </c>
    </row>
    <row r="10" spans="1:14" ht="20.100000000000001" customHeight="1" x14ac:dyDescent="0.15">
      <c r="B10" s="123" t="s">
        <v>54</v>
      </c>
      <c r="C10" s="15">
        <v>1</v>
      </c>
      <c r="D10" s="45"/>
      <c r="E10" s="45"/>
      <c r="F10" s="45"/>
      <c r="G10" s="46"/>
      <c r="H10" s="40">
        <f>IF(ISERROR(3.6*(100/K10)*M10),0,3.6*(100/K10)*M10)</f>
        <v>0</v>
      </c>
      <c r="I10" s="40">
        <f>IF(ISERROR(E10*L10*M10/F10),0,E10*L10*M10/F10)</f>
        <v>0</v>
      </c>
      <c r="J10" s="46"/>
      <c r="K10" s="45"/>
      <c r="L10" s="47"/>
      <c r="M10" s="47"/>
      <c r="N10" s="41">
        <f>IF(ISERROR(D10*SMALL(G10:J10,COUNTIF(G10:J10,0)+1)),0,D10*SMALL(G10:J10,COUNTIF(G10:J10,0)+1))</f>
        <v>0</v>
      </c>
    </row>
    <row r="11" spans="1:14" ht="20.100000000000001" customHeight="1" x14ac:dyDescent="0.15">
      <c r="B11" s="123"/>
      <c r="C11" s="15">
        <v>2</v>
      </c>
      <c r="D11" s="45"/>
      <c r="E11" s="45"/>
      <c r="F11" s="45"/>
      <c r="G11" s="46"/>
      <c r="H11" s="40">
        <f t="shared" ref="H11:H19" si="0">IF(ISERROR(3.6*(100/K11)*M11),0,3.6*(100/K11)*M11)</f>
        <v>0</v>
      </c>
      <c r="I11" s="40">
        <f t="shared" ref="I11:I19" si="1">IF(ISERROR(E11*L11*M11/F11),0,E11*L11*M11/F11)</f>
        <v>0</v>
      </c>
      <c r="J11" s="46"/>
      <c r="K11" s="45"/>
      <c r="L11" s="48"/>
      <c r="M11" s="47"/>
      <c r="N11" s="41">
        <f t="shared" ref="N11:N19" si="2">IF(ISERROR(D11*SMALL(G11:J11,COUNTIF(G11:J11,0)+1)),0,D11*SMALL(G11:J11,COUNTIF(G11:J11,0)+1))</f>
        <v>0</v>
      </c>
    </row>
    <row r="12" spans="1:14" ht="20.100000000000001" customHeight="1" x14ac:dyDescent="0.15">
      <c r="B12" s="123"/>
      <c r="C12" s="15">
        <v>3</v>
      </c>
      <c r="D12" s="45"/>
      <c r="E12" s="45"/>
      <c r="F12" s="45"/>
      <c r="G12" s="46"/>
      <c r="H12" s="40">
        <f t="shared" si="0"/>
        <v>0</v>
      </c>
      <c r="I12" s="40">
        <f t="shared" si="1"/>
        <v>0</v>
      </c>
      <c r="J12" s="46"/>
      <c r="K12" s="45"/>
      <c r="L12" s="48"/>
      <c r="M12" s="47"/>
      <c r="N12" s="41">
        <f t="shared" si="2"/>
        <v>0</v>
      </c>
    </row>
    <row r="13" spans="1:14" ht="20.100000000000001" customHeight="1" x14ac:dyDescent="0.15">
      <c r="B13" s="123"/>
      <c r="C13" s="15">
        <v>4</v>
      </c>
      <c r="D13" s="45"/>
      <c r="E13" s="45"/>
      <c r="F13" s="45"/>
      <c r="G13" s="46"/>
      <c r="H13" s="40">
        <f t="shared" si="0"/>
        <v>0</v>
      </c>
      <c r="I13" s="40">
        <f t="shared" si="1"/>
        <v>0</v>
      </c>
      <c r="J13" s="46"/>
      <c r="K13" s="45"/>
      <c r="L13" s="48"/>
      <c r="M13" s="47"/>
      <c r="N13" s="41">
        <f t="shared" si="2"/>
        <v>0</v>
      </c>
    </row>
    <row r="14" spans="1:14" ht="20.100000000000001" customHeight="1" x14ac:dyDescent="0.15">
      <c r="B14" s="123"/>
      <c r="C14" s="15">
        <v>5</v>
      </c>
      <c r="D14" s="45"/>
      <c r="E14" s="45"/>
      <c r="F14" s="45"/>
      <c r="G14" s="46"/>
      <c r="H14" s="40">
        <f t="shared" si="0"/>
        <v>0</v>
      </c>
      <c r="I14" s="40">
        <f t="shared" si="1"/>
        <v>0</v>
      </c>
      <c r="J14" s="46"/>
      <c r="K14" s="45"/>
      <c r="L14" s="48"/>
      <c r="M14" s="47"/>
      <c r="N14" s="41">
        <f t="shared" si="2"/>
        <v>0</v>
      </c>
    </row>
    <row r="15" spans="1:14" ht="20.100000000000001" customHeight="1" x14ac:dyDescent="0.15">
      <c r="B15" s="123"/>
      <c r="C15" s="15">
        <v>6</v>
      </c>
      <c r="D15" s="45"/>
      <c r="E15" s="45"/>
      <c r="F15" s="45"/>
      <c r="G15" s="46"/>
      <c r="H15" s="40">
        <f t="shared" si="0"/>
        <v>0</v>
      </c>
      <c r="I15" s="40">
        <f t="shared" si="1"/>
        <v>0</v>
      </c>
      <c r="J15" s="46"/>
      <c r="K15" s="45"/>
      <c r="L15" s="48"/>
      <c r="M15" s="47"/>
      <c r="N15" s="41">
        <f t="shared" si="2"/>
        <v>0</v>
      </c>
    </row>
    <row r="16" spans="1:14" ht="20.100000000000001" customHeight="1" x14ac:dyDescent="0.15">
      <c r="B16" s="123"/>
      <c r="C16" s="15">
        <v>7</v>
      </c>
      <c r="D16" s="45"/>
      <c r="E16" s="45"/>
      <c r="F16" s="45"/>
      <c r="G16" s="46"/>
      <c r="H16" s="40">
        <f t="shared" si="0"/>
        <v>0</v>
      </c>
      <c r="I16" s="40">
        <f t="shared" si="1"/>
        <v>0</v>
      </c>
      <c r="J16" s="46"/>
      <c r="K16" s="45"/>
      <c r="L16" s="48"/>
      <c r="M16" s="47"/>
      <c r="N16" s="41">
        <f t="shared" si="2"/>
        <v>0</v>
      </c>
    </row>
    <row r="17" spans="1:16" ht="20.100000000000001" customHeight="1" x14ac:dyDescent="0.15">
      <c r="B17" s="123"/>
      <c r="C17" s="15">
        <v>8</v>
      </c>
      <c r="D17" s="45"/>
      <c r="E17" s="45"/>
      <c r="F17" s="45"/>
      <c r="G17" s="46"/>
      <c r="H17" s="40">
        <f t="shared" si="0"/>
        <v>0</v>
      </c>
      <c r="I17" s="40">
        <f t="shared" si="1"/>
        <v>0</v>
      </c>
      <c r="J17" s="46"/>
      <c r="K17" s="45"/>
      <c r="L17" s="48"/>
      <c r="M17" s="47"/>
      <c r="N17" s="41">
        <f t="shared" si="2"/>
        <v>0</v>
      </c>
    </row>
    <row r="18" spans="1:16" ht="20.100000000000001" customHeight="1" x14ac:dyDescent="0.15">
      <c r="B18" s="123"/>
      <c r="C18" s="15">
        <v>9</v>
      </c>
      <c r="D18" s="45"/>
      <c r="E18" s="45"/>
      <c r="F18" s="45"/>
      <c r="G18" s="46"/>
      <c r="H18" s="40">
        <f t="shared" si="0"/>
        <v>0</v>
      </c>
      <c r="I18" s="40">
        <f t="shared" si="1"/>
        <v>0</v>
      </c>
      <c r="J18" s="46"/>
      <c r="K18" s="45"/>
      <c r="L18" s="48"/>
      <c r="M18" s="47"/>
      <c r="N18" s="41">
        <f t="shared" si="2"/>
        <v>0</v>
      </c>
    </row>
    <row r="19" spans="1:16" ht="20.100000000000001" customHeight="1" x14ac:dyDescent="0.15">
      <c r="B19" s="123"/>
      <c r="C19" s="15">
        <v>10</v>
      </c>
      <c r="D19" s="45"/>
      <c r="E19" s="45"/>
      <c r="F19" s="45"/>
      <c r="G19" s="46"/>
      <c r="H19" s="40">
        <f t="shared" si="0"/>
        <v>0</v>
      </c>
      <c r="I19" s="40">
        <f t="shared" si="1"/>
        <v>0</v>
      </c>
      <c r="J19" s="46"/>
      <c r="K19" s="45"/>
      <c r="L19" s="48"/>
      <c r="M19" s="47"/>
      <c r="N19" s="41">
        <f t="shared" si="2"/>
        <v>0</v>
      </c>
    </row>
    <row r="20" spans="1:16" ht="20.100000000000001" customHeight="1" x14ac:dyDescent="0.15">
      <c r="B20" s="38" t="s">
        <v>55</v>
      </c>
      <c r="C20" s="42" t="s">
        <v>61</v>
      </c>
      <c r="D20" s="43" t="s">
        <v>65</v>
      </c>
      <c r="E20" s="43"/>
      <c r="F20" s="43"/>
      <c r="G20" s="42" t="s">
        <v>65</v>
      </c>
      <c r="H20" s="42" t="s">
        <v>61</v>
      </c>
      <c r="I20" s="42" t="s">
        <v>65</v>
      </c>
      <c r="J20" s="42" t="s">
        <v>65</v>
      </c>
      <c r="K20" s="42" t="s">
        <v>65</v>
      </c>
      <c r="L20" s="42"/>
      <c r="M20" s="42" t="s">
        <v>65</v>
      </c>
      <c r="N20" s="44">
        <f>SUM(N10:N19)</f>
        <v>0</v>
      </c>
    </row>
    <row r="22" spans="1:16" ht="15" x14ac:dyDescent="0.15">
      <c r="A22" s="6" t="s">
        <v>183</v>
      </c>
      <c r="B22" s="6"/>
      <c r="C22" s="1"/>
      <c r="D22" s="1"/>
      <c r="E22" s="1"/>
      <c r="F22" s="1"/>
      <c r="G22" s="1"/>
      <c r="H22" s="1"/>
      <c r="I22" s="1"/>
      <c r="J22" s="1"/>
      <c r="K22" s="1"/>
      <c r="L22" s="1"/>
      <c r="M22" s="1"/>
      <c r="N22" s="1"/>
      <c r="O22" s="1"/>
      <c r="P22" s="1"/>
    </row>
    <row r="23" spans="1:16" ht="43.5" customHeight="1" x14ac:dyDescent="0.15">
      <c r="A23" s="6"/>
      <c r="B23" s="103" t="s">
        <v>51</v>
      </c>
      <c r="C23" s="7" t="s">
        <v>52</v>
      </c>
      <c r="D23" s="143" t="s">
        <v>167</v>
      </c>
      <c r="E23" s="115"/>
      <c r="F23" s="144"/>
      <c r="G23" s="130" t="s">
        <v>184</v>
      </c>
      <c r="H23" s="131"/>
      <c r="I23" s="131"/>
      <c r="J23" s="131"/>
      <c r="K23" s="131"/>
      <c r="L23" s="131"/>
      <c r="M23" s="132"/>
      <c r="N23" s="7" t="s">
        <v>59</v>
      </c>
    </row>
    <row r="24" spans="1:16" ht="20.100000000000001" customHeight="1" x14ac:dyDescent="0.15">
      <c r="A24" s="8"/>
      <c r="B24" s="103"/>
      <c r="C24" s="15" t="s">
        <v>57</v>
      </c>
      <c r="D24" s="124" t="s">
        <v>185</v>
      </c>
      <c r="E24" s="125"/>
      <c r="F24" s="126"/>
      <c r="G24" s="124" t="s">
        <v>186</v>
      </c>
      <c r="H24" s="125"/>
      <c r="I24" s="126"/>
      <c r="J24" s="124" t="s">
        <v>187</v>
      </c>
      <c r="K24" s="125"/>
      <c r="L24" s="125"/>
      <c r="M24" s="126"/>
      <c r="N24" s="15" t="s">
        <v>188</v>
      </c>
    </row>
    <row r="25" spans="1:16" ht="120" customHeight="1" x14ac:dyDescent="0.15">
      <c r="A25" s="1"/>
      <c r="B25" s="35" t="s">
        <v>56</v>
      </c>
      <c r="C25" s="36" t="s">
        <v>58</v>
      </c>
      <c r="D25" s="112" t="s">
        <v>189</v>
      </c>
      <c r="E25" s="133"/>
      <c r="F25" s="113"/>
      <c r="G25" s="112" t="s">
        <v>60</v>
      </c>
      <c r="H25" s="133"/>
      <c r="I25" s="113"/>
      <c r="J25" s="112" t="s">
        <v>190</v>
      </c>
      <c r="K25" s="127"/>
      <c r="L25" s="127"/>
      <c r="M25" s="128"/>
      <c r="N25" s="36" t="s">
        <v>191</v>
      </c>
    </row>
    <row r="26" spans="1:16" ht="30" customHeight="1" x14ac:dyDescent="0.15">
      <c r="B26" s="38" t="s">
        <v>53</v>
      </c>
      <c r="C26" s="15" t="s">
        <v>61</v>
      </c>
      <c r="D26" s="134" t="s">
        <v>63</v>
      </c>
      <c r="E26" s="135"/>
      <c r="F26" s="136"/>
      <c r="G26" s="134" t="s">
        <v>64</v>
      </c>
      <c r="H26" s="135"/>
      <c r="I26" s="136"/>
      <c r="J26" s="124" t="s">
        <v>192</v>
      </c>
      <c r="K26" s="125"/>
      <c r="L26" s="125"/>
      <c r="M26" s="126"/>
      <c r="N26" s="15" t="s">
        <v>193</v>
      </c>
    </row>
    <row r="27" spans="1:16" ht="20.100000000000001" customHeight="1" x14ac:dyDescent="0.15">
      <c r="B27" s="123" t="s">
        <v>54</v>
      </c>
      <c r="C27" s="15">
        <v>1</v>
      </c>
      <c r="D27" s="137"/>
      <c r="E27" s="138"/>
      <c r="F27" s="139"/>
      <c r="G27" s="117">
        <f>'MPS(calc_process)'!$F$20</f>
        <v>89</v>
      </c>
      <c r="H27" s="118"/>
      <c r="I27" s="119"/>
      <c r="J27" s="120">
        <f>'MPS(input)'!$E$22</f>
        <v>0</v>
      </c>
      <c r="K27" s="121"/>
      <c r="L27" s="121"/>
      <c r="M27" s="122"/>
      <c r="N27" s="41">
        <f t="shared" ref="N27:N36" si="3">IF(ISERROR(D27*(100/G27)*J27),0,D27*(100/G27)*J27)</f>
        <v>0</v>
      </c>
    </row>
    <row r="28" spans="1:16" ht="20.100000000000001" customHeight="1" x14ac:dyDescent="0.15">
      <c r="B28" s="123"/>
      <c r="C28" s="15">
        <v>2</v>
      </c>
      <c r="D28" s="137"/>
      <c r="E28" s="138"/>
      <c r="F28" s="139"/>
      <c r="G28" s="117">
        <f>'MPS(calc_process)'!$F$20</f>
        <v>89</v>
      </c>
      <c r="H28" s="118"/>
      <c r="I28" s="119"/>
      <c r="J28" s="120">
        <f>'MPS(input)'!$E$22</f>
        <v>0</v>
      </c>
      <c r="K28" s="121"/>
      <c r="L28" s="121"/>
      <c r="M28" s="122"/>
      <c r="N28" s="41">
        <f t="shared" si="3"/>
        <v>0</v>
      </c>
    </row>
    <row r="29" spans="1:16" ht="20.100000000000001" customHeight="1" x14ac:dyDescent="0.15">
      <c r="B29" s="123"/>
      <c r="C29" s="15">
        <v>3</v>
      </c>
      <c r="D29" s="137"/>
      <c r="E29" s="138"/>
      <c r="F29" s="139"/>
      <c r="G29" s="117">
        <f>'MPS(calc_process)'!$F$20</f>
        <v>89</v>
      </c>
      <c r="H29" s="118"/>
      <c r="I29" s="119"/>
      <c r="J29" s="120">
        <f>'MPS(input)'!$E$22</f>
        <v>0</v>
      </c>
      <c r="K29" s="121"/>
      <c r="L29" s="121"/>
      <c r="M29" s="122"/>
      <c r="N29" s="41">
        <f t="shared" si="3"/>
        <v>0</v>
      </c>
    </row>
    <row r="30" spans="1:16" ht="20.100000000000001" customHeight="1" x14ac:dyDescent="0.15">
      <c r="B30" s="123"/>
      <c r="C30" s="15">
        <v>4</v>
      </c>
      <c r="D30" s="137"/>
      <c r="E30" s="138"/>
      <c r="F30" s="139"/>
      <c r="G30" s="117">
        <f>'MPS(calc_process)'!$F$20</f>
        <v>89</v>
      </c>
      <c r="H30" s="118"/>
      <c r="I30" s="119"/>
      <c r="J30" s="120">
        <f>'MPS(input)'!$E$22</f>
        <v>0</v>
      </c>
      <c r="K30" s="121"/>
      <c r="L30" s="121"/>
      <c r="M30" s="122"/>
      <c r="N30" s="41">
        <f t="shared" si="3"/>
        <v>0</v>
      </c>
    </row>
    <row r="31" spans="1:16" ht="20.100000000000001" customHeight="1" x14ac:dyDescent="0.15">
      <c r="B31" s="123"/>
      <c r="C31" s="15">
        <v>5</v>
      </c>
      <c r="D31" s="137"/>
      <c r="E31" s="138"/>
      <c r="F31" s="139"/>
      <c r="G31" s="117">
        <f>'MPS(calc_process)'!$F$20</f>
        <v>89</v>
      </c>
      <c r="H31" s="118"/>
      <c r="I31" s="119"/>
      <c r="J31" s="120">
        <f>'MPS(input)'!$E$22</f>
        <v>0</v>
      </c>
      <c r="K31" s="121"/>
      <c r="L31" s="121"/>
      <c r="M31" s="122"/>
      <c r="N31" s="41">
        <f t="shared" si="3"/>
        <v>0</v>
      </c>
    </row>
    <row r="32" spans="1:16" ht="20.100000000000001" customHeight="1" x14ac:dyDescent="0.15">
      <c r="B32" s="123"/>
      <c r="C32" s="15">
        <v>6</v>
      </c>
      <c r="D32" s="137"/>
      <c r="E32" s="138"/>
      <c r="F32" s="139"/>
      <c r="G32" s="117">
        <f>'MPS(calc_process)'!$F$20</f>
        <v>89</v>
      </c>
      <c r="H32" s="118"/>
      <c r="I32" s="119"/>
      <c r="J32" s="120">
        <f>'MPS(input)'!$E$22</f>
        <v>0</v>
      </c>
      <c r="K32" s="121"/>
      <c r="L32" s="121"/>
      <c r="M32" s="122"/>
      <c r="N32" s="41">
        <f t="shared" si="3"/>
        <v>0</v>
      </c>
    </row>
    <row r="33" spans="2:14" ht="20.100000000000001" customHeight="1" x14ac:dyDescent="0.15">
      <c r="B33" s="123"/>
      <c r="C33" s="15">
        <v>7</v>
      </c>
      <c r="D33" s="137"/>
      <c r="E33" s="138"/>
      <c r="F33" s="139"/>
      <c r="G33" s="117">
        <f>'MPS(calc_process)'!$F$20</f>
        <v>89</v>
      </c>
      <c r="H33" s="118"/>
      <c r="I33" s="119"/>
      <c r="J33" s="120">
        <f>'MPS(input)'!$E$22</f>
        <v>0</v>
      </c>
      <c r="K33" s="121"/>
      <c r="L33" s="121"/>
      <c r="M33" s="122"/>
      <c r="N33" s="41">
        <f t="shared" si="3"/>
        <v>0</v>
      </c>
    </row>
    <row r="34" spans="2:14" ht="20.100000000000001" customHeight="1" x14ac:dyDescent="0.15">
      <c r="B34" s="123"/>
      <c r="C34" s="15">
        <v>8</v>
      </c>
      <c r="D34" s="137"/>
      <c r="E34" s="138"/>
      <c r="F34" s="139"/>
      <c r="G34" s="117">
        <f>'MPS(calc_process)'!$F$20</f>
        <v>89</v>
      </c>
      <c r="H34" s="118"/>
      <c r="I34" s="119"/>
      <c r="J34" s="120">
        <f>'MPS(input)'!$E$22</f>
        <v>0</v>
      </c>
      <c r="K34" s="121"/>
      <c r="L34" s="121"/>
      <c r="M34" s="122"/>
      <c r="N34" s="41">
        <f t="shared" si="3"/>
        <v>0</v>
      </c>
    </row>
    <row r="35" spans="2:14" ht="20.100000000000001" customHeight="1" x14ac:dyDescent="0.15">
      <c r="B35" s="123"/>
      <c r="C35" s="15">
        <v>9</v>
      </c>
      <c r="D35" s="137"/>
      <c r="E35" s="138"/>
      <c r="F35" s="139"/>
      <c r="G35" s="117">
        <f>'MPS(calc_process)'!$F$20</f>
        <v>89</v>
      </c>
      <c r="H35" s="118"/>
      <c r="I35" s="119"/>
      <c r="J35" s="120">
        <f>'MPS(input)'!$E$22</f>
        <v>0</v>
      </c>
      <c r="K35" s="121"/>
      <c r="L35" s="121"/>
      <c r="M35" s="122"/>
      <c r="N35" s="41">
        <f t="shared" si="3"/>
        <v>0</v>
      </c>
    </row>
    <row r="36" spans="2:14" ht="20.100000000000001" customHeight="1" x14ac:dyDescent="0.15">
      <c r="B36" s="123"/>
      <c r="C36" s="15">
        <v>10</v>
      </c>
      <c r="D36" s="137"/>
      <c r="E36" s="138"/>
      <c r="F36" s="139"/>
      <c r="G36" s="117">
        <f>'MPS(calc_process)'!$F$20</f>
        <v>89</v>
      </c>
      <c r="H36" s="118"/>
      <c r="I36" s="119"/>
      <c r="J36" s="120">
        <f>'MPS(input)'!$E$22</f>
        <v>0</v>
      </c>
      <c r="K36" s="121"/>
      <c r="L36" s="121"/>
      <c r="M36" s="122"/>
      <c r="N36" s="41">
        <f t="shared" si="3"/>
        <v>0</v>
      </c>
    </row>
    <row r="37" spans="2:14" ht="20.100000000000001" customHeight="1" x14ac:dyDescent="0.15">
      <c r="B37" s="38" t="s">
        <v>55</v>
      </c>
      <c r="C37" s="42" t="s">
        <v>61</v>
      </c>
      <c r="D37" s="140" t="s">
        <v>65</v>
      </c>
      <c r="E37" s="141"/>
      <c r="F37" s="142"/>
      <c r="G37" s="140" t="s">
        <v>65</v>
      </c>
      <c r="H37" s="141"/>
      <c r="I37" s="142"/>
      <c r="J37" s="124" t="s">
        <v>78</v>
      </c>
      <c r="K37" s="125"/>
      <c r="L37" s="125"/>
      <c r="M37" s="126"/>
      <c r="N37" s="44">
        <f>SUM(N27:N36)</f>
        <v>0</v>
      </c>
    </row>
  </sheetData>
  <sheetProtection password="C763" sheet="1" formatCells="0" formatRows="0"/>
  <mergeCells count="50">
    <mergeCell ref="D37:F37"/>
    <mergeCell ref="G35:I35"/>
    <mergeCell ref="G36:I36"/>
    <mergeCell ref="D23:F23"/>
    <mergeCell ref="D24:F24"/>
    <mergeCell ref="D25:F25"/>
    <mergeCell ref="D26:F26"/>
    <mergeCell ref="D27:F27"/>
    <mergeCell ref="D28:F28"/>
    <mergeCell ref="D29:F29"/>
    <mergeCell ref="D30:F30"/>
    <mergeCell ref="D31:F31"/>
    <mergeCell ref="D32:F32"/>
    <mergeCell ref="D33:F33"/>
    <mergeCell ref="G37:I37"/>
    <mergeCell ref="J35:M35"/>
    <mergeCell ref="J36:M36"/>
    <mergeCell ref="J37:M37"/>
    <mergeCell ref="J29:M29"/>
    <mergeCell ref="J30:M30"/>
    <mergeCell ref="J31:M31"/>
    <mergeCell ref="J32:M32"/>
    <mergeCell ref="B6:B7"/>
    <mergeCell ref="B23:B24"/>
    <mergeCell ref="B27:B36"/>
    <mergeCell ref="G6:M6"/>
    <mergeCell ref="G23:M23"/>
    <mergeCell ref="G24:I24"/>
    <mergeCell ref="G25:I25"/>
    <mergeCell ref="G26:I26"/>
    <mergeCell ref="G27:I27"/>
    <mergeCell ref="G28:I28"/>
    <mergeCell ref="G29:I29"/>
    <mergeCell ref="G30:I30"/>
    <mergeCell ref="G31:I31"/>
    <mergeCell ref="D34:F34"/>
    <mergeCell ref="D35:F35"/>
    <mergeCell ref="D36:F36"/>
    <mergeCell ref="B10:B19"/>
    <mergeCell ref="J34:M34"/>
    <mergeCell ref="J24:M24"/>
    <mergeCell ref="J25:M25"/>
    <mergeCell ref="J26:M26"/>
    <mergeCell ref="J27:M27"/>
    <mergeCell ref="J28:M28"/>
    <mergeCell ref="E6:F6"/>
    <mergeCell ref="G32:I32"/>
    <mergeCell ref="G33:I33"/>
    <mergeCell ref="J33:M33"/>
    <mergeCell ref="G34:I34"/>
  </mergeCells>
  <phoneticPr fontId="2"/>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6" width="15.625" style="1" customWidth="1"/>
    <col min="7" max="7" width="20.625" style="1" customWidth="1"/>
    <col min="8" max="8" width="15.625" style="1" customWidth="1"/>
    <col min="9" max="9" width="15.625" style="49" customWidth="1"/>
    <col min="10" max="16384" width="9" style="1"/>
  </cols>
  <sheetData>
    <row r="1" spans="1:11" x14ac:dyDescent="0.15">
      <c r="I1" s="2" t="str">
        <f>'MPS(input)'!K1</f>
        <v>Monitoring Spreadsheet: JCM_TH_AM009_ver01.0</v>
      </c>
    </row>
    <row r="2" spans="1:11" ht="18" customHeight="1" x14ac:dyDescent="0.15">
      <c r="I2" s="2" t="str">
        <f>'MPS(input)'!K2</f>
        <v>Reference Number:</v>
      </c>
    </row>
    <row r="3" spans="1:11" ht="27.95" customHeight="1" x14ac:dyDescent="0.15">
      <c r="A3" s="145" t="s">
        <v>98</v>
      </c>
      <c r="B3" s="145"/>
      <c r="C3" s="145"/>
      <c r="D3" s="145"/>
      <c r="E3" s="145"/>
      <c r="F3" s="145"/>
      <c r="G3" s="145"/>
      <c r="H3" s="145"/>
      <c r="I3" s="145"/>
    </row>
    <row r="4" spans="1:11" ht="11.25" customHeight="1" x14ac:dyDescent="0.15"/>
    <row r="5" spans="1:11" ht="18.95" customHeight="1" thickBot="1" x14ac:dyDescent="0.2">
      <c r="A5" s="50" t="s">
        <v>2</v>
      </c>
      <c r="B5" s="51"/>
      <c r="C5" s="51"/>
      <c r="D5" s="51"/>
      <c r="E5" s="52"/>
      <c r="F5" s="53" t="s">
        <v>6</v>
      </c>
      <c r="G5" s="54" t="s">
        <v>0</v>
      </c>
      <c r="H5" s="53" t="s">
        <v>1</v>
      </c>
      <c r="I5" s="55" t="s">
        <v>7</v>
      </c>
    </row>
    <row r="6" spans="1:11" ht="18.95" customHeight="1" thickBot="1" x14ac:dyDescent="0.2">
      <c r="A6" s="56"/>
      <c r="B6" s="57" t="s">
        <v>146</v>
      </c>
      <c r="C6" s="57"/>
      <c r="D6" s="57"/>
      <c r="E6" s="57"/>
      <c r="F6" s="76" t="s">
        <v>196</v>
      </c>
      <c r="G6" s="58">
        <f>G10-G14</f>
        <v>0</v>
      </c>
      <c r="H6" s="59" t="s">
        <v>147</v>
      </c>
      <c r="I6" s="60" t="s">
        <v>148</v>
      </c>
    </row>
    <row r="7" spans="1:11" ht="18.95" customHeight="1" x14ac:dyDescent="0.15">
      <c r="A7" s="50" t="s">
        <v>3</v>
      </c>
      <c r="B7" s="51"/>
      <c r="C7" s="51"/>
      <c r="D7" s="51"/>
      <c r="E7" s="52"/>
      <c r="F7" s="52"/>
      <c r="G7" s="61"/>
      <c r="H7" s="52"/>
      <c r="I7" s="53"/>
      <c r="J7" s="62"/>
      <c r="K7" s="62"/>
    </row>
    <row r="8" spans="1:11" ht="18.95" customHeight="1" x14ac:dyDescent="0.15">
      <c r="A8" s="63"/>
      <c r="B8" s="64" t="s">
        <v>69</v>
      </c>
      <c r="C8" s="65"/>
      <c r="D8" s="65"/>
      <c r="E8" s="66"/>
      <c r="F8" s="60" t="s">
        <v>195</v>
      </c>
      <c r="G8" s="87">
        <f>F20</f>
        <v>89</v>
      </c>
      <c r="H8" s="84" t="s">
        <v>68</v>
      </c>
      <c r="I8" s="67" t="s">
        <v>77</v>
      </c>
    </row>
    <row r="9" spans="1:11" ht="18.95" customHeight="1" thickBot="1" x14ac:dyDescent="0.2">
      <c r="A9" s="50" t="s">
        <v>4</v>
      </c>
      <c r="B9" s="52"/>
      <c r="C9" s="51"/>
      <c r="D9" s="53"/>
      <c r="E9" s="53"/>
      <c r="F9" s="53"/>
      <c r="G9" s="50"/>
      <c r="H9" s="52"/>
      <c r="I9" s="53"/>
    </row>
    <row r="10" spans="1:11" ht="18.95" customHeight="1" thickBot="1" x14ac:dyDescent="0.2">
      <c r="A10" s="63"/>
      <c r="B10" s="68" t="s">
        <v>151</v>
      </c>
      <c r="C10" s="57"/>
      <c r="D10" s="57"/>
      <c r="E10" s="57"/>
      <c r="F10" s="76" t="s">
        <v>195</v>
      </c>
      <c r="G10" s="58">
        <f>SUM(G11:G12)</f>
        <v>0</v>
      </c>
      <c r="H10" s="59" t="s">
        <v>152</v>
      </c>
      <c r="I10" s="67" t="s">
        <v>153</v>
      </c>
    </row>
    <row r="11" spans="1:11" ht="39.950000000000003" customHeight="1" x14ac:dyDescent="0.15">
      <c r="A11" s="63"/>
      <c r="B11" s="69"/>
      <c r="C11" s="147" t="s">
        <v>88</v>
      </c>
      <c r="D11" s="148"/>
      <c r="E11" s="149"/>
      <c r="F11" s="71" t="s">
        <v>195</v>
      </c>
      <c r="G11" s="70">
        <f>'MPS(input_separate)'!N20</f>
        <v>0</v>
      </c>
      <c r="H11" s="59" t="s">
        <v>154</v>
      </c>
      <c r="I11" s="71" t="s">
        <v>149</v>
      </c>
    </row>
    <row r="12" spans="1:11" ht="39.950000000000003" customHeight="1" x14ac:dyDescent="0.15">
      <c r="A12" s="63"/>
      <c r="B12" s="69"/>
      <c r="C12" s="150" t="s">
        <v>89</v>
      </c>
      <c r="D12" s="151"/>
      <c r="E12" s="152"/>
      <c r="F12" s="71" t="s">
        <v>195</v>
      </c>
      <c r="G12" s="72">
        <f>'MPS(input_separate)'!N37</f>
        <v>0</v>
      </c>
      <c r="H12" s="59" t="s">
        <v>147</v>
      </c>
      <c r="I12" s="73" t="s">
        <v>76</v>
      </c>
    </row>
    <row r="13" spans="1:11" ht="18.95" customHeight="1" thickBot="1" x14ac:dyDescent="0.2">
      <c r="A13" s="50" t="s">
        <v>5</v>
      </c>
      <c r="B13" s="51"/>
      <c r="C13" s="51"/>
      <c r="D13" s="51"/>
      <c r="E13" s="52"/>
      <c r="F13" s="53"/>
      <c r="G13" s="50"/>
      <c r="H13" s="52"/>
      <c r="I13" s="53"/>
    </row>
    <row r="14" spans="1:11" ht="18.95" customHeight="1" thickBot="1" x14ac:dyDescent="0.2">
      <c r="A14" s="63"/>
      <c r="B14" s="74" t="s">
        <v>155</v>
      </c>
      <c r="C14" s="75"/>
      <c r="D14" s="75"/>
      <c r="E14" s="75"/>
      <c r="F14" s="76" t="s">
        <v>195</v>
      </c>
      <c r="G14" s="58">
        <f>G15*G16*G17</f>
        <v>0</v>
      </c>
      <c r="H14" s="59" t="s">
        <v>147</v>
      </c>
      <c r="I14" s="67" t="s">
        <v>156</v>
      </c>
    </row>
    <row r="15" spans="1:11" ht="39.950000000000003" customHeight="1" x14ac:dyDescent="0.15">
      <c r="A15" s="63"/>
      <c r="B15" s="69"/>
      <c r="C15" s="147" t="s">
        <v>157</v>
      </c>
      <c r="D15" s="148"/>
      <c r="E15" s="149"/>
      <c r="F15" s="67" t="s">
        <v>197</v>
      </c>
      <c r="G15" s="92">
        <f>'MPS(input)'!E10</f>
        <v>0</v>
      </c>
      <c r="H15" s="93" t="s">
        <v>158</v>
      </c>
      <c r="I15" s="67" t="s">
        <v>159</v>
      </c>
    </row>
    <row r="16" spans="1:11" ht="39.950000000000003" customHeight="1" x14ac:dyDescent="0.15">
      <c r="A16" s="63"/>
      <c r="B16" s="69"/>
      <c r="C16" s="147" t="s">
        <v>70</v>
      </c>
      <c r="D16" s="148"/>
      <c r="E16" s="149"/>
      <c r="F16" s="60" t="s">
        <v>197</v>
      </c>
      <c r="G16" s="89">
        <f>'MPS(input)'!E21</f>
        <v>0</v>
      </c>
      <c r="H16" s="88" t="s">
        <v>160</v>
      </c>
      <c r="I16" s="67" t="s">
        <v>75</v>
      </c>
    </row>
    <row r="17" spans="1:9" ht="39.950000000000003" customHeight="1" x14ac:dyDescent="0.15">
      <c r="A17" s="56"/>
      <c r="B17" s="77"/>
      <c r="C17" s="147" t="s">
        <v>74</v>
      </c>
      <c r="D17" s="148"/>
      <c r="E17" s="149"/>
      <c r="F17" s="86" t="s">
        <v>197</v>
      </c>
      <c r="G17" s="90">
        <f>'MPS(input)'!E23</f>
        <v>0</v>
      </c>
      <c r="H17" s="91" t="s">
        <v>161</v>
      </c>
      <c r="I17" s="67" t="s">
        <v>150</v>
      </c>
    </row>
    <row r="18" spans="1:9" x14ac:dyDescent="0.15">
      <c r="A18" s="78"/>
      <c r="B18" s="78"/>
      <c r="C18" s="78"/>
      <c r="D18" s="78"/>
      <c r="E18" s="78"/>
      <c r="F18" s="79"/>
      <c r="G18" s="80"/>
      <c r="H18" s="80"/>
      <c r="I18" s="81"/>
    </row>
    <row r="19" spans="1:9" ht="21.75" customHeight="1" x14ac:dyDescent="0.15">
      <c r="C19" s="78" t="s">
        <v>8</v>
      </c>
      <c r="F19" s="19"/>
    </row>
    <row r="20" spans="1:9" ht="21.75" customHeight="1" x14ac:dyDescent="0.15">
      <c r="C20" s="146" t="s">
        <v>77</v>
      </c>
      <c r="D20" s="146"/>
      <c r="E20" s="82" t="s">
        <v>67</v>
      </c>
      <c r="F20" s="83">
        <v>89</v>
      </c>
      <c r="G20" s="84" t="s">
        <v>68</v>
      </c>
      <c r="H20" s="81"/>
    </row>
    <row r="21" spans="1:9" x14ac:dyDescent="0.15">
      <c r="E21" s="85"/>
      <c r="F21" s="85"/>
      <c r="G21" s="78"/>
      <c r="H21" s="78"/>
    </row>
    <row r="22" spans="1:9" s="49" customFormat="1" x14ac:dyDescent="0.15">
      <c r="E22" s="78"/>
      <c r="F22" s="78"/>
      <c r="G22" s="78"/>
      <c r="H22" s="78"/>
    </row>
  </sheetData>
  <sheetProtection password="C763" sheet="1" objects="1" scenarios="1"/>
  <mergeCells count="7">
    <mergeCell ref="A3:I3"/>
    <mergeCell ref="C20:D20"/>
    <mergeCell ref="C11:E11"/>
    <mergeCell ref="C12:E12"/>
    <mergeCell ref="C15:E15"/>
    <mergeCell ref="C16:E16"/>
    <mergeCell ref="C17:E17"/>
  </mergeCells>
  <phoneticPr fontId="2"/>
  <pageMargins left="0.70866141732283472" right="0.70866141732283472" top="0.74803149606299213" bottom="0.74803149606299213" header="0.31496062992125984" footer="0.31496062992125984"/>
  <pageSetup paperSize="9" scale="6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94" customWidth="1"/>
    <col min="2" max="2" width="36.375" style="94" customWidth="1"/>
    <col min="3" max="3" width="49.125" style="94" customWidth="1"/>
    <col min="4" max="16384" width="9" style="94"/>
  </cols>
  <sheetData>
    <row r="1" spans="1:3" ht="18" customHeight="1" x14ac:dyDescent="0.15">
      <c r="C1" s="32" t="str">
        <f>'MPS(input)'!K1</f>
        <v>Monitoring Spreadsheet: JCM_TH_AM009_ver01.0</v>
      </c>
    </row>
    <row r="2" spans="1:3" ht="18" customHeight="1" x14ac:dyDescent="0.15">
      <c r="C2" s="32" t="str">
        <f>'MPS(input)'!K2</f>
        <v>Reference Number:</v>
      </c>
    </row>
    <row r="3" spans="1:3" ht="24.75" customHeight="1" x14ac:dyDescent="0.15">
      <c r="A3" s="153" t="s">
        <v>198</v>
      </c>
      <c r="B3" s="153"/>
      <c r="C3" s="153"/>
    </row>
    <row r="5" spans="1:3" ht="21" customHeight="1" x14ac:dyDescent="0.15">
      <c r="B5" s="95" t="s">
        <v>199</v>
      </c>
      <c r="C5" s="95" t="s">
        <v>200</v>
      </c>
    </row>
    <row r="6" spans="1:3" ht="54.75" customHeight="1" x14ac:dyDescent="0.15">
      <c r="B6" s="96"/>
      <c r="C6" s="96"/>
    </row>
    <row r="7" spans="1:3" ht="54.75" customHeight="1" x14ac:dyDescent="0.15">
      <c r="B7" s="96"/>
      <c r="C7" s="96"/>
    </row>
    <row r="8" spans="1:3" ht="54.75" customHeight="1" x14ac:dyDescent="0.15">
      <c r="B8" s="96"/>
      <c r="C8" s="96"/>
    </row>
    <row r="9" spans="1:3" ht="54.75" customHeight="1" x14ac:dyDescent="0.15">
      <c r="B9" s="96"/>
      <c r="C9" s="96"/>
    </row>
    <row r="10" spans="1:3" ht="54.75" customHeight="1" x14ac:dyDescent="0.15">
      <c r="B10" s="96"/>
      <c r="C10" s="96"/>
    </row>
    <row r="11" spans="1:3" ht="54.75" customHeight="1" x14ac:dyDescent="0.15">
      <c r="B11" s="96"/>
      <c r="C11" s="96"/>
    </row>
    <row r="12" spans="1:3" ht="54.75" customHeight="1" x14ac:dyDescent="0.15">
      <c r="B12" s="96"/>
      <c r="C12" s="96"/>
    </row>
  </sheetData>
  <sheetProtection password="C763" sheet="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9"/>
  <sheetViews>
    <sheetView showGridLines="0" view="pageBreakPreview" zoomScale="70" zoomScaleNormal="55" zoomScaleSheetLayoutView="70" workbookViewId="0"/>
  </sheetViews>
  <sheetFormatPr defaultColWidth="9" defaultRowHeight="14.25" x14ac:dyDescent="0.15"/>
  <cols>
    <col min="1" max="1" width="3.625" style="1" customWidth="1"/>
    <col min="2" max="2" width="17.375" style="1" customWidth="1"/>
    <col min="3" max="4" width="12.625" style="1" customWidth="1"/>
    <col min="5" max="5" width="30.625" style="1" customWidth="1"/>
    <col min="6" max="6" width="15.375" style="1" customWidth="1"/>
    <col min="7" max="8" width="12.625" style="1" customWidth="1"/>
    <col min="9" max="9" width="15.625" style="1" customWidth="1"/>
    <col min="10" max="10" width="82.875" style="1" customWidth="1"/>
    <col min="11" max="11" width="12.625" style="1" customWidth="1"/>
    <col min="12" max="12" width="22.625" style="1" customWidth="1"/>
    <col min="13" max="16384" width="9" style="1"/>
  </cols>
  <sheetData>
    <row r="1" spans="1:12" x14ac:dyDescent="0.15">
      <c r="L1" s="2" t="str">
        <f>'MPS(input)'!K1</f>
        <v>Monitoring Spreadsheet: JCM_TH_AM009_ver01.0</v>
      </c>
    </row>
    <row r="2" spans="1:12" ht="18" customHeight="1" x14ac:dyDescent="0.15">
      <c r="L2" s="2" t="str">
        <f>'MPS(input)'!K2</f>
        <v>Reference Number:</v>
      </c>
    </row>
    <row r="3" spans="1:12" ht="27.95" customHeight="1" x14ac:dyDescent="0.15">
      <c r="A3" s="3" t="s">
        <v>201</v>
      </c>
      <c r="B3" s="3"/>
      <c r="C3" s="4"/>
      <c r="D3" s="4"/>
      <c r="E3" s="4"/>
      <c r="F3" s="4"/>
      <c r="G3" s="4"/>
      <c r="H3" s="4"/>
      <c r="I3" s="4"/>
      <c r="J3" s="4"/>
      <c r="K3" s="4"/>
      <c r="L3" s="5"/>
    </row>
    <row r="5" spans="1:12" ht="18.95" customHeight="1" x14ac:dyDescent="0.15">
      <c r="A5" s="6" t="s">
        <v>204</v>
      </c>
      <c r="B5" s="6"/>
      <c r="C5" s="6"/>
    </row>
    <row r="6" spans="1:12" ht="18.95" customHeight="1" x14ac:dyDescent="0.15">
      <c r="A6" s="6"/>
      <c r="B6" s="7" t="s">
        <v>10</v>
      </c>
      <c r="C6" s="7" t="s">
        <v>11</v>
      </c>
      <c r="D6" s="7" t="s">
        <v>12</v>
      </c>
      <c r="E6" s="7" t="s">
        <v>13</v>
      </c>
      <c r="F6" s="7" t="s">
        <v>14</v>
      </c>
      <c r="G6" s="7" t="s">
        <v>15</v>
      </c>
      <c r="H6" s="7" t="s">
        <v>16</v>
      </c>
      <c r="I6" s="7" t="s">
        <v>17</v>
      </c>
      <c r="J6" s="7" t="s">
        <v>18</v>
      </c>
      <c r="K6" s="7" t="s">
        <v>19</v>
      </c>
      <c r="L6" s="7" t="s">
        <v>219</v>
      </c>
    </row>
    <row r="7" spans="1:12" s="8" customFormat="1" ht="39" customHeight="1" x14ac:dyDescent="0.15">
      <c r="B7" s="7" t="s">
        <v>220</v>
      </c>
      <c r="C7" s="7" t="s">
        <v>20</v>
      </c>
      <c r="D7" s="7" t="s">
        <v>21</v>
      </c>
      <c r="E7" s="7" t="s">
        <v>22</v>
      </c>
      <c r="F7" s="7" t="s">
        <v>221</v>
      </c>
      <c r="G7" s="7" t="s">
        <v>24</v>
      </c>
      <c r="H7" s="7" t="s">
        <v>25</v>
      </c>
      <c r="I7" s="7" t="s">
        <v>26</v>
      </c>
      <c r="J7" s="7" t="s">
        <v>27</v>
      </c>
      <c r="K7" s="7" t="s">
        <v>28</v>
      </c>
      <c r="L7" s="7" t="s">
        <v>29</v>
      </c>
    </row>
    <row r="8" spans="1:12" ht="159.94999999999999" customHeight="1" x14ac:dyDescent="0.15">
      <c r="B8" s="97"/>
      <c r="C8" s="9" t="s">
        <v>36</v>
      </c>
      <c r="D8" s="10" t="s">
        <v>102</v>
      </c>
      <c r="E8" s="11" t="s">
        <v>103</v>
      </c>
      <c r="F8" s="12" t="s">
        <v>66</v>
      </c>
      <c r="G8" s="13" t="s">
        <v>39</v>
      </c>
      <c r="H8" s="24" t="s">
        <v>34</v>
      </c>
      <c r="I8" s="24" t="s">
        <v>43</v>
      </c>
      <c r="J8" s="25" t="s">
        <v>104</v>
      </c>
      <c r="K8" s="26" t="s">
        <v>45</v>
      </c>
      <c r="L8" s="27" t="s">
        <v>218</v>
      </c>
    </row>
    <row r="9" spans="1:12" ht="159.94999999999999" customHeight="1" x14ac:dyDescent="0.15">
      <c r="B9" s="97"/>
      <c r="C9" s="9" t="s">
        <v>37</v>
      </c>
      <c r="D9" s="10" t="s">
        <v>105</v>
      </c>
      <c r="E9" s="11" t="s">
        <v>106</v>
      </c>
      <c r="F9" s="12" t="s">
        <v>66</v>
      </c>
      <c r="G9" s="13" t="s">
        <v>40</v>
      </c>
      <c r="H9" s="24" t="s">
        <v>34</v>
      </c>
      <c r="I9" s="24" t="s">
        <v>43</v>
      </c>
      <c r="J9" s="25" t="s">
        <v>107</v>
      </c>
      <c r="K9" s="26" t="s">
        <v>45</v>
      </c>
      <c r="L9" s="27" t="s">
        <v>218</v>
      </c>
    </row>
    <row r="10" spans="1:12" ht="79.5" customHeight="1" x14ac:dyDescent="0.15">
      <c r="B10" s="97"/>
      <c r="C10" s="9" t="s">
        <v>38</v>
      </c>
      <c r="D10" s="10" t="s">
        <v>108</v>
      </c>
      <c r="E10" s="11" t="s">
        <v>71</v>
      </c>
      <c r="F10" s="23"/>
      <c r="G10" s="11" t="s">
        <v>109</v>
      </c>
      <c r="H10" s="28" t="s">
        <v>30</v>
      </c>
      <c r="I10" s="28" t="s">
        <v>44</v>
      </c>
      <c r="J10" s="29" t="s">
        <v>46</v>
      </c>
      <c r="K10" s="26" t="s">
        <v>45</v>
      </c>
      <c r="L10" s="29"/>
    </row>
    <row r="11" spans="1:12" ht="18.95" customHeight="1" x14ac:dyDescent="0.15">
      <c r="A11" s="6" t="s">
        <v>205</v>
      </c>
      <c r="B11" s="6"/>
      <c r="C11" s="6"/>
    </row>
    <row r="12" spans="1:12" ht="18.95" customHeight="1" x14ac:dyDescent="0.15">
      <c r="A12" s="6"/>
      <c r="B12" s="7" t="s">
        <v>10</v>
      </c>
      <c r="C12" s="7" t="s">
        <v>11</v>
      </c>
      <c r="D12" s="7" t="s">
        <v>12</v>
      </c>
      <c r="E12" s="7" t="s">
        <v>13</v>
      </c>
      <c r="F12" s="7" t="s">
        <v>14</v>
      </c>
      <c r="G12" s="7" t="s">
        <v>15</v>
      </c>
      <c r="H12" s="7" t="s">
        <v>16</v>
      </c>
      <c r="I12" s="7" t="s">
        <v>17</v>
      </c>
      <c r="J12" s="7" t="s">
        <v>18</v>
      </c>
      <c r="K12" s="7" t="s">
        <v>19</v>
      </c>
      <c r="L12" s="7" t="s">
        <v>219</v>
      </c>
    </row>
    <row r="13" spans="1:12" s="8" customFormat="1" ht="39" customHeight="1" x14ac:dyDescent="0.15">
      <c r="B13" s="7" t="s">
        <v>220</v>
      </c>
      <c r="C13" s="7" t="s">
        <v>20</v>
      </c>
      <c r="D13" s="7" t="s">
        <v>21</v>
      </c>
      <c r="E13" s="7" t="s">
        <v>22</v>
      </c>
      <c r="F13" s="7" t="s">
        <v>23</v>
      </c>
      <c r="G13" s="7" t="s">
        <v>1</v>
      </c>
      <c r="H13" s="7" t="s">
        <v>25</v>
      </c>
      <c r="I13" s="7" t="s">
        <v>26</v>
      </c>
      <c r="J13" s="7" t="s">
        <v>27</v>
      </c>
      <c r="K13" s="7" t="s">
        <v>28</v>
      </c>
      <c r="L13" s="7" t="s">
        <v>29</v>
      </c>
    </row>
    <row r="14" spans="1:12" ht="80.25" customHeight="1" x14ac:dyDescent="0.15">
      <c r="B14" s="97"/>
      <c r="C14" s="9" t="s">
        <v>82</v>
      </c>
      <c r="D14" s="10" t="s">
        <v>111</v>
      </c>
      <c r="E14" s="11" t="s">
        <v>86</v>
      </c>
      <c r="F14" s="12" t="s">
        <v>66</v>
      </c>
      <c r="G14" s="11" t="s">
        <v>112</v>
      </c>
      <c r="H14" s="28" t="s">
        <v>30</v>
      </c>
      <c r="I14" s="28" t="s">
        <v>44</v>
      </c>
      <c r="J14" s="29" t="s">
        <v>46</v>
      </c>
      <c r="K14" s="26" t="s">
        <v>45</v>
      </c>
      <c r="L14" s="27" t="s">
        <v>218</v>
      </c>
    </row>
    <row r="15" spans="1:12" ht="159.94999999999999" customHeight="1" x14ac:dyDescent="0.15">
      <c r="B15" s="97"/>
      <c r="C15" s="9" t="s">
        <v>83</v>
      </c>
      <c r="D15" s="10" t="s">
        <v>113</v>
      </c>
      <c r="E15" s="11" t="s">
        <v>114</v>
      </c>
      <c r="F15" s="12" t="s">
        <v>66</v>
      </c>
      <c r="G15" s="13" t="s">
        <v>39</v>
      </c>
      <c r="H15" s="24" t="s">
        <v>34</v>
      </c>
      <c r="I15" s="24" t="s">
        <v>43</v>
      </c>
      <c r="J15" s="25" t="s">
        <v>90</v>
      </c>
      <c r="K15" s="26" t="s">
        <v>45</v>
      </c>
      <c r="L15" s="27" t="s">
        <v>218</v>
      </c>
    </row>
    <row r="16" spans="1:12" ht="8.25" customHeight="1" x14ac:dyDescent="0.15"/>
    <row r="17" spans="1:12" ht="20.100000000000001" customHeight="1" x14ac:dyDescent="0.15">
      <c r="A17" s="6" t="s">
        <v>206</v>
      </c>
      <c r="B17" s="6"/>
    </row>
    <row r="18" spans="1:12" ht="20.100000000000001" customHeight="1" x14ac:dyDescent="0.15">
      <c r="B18" s="103" t="s">
        <v>10</v>
      </c>
      <c r="C18" s="103"/>
      <c r="D18" s="103" t="s">
        <v>11</v>
      </c>
      <c r="E18" s="103"/>
      <c r="F18" s="7" t="s">
        <v>12</v>
      </c>
      <c r="G18" s="7" t="s">
        <v>13</v>
      </c>
      <c r="H18" s="103" t="s">
        <v>14</v>
      </c>
      <c r="I18" s="103"/>
      <c r="J18" s="103"/>
      <c r="K18" s="103" t="s">
        <v>15</v>
      </c>
      <c r="L18" s="103"/>
    </row>
    <row r="19" spans="1:12" ht="39" customHeight="1" x14ac:dyDescent="0.15">
      <c r="B19" s="103" t="s">
        <v>21</v>
      </c>
      <c r="C19" s="103"/>
      <c r="D19" s="103" t="s">
        <v>22</v>
      </c>
      <c r="E19" s="103"/>
      <c r="F19" s="7" t="s">
        <v>23</v>
      </c>
      <c r="G19" s="7" t="s">
        <v>24</v>
      </c>
      <c r="H19" s="103" t="s">
        <v>26</v>
      </c>
      <c r="I19" s="103"/>
      <c r="J19" s="103"/>
      <c r="K19" s="103" t="s">
        <v>29</v>
      </c>
      <c r="L19" s="103"/>
    </row>
    <row r="20" spans="1:12" ht="99.95" customHeight="1" x14ac:dyDescent="0.15">
      <c r="B20" s="157" t="s">
        <v>116</v>
      </c>
      <c r="C20" s="157"/>
      <c r="D20" s="107" t="s">
        <v>47</v>
      </c>
      <c r="E20" s="107"/>
      <c r="F20" s="14">
        <f>'MPS(input)'!E20</f>
        <v>89</v>
      </c>
      <c r="G20" s="13" t="s">
        <v>49</v>
      </c>
      <c r="H20" s="161" t="str">
        <f>IF('MPS(input)'!G20="","",'MPS(input)'!G20)</f>
        <v>Value derived from the result of survey. The default value, 89 [%], should be revised if necessary.</v>
      </c>
      <c r="I20" s="161"/>
      <c r="J20" s="161"/>
      <c r="K20" s="161" t="str">
        <f>IF('MPS(input)'!J20="","",'MPS(input)'!J20)</f>
        <v/>
      </c>
      <c r="L20" s="161"/>
    </row>
    <row r="21" spans="1:12" ht="99.95" customHeight="1" x14ac:dyDescent="0.15">
      <c r="B21" s="157" t="s">
        <v>117</v>
      </c>
      <c r="C21" s="157"/>
      <c r="D21" s="107" t="s">
        <v>48</v>
      </c>
      <c r="E21" s="107"/>
      <c r="F21" s="98">
        <f>'MPS(input)'!E21</f>
        <v>0</v>
      </c>
      <c r="G21" s="11" t="s">
        <v>118</v>
      </c>
      <c r="H21" s="158" t="str">
        <f>IF('MPS(input)'!G21="","",'MPS(input)'!G21)</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1" s="159"/>
      <c r="J21" s="160"/>
      <c r="K21" s="158" t="str">
        <f>IF('MPS(input)'!J21="","",'MPS(input)'!J21)</f>
        <v/>
      </c>
      <c r="L21" s="160"/>
    </row>
    <row r="22" spans="1:12" ht="99.95" customHeight="1" x14ac:dyDescent="0.15">
      <c r="B22" s="157" t="s">
        <v>119</v>
      </c>
      <c r="C22" s="157"/>
      <c r="D22" s="107" t="s">
        <v>120</v>
      </c>
      <c r="E22" s="107"/>
      <c r="F22" s="98">
        <f>'MPS(input)'!E22</f>
        <v>0</v>
      </c>
      <c r="G22" s="11" t="s">
        <v>121</v>
      </c>
      <c r="H22" s="158" t="str">
        <f>IF('MPS(input)'!G22="","",'MPS(input)'!G22)</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2" s="159"/>
      <c r="J22" s="160"/>
      <c r="K22" s="158" t="str">
        <f>IF('MPS(input)'!J22="","",'MPS(input)'!J22)</f>
        <v/>
      </c>
      <c r="L22" s="160"/>
    </row>
    <row r="23" spans="1:12" ht="99.95" customHeight="1" x14ac:dyDescent="0.15">
      <c r="B23" s="157" t="s">
        <v>122</v>
      </c>
      <c r="C23" s="157"/>
      <c r="D23" s="107" t="s">
        <v>123</v>
      </c>
      <c r="E23" s="107"/>
      <c r="F23" s="98">
        <f>'MPS(input)'!E23</f>
        <v>0</v>
      </c>
      <c r="G23" s="11" t="s">
        <v>124</v>
      </c>
      <c r="H23" s="158" t="str">
        <f>IF('MPS(input)'!G23="","",'MPS(input)'!G23)</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3" s="159"/>
      <c r="J23" s="160"/>
      <c r="K23" s="158" t="str">
        <f>IF('MPS(input)'!J23="","",'MPS(input)'!J23)</f>
        <v/>
      </c>
      <c r="L23" s="160"/>
    </row>
    <row r="24" spans="1:12" ht="120" customHeight="1" x14ac:dyDescent="0.15">
      <c r="B24" s="157" t="s">
        <v>125</v>
      </c>
      <c r="C24" s="157"/>
      <c r="D24" s="107" t="s">
        <v>126</v>
      </c>
      <c r="E24" s="107"/>
      <c r="F24" s="15" t="str">
        <f>'MPS(input)'!E24</f>
        <v>-</v>
      </c>
      <c r="G24" s="11" t="s">
        <v>100</v>
      </c>
      <c r="H24" s="158" t="str">
        <f>IF('MPS(input)'!G24="","",'MPS(input)'!G24)</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4" s="159"/>
      <c r="J24" s="160"/>
      <c r="K24" s="158" t="str">
        <f>IF('MPS(input)'!J24="","",'MPS(input)'!J24)</f>
        <v>Input on "MPS(input_separate)" sheet</v>
      </c>
      <c r="L24" s="160"/>
    </row>
    <row r="25" spans="1:12" ht="120" customHeight="1" x14ac:dyDescent="0.15">
      <c r="B25" s="157" t="s">
        <v>127</v>
      </c>
      <c r="C25" s="157"/>
      <c r="D25" s="107" t="s">
        <v>128</v>
      </c>
      <c r="E25" s="107"/>
      <c r="F25" s="15" t="str">
        <f>'MPS(input)'!E25</f>
        <v>-</v>
      </c>
      <c r="G25" s="11" t="s">
        <v>129</v>
      </c>
      <c r="H25" s="161" t="str">
        <f>IF('MPS(input)'!G25="","",'MPS(input)'!G25)</f>
        <v>Power generation efficiency obtained from manufacturer's specification; and
CO2 emission factor for the fuel consumed by the captive power generation system connected to the recipient facility i.</v>
      </c>
      <c r="I25" s="161"/>
      <c r="J25" s="161"/>
      <c r="K25" s="161" t="str">
        <f>IF('MPS(input)'!J25="","",'MPS(input)'!J25)</f>
        <v/>
      </c>
      <c r="L25" s="161"/>
    </row>
    <row r="26" spans="1:12" ht="120" customHeight="1" x14ac:dyDescent="0.15">
      <c r="B26" s="157" t="s">
        <v>131</v>
      </c>
      <c r="C26" s="157"/>
      <c r="D26" s="107" t="s">
        <v>132</v>
      </c>
      <c r="E26" s="107"/>
      <c r="F26" s="15" t="str">
        <f>'MPS(input)'!E26</f>
        <v>-</v>
      </c>
      <c r="G26" s="11" t="s">
        <v>100</v>
      </c>
      <c r="H26" s="161" t="str">
        <f>IF('MPS(input)'!G26="","",'MPS(input)'!G26)</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26" s="161"/>
      <c r="J26" s="161"/>
      <c r="K26" s="161" t="str">
        <f>IF('MPS(input)'!J26="","",'MPS(input)'!J26)</f>
        <v/>
      </c>
      <c r="L26" s="161"/>
    </row>
    <row r="27" spans="1:12" ht="120" customHeight="1" x14ac:dyDescent="0.15">
      <c r="B27" s="157" t="s">
        <v>127</v>
      </c>
      <c r="C27" s="157"/>
      <c r="D27" s="107" t="s">
        <v>134</v>
      </c>
      <c r="E27" s="107"/>
      <c r="F27" s="15" t="str">
        <f>'MPS(input)'!E27</f>
        <v>-</v>
      </c>
      <c r="G27" s="11" t="s">
        <v>135</v>
      </c>
      <c r="H27" s="158" t="str">
        <f>IF('MPS(input)'!G27="","",'MPS(input)'!G27)</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7" s="159"/>
      <c r="J27" s="160"/>
      <c r="K27" s="158" t="str">
        <f>IF('MPS(input)'!J27="","",'MPS(input)'!J27)</f>
        <v>Input on "MPS(input_separate)" sheet</v>
      </c>
      <c r="L27" s="160"/>
    </row>
    <row r="28" spans="1:12" ht="99.95" customHeight="1" x14ac:dyDescent="0.15">
      <c r="B28" s="157" t="s">
        <v>136</v>
      </c>
      <c r="C28" s="157"/>
      <c r="D28" s="107" t="s">
        <v>137</v>
      </c>
      <c r="E28" s="107"/>
      <c r="F28" s="15" t="str">
        <f>'MPS(input)'!E28</f>
        <v>-</v>
      </c>
      <c r="G28" s="11" t="s">
        <v>49</v>
      </c>
      <c r="H28" s="158" t="str">
        <f>IF('MPS(input)'!G28="","",'MPS(input)'!G28)</f>
        <v>Specification of the captive power generation system connected to the recipient facility i, provided by the manufacturer.</v>
      </c>
      <c r="I28" s="159"/>
      <c r="J28" s="160"/>
      <c r="K28" s="158" t="str">
        <f>IF('MPS(input)'!J28="","",'MPS(input)'!J28)</f>
        <v>Input on "MPS(input_separate)" sheet</v>
      </c>
      <c r="L28" s="160"/>
    </row>
    <row r="29" spans="1:12" ht="99.95" customHeight="1" x14ac:dyDescent="0.15">
      <c r="B29" s="157" t="s">
        <v>139</v>
      </c>
      <c r="C29" s="157"/>
      <c r="D29" s="107" t="s">
        <v>140</v>
      </c>
      <c r="E29" s="107"/>
      <c r="F29" s="15" t="str">
        <f>'MPS(input)'!E29</f>
        <v>-</v>
      </c>
      <c r="G29" s="11" t="s">
        <v>118</v>
      </c>
      <c r="H29" s="158" t="str">
        <f>IF('MPS(input)'!G29="","",'MPS(input)'!G29)</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29" s="159"/>
      <c r="J29" s="160"/>
      <c r="K29" s="158" t="str">
        <f>IF('MPS(input)'!J29="","",'MPS(input)'!J29)</f>
        <v>Input on "MPS(input_separate)" sheet</v>
      </c>
      <c r="L29" s="160"/>
    </row>
    <row r="30" spans="1:12" ht="99.95" customHeight="1" x14ac:dyDescent="0.15">
      <c r="B30" s="157" t="s">
        <v>141</v>
      </c>
      <c r="C30" s="157"/>
      <c r="D30" s="107" t="s">
        <v>142</v>
      </c>
      <c r="E30" s="107"/>
      <c r="F30" s="15" t="str">
        <f>'MPS(input)'!E30</f>
        <v>-</v>
      </c>
      <c r="G30" s="11" t="s">
        <v>124</v>
      </c>
      <c r="H30" s="158" t="str">
        <f>IF('MPS(input)'!G30="","",'MPS(input)'!G30)</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0" s="159"/>
      <c r="J30" s="160"/>
      <c r="K30" s="158" t="str">
        <f>IF('MPS(input)'!J30="","",'MPS(input)'!J30)</f>
        <v>Input on "MPS(input_separate)" sheet</v>
      </c>
      <c r="L30" s="160"/>
    </row>
    <row r="31" spans="1:12" ht="6.75" customHeight="1" x14ac:dyDescent="0.15"/>
    <row r="32" spans="1:12" ht="18.95" customHeight="1" x14ac:dyDescent="0.15">
      <c r="A32" s="16" t="s">
        <v>207</v>
      </c>
      <c r="B32" s="16"/>
      <c r="C32" s="16"/>
    </row>
    <row r="33" spans="1:11" ht="17.25" thickBot="1" x14ac:dyDescent="0.2">
      <c r="B33" s="7" t="s">
        <v>220</v>
      </c>
      <c r="C33" s="104" t="s">
        <v>144</v>
      </c>
      <c r="D33" s="104"/>
      <c r="E33" s="17" t="s">
        <v>24</v>
      </c>
    </row>
    <row r="34" spans="1:11" ht="19.5" thickBot="1" x14ac:dyDescent="0.2">
      <c r="B34" s="99"/>
      <c r="C34" s="105">
        <f>ROUNDDOWN('MRS(calc_process)'!G6, 0)</f>
        <v>0</v>
      </c>
      <c r="D34" s="106"/>
      <c r="E34" s="18" t="s">
        <v>145</v>
      </c>
    </row>
    <row r="35" spans="1:11" ht="20.100000000000001" customHeight="1" x14ac:dyDescent="0.15">
      <c r="C35" s="19"/>
      <c r="D35" s="19"/>
      <c r="G35" s="20"/>
      <c r="H35" s="20"/>
    </row>
    <row r="36" spans="1:11" ht="18.95" customHeight="1" x14ac:dyDescent="0.15">
      <c r="A36" s="6" t="s">
        <v>9</v>
      </c>
      <c r="B36" s="6"/>
    </row>
    <row r="37" spans="1:11" ht="18" customHeight="1" x14ac:dyDescent="0.15">
      <c r="B37" s="21" t="s">
        <v>31</v>
      </c>
      <c r="C37" s="154" t="s">
        <v>32</v>
      </c>
      <c r="D37" s="155"/>
      <c r="E37" s="155"/>
      <c r="F37" s="155"/>
      <c r="G37" s="155"/>
      <c r="H37" s="155"/>
      <c r="I37" s="155"/>
      <c r="J37" s="156"/>
      <c r="K37" s="22"/>
    </row>
    <row r="38" spans="1:11" ht="18" customHeight="1" x14ac:dyDescent="0.15">
      <c r="B38" s="21" t="s">
        <v>30</v>
      </c>
      <c r="C38" s="154" t="s">
        <v>33</v>
      </c>
      <c r="D38" s="155"/>
      <c r="E38" s="155"/>
      <c r="F38" s="155"/>
      <c r="G38" s="155"/>
      <c r="H38" s="155"/>
      <c r="I38" s="155"/>
      <c r="J38" s="156"/>
      <c r="K38" s="22"/>
    </row>
    <row r="39" spans="1:11" ht="18" customHeight="1" x14ac:dyDescent="0.15">
      <c r="B39" s="21" t="s">
        <v>34</v>
      </c>
      <c r="C39" s="154" t="s">
        <v>35</v>
      </c>
      <c r="D39" s="155"/>
      <c r="E39" s="155"/>
      <c r="F39" s="155"/>
      <c r="G39" s="155"/>
      <c r="H39" s="155"/>
      <c r="I39" s="155"/>
      <c r="J39" s="156"/>
      <c r="K39" s="22"/>
    </row>
  </sheetData>
  <sheetProtection password="C763" sheet="1" formatCells="0" formatRows="0"/>
  <mergeCells count="5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K26:L26"/>
    <mergeCell ref="D27:E27"/>
    <mergeCell ref="H27:J27"/>
    <mergeCell ref="K27:L27"/>
    <mergeCell ref="D24:E24"/>
    <mergeCell ref="H24:J24"/>
    <mergeCell ref="K24:L24"/>
    <mergeCell ref="D25:E25"/>
    <mergeCell ref="H25:J25"/>
    <mergeCell ref="K25:L25"/>
    <mergeCell ref="K30:L30"/>
    <mergeCell ref="C33:D33"/>
    <mergeCell ref="C34:D34"/>
    <mergeCell ref="D28:E28"/>
    <mergeCell ref="H28:J28"/>
    <mergeCell ref="K28:L28"/>
    <mergeCell ref="D29:E29"/>
    <mergeCell ref="H29:J29"/>
    <mergeCell ref="K29:L29"/>
    <mergeCell ref="B23:C23"/>
    <mergeCell ref="B24:C24"/>
    <mergeCell ref="B25:C25"/>
    <mergeCell ref="D30:E30"/>
    <mergeCell ref="H30:J30"/>
    <mergeCell ref="D26:E26"/>
    <mergeCell ref="H26:J26"/>
    <mergeCell ref="B18:C18"/>
    <mergeCell ref="B19:C19"/>
    <mergeCell ref="B20:C20"/>
    <mergeCell ref="B21:C21"/>
    <mergeCell ref="B22:C22"/>
    <mergeCell ref="C37:J37"/>
    <mergeCell ref="C38:J38"/>
    <mergeCell ref="C39:J39"/>
    <mergeCell ref="B26:C26"/>
    <mergeCell ref="B27:C27"/>
    <mergeCell ref="B28:C28"/>
    <mergeCell ref="B29:C29"/>
    <mergeCell ref="B30:C30"/>
  </mergeCells>
  <phoneticPr fontId="11"/>
  <pageMargins left="0.70866141732283472" right="0.70866141732283472" top="0.74803149606299213" bottom="0.74803149606299213" header="0.31496062992125984" footer="0.31496062992125984"/>
  <pageSetup paperSize="9" scale="52" fitToHeight="0" orientation="landscape" r:id="rId1"/>
  <rowBreaks count="1" manualBreakCount="1">
    <brk id="1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P37"/>
  <sheetViews>
    <sheetView showGridLines="0" view="pageBreakPreview" zoomScale="60" zoomScaleNormal="100" workbookViewId="0"/>
  </sheetViews>
  <sheetFormatPr defaultColWidth="9" defaultRowHeight="14.25" x14ac:dyDescent="0.15"/>
  <cols>
    <col min="1" max="1" width="1.625" style="31" customWidth="1"/>
    <col min="2" max="2" width="13.75" style="31" customWidth="1"/>
    <col min="3" max="3" width="22.625" style="31" customWidth="1"/>
    <col min="4" max="8" width="22.375" style="31" customWidth="1"/>
    <col min="9" max="14" width="22.625" style="31" customWidth="1"/>
    <col min="15" max="16" width="20.625" style="31" customWidth="1"/>
    <col min="17" max="16384" width="9" style="31"/>
  </cols>
  <sheetData>
    <row r="1" spans="1:14" x14ac:dyDescent="0.15">
      <c r="N1" s="32" t="str">
        <f>'MPS(input)'!K1</f>
        <v>Monitoring Spreadsheet: JCM_TH_AM009_ver01.0</v>
      </c>
    </row>
    <row r="2" spans="1:14" x14ac:dyDescent="0.15">
      <c r="A2" s="1"/>
      <c r="B2" s="1"/>
      <c r="C2" s="1"/>
      <c r="D2" s="1"/>
      <c r="E2" s="1"/>
      <c r="F2" s="1"/>
      <c r="G2" s="1"/>
      <c r="H2" s="1"/>
      <c r="I2" s="1"/>
      <c r="J2" s="1"/>
      <c r="K2" s="1"/>
      <c r="L2" s="1"/>
      <c r="M2" s="1"/>
      <c r="N2" s="32" t="str">
        <f>'MPS(input)'!K2</f>
        <v>Reference Number:</v>
      </c>
    </row>
    <row r="3" spans="1:14" ht="27" customHeight="1" x14ac:dyDescent="0.15">
      <c r="A3" s="3" t="s">
        <v>202</v>
      </c>
      <c r="B3" s="4"/>
      <c r="C3" s="4"/>
      <c r="D3" s="4"/>
      <c r="E3" s="4"/>
      <c r="F3" s="4"/>
      <c r="G3" s="4"/>
      <c r="H3" s="4"/>
      <c r="I3" s="4"/>
      <c r="J3" s="4"/>
      <c r="K3" s="4"/>
      <c r="L3" s="4"/>
      <c r="M3" s="4"/>
      <c r="N3" s="5"/>
    </row>
    <row r="4" spans="1:14" x14ac:dyDescent="0.15">
      <c r="A4" s="1"/>
      <c r="B4" s="1"/>
      <c r="C4" s="1"/>
      <c r="D4" s="1"/>
      <c r="E4" s="1"/>
      <c r="F4" s="1"/>
      <c r="G4" s="1"/>
      <c r="H4" s="1"/>
      <c r="I4" s="1"/>
      <c r="J4" s="1"/>
      <c r="K4" s="1"/>
      <c r="L4" s="1"/>
      <c r="M4" s="1"/>
      <c r="N4" s="1"/>
    </row>
    <row r="5" spans="1:14" ht="15" x14ac:dyDescent="0.15">
      <c r="A5" s="6" t="s">
        <v>208</v>
      </c>
      <c r="B5" s="6"/>
      <c r="C5" s="1"/>
      <c r="D5" s="1"/>
      <c r="E5" s="1"/>
      <c r="F5" s="1"/>
      <c r="G5" s="1"/>
      <c r="H5" s="1"/>
      <c r="I5" s="1"/>
      <c r="J5" s="1"/>
      <c r="K5" s="1"/>
      <c r="L5" s="1"/>
      <c r="M5" s="1"/>
      <c r="N5" s="1"/>
    </row>
    <row r="6" spans="1:14" ht="43.5" customHeight="1" x14ac:dyDescent="0.15">
      <c r="A6" s="6"/>
      <c r="B6" s="129" t="s">
        <v>51</v>
      </c>
      <c r="C6" s="7" t="s">
        <v>52</v>
      </c>
      <c r="D6" s="33" t="s">
        <v>210</v>
      </c>
      <c r="E6" s="115" t="s">
        <v>211</v>
      </c>
      <c r="F6" s="116"/>
      <c r="G6" s="130" t="s">
        <v>212</v>
      </c>
      <c r="H6" s="131"/>
      <c r="I6" s="131"/>
      <c r="J6" s="131"/>
      <c r="K6" s="131"/>
      <c r="L6" s="131"/>
      <c r="M6" s="132"/>
      <c r="N6" s="34" t="s">
        <v>213</v>
      </c>
    </row>
    <row r="7" spans="1:14" ht="20.100000000000001" customHeight="1" x14ac:dyDescent="0.15">
      <c r="A7" s="8"/>
      <c r="B7" s="129"/>
      <c r="C7" s="15" t="s">
        <v>57</v>
      </c>
      <c r="D7" s="10" t="s">
        <v>102</v>
      </c>
      <c r="E7" s="10" t="s">
        <v>111</v>
      </c>
      <c r="F7" s="10" t="s">
        <v>169</v>
      </c>
      <c r="G7" s="10" t="s">
        <v>170</v>
      </c>
      <c r="H7" s="10" t="s">
        <v>131</v>
      </c>
      <c r="I7" s="10" t="s">
        <v>131</v>
      </c>
      <c r="J7" s="10" t="s">
        <v>131</v>
      </c>
      <c r="K7" s="10" t="s">
        <v>171</v>
      </c>
      <c r="L7" s="10" t="s">
        <v>172</v>
      </c>
      <c r="M7" s="10" t="s">
        <v>173</v>
      </c>
      <c r="N7" s="15" t="s">
        <v>73</v>
      </c>
    </row>
    <row r="8" spans="1:14" ht="120" customHeight="1" x14ac:dyDescent="0.15">
      <c r="A8" s="1"/>
      <c r="B8" s="35" t="s">
        <v>22</v>
      </c>
      <c r="C8" s="36" t="s">
        <v>58</v>
      </c>
      <c r="D8" s="36" t="s">
        <v>174</v>
      </c>
      <c r="E8" s="11" t="s">
        <v>175</v>
      </c>
      <c r="F8" s="11" t="s">
        <v>176</v>
      </c>
      <c r="G8" s="37" t="s">
        <v>177</v>
      </c>
      <c r="H8" s="37" t="s">
        <v>79</v>
      </c>
      <c r="I8" s="37" t="s">
        <v>80</v>
      </c>
      <c r="J8" s="37" t="s">
        <v>81</v>
      </c>
      <c r="K8" s="36" t="s">
        <v>163</v>
      </c>
      <c r="L8" s="36" t="s">
        <v>85</v>
      </c>
      <c r="M8" s="36" t="s">
        <v>178</v>
      </c>
      <c r="N8" s="36" t="s">
        <v>179</v>
      </c>
    </row>
    <row r="9" spans="1:14" ht="30" customHeight="1" x14ac:dyDescent="0.15">
      <c r="B9" s="38" t="s">
        <v>53</v>
      </c>
      <c r="C9" s="15" t="s">
        <v>61</v>
      </c>
      <c r="D9" s="15" t="s">
        <v>62</v>
      </c>
      <c r="E9" s="39" t="s">
        <v>180</v>
      </c>
      <c r="F9" s="10" t="s">
        <v>39</v>
      </c>
      <c r="G9" s="10" t="s">
        <v>72</v>
      </c>
      <c r="H9" s="10" t="s">
        <v>164</v>
      </c>
      <c r="I9" s="10" t="s">
        <v>135</v>
      </c>
      <c r="J9" s="10" t="s">
        <v>181</v>
      </c>
      <c r="K9" s="39" t="s">
        <v>49</v>
      </c>
      <c r="L9" s="39" t="s">
        <v>165</v>
      </c>
      <c r="M9" s="39" t="s">
        <v>121</v>
      </c>
      <c r="N9" s="15" t="s">
        <v>182</v>
      </c>
    </row>
    <row r="10" spans="1:14" ht="20.100000000000001" customHeight="1" x14ac:dyDescent="0.15">
      <c r="B10" s="123" t="s">
        <v>217</v>
      </c>
      <c r="C10" s="15">
        <v>1</v>
      </c>
      <c r="D10" s="45"/>
      <c r="E10" s="45"/>
      <c r="F10" s="45"/>
      <c r="G10" s="40" t="str">
        <f>IF('MPS(input_separate)'!G10="","",'MPS(input_separate)'!G10)</f>
        <v/>
      </c>
      <c r="H10" s="40">
        <f>IF('MPS(input_separate)'!H10="","",'MPS(input_separate)'!H10)</f>
        <v>0</v>
      </c>
      <c r="I10" s="40">
        <f>IF('MPS(input_separate)'!I10="","",'MPS(input_separate)'!I10)</f>
        <v>0</v>
      </c>
      <c r="J10" s="40" t="str">
        <f>IF('MPS(input_separate)'!J10="","",'MPS(input_separate)'!J10)</f>
        <v/>
      </c>
      <c r="K10" s="41" t="str">
        <f>IF('MPS(input_separate)'!K10="","",'MPS(input_separate)'!K10)</f>
        <v/>
      </c>
      <c r="L10" s="100" t="str">
        <f>IF('MPS(input_separate)'!L10="","",'MPS(input_separate)'!L10)</f>
        <v/>
      </c>
      <c r="M10" s="100" t="str">
        <f>IF('MPS(input_separate)'!M10="","",'MPS(input_separate)'!M10)</f>
        <v/>
      </c>
      <c r="N10" s="41">
        <f>IF(ISERROR(D10*SMALL(G10:J10,COUNTIF(G10:J10,0)+1)),0,D10*SMALL(G10:J10,COUNTIF(G10:J10,0)+1))</f>
        <v>0</v>
      </c>
    </row>
    <row r="11" spans="1:14" ht="20.100000000000001" customHeight="1" x14ac:dyDescent="0.15">
      <c r="B11" s="123"/>
      <c r="C11" s="15">
        <v>2</v>
      </c>
      <c r="D11" s="45"/>
      <c r="E11" s="45"/>
      <c r="F11" s="45"/>
      <c r="G11" s="40" t="str">
        <f>IF('MPS(input_separate)'!G11="","",'MPS(input_separate)'!G11)</f>
        <v/>
      </c>
      <c r="H11" s="40">
        <f>IF('MPS(input_separate)'!H11="","",'MPS(input_separate)'!H11)</f>
        <v>0</v>
      </c>
      <c r="I11" s="40">
        <f>IF('MPS(input_separate)'!I11="","",'MPS(input_separate)'!I11)</f>
        <v>0</v>
      </c>
      <c r="J11" s="40" t="str">
        <f>IF('MPS(input_separate)'!J11="","",'MPS(input_separate)'!J11)</f>
        <v/>
      </c>
      <c r="K11" s="41" t="str">
        <f>IF('MPS(input_separate)'!K11="","",'MPS(input_separate)'!K11)</f>
        <v/>
      </c>
      <c r="L11" s="101" t="str">
        <f>IF('MPS(input_separate)'!L11="","",'MPS(input_separate)'!L11)</f>
        <v/>
      </c>
      <c r="M11" s="100" t="str">
        <f>IF('MPS(input_separate)'!M11="","",'MPS(input_separate)'!M11)</f>
        <v/>
      </c>
      <c r="N11" s="41">
        <f t="shared" ref="N11:N19" si="0">IF(ISERROR(D11*SMALL(G11:J11,COUNTIF(G11:J11,0)+1)),0,D11*SMALL(G11:J11,COUNTIF(G11:J11,0)+1))</f>
        <v>0</v>
      </c>
    </row>
    <row r="12" spans="1:14" ht="20.100000000000001" customHeight="1" x14ac:dyDescent="0.15">
      <c r="B12" s="123"/>
      <c r="C12" s="15">
        <v>3</v>
      </c>
      <c r="D12" s="45"/>
      <c r="E12" s="45"/>
      <c r="F12" s="45"/>
      <c r="G12" s="40" t="str">
        <f>IF('MPS(input_separate)'!G12="","",'MPS(input_separate)'!G12)</f>
        <v/>
      </c>
      <c r="H12" s="40">
        <f>IF('MPS(input_separate)'!H12="","",'MPS(input_separate)'!H12)</f>
        <v>0</v>
      </c>
      <c r="I12" s="40">
        <f>IF('MPS(input_separate)'!I12="","",'MPS(input_separate)'!I12)</f>
        <v>0</v>
      </c>
      <c r="J12" s="40" t="str">
        <f>IF('MPS(input_separate)'!J12="","",'MPS(input_separate)'!J12)</f>
        <v/>
      </c>
      <c r="K12" s="41" t="str">
        <f>IF('MPS(input_separate)'!K12="","",'MPS(input_separate)'!K12)</f>
        <v/>
      </c>
      <c r="L12" s="101" t="str">
        <f>IF('MPS(input_separate)'!L12="","",'MPS(input_separate)'!L12)</f>
        <v/>
      </c>
      <c r="M12" s="100" t="str">
        <f>IF('MPS(input_separate)'!M12="","",'MPS(input_separate)'!M12)</f>
        <v/>
      </c>
      <c r="N12" s="41">
        <f t="shared" si="0"/>
        <v>0</v>
      </c>
    </row>
    <row r="13" spans="1:14" ht="20.100000000000001" customHeight="1" x14ac:dyDescent="0.15">
      <c r="B13" s="123"/>
      <c r="C13" s="15">
        <v>4</v>
      </c>
      <c r="D13" s="45"/>
      <c r="E13" s="45"/>
      <c r="F13" s="45"/>
      <c r="G13" s="40" t="str">
        <f>IF('MPS(input_separate)'!G13="","",'MPS(input_separate)'!G13)</f>
        <v/>
      </c>
      <c r="H13" s="40">
        <f>IF('MPS(input_separate)'!H13="","",'MPS(input_separate)'!H13)</f>
        <v>0</v>
      </c>
      <c r="I13" s="40">
        <f>IF('MPS(input_separate)'!I13="","",'MPS(input_separate)'!I13)</f>
        <v>0</v>
      </c>
      <c r="J13" s="40" t="str">
        <f>IF('MPS(input_separate)'!J13="","",'MPS(input_separate)'!J13)</f>
        <v/>
      </c>
      <c r="K13" s="41" t="str">
        <f>IF('MPS(input_separate)'!K13="","",'MPS(input_separate)'!K13)</f>
        <v/>
      </c>
      <c r="L13" s="101" t="str">
        <f>IF('MPS(input_separate)'!L13="","",'MPS(input_separate)'!L13)</f>
        <v/>
      </c>
      <c r="M13" s="100" t="str">
        <f>IF('MPS(input_separate)'!M13="","",'MPS(input_separate)'!M13)</f>
        <v/>
      </c>
      <c r="N13" s="41">
        <f t="shared" si="0"/>
        <v>0</v>
      </c>
    </row>
    <row r="14" spans="1:14" ht="20.100000000000001" customHeight="1" x14ac:dyDescent="0.15">
      <c r="B14" s="123"/>
      <c r="C14" s="15">
        <v>5</v>
      </c>
      <c r="D14" s="45"/>
      <c r="E14" s="45"/>
      <c r="F14" s="45"/>
      <c r="G14" s="40" t="str">
        <f>IF('MPS(input_separate)'!G14="","",'MPS(input_separate)'!G14)</f>
        <v/>
      </c>
      <c r="H14" s="40">
        <f>IF('MPS(input_separate)'!H14="","",'MPS(input_separate)'!H14)</f>
        <v>0</v>
      </c>
      <c r="I14" s="40">
        <f>IF('MPS(input_separate)'!I14="","",'MPS(input_separate)'!I14)</f>
        <v>0</v>
      </c>
      <c r="J14" s="40" t="str">
        <f>IF('MPS(input_separate)'!J14="","",'MPS(input_separate)'!J14)</f>
        <v/>
      </c>
      <c r="K14" s="41" t="str">
        <f>IF('MPS(input_separate)'!K14="","",'MPS(input_separate)'!K14)</f>
        <v/>
      </c>
      <c r="L14" s="101" t="str">
        <f>IF('MPS(input_separate)'!L14="","",'MPS(input_separate)'!L14)</f>
        <v/>
      </c>
      <c r="M14" s="100" t="str">
        <f>IF('MPS(input_separate)'!M14="","",'MPS(input_separate)'!M14)</f>
        <v/>
      </c>
      <c r="N14" s="41">
        <f t="shared" si="0"/>
        <v>0</v>
      </c>
    </row>
    <row r="15" spans="1:14" ht="20.100000000000001" customHeight="1" x14ac:dyDescent="0.15">
      <c r="B15" s="123"/>
      <c r="C15" s="15">
        <v>6</v>
      </c>
      <c r="D15" s="45"/>
      <c r="E15" s="45"/>
      <c r="F15" s="45"/>
      <c r="G15" s="40" t="str">
        <f>IF('MPS(input_separate)'!G15="","",'MPS(input_separate)'!G15)</f>
        <v/>
      </c>
      <c r="H15" s="40">
        <f>IF('MPS(input_separate)'!H15="","",'MPS(input_separate)'!H15)</f>
        <v>0</v>
      </c>
      <c r="I15" s="40">
        <f>IF('MPS(input_separate)'!I15="","",'MPS(input_separate)'!I15)</f>
        <v>0</v>
      </c>
      <c r="J15" s="40" t="str">
        <f>IF('MPS(input_separate)'!J15="","",'MPS(input_separate)'!J15)</f>
        <v/>
      </c>
      <c r="K15" s="41" t="str">
        <f>IF('MPS(input_separate)'!K15="","",'MPS(input_separate)'!K15)</f>
        <v/>
      </c>
      <c r="L15" s="101" t="str">
        <f>IF('MPS(input_separate)'!L15="","",'MPS(input_separate)'!L15)</f>
        <v/>
      </c>
      <c r="M15" s="100" t="str">
        <f>IF('MPS(input_separate)'!M15="","",'MPS(input_separate)'!M15)</f>
        <v/>
      </c>
      <c r="N15" s="41">
        <f t="shared" si="0"/>
        <v>0</v>
      </c>
    </row>
    <row r="16" spans="1:14" ht="20.100000000000001" customHeight="1" x14ac:dyDescent="0.15">
      <c r="B16" s="123"/>
      <c r="C16" s="15">
        <v>7</v>
      </c>
      <c r="D16" s="45"/>
      <c r="E16" s="45"/>
      <c r="F16" s="45"/>
      <c r="G16" s="40" t="str">
        <f>IF('MPS(input_separate)'!G16="","",'MPS(input_separate)'!G16)</f>
        <v/>
      </c>
      <c r="H16" s="40">
        <f>IF('MPS(input_separate)'!H16="","",'MPS(input_separate)'!H16)</f>
        <v>0</v>
      </c>
      <c r="I16" s="40">
        <f>IF('MPS(input_separate)'!I16="","",'MPS(input_separate)'!I16)</f>
        <v>0</v>
      </c>
      <c r="J16" s="40" t="str">
        <f>IF('MPS(input_separate)'!J16="","",'MPS(input_separate)'!J16)</f>
        <v/>
      </c>
      <c r="K16" s="41" t="str">
        <f>IF('MPS(input_separate)'!K16="","",'MPS(input_separate)'!K16)</f>
        <v/>
      </c>
      <c r="L16" s="101" t="str">
        <f>IF('MPS(input_separate)'!L16="","",'MPS(input_separate)'!L16)</f>
        <v/>
      </c>
      <c r="M16" s="100" t="str">
        <f>IF('MPS(input_separate)'!M16="","",'MPS(input_separate)'!M16)</f>
        <v/>
      </c>
      <c r="N16" s="41">
        <f t="shared" si="0"/>
        <v>0</v>
      </c>
    </row>
    <row r="17" spans="1:16" ht="20.100000000000001" customHeight="1" x14ac:dyDescent="0.15">
      <c r="B17" s="123"/>
      <c r="C17" s="15">
        <v>8</v>
      </c>
      <c r="D17" s="45"/>
      <c r="E17" s="45"/>
      <c r="F17" s="45"/>
      <c r="G17" s="40" t="str">
        <f>IF('MPS(input_separate)'!G17="","",'MPS(input_separate)'!G17)</f>
        <v/>
      </c>
      <c r="H17" s="40">
        <f>IF('MPS(input_separate)'!H17="","",'MPS(input_separate)'!H17)</f>
        <v>0</v>
      </c>
      <c r="I17" s="40">
        <f>IF('MPS(input_separate)'!I17="","",'MPS(input_separate)'!I17)</f>
        <v>0</v>
      </c>
      <c r="J17" s="40" t="str">
        <f>IF('MPS(input_separate)'!J17="","",'MPS(input_separate)'!J17)</f>
        <v/>
      </c>
      <c r="K17" s="41" t="str">
        <f>IF('MPS(input_separate)'!K17="","",'MPS(input_separate)'!K17)</f>
        <v/>
      </c>
      <c r="L17" s="101" t="str">
        <f>IF('MPS(input_separate)'!L17="","",'MPS(input_separate)'!L17)</f>
        <v/>
      </c>
      <c r="M17" s="100" t="str">
        <f>IF('MPS(input_separate)'!M17="","",'MPS(input_separate)'!M17)</f>
        <v/>
      </c>
      <c r="N17" s="41">
        <f t="shared" si="0"/>
        <v>0</v>
      </c>
    </row>
    <row r="18" spans="1:16" ht="20.100000000000001" customHeight="1" x14ac:dyDescent="0.15">
      <c r="B18" s="123"/>
      <c r="C18" s="15">
        <v>9</v>
      </c>
      <c r="D18" s="45"/>
      <c r="E18" s="45"/>
      <c r="F18" s="45"/>
      <c r="G18" s="40" t="str">
        <f>IF('MPS(input_separate)'!G18="","",'MPS(input_separate)'!G18)</f>
        <v/>
      </c>
      <c r="H18" s="40">
        <f>IF('MPS(input_separate)'!H18="","",'MPS(input_separate)'!H18)</f>
        <v>0</v>
      </c>
      <c r="I18" s="40">
        <f>IF('MPS(input_separate)'!I18="","",'MPS(input_separate)'!I18)</f>
        <v>0</v>
      </c>
      <c r="J18" s="40" t="str">
        <f>IF('MPS(input_separate)'!J18="","",'MPS(input_separate)'!J18)</f>
        <v/>
      </c>
      <c r="K18" s="41" t="str">
        <f>IF('MPS(input_separate)'!K18="","",'MPS(input_separate)'!K18)</f>
        <v/>
      </c>
      <c r="L18" s="101" t="str">
        <f>IF('MPS(input_separate)'!L18="","",'MPS(input_separate)'!L18)</f>
        <v/>
      </c>
      <c r="M18" s="100" t="str">
        <f>IF('MPS(input_separate)'!M18="","",'MPS(input_separate)'!M18)</f>
        <v/>
      </c>
      <c r="N18" s="41">
        <f t="shared" si="0"/>
        <v>0</v>
      </c>
    </row>
    <row r="19" spans="1:16" ht="20.100000000000001" customHeight="1" x14ac:dyDescent="0.15">
      <c r="B19" s="123"/>
      <c r="C19" s="15">
        <v>10</v>
      </c>
      <c r="D19" s="45"/>
      <c r="E19" s="45"/>
      <c r="F19" s="45"/>
      <c r="G19" s="40" t="str">
        <f>IF('MPS(input_separate)'!G19="","",'MPS(input_separate)'!G19)</f>
        <v/>
      </c>
      <c r="H19" s="40">
        <f>IF('MPS(input_separate)'!H19="","",'MPS(input_separate)'!H19)</f>
        <v>0</v>
      </c>
      <c r="I19" s="40">
        <f>IF('MPS(input_separate)'!I19="","",'MPS(input_separate)'!I19)</f>
        <v>0</v>
      </c>
      <c r="J19" s="40" t="str">
        <f>IF('MPS(input_separate)'!J19="","",'MPS(input_separate)'!J19)</f>
        <v/>
      </c>
      <c r="K19" s="41" t="str">
        <f>IF('MPS(input_separate)'!K19="","",'MPS(input_separate)'!K19)</f>
        <v/>
      </c>
      <c r="L19" s="101" t="str">
        <f>IF('MPS(input_separate)'!L19="","",'MPS(input_separate)'!L19)</f>
        <v/>
      </c>
      <c r="M19" s="100" t="str">
        <f>IF('MPS(input_separate)'!M19="","",'MPS(input_separate)'!M19)</f>
        <v/>
      </c>
      <c r="N19" s="41">
        <f t="shared" si="0"/>
        <v>0</v>
      </c>
    </row>
    <row r="20" spans="1:16" ht="20.100000000000001" customHeight="1" x14ac:dyDescent="0.15">
      <c r="B20" s="38" t="s">
        <v>55</v>
      </c>
      <c r="C20" s="42" t="s">
        <v>61</v>
      </c>
      <c r="D20" s="43" t="s">
        <v>61</v>
      </c>
      <c r="E20" s="43"/>
      <c r="F20" s="43"/>
      <c r="G20" s="42" t="s">
        <v>61</v>
      </c>
      <c r="H20" s="42" t="s">
        <v>61</v>
      </c>
      <c r="I20" s="42" t="s">
        <v>61</v>
      </c>
      <c r="J20" s="42" t="s">
        <v>61</v>
      </c>
      <c r="K20" s="42" t="s">
        <v>61</v>
      </c>
      <c r="L20" s="42"/>
      <c r="M20" s="42" t="s">
        <v>61</v>
      </c>
      <c r="N20" s="44">
        <f>SUM(N10:N19)</f>
        <v>0</v>
      </c>
    </row>
    <row r="22" spans="1:16" ht="15" x14ac:dyDescent="0.15">
      <c r="A22" s="6" t="s">
        <v>209</v>
      </c>
      <c r="B22" s="6"/>
      <c r="C22" s="1"/>
      <c r="D22" s="1"/>
      <c r="E22" s="1"/>
      <c r="F22" s="1"/>
      <c r="G22" s="1"/>
      <c r="H22" s="1"/>
      <c r="I22" s="1"/>
      <c r="J22" s="1"/>
      <c r="K22" s="1"/>
      <c r="L22" s="1"/>
      <c r="M22" s="1"/>
      <c r="N22" s="1"/>
      <c r="O22" s="1"/>
      <c r="P22" s="1"/>
    </row>
    <row r="23" spans="1:16" ht="43.5" customHeight="1" x14ac:dyDescent="0.15">
      <c r="A23" s="6"/>
      <c r="B23" s="103" t="s">
        <v>51</v>
      </c>
      <c r="C23" s="7" t="s">
        <v>52</v>
      </c>
      <c r="D23" s="143" t="s">
        <v>214</v>
      </c>
      <c r="E23" s="115"/>
      <c r="F23" s="144"/>
      <c r="G23" s="130" t="s">
        <v>215</v>
      </c>
      <c r="H23" s="131"/>
      <c r="I23" s="131"/>
      <c r="J23" s="131"/>
      <c r="K23" s="131"/>
      <c r="L23" s="131"/>
      <c r="M23" s="132"/>
      <c r="N23" s="7" t="s">
        <v>216</v>
      </c>
    </row>
    <row r="24" spans="1:16" ht="20.100000000000001" customHeight="1" x14ac:dyDescent="0.15">
      <c r="A24" s="8"/>
      <c r="B24" s="103"/>
      <c r="C24" s="15" t="s">
        <v>57</v>
      </c>
      <c r="D24" s="124" t="s">
        <v>185</v>
      </c>
      <c r="E24" s="125"/>
      <c r="F24" s="126"/>
      <c r="G24" s="124" t="s">
        <v>186</v>
      </c>
      <c r="H24" s="125"/>
      <c r="I24" s="126"/>
      <c r="J24" s="124" t="s">
        <v>187</v>
      </c>
      <c r="K24" s="125"/>
      <c r="L24" s="125"/>
      <c r="M24" s="126"/>
      <c r="N24" s="15" t="s">
        <v>188</v>
      </c>
    </row>
    <row r="25" spans="1:16" ht="120" customHeight="1" x14ac:dyDescent="0.15">
      <c r="A25" s="1"/>
      <c r="B25" s="35" t="s">
        <v>22</v>
      </c>
      <c r="C25" s="36" t="s">
        <v>58</v>
      </c>
      <c r="D25" s="112" t="s">
        <v>189</v>
      </c>
      <c r="E25" s="133"/>
      <c r="F25" s="113"/>
      <c r="G25" s="112" t="s">
        <v>60</v>
      </c>
      <c r="H25" s="133"/>
      <c r="I25" s="113"/>
      <c r="J25" s="112" t="s">
        <v>190</v>
      </c>
      <c r="K25" s="127"/>
      <c r="L25" s="127"/>
      <c r="M25" s="128"/>
      <c r="N25" s="36" t="s">
        <v>191</v>
      </c>
    </row>
    <row r="26" spans="1:16" ht="30" customHeight="1" x14ac:dyDescent="0.15">
      <c r="B26" s="38" t="s">
        <v>53</v>
      </c>
      <c r="C26" s="15" t="s">
        <v>61</v>
      </c>
      <c r="D26" s="134" t="s">
        <v>63</v>
      </c>
      <c r="E26" s="135"/>
      <c r="F26" s="136"/>
      <c r="G26" s="134" t="s">
        <v>64</v>
      </c>
      <c r="H26" s="135"/>
      <c r="I26" s="136"/>
      <c r="J26" s="124" t="s">
        <v>192</v>
      </c>
      <c r="K26" s="125"/>
      <c r="L26" s="125"/>
      <c r="M26" s="126"/>
      <c r="N26" s="15" t="s">
        <v>193</v>
      </c>
    </row>
    <row r="27" spans="1:16" ht="20.100000000000001" customHeight="1" x14ac:dyDescent="0.15">
      <c r="B27" s="123" t="s">
        <v>217</v>
      </c>
      <c r="C27" s="15">
        <v>1</v>
      </c>
      <c r="D27" s="137"/>
      <c r="E27" s="138"/>
      <c r="F27" s="139"/>
      <c r="G27" s="117">
        <f>IF('MPS(input_separate)'!G27="","",'MPS(input_separate)'!G27)</f>
        <v>89</v>
      </c>
      <c r="H27" s="118" t="str">
        <f>IF('MPS(input_separate)'!H27="","",'MPS(input_separate)'!H27)</f>
        <v/>
      </c>
      <c r="I27" s="119" t="str">
        <f>IF('MPS(input_separate)'!I27="","",'MPS(input_separate)'!I27)</f>
        <v/>
      </c>
      <c r="J27" s="120">
        <f>IF('MPS(input_separate)'!J27="","",'MPS(input_separate)'!J27)</f>
        <v>0</v>
      </c>
      <c r="K27" s="121" t="str">
        <f>IF('MPS(input_separate)'!K27="","",'MPS(input_separate)'!K27)</f>
        <v/>
      </c>
      <c r="L27" s="121" t="str">
        <f>IF('MPS(input_separate)'!L27="","",'MPS(input_separate)'!L27)</f>
        <v/>
      </c>
      <c r="M27" s="122" t="str">
        <f>IF('MPS(input_separate)'!M27="","",'MPS(input_separate)'!M27)</f>
        <v/>
      </c>
      <c r="N27" s="41">
        <f t="shared" ref="N27:N36" si="1">IF(ISERROR(D27*(100/G27)*J27),0,D27*(100/G27)*J27)</f>
        <v>0</v>
      </c>
    </row>
    <row r="28" spans="1:16" ht="20.100000000000001" customHeight="1" x14ac:dyDescent="0.15">
      <c r="B28" s="123"/>
      <c r="C28" s="15">
        <v>2</v>
      </c>
      <c r="D28" s="137"/>
      <c r="E28" s="138"/>
      <c r="F28" s="139"/>
      <c r="G28" s="117">
        <f>IF('MPS(input_separate)'!G28="","",'MPS(input_separate)'!G28)</f>
        <v>89</v>
      </c>
      <c r="H28" s="118" t="str">
        <f>IF('MPS(input_separate)'!H28="","",'MPS(input_separate)'!H28)</f>
        <v/>
      </c>
      <c r="I28" s="119" t="str">
        <f>IF('MPS(input_separate)'!I28="","",'MPS(input_separate)'!I28)</f>
        <v/>
      </c>
      <c r="J28" s="120">
        <f>IF('MPS(input_separate)'!J28="","",'MPS(input_separate)'!J28)</f>
        <v>0</v>
      </c>
      <c r="K28" s="121" t="str">
        <f>IF('MPS(input_separate)'!K28="","",'MPS(input_separate)'!K28)</f>
        <v/>
      </c>
      <c r="L28" s="121" t="str">
        <f>IF('MPS(input_separate)'!L28="","",'MPS(input_separate)'!L28)</f>
        <v/>
      </c>
      <c r="M28" s="122" t="str">
        <f>IF('MPS(input_separate)'!M28="","",'MPS(input_separate)'!M28)</f>
        <v/>
      </c>
      <c r="N28" s="41">
        <f t="shared" si="1"/>
        <v>0</v>
      </c>
    </row>
    <row r="29" spans="1:16" ht="20.100000000000001" customHeight="1" x14ac:dyDescent="0.15">
      <c r="B29" s="123"/>
      <c r="C29" s="15">
        <v>3</v>
      </c>
      <c r="D29" s="137"/>
      <c r="E29" s="138"/>
      <c r="F29" s="139"/>
      <c r="G29" s="117">
        <f>IF('MPS(input_separate)'!G29="","",'MPS(input_separate)'!G29)</f>
        <v>89</v>
      </c>
      <c r="H29" s="118" t="str">
        <f>IF('MPS(input_separate)'!H29="","",'MPS(input_separate)'!H29)</f>
        <v/>
      </c>
      <c r="I29" s="119" t="str">
        <f>IF('MPS(input_separate)'!I29="","",'MPS(input_separate)'!I29)</f>
        <v/>
      </c>
      <c r="J29" s="120">
        <f>IF('MPS(input_separate)'!J29="","",'MPS(input_separate)'!J29)</f>
        <v>0</v>
      </c>
      <c r="K29" s="121" t="str">
        <f>IF('MPS(input_separate)'!K29="","",'MPS(input_separate)'!K29)</f>
        <v/>
      </c>
      <c r="L29" s="121" t="str">
        <f>IF('MPS(input_separate)'!L29="","",'MPS(input_separate)'!L29)</f>
        <v/>
      </c>
      <c r="M29" s="122" t="str">
        <f>IF('MPS(input_separate)'!M29="","",'MPS(input_separate)'!M29)</f>
        <v/>
      </c>
      <c r="N29" s="41">
        <f t="shared" si="1"/>
        <v>0</v>
      </c>
    </row>
    <row r="30" spans="1:16" ht="20.100000000000001" customHeight="1" x14ac:dyDescent="0.15">
      <c r="B30" s="123"/>
      <c r="C30" s="15">
        <v>4</v>
      </c>
      <c r="D30" s="137"/>
      <c r="E30" s="138"/>
      <c r="F30" s="139"/>
      <c r="G30" s="117">
        <f>IF('MPS(input_separate)'!G30="","",'MPS(input_separate)'!G30)</f>
        <v>89</v>
      </c>
      <c r="H30" s="118" t="str">
        <f>IF('MPS(input_separate)'!H30="","",'MPS(input_separate)'!H30)</f>
        <v/>
      </c>
      <c r="I30" s="119" t="str">
        <f>IF('MPS(input_separate)'!I30="","",'MPS(input_separate)'!I30)</f>
        <v/>
      </c>
      <c r="J30" s="120">
        <f>IF('MPS(input_separate)'!J30="","",'MPS(input_separate)'!J30)</f>
        <v>0</v>
      </c>
      <c r="K30" s="121" t="str">
        <f>IF('MPS(input_separate)'!K30="","",'MPS(input_separate)'!K30)</f>
        <v/>
      </c>
      <c r="L30" s="121" t="str">
        <f>IF('MPS(input_separate)'!L30="","",'MPS(input_separate)'!L30)</f>
        <v/>
      </c>
      <c r="M30" s="122" t="str">
        <f>IF('MPS(input_separate)'!M30="","",'MPS(input_separate)'!M30)</f>
        <v/>
      </c>
      <c r="N30" s="41">
        <f t="shared" si="1"/>
        <v>0</v>
      </c>
    </row>
    <row r="31" spans="1:16" ht="20.100000000000001" customHeight="1" x14ac:dyDescent="0.15">
      <c r="B31" s="123"/>
      <c r="C31" s="15">
        <v>5</v>
      </c>
      <c r="D31" s="137"/>
      <c r="E31" s="138"/>
      <c r="F31" s="139"/>
      <c r="G31" s="117">
        <f>IF('MPS(input_separate)'!G31="","",'MPS(input_separate)'!G31)</f>
        <v>89</v>
      </c>
      <c r="H31" s="118" t="str">
        <f>IF('MPS(input_separate)'!H31="","",'MPS(input_separate)'!H31)</f>
        <v/>
      </c>
      <c r="I31" s="119" t="str">
        <f>IF('MPS(input_separate)'!I31="","",'MPS(input_separate)'!I31)</f>
        <v/>
      </c>
      <c r="J31" s="120">
        <f>IF('MPS(input_separate)'!J31="","",'MPS(input_separate)'!J31)</f>
        <v>0</v>
      </c>
      <c r="K31" s="121" t="str">
        <f>IF('MPS(input_separate)'!K31="","",'MPS(input_separate)'!K31)</f>
        <v/>
      </c>
      <c r="L31" s="121" t="str">
        <f>IF('MPS(input_separate)'!L31="","",'MPS(input_separate)'!L31)</f>
        <v/>
      </c>
      <c r="M31" s="122" t="str">
        <f>IF('MPS(input_separate)'!M31="","",'MPS(input_separate)'!M31)</f>
        <v/>
      </c>
      <c r="N31" s="41">
        <f t="shared" si="1"/>
        <v>0</v>
      </c>
    </row>
    <row r="32" spans="1:16" ht="20.100000000000001" customHeight="1" x14ac:dyDescent="0.15">
      <c r="B32" s="123"/>
      <c r="C32" s="15">
        <v>6</v>
      </c>
      <c r="D32" s="137"/>
      <c r="E32" s="138"/>
      <c r="F32" s="139"/>
      <c r="G32" s="117">
        <f>IF('MPS(input_separate)'!G32="","",'MPS(input_separate)'!G32)</f>
        <v>89</v>
      </c>
      <c r="H32" s="118" t="str">
        <f>IF('MPS(input_separate)'!H32="","",'MPS(input_separate)'!H32)</f>
        <v/>
      </c>
      <c r="I32" s="119" t="str">
        <f>IF('MPS(input_separate)'!I32="","",'MPS(input_separate)'!I32)</f>
        <v/>
      </c>
      <c r="J32" s="120">
        <f>IF('MPS(input_separate)'!J32="","",'MPS(input_separate)'!J32)</f>
        <v>0</v>
      </c>
      <c r="K32" s="121" t="str">
        <f>IF('MPS(input_separate)'!K32="","",'MPS(input_separate)'!K32)</f>
        <v/>
      </c>
      <c r="L32" s="121" t="str">
        <f>IF('MPS(input_separate)'!L32="","",'MPS(input_separate)'!L32)</f>
        <v/>
      </c>
      <c r="M32" s="122" t="str">
        <f>IF('MPS(input_separate)'!M32="","",'MPS(input_separate)'!M32)</f>
        <v/>
      </c>
      <c r="N32" s="41">
        <f t="shared" si="1"/>
        <v>0</v>
      </c>
    </row>
    <row r="33" spans="2:14" ht="20.100000000000001" customHeight="1" x14ac:dyDescent="0.15">
      <c r="B33" s="123"/>
      <c r="C33" s="15">
        <v>7</v>
      </c>
      <c r="D33" s="137"/>
      <c r="E33" s="138"/>
      <c r="F33" s="139"/>
      <c r="G33" s="117">
        <f>IF('MPS(input_separate)'!G33="","",'MPS(input_separate)'!G33)</f>
        <v>89</v>
      </c>
      <c r="H33" s="118" t="str">
        <f>IF('MPS(input_separate)'!H33="","",'MPS(input_separate)'!H33)</f>
        <v/>
      </c>
      <c r="I33" s="119" t="str">
        <f>IF('MPS(input_separate)'!I33="","",'MPS(input_separate)'!I33)</f>
        <v/>
      </c>
      <c r="J33" s="120">
        <f>IF('MPS(input_separate)'!J33="","",'MPS(input_separate)'!J33)</f>
        <v>0</v>
      </c>
      <c r="K33" s="121" t="str">
        <f>IF('MPS(input_separate)'!K33="","",'MPS(input_separate)'!K33)</f>
        <v/>
      </c>
      <c r="L33" s="121" t="str">
        <f>IF('MPS(input_separate)'!L33="","",'MPS(input_separate)'!L33)</f>
        <v/>
      </c>
      <c r="M33" s="122" t="str">
        <f>IF('MPS(input_separate)'!M33="","",'MPS(input_separate)'!M33)</f>
        <v/>
      </c>
      <c r="N33" s="41">
        <f t="shared" si="1"/>
        <v>0</v>
      </c>
    </row>
    <row r="34" spans="2:14" ht="20.100000000000001" customHeight="1" x14ac:dyDescent="0.15">
      <c r="B34" s="123"/>
      <c r="C34" s="15">
        <v>8</v>
      </c>
      <c r="D34" s="137"/>
      <c r="E34" s="138"/>
      <c r="F34" s="139"/>
      <c r="G34" s="117">
        <f>IF('MPS(input_separate)'!G34="","",'MPS(input_separate)'!G34)</f>
        <v>89</v>
      </c>
      <c r="H34" s="118" t="str">
        <f>IF('MPS(input_separate)'!H34="","",'MPS(input_separate)'!H34)</f>
        <v/>
      </c>
      <c r="I34" s="119" t="str">
        <f>IF('MPS(input_separate)'!I34="","",'MPS(input_separate)'!I34)</f>
        <v/>
      </c>
      <c r="J34" s="120">
        <f>IF('MPS(input_separate)'!J34="","",'MPS(input_separate)'!J34)</f>
        <v>0</v>
      </c>
      <c r="K34" s="121" t="str">
        <f>IF('MPS(input_separate)'!K34="","",'MPS(input_separate)'!K34)</f>
        <v/>
      </c>
      <c r="L34" s="121" t="str">
        <f>IF('MPS(input_separate)'!L34="","",'MPS(input_separate)'!L34)</f>
        <v/>
      </c>
      <c r="M34" s="122" t="str">
        <f>IF('MPS(input_separate)'!M34="","",'MPS(input_separate)'!M34)</f>
        <v/>
      </c>
      <c r="N34" s="41">
        <f t="shared" si="1"/>
        <v>0</v>
      </c>
    </row>
    <row r="35" spans="2:14" ht="20.100000000000001" customHeight="1" x14ac:dyDescent="0.15">
      <c r="B35" s="123"/>
      <c r="C35" s="15">
        <v>9</v>
      </c>
      <c r="D35" s="137"/>
      <c r="E35" s="138"/>
      <c r="F35" s="139"/>
      <c r="G35" s="117">
        <f>IF('MPS(input_separate)'!G35="","",'MPS(input_separate)'!G35)</f>
        <v>89</v>
      </c>
      <c r="H35" s="118" t="str">
        <f>IF('MPS(input_separate)'!H35="","",'MPS(input_separate)'!H35)</f>
        <v/>
      </c>
      <c r="I35" s="119" t="str">
        <f>IF('MPS(input_separate)'!I35="","",'MPS(input_separate)'!I35)</f>
        <v/>
      </c>
      <c r="J35" s="120">
        <f>IF('MPS(input_separate)'!J35="","",'MPS(input_separate)'!J35)</f>
        <v>0</v>
      </c>
      <c r="K35" s="121" t="str">
        <f>IF('MPS(input_separate)'!K35="","",'MPS(input_separate)'!K35)</f>
        <v/>
      </c>
      <c r="L35" s="121" t="str">
        <f>IF('MPS(input_separate)'!L35="","",'MPS(input_separate)'!L35)</f>
        <v/>
      </c>
      <c r="M35" s="122" t="str">
        <f>IF('MPS(input_separate)'!M35="","",'MPS(input_separate)'!M35)</f>
        <v/>
      </c>
      <c r="N35" s="41">
        <f t="shared" si="1"/>
        <v>0</v>
      </c>
    </row>
    <row r="36" spans="2:14" ht="20.100000000000001" customHeight="1" x14ac:dyDescent="0.15">
      <c r="B36" s="123"/>
      <c r="C36" s="15">
        <v>10</v>
      </c>
      <c r="D36" s="137"/>
      <c r="E36" s="138"/>
      <c r="F36" s="139"/>
      <c r="G36" s="117">
        <f>IF('MPS(input_separate)'!G36="","",'MPS(input_separate)'!G36)</f>
        <v>89</v>
      </c>
      <c r="H36" s="118" t="str">
        <f>IF('MPS(input_separate)'!H36="","",'MPS(input_separate)'!H36)</f>
        <v/>
      </c>
      <c r="I36" s="119" t="str">
        <f>IF('MPS(input_separate)'!I36="","",'MPS(input_separate)'!I36)</f>
        <v/>
      </c>
      <c r="J36" s="120">
        <f>IF('MPS(input_separate)'!J36="","",'MPS(input_separate)'!J36)</f>
        <v>0</v>
      </c>
      <c r="K36" s="121" t="str">
        <f>IF('MPS(input_separate)'!K36="","",'MPS(input_separate)'!K36)</f>
        <v/>
      </c>
      <c r="L36" s="121" t="str">
        <f>IF('MPS(input_separate)'!L36="","",'MPS(input_separate)'!L36)</f>
        <v/>
      </c>
      <c r="M36" s="122" t="str">
        <f>IF('MPS(input_separate)'!M36="","",'MPS(input_separate)'!M36)</f>
        <v/>
      </c>
      <c r="N36" s="41">
        <f t="shared" si="1"/>
        <v>0</v>
      </c>
    </row>
    <row r="37" spans="2:14" ht="20.100000000000001" customHeight="1" x14ac:dyDescent="0.15">
      <c r="B37" s="38" t="s">
        <v>55</v>
      </c>
      <c r="C37" s="42" t="s">
        <v>61</v>
      </c>
      <c r="D37" s="140" t="s">
        <v>61</v>
      </c>
      <c r="E37" s="141"/>
      <c r="F37" s="142"/>
      <c r="G37" s="140" t="s">
        <v>61</v>
      </c>
      <c r="H37" s="141"/>
      <c r="I37" s="142"/>
      <c r="J37" s="124" t="s">
        <v>66</v>
      </c>
      <c r="K37" s="125"/>
      <c r="L37" s="125"/>
      <c r="M37" s="126"/>
      <c r="N37" s="44">
        <f>SUM(N27:N36)</f>
        <v>0</v>
      </c>
    </row>
  </sheetData>
  <sheetProtection password="C763" sheet="1" formatCells="0" formatRows="0"/>
  <mergeCells count="50">
    <mergeCell ref="B6:B7"/>
    <mergeCell ref="E6:F6"/>
    <mergeCell ref="G6:M6"/>
    <mergeCell ref="B10:B19"/>
    <mergeCell ref="B23:B24"/>
    <mergeCell ref="D23:F23"/>
    <mergeCell ref="G23:M23"/>
    <mergeCell ref="D24:F24"/>
    <mergeCell ref="G24:I24"/>
    <mergeCell ref="J24:M24"/>
    <mergeCell ref="D25:F25"/>
    <mergeCell ref="G25:I25"/>
    <mergeCell ref="J25:M25"/>
    <mergeCell ref="D26:F26"/>
    <mergeCell ref="G26:I26"/>
    <mergeCell ref="J26:M26"/>
    <mergeCell ref="B27:B36"/>
    <mergeCell ref="D27:F27"/>
    <mergeCell ref="G27:I27"/>
    <mergeCell ref="J27:M27"/>
    <mergeCell ref="D28:F28"/>
    <mergeCell ref="G28:I28"/>
    <mergeCell ref="J28:M28"/>
    <mergeCell ref="D29:F29"/>
    <mergeCell ref="G29:I29"/>
    <mergeCell ref="J29:M29"/>
    <mergeCell ref="D30:F30"/>
    <mergeCell ref="G30:I30"/>
    <mergeCell ref="J30:M30"/>
    <mergeCell ref="D31:F31"/>
    <mergeCell ref="G31:I31"/>
    <mergeCell ref="J31:M31"/>
    <mergeCell ref="D32:F32"/>
    <mergeCell ref="G32:I32"/>
    <mergeCell ref="J32:M32"/>
    <mergeCell ref="D33:F33"/>
    <mergeCell ref="G33:I33"/>
    <mergeCell ref="J33:M33"/>
    <mergeCell ref="D34:F34"/>
    <mergeCell ref="G34:I34"/>
    <mergeCell ref="J34:M34"/>
    <mergeCell ref="D35:F35"/>
    <mergeCell ref="G35:I35"/>
    <mergeCell ref="J35:M35"/>
    <mergeCell ref="D36:F36"/>
    <mergeCell ref="G36:I36"/>
    <mergeCell ref="J36:M36"/>
    <mergeCell ref="D37:F37"/>
    <mergeCell ref="G37:I37"/>
    <mergeCell ref="J37:M37"/>
  </mergeCells>
  <phoneticPr fontId="11"/>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6" width="15.625" style="1" customWidth="1"/>
    <col min="7" max="7" width="20.625" style="1" customWidth="1"/>
    <col min="8" max="8" width="15.625" style="1" customWidth="1"/>
    <col min="9" max="9" width="15.625" style="49" customWidth="1"/>
    <col min="10" max="16384" width="9" style="1"/>
  </cols>
  <sheetData>
    <row r="1" spans="1:11" x14ac:dyDescent="0.15">
      <c r="I1" s="2" t="str">
        <f>'MPS(input)'!K1</f>
        <v>Monitoring Spreadsheet: JCM_TH_AM009_ver01.0</v>
      </c>
    </row>
    <row r="2" spans="1:11" ht="18" customHeight="1" x14ac:dyDescent="0.15">
      <c r="I2" s="2" t="str">
        <f>'MPS(input)'!K2</f>
        <v>Reference Number:</v>
      </c>
    </row>
    <row r="3" spans="1:11" ht="27.95" customHeight="1" x14ac:dyDescent="0.15">
      <c r="A3" s="145" t="s">
        <v>203</v>
      </c>
      <c r="B3" s="145"/>
      <c r="C3" s="145"/>
      <c r="D3" s="145"/>
      <c r="E3" s="145"/>
      <c r="F3" s="145"/>
      <c r="G3" s="145"/>
      <c r="H3" s="145"/>
      <c r="I3" s="145"/>
    </row>
    <row r="4" spans="1:11" ht="11.25" customHeight="1" x14ac:dyDescent="0.15"/>
    <row r="5" spans="1:11" ht="18.95" customHeight="1" thickBot="1" x14ac:dyDescent="0.2">
      <c r="A5" s="50" t="s">
        <v>2</v>
      </c>
      <c r="B5" s="51"/>
      <c r="C5" s="51"/>
      <c r="D5" s="51"/>
      <c r="E5" s="52"/>
      <c r="F5" s="53" t="s">
        <v>6</v>
      </c>
      <c r="G5" s="54" t="s">
        <v>0</v>
      </c>
      <c r="H5" s="53" t="s">
        <v>1</v>
      </c>
      <c r="I5" s="55" t="s">
        <v>7</v>
      </c>
    </row>
    <row r="6" spans="1:11" ht="18.95" customHeight="1" thickBot="1" x14ac:dyDescent="0.2">
      <c r="A6" s="56"/>
      <c r="B6" s="57" t="s">
        <v>146</v>
      </c>
      <c r="C6" s="57"/>
      <c r="D6" s="57"/>
      <c r="E6" s="57"/>
      <c r="F6" s="76" t="s">
        <v>196</v>
      </c>
      <c r="G6" s="58">
        <f>G10-G14</f>
        <v>0</v>
      </c>
      <c r="H6" s="59" t="s">
        <v>147</v>
      </c>
      <c r="I6" s="60" t="s">
        <v>148</v>
      </c>
    </row>
    <row r="7" spans="1:11" ht="18.95" customHeight="1" x14ac:dyDescent="0.15">
      <c r="A7" s="50" t="s">
        <v>3</v>
      </c>
      <c r="B7" s="51"/>
      <c r="C7" s="51"/>
      <c r="D7" s="51"/>
      <c r="E7" s="52"/>
      <c r="F7" s="52"/>
      <c r="G7" s="61"/>
      <c r="H7" s="52"/>
      <c r="I7" s="53"/>
      <c r="J7" s="62"/>
      <c r="K7" s="62"/>
    </row>
    <row r="8" spans="1:11" ht="18.95" customHeight="1" x14ac:dyDescent="0.15">
      <c r="A8" s="63"/>
      <c r="B8" s="64" t="s">
        <v>47</v>
      </c>
      <c r="C8" s="65"/>
      <c r="D8" s="65"/>
      <c r="E8" s="66"/>
      <c r="F8" s="60" t="s">
        <v>195</v>
      </c>
      <c r="G8" s="87">
        <f>F20</f>
        <v>89</v>
      </c>
      <c r="H8" s="84" t="s">
        <v>49</v>
      </c>
      <c r="I8" s="67" t="s">
        <v>77</v>
      </c>
    </row>
    <row r="9" spans="1:11" ht="18.95" customHeight="1" thickBot="1" x14ac:dyDescent="0.2">
      <c r="A9" s="50" t="s">
        <v>4</v>
      </c>
      <c r="B9" s="52"/>
      <c r="C9" s="51"/>
      <c r="D9" s="53"/>
      <c r="E9" s="53"/>
      <c r="F9" s="53"/>
      <c r="G9" s="50"/>
      <c r="H9" s="52"/>
      <c r="I9" s="53"/>
    </row>
    <row r="10" spans="1:11" ht="18.95" customHeight="1" thickBot="1" x14ac:dyDescent="0.2">
      <c r="A10" s="63"/>
      <c r="B10" s="68" t="s">
        <v>151</v>
      </c>
      <c r="C10" s="57"/>
      <c r="D10" s="57"/>
      <c r="E10" s="57"/>
      <c r="F10" s="76" t="s">
        <v>195</v>
      </c>
      <c r="G10" s="58">
        <f>SUM(G11:G12)</f>
        <v>0</v>
      </c>
      <c r="H10" s="59" t="s">
        <v>152</v>
      </c>
      <c r="I10" s="67" t="s">
        <v>153</v>
      </c>
    </row>
    <row r="11" spans="1:11" ht="39.950000000000003" customHeight="1" x14ac:dyDescent="0.15">
      <c r="A11" s="63"/>
      <c r="B11" s="69"/>
      <c r="C11" s="147" t="s">
        <v>88</v>
      </c>
      <c r="D11" s="148"/>
      <c r="E11" s="149"/>
      <c r="F11" s="71" t="s">
        <v>195</v>
      </c>
      <c r="G11" s="70">
        <f>'MRS(input_separate)'!N20</f>
        <v>0</v>
      </c>
      <c r="H11" s="59" t="s">
        <v>154</v>
      </c>
      <c r="I11" s="71" t="s">
        <v>149</v>
      </c>
    </row>
    <row r="12" spans="1:11" ht="39.950000000000003" customHeight="1" x14ac:dyDescent="0.15">
      <c r="A12" s="63"/>
      <c r="B12" s="69"/>
      <c r="C12" s="150" t="s">
        <v>89</v>
      </c>
      <c r="D12" s="151"/>
      <c r="E12" s="152"/>
      <c r="F12" s="71" t="s">
        <v>195</v>
      </c>
      <c r="G12" s="72">
        <f>'MRS(input_separate)'!N37</f>
        <v>0</v>
      </c>
      <c r="H12" s="59" t="s">
        <v>147</v>
      </c>
      <c r="I12" s="73" t="s">
        <v>76</v>
      </c>
    </row>
    <row r="13" spans="1:11" ht="18.95" customHeight="1" thickBot="1" x14ac:dyDescent="0.2">
      <c r="A13" s="50" t="s">
        <v>5</v>
      </c>
      <c r="B13" s="51"/>
      <c r="C13" s="51"/>
      <c r="D13" s="51"/>
      <c r="E13" s="52"/>
      <c r="F13" s="53"/>
      <c r="G13" s="50"/>
      <c r="H13" s="52"/>
      <c r="I13" s="53"/>
    </row>
    <row r="14" spans="1:11" ht="18.95" customHeight="1" thickBot="1" x14ac:dyDescent="0.2">
      <c r="A14" s="63"/>
      <c r="B14" s="74" t="s">
        <v>155</v>
      </c>
      <c r="C14" s="75"/>
      <c r="D14" s="75"/>
      <c r="E14" s="75"/>
      <c r="F14" s="76" t="s">
        <v>195</v>
      </c>
      <c r="G14" s="58">
        <f>G15*G16*G17</f>
        <v>0</v>
      </c>
      <c r="H14" s="59" t="s">
        <v>147</v>
      </c>
      <c r="I14" s="67" t="s">
        <v>156</v>
      </c>
    </row>
    <row r="15" spans="1:11" ht="39.950000000000003" customHeight="1" x14ac:dyDescent="0.15">
      <c r="A15" s="63"/>
      <c r="B15" s="69"/>
      <c r="C15" s="147" t="s">
        <v>157</v>
      </c>
      <c r="D15" s="148"/>
      <c r="E15" s="149"/>
      <c r="F15" s="67" t="s">
        <v>197</v>
      </c>
      <c r="G15" s="92">
        <f>'MRS(input)'!F10</f>
        <v>0</v>
      </c>
      <c r="H15" s="93" t="s">
        <v>158</v>
      </c>
      <c r="I15" s="67" t="s">
        <v>159</v>
      </c>
    </row>
    <row r="16" spans="1:11" ht="39.950000000000003" customHeight="1" x14ac:dyDescent="0.15">
      <c r="A16" s="63"/>
      <c r="B16" s="69"/>
      <c r="C16" s="147" t="s">
        <v>48</v>
      </c>
      <c r="D16" s="148"/>
      <c r="E16" s="149"/>
      <c r="F16" s="60" t="s">
        <v>197</v>
      </c>
      <c r="G16" s="89">
        <f>'MRS(input)'!F21</f>
        <v>0</v>
      </c>
      <c r="H16" s="88" t="s">
        <v>160</v>
      </c>
      <c r="I16" s="67" t="s">
        <v>75</v>
      </c>
    </row>
    <row r="17" spans="1:9" ht="39.950000000000003" customHeight="1" x14ac:dyDescent="0.15">
      <c r="A17" s="56"/>
      <c r="B17" s="77"/>
      <c r="C17" s="147" t="s">
        <v>74</v>
      </c>
      <c r="D17" s="148"/>
      <c r="E17" s="149"/>
      <c r="F17" s="86" t="s">
        <v>197</v>
      </c>
      <c r="G17" s="90">
        <f>'MRS(input)'!F23</f>
        <v>0</v>
      </c>
      <c r="H17" s="91" t="s">
        <v>161</v>
      </c>
      <c r="I17" s="67" t="s">
        <v>150</v>
      </c>
    </row>
    <row r="18" spans="1:9" x14ac:dyDescent="0.15">
      <c r="A18" s="78"/>
      <c r="B18" s="78"/>
      <c r="C18" s="78"/>
      <c r="D18" s="78"/>
      <c r="E18" s="78"/>
      <c r="F18" s="79"/>
      <c r="G18" s="80"/>
      <c r="H18" s="80"/>
      <c r="I18" s="81"/>
    </row>
    <row r="19" spans="1:9" ht="21.75" customHeight="1" x14ac:dyDescent="0.15">
      <c r="C19" s="78" t="s">
        <v>8</v>
      </c>
      <c r="F19" s="19"/>
    </row>
    <row r="20" spans="1:9" ht="21.75" customHeight="1" x14ac:dyDescent="0.15">
      <c r="C20" s="146" t="s">
        <v>77</v>
      </c>
      <c r="D20" s="146"/>
      <c r="E20" s="82" t="s">
        <v>47</v>
      </c>
      <c r="F20" s="83">
        <v>89</v>
      </c>
      <c r="G20" s="84" t="s">
        <v>49</v>
      </c>
      <c r="H20" s="81"/>
    </row>
    <row r="21" spans="1:9" x14ac:dyDescent="0.15">
      <c r="E21" s="85"/>
      <c r="F21" s="85"/>
      <c r="G21" s="78"/>
      <c r="H21" s="78"/>
    </row>
    <row r="22" spans="1:9" s="49" customFormat="1" x14ac:dyDescent="0.15">
      <c r="E22" s="78"/>
      <c r="F22" s="78"/>
      <c r="G22" s="78"/>
      <c r="H22" s="78"/>
    </row>
  </sheetData>
  <sheetProtection password="C763" sheet="1" objects="1" scenarios="1"/>
  <mergeCells count="7">
    <mergeCell ref="C20:D20"/>
    <mergeCell ref="A3:I3"/>
    <mergeCell ref="C11:E11"/>
    <mergeCell ref="C12:E12"/>
    <mergeCell ref="C15:E15"/>
    <mergeCell ref="C16:E16"/>
    <mergeCell ref="C17:E17"/>
  </mergeCells>
  <phoneticPr fontId="11"/>
  <pageMargins left="0.70866141732283472" right="0.70866141732283472" top="0.74803149606299213" bottom="0.74803149606299213" header="0.31496062992125984" footer="0.31496062992125984"/>
  <pageSetup paperSize="9" scale="6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2018-12-13T07:27:12Z</cp:lastPrinted>
  <dcterms:created xsi:type="dcterms:W3CDTF">2012-01-13T02:28:29Z</dcterms:created>
  <dcterms:modified xsi:type="dcterms:W3CDTF">2019-01-18T09:51:40Z</dcterms:modified>
</cp:coreProperties>
</file>