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Box\jcm\10_パートナー国\Thailand\6 プロジェクト\TH032 東京センチュリー（0.13MW太陽光） Existing Projects\1 PDD\3 PDDパブコメ\パブコメ用ファイル\"/>
    </mc:Choice>
  </mc:AlternateContent>
  <xr:revisionPtr revIDLastSave="0" documentId="13_ncr:1_{4F9253BA-3818-47D1-A25C-763CAC8CE0B9}" xr6:coauthVersionLast="47" xr6:coauthVersionMax="47" xr10:uidLastSave="{00000000-0000-0000-0000-000000000000}"/>
  <bookViews>
    <workbookView xWindow="-28920" yWindow="-60" windowWidth="29040" windowHeight="1584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13" i="30"/>
  <c r="G12" i="36" l="1"/>
  <c r="H13" i="34"/>
  <c r="K13" i="34"/>
  <c r="I2" i="36"/>
  <c r="I1" i="36"/>
  <c r="B2" i="35"/>
  <c r="B1" i="35"/>
  <c r="L2" i="34"/>
  <c r="L1" i="34"/>
  <c r="C2" i="33"/>
  <c r="C1" i="33"/>
  <c r="G8" i="36"/>
  <c r="F8" i="34"/>
  <c r="G11" i="36"/>
  <c r="G10" i="36" s="1"/>
  <c r="G6" i="36" s="1"/>
  <c r="D17" i="34" s="1"/>
  <c r="I1" i="31"/>
  <c r="B2" i="32"/>
  <c r="B1" i="32"/>
  <c r="G8" i="31"/>
  <c r="G12" i="31"/>
  <c r="F13" i="34"/>
  <c r="G11" i="31"/>
  <c r="I2" i="31"/>
  <c r="G10" i="31" l="1"/>
  <c r="G6" i="31" s="1"/>
  <c r="B17" i="30" s="1"/>
</calcChain>
</file>

<file path=xl/sharedStrings.xml><?xml version="1.0" encoding="utf-8"?>
<sst xmlns="http://schemas.openxmlformats.org/spreadsheetml/2006/main" count="214" uniqueCount="101">
  <si>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</si>
  <si>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</si>
  <si>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</si>
  <si>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</si>
  <si>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</si>
  <si>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</si>
  <si>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</si>
  <si>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</si>
  <si>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</si>
  <si>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</si>
  <si>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</si>
  <si>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</si>
  <si>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</si>
  <si>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</si>
  <si>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</si>
  <si>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</si>
  <si>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</si>
  <si>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</si>
  <si>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</si>
  <si>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</si>
  <si>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</si>
  <si>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</si>
  <si>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</si>
  <si>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</si>
  <si>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</si>
  <si>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</si>
  <si>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</si>
  <si>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</si>
  <si>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</si>
  <si>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</si>
  <si>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</si>
  <si>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</si>
  <si>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</si>
  <si>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</si>
  <si>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</si>
  <si>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</si>
  <si>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</si>
  <si>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</si>
  <si>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</si>
  <si>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</si>
  <si>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</si>
  <si>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</si>
  <si>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</si>
  <si>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</si>
  <si>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</si>
  <si>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</si>
  <si>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</si>
  <si>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</si>
  <si>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</si>
  <si>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</si>
  <si>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</si>
  <si>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</si>
  <si>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</si>
  <si>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</si>
  <si>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</si>
  <si>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</si>
  <si>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</si>
  <si>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</si>
  <si>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</si>
  <si>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</si>
  <si>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</si>
  <si>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</si>
  <si>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</si>
  <si>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</si>
  <si>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</si>
  <si>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</si>
  <si>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</si>
  <si>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</si>
  <si>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</si>
  <si>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</si>
  <si>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</si>
  <si>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</si>
  <si>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</si>
  <si>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</si>
  <si>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</si>
  <si>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</si>
  <si>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</si>
  <si>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</si>
  <si>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</si>
  <si>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</si>
  <si>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</si>
  <si>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</si>
  <si>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</si>
  <si>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</si>
  <si>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</si>
  <si>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tCO</t>
    </r>
    <r>
      <rPr>
        <vertAlign val="subscript"/>
        <sz val="11"/>
        <rFont val="Arial"/>
        <family val="2"/>
      </rPr>
      <t>2</t>
    </r>
    <r>
      <rPr>
        <sz val="11"/>
        <rFont val="Arial"/>
        <family val="2"/>
      </rPr>
      <t>eq/MWh</t>
    </r>
    <phoneticPr fontId="2"/>
  </si>
  <si>
    <r>
      <t>tCO</t>
    </r>
    <r>
      <rPr>
        <vertAlign val="subscript"/>
        <sz val="11"/>
        <rFont val="Arial"/>
        <family val="2"/>
      </rPr>
      <t>2</t>
    </r>
    <r>
      <rPr>
        <sz val="11"/>
        <rFont val="Arial"/>
        <family val="2"/>
      </rPr>
      <t>eq/p</t>
    </r>
    <phoneticPr fontId="2"/>
  </si>
  <si>
    <r>
      <t>ER</t>
    </r>
    <r>
      <rPr>
        <vertAlign val="subscript"/>
        <sz val="11"/>
        <rFont val="Arial"/>
        <family val="2"/>
      </rPr>
      <t>p</t>
    </r>
    <phoneticPr fontId="2"/>
  </si>
  <si>
    <r>
      <t>RE</t>
    </r>
    <r>
      <rPr>
        <vertAlign val="subscript"/>
        <sz val="11"/>
        <rFont val="Arial"/>
        <family val="2"/>
      </rPr>
      <t>p</t>
    </r>
    <phoneticPr fontId="2"/>
  </si>
  <si>
    <r>
      <t>PE</t>
    </r>
    <r>
      <rPr>
        <vertAlign val="subscript"/>
        <sz val="11"/>
        <rFont val="Arial"/>
        <family val="2"/>
      </rPr>
      <t>p</t>
    </r>
    <phoneticPr fontId="2"/>
  </si>
  <si>
    <t>Monitoring Spreadsheet: JCM_TH_AM001_ver03.0</t>
    <phoneticPr fontId="2"/>
  </si>
  <si>
    <r>
      <t>tCO</t>
    </r>
    <r>
      <rPr>
        <vertAlign val="subscript"/>
        <sz val="11"/>
        <rFont val="Arial"/>
        <family val="2"/>
      </rPr>
      <t>2</t>
    </r>
    <r>
      <rPr>
        <sz val="11"/>
        <rFont val="Arial"/>
        <family val="2"/>
      </rPr>
      <t>eq/MWh</t>
    </r>
    <phoneticPr fontId="11"/>
  </si>
  <si>
    <r>
      <t>tCO</t>
    </r>
    <r>
      <rPr>
        <vertAlign val="subscript"/>
        <sz val="11"/>
        <rFont val="Arial"/>
        <family val="2"/>
      </rPr>
      <t>2</t>
    </r>
    <r>
      <rPr>
        <sz val="11"/>
        <rFont val="Arial"/>
        <family val="2"/>
      </rPr>
      <t>eq/p</t>
    </r>
    <phoneticPr fontId="11"/>
  </si>
  <si>
    <t>Projecy Manage (Tokyo Century Corporation)</t>
    <phoneticPr fontId="11"/>
  </si>
  <si>
    <t>Responsible for overseeing project implementation, monitoring and reporting in a timely manner, as well as conducting QA/QC of monitoring including checking the data for irregularities.</t>
    <phoneticPr fontId="11"/>
  </si>
  <si>
    <t>Facility Manager (NICHIAS(Thailand) Co.,Ltd.)</t>
    <phoneticPr fontId="11"/>
  </si>
  <si>
    <t>Responsible for confirming the monitored and archived data, QA/QC of monitoring including checking the data for irregularity, as well as equipment inspection and maintenance.</t>
    <phoneticPr fontId="11"/>
  </si>
  <si>
    <t>Operator (NICHIAS(Thailand) Co.,Ltd.)</t>
    <phoneticPr fontId="11"/>
  </si>
  <si>
    <t>Responsible for cheking and archiving the monitored data.</t>
    <phoneticPr fontId="11"/>
  </si>
  <si>
    <t>The AC output of the inverters is measured to determine the amount of net electricity generation by the solar PV system. The reading is taken from an electricity meter. The reading is taken electronically using a data logger.
Electricity meters that are appropriately calibrated or type-approved in accordance with relevant international or national standards are used at the time of installation.
After installation, calibration or replacement of the meters is conducted as necessary—such as when equipment malfunction or significant anomalies in measured values are confirmed—in accordance with the manufacturer’s recommendation.</t>
    <phoneticPr fontId="2"/>
  </si>
  <si>
    <t>Reference Number:TH032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</si>
</sst>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5" fillId="5" borderId="10" xfId="0"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10" borderId="1" xfId="0" applyFont="1" applyFill="1" applyBorder="1" applyAlignment="1">
      <alignment horizontal="center" vertical="center"/>
    </xf>
    <xf numFmtId="0" fontId="7" fillId="6" borderId="2" xfId="0" applyFont="1" applyFill="1" applyBorder="1" applyAlignment="1">
      <alignment horizontal="left" vertical="center"/>
    </xf>
    <xf numFmtId="179" fontId="7" fillId="0" borderId="12" xfId="0" applyNumberFormat="1" applyFont="1" applyBorder="1">
      <alignment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177" fontId="7" fillId="11" borderId="6" xfId="0" applyNumberFormat="1" applyFont="1" applyFill="1" applyBorder="1">
      <alignment vertical="center"/>
    </xf>
    <xf numFmtId="0" fontId="7" fillId="11" borderId="6" xfId="0" applyFont="1" applyFill="1" applyBorder="1" applyAlignment="1">
      <alignment horizontal="center" vertical="center"/>
    </xf>
    <xf numFmtId="177" fontId="7" fillId="11" borderId="6" xfId="1" applyNumberFormat="1" applyFont="1" applyFill="1" applyBorder="1">
      <alignment vertical="center"/>
    </xf>
    <xf numFmtId="0" fontId="7" fillId="11" borderId="6" xfId="1" applyFont="1" applyFill="1" applyBorder="1" applyAlignment="1">
      <alignment horizontal="center" vertical="center"/>
    </xf>
    <xf numFmtId="0" fontId="7" fillId="2" borderId="6" xfId="0" applyFont="1" applyFill="1" applyBorder="1" applyAlignment="1">
      <alignment horizontal="center" vertical="center"/>
    </xf>
    <xf numFmtId="0" fontId="7" fillId="8" borderId="6" xfId="0" applyFont="1" applyFill="1" applyBorder="1">
      <alignment vertical="center"/>
    </xf>
    <xf numFmtId="0" fontId="7" fillId="8" borderId="6" xfId="0" applyFont="1" applyFill="1" applyBorder="1" applyAlignment="1">
      <alignment horizontal="center" vertical="center"/>
    </xf>
    <xf numFmtId="0" fontId="7" fillId="0" borderId="0" xfId="0" applyFont="1" applyAlignment="1">
      <alignment horizontal="right" vertical="center"/>
    </xf>
    <xf numFmtId="177" fontId="7" fillId="2" borderId="1" xfId="2" applyNumberFormat="1" applyFont="1" applyFill="1" applyBorder="1" applyAlignment="1" applyProtection="1">
      <alignment horizontal="right" vertical="center"/>
      <protection locked="0"/>
    </xf>
    <xf numFmtId="0" fontId="3" fillId="0" borderId="6" xfId="0" applyFont="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2" zoomScaleNormal="60" zoomScaleSheetLayoutView="82" workbookViewId="0"/>
  </sheetViews>
  <sheetFormatPr defaultColWidth="9" defaultRowHeight="14.25" x14ac:dyDescent="0.15"/>
  <cols>
    <col min="1" max="1" width="2.625" style="1" customWidth="1"/>
    <col min="2" max="2" width="12.875" style="1" customWidth="1"/>
    <col min="3" max="3" width="12.375" style="1" customWidth="1"/>
    <col min="4" max="4" width="28.125" style="1" customWidth="1"/>
    <col min="5" max="5" width="10.625" style="1" customWidth="1"/>
    <col min="6" max="6" width="14.1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64" t="s">
        <v>90</v>
      </c>
    </row>
    <row r="2" spans="1:11" ht="18" customHeight="1" x14ac:dyDescent="0.15">
      <c r="K2" s="9" t="s">
        <v>100</v>
      </c>
    </row>
    <row r="3" spans="1:11" ht="27.75" customHeight="1" x14ac:dyDescent="0.15">
      <c r="A3" s="17" t="s">
        <v>63</v>
      </c>
      <c r="B3" s="10"/>
      <c r="C3" s="10"/>
      <c r="D3" s="10"/>
      <c r="E3" s="10"/>
      <c r="F3" s="10"/>
      <c r="G3" s="10"/>
      <c r="H3" s="10"/>
      <c r="I3" s="10"/>
      <c r="J3" s="10"/>
      <c r="K3" s="11"/>
    </row>
    <row r="5" spans="1:11" ht="15" customHeight="1" x14ac:dyDescent="0.15">
      <c r="A5" s="3" t="s">
        <v>60</v>
      </c>
      <c r="B5" s="3"/>
    </row>
    <row r="6" spans="1:11" ht="15" customHeight="1" x14ac:dyDescent="0.15">
      <c r="A6" s="3"/>
      <c r="B6" s="20" t="s">
        <v>10</v>
      </c>
      <c r="C6" s="20" t="s">
        <v>11</v>
      </c>
      <c r="D6" s="20" t="s">
        <v>12</v>
      </c>
      <c r="E6" s="20" t="s">
        <v>13</v>
      </c>
      <c r="F6" s="20" t="s">
        <v>14</v>
      </c>
      <c r="G6" s="20" t="s">
        <v>15</v>
      </c>
      <c r="H6" s="20" t="s">
        <v>16</v>
      </c>
      <c r="I6" s="20" t="s">
        <v>17</v>
      </c>
      <c r="J6" s="20" t="s">
        <v>18</v>
      </c>
      <c r="K6" s="20" t="s">
        <v>19</v>
      </c>
    </row>
    <row r="7" spans="1:11" s="6" customFormat="1" ht="34.5" customHeight="1" x14ac:dyDescent="0.15">
      <c r="B7" s="20" t="s">
        <v>20</v>
      </c>
      <c r="C7" s="20" t="s">
        <v>21</v>
      </c>
      <c r="D7" s="20" t="s">
        <v>22</v>
      </c>
      <c r="E7" s="20" t="s">
        <v>23</v>
      </c>
      <c r="F7" s="20" t="s">
        <v>24</v>
      </c>
      <c r="G7" s="20" t="s">
        <v>25</v>
      </c>
      <c r="H7" s="20" t="s">
        <v>26</v>
      </c>
      <c r="I7" s="20" t="s">
        <v>27</v>
      </c>
      <c r="J7" s="20" t="s">
        <v>28</v>
      </c>
      <c r="K7" s="20" t="s">
        <v>29</v>
      </c>
    </row>
    <row r="8" spans="1:11" ht="295.5" customHeight="1" x14ac:dyDescent="0.15">
      <c r="B8" s="21" t="s">
        <v>36</v>
      </c>
      <c r="C8" s="22" t="s">
        <v>83</v>
      </c>
      <c r="D8" s="23" t="s">
        <v>57</v>
      </c>
      <c r="E8" s="33">
        <f>SUM('MPS(input_separate)'!B6:B105)</f>
        <v>163.25200000000001</v>
      </c>
      <c r="F8" s="22" t="s">
        <v>37</v>
      </c>
      <c r="G8" s="25" t="s">
        <v>38</v>
      </c>
      <c r="H8" s="25" t="s">
        <v>39</v>
      </c>
      <c r="I8" s="26" t="s">
        <v>99</v>
      </c>
      <c r="J8" s="27" t="s">
        <v>40</v>
      </c>
      <c r="K8" s="27" t="s">
        <v>67</v>
      </c>
    </row>
    <row r="9" spans="1:11" ht="8.25" customHeight="1" x14ac:dyDescent="0.15"/>
    <row r="10" spans="1:11" ht="15" customHeight="1" x14ac:dyDescent="0.15">
      <c r="A10" s="3" t="s">
        <v>61</v>
      </c>
    </row>
    <row r="11" spans="1:11" ht="15" customHeight="1" x14ac:dyDescent="0.15">
      <c r="B11" s="20" t="s">
        <v>10</v>
      </c>
      <c r="C11" s="67" t="s">
        <v>11</v>
      </c>
      <c r="D11" s="67"/>
      <c r="E11" s="20" t="s">
        <v>12</v>
      </c>
      <c r="F11" s="20" t="s">
        <v>13</v>
      </c>
      <c r="G11" s="67" t="s">
        <v>14</v>
      </c>
      <c r="H11" s="67"/>
      <c r="I11" s="67"/>
      <c r="J11" s="67" t="s">
        <v>15</v>
      </c>
      <c r="K11" s="67"/>
    </row>
    <row r="12" spans="1:11" ht="34.5" customHeight="1" x14ac:dyDescent="0.15">
      <c r="B12" s="20" t="s">
        <v>21</v>
      </c>
      <c r="C12" s="67" t="s">
        <v>22</v>
      </c>
      <c r="D12" s="67"/>
      <c r="E12" s="20" t="s">
        <v>23</v>
      </c>
      <c r="F12" s="20" t="s">
        <v>24</v>
      </c>
      <c r="G12" s="67" t="s">
        <v>26</v>
      </c>
      <c r="H12" s="67"/>
      <c r="I12" s="67"/>
      <c r="J12" s="67" t="s">
        <v>29</v>
      </c>
      <c r="K12" s="67"/>
    </row>
    <row r="13" spans="1:11" ht="113.25" customHeight="1" x14ac:dyDescent="0.15">
      <c r="B13" s="22" t="s">
        <v>62</v>
      </c>
      <c r="C13" s="71" t="s">
        <v>68</v>
      </c>
      <c r="D13" s="71"/>
      <c r="E13" s="52">
        <f>'MPS(calc_process)'!F17</f>
        <v>0.30499999999999999</v>
      </c>
      <c r="F13" s="22" t="s">
        <v>85</v>
      </c>
      <c r="G13" s="73" t="s">
        <v>45</v>
      </c>
      <c r="H13" s="73"/>
      <c r="I13" s="73"/>
      <c r="J13" s="72" t="s">
        <v>67</v>
      </c>
      <c r="K13" s="72"/>
    </row>
    <row r="14" spans="1:11" ht="6.75" customHeight="1" x14ac:dyDescent="0.15"/>
    <row r="15" spans="1:11" ht="18.75" customHeight="1" x14ac:dyDescent="0.15">
      <c r="A15" s="3" t="s">
        <v>58</v>
      </c>
      <c r="B15" s="3"/>
    </row>
    <row r="16" spans="1:11" ht="17.25" thickBot="1" x14ac:dyDescent="0.2">
      <c r="B16" s="68" t="s">
        <v>59</v>
      </c>
      <c r="C16" s="68"/>
      <c r="D16" s="24" t="s">
        <v>24</v>
      </c>
    </row>
    <row r="17" spans="1:10" ht="19.5" thickBot="1" x14ac:dyDescent="0.2">
      <c r="B17" s="69">
        <f>ROUNDDOWN('MPS(calc_process)'!G6, 0)</f>
        <v>49</v>
      </c>
      <c r="C17" s="70"/>
      <c r="D17" s="53" t="s">
        <v>86</v>
      </c>
    </row>
    <row r="18" spans="1:10" ht="20.25" customHeight="1" x14ac:dyDescent="0.15">
      <c r="F18" s="7"/>
      <c r="G18" s="7"/>
    </row>
    <row r="19" spans="1:10" ht="14.25" customHeight="1" x14ac:dyDescent="0.15">
      <c r="A19" s="3" t="s">
        <v>9</v>
      </c>
    </row>
    <row r="20" spans="1:10" ht="14.25" customHeight="1" x14ac:dyDescent="0.15">
      <c r="B20" s="12" t="s">
        <v>31</v>
      </c>
      <c r="C20" s="66" t="s">
        <v>32</v>
      </c>
      <c r="D20" s="66"/>
      <c r="E20" s="66"/>
      <c r="F20" s="66"/>
      <c r="G20" s="66"/>
      <c r="H20" s="66"/>
      <c r="I20" s="66"/>
      <c r="J20" s="8"/>
    </row>
    <row r="21" spans="1:10" ht="14.25" customHeight="1" x14ac:dyDescent="0.15">
      <c r="B21" s="12" t="s">
        <v>30</v>
      </c>
      <c r="C21" s="66" t="s">
        <v>33</v>
      </c>
      <c r="D21" s="66"/>
      <c r="E21" s="66"/>
      <c r="F21" s="66"/>
      <c r="G21" s="66"/>
      <c r="H21" s="66"/>
      <c r="I21" s="66"/>
      <c r="J21" s="8"/>
    </row>
    <row r="22" spans="1:10" ht="14.25" customHeight="1" x14ac:dyDescent="0.15">
      <c r="B22" s="12" t="s">
        <v>34</v>
      </c>
      <c r="C22" s="66" t="s">
        <v>35</v>
      </c>
      <c r="D22" s="66"/>
      <c r="E22" s="66"/>
      <c r="F22" s="66"/>
      <c r="G22" s="66"/>
      <c r="H22" s="66"/>
      <c r="I22" s="66"/>
      <c r="J22" s="8"/>
    </row>
  </sheetData>
  <sheetProtection algorithmName="SHA-512" hashValue="iTKljzKfNKOQ7OyNgFNmP8J2841WKO5hq9Gx9mWQZWYu1ZZOCn8QzdYPykkI15AdLLdaN6KhQB1VodPg5HguBA==" saltValue="i/Y3G8/jCSwFb64l2WYStw=="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election activeCell="B7" sqref="B7"/>
    </sheetView>
  </sheetViews>
  <sheetFormatPr defaultColWidth="9" defaultRowHeight="13.5" x14ac:dyDescent="0.15"/>
  <cols>
    <col min="1" max="1" width="20.875" style="16" customWidth="1"/>
    <col min="2" max="2" width="57.875" style="16" customWidth="1"/>
    <col min="3" max="16384" width="9" style="16"/>
  </cols>
  <sheetData>
    <row r="1" spans="1:2" ht="15" customHeight="1" x14ac:dyDescent="0.15">
      <c r="B1" s="18" t="str">
        <f>'MPS(input)'!K1</f>
        <v>Monitoring Spreadsheet: JCM_TH_AM001_ver03.0</v>
      </c>
    </row>
    <row r="2" spans="1:2" ht="15" customHeight="1" x14ac:dyDescent="0.15">
      <c r="B2" s="18" t="str">
        <f>'MPS(input)'!K2</f>
        <v>Reference Number:TH032</v>
      </c>
    </row>
    <row r="3" spans="1:2" ht="16.5" x14ac:dyDescent="0.15">
      <c r="A3" s="14" t="s">
        <v>41</v>
      </c>
      <c r="B3" s="15" t="s">
        <v>55</v>
      </c>
    </row>
    <row r="4" spans="1:2" ht="30" x14ac:dyDescent="0.15">
      <c r="A4" s="14" t="s">
        <v>42</v>
      </c>
      <c r="B4" s="15" t="s">
        <v>56</v>
      </c>
    </row>
    <row r="5" spans="1:2" ht="15" x14ac:dyDescent="0.15">
      <c r="A5" s="14"/>
      <c r="B5" s="14" t="s">
        <v>43</v>
      </c>
    </row>
    <row r="6" spans="1:2" ht="14.25" x14ac:dyDescent="0.15">
      <c r="A6" s="28">
        <v>1</v>
      </c>
      <c r="B6" s="65">
        <v>163.25200000000001</v>
      </c>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oloKikhkouVNVYeF8HgTuyPCpFBWeywO4KsT+H3n+yEQF3tIUkB5VOV/Ls339vr+JbeWOyt1wBgDLa02qk2dpg==" saltValue="dnHZduP1Y5KVZfFciGjwig==" spinCount="100000"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Normal="100" zoomScaleSheetLayoutView="10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3.87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Number:TH032</v>
      </c>
    </row>
    <row r="3" spans="1:11" ht="27.75" customHeight="1" x14ac:dyDescent="0.15">
      <c r="A3" s="76" t="s">
        <v>64</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4">
        <f>G10-G14</f>
        <v>49.79186</v>
      </c>
      <c r="H6" s="55" t="s">
        <v>86</v>
      </c>
      <c r="I6" s="56" t="s">
        <v>87</v>
      </c>
    </row>
    <row r="7" spans="1:11" ht="18.75" customHeight="1" x14ac:dyDescent="0.15">
      <c r="A7" s="40" t="s">
        <v>3</v>
      </c>
      <c r="B7" s="36"/>
      <c r="C7" s="36"/>
      <c r="D7" s="36"/>
      <c r="E7" s="35"/>
      <c r="F7" s="35"/>
      <c r="G7" s="32"/>
      <c r="H7" s="35"/>
      <c r="I7" s="37"/>
      <c r="J7" s="19"/>
      <c r="K7" s="19"/>
    </row>
    <row r="8" spans="1:11" ht="33.6" customHeight="1" x14ac:dyDescent="0.15">
      <c r="A8" s="42"/>
      <c r="B8" s="75" t="s">
        <v>70</v>
      </c>
      <c r="C8" s="75"/>
      <c r="D8" s="75"/>
      <c r="E8" s="75"/>
      <c r="F8" s="39" t="s">
        <v>44</v>
      </c>
      <c r="G8" s="57">
        <f>F17</f>
        <v>0.30499999999999999</v>
      </c>
      <c r="H8" s="58" t="s">
        <v>85</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66</v>
      </c>
      <c r="G10" s="54">
        <f>G11*G12</f>
        <v>49.79186</v>
      </c>
      <c r="H10" s="55" t="s">
        <v>86</v>
      </c>
      <c r="I10" s="56" t="s">
        <v>88</v>
      </c>
    </row>
    <row r="11" spans="1:11" ht="36" customHeight="1" x14ac:dyDescent="0.15">
      <c r="A11" s="41"/>
      <c r="B11" s="43"/>
      <c r="C11" s="74" t="s">
        <v>51</v>
      </c>
      <c r="D11" s="74"/>
      <c r="E11" s="74"/>
      <c r="F11" s="39" t="s">
        <v>44</v>
      </c>
      <c r="G11" s="50">
        <f>'MPS(input)'!E8</f>
        <v>163.25200000000001</v>
      </c>
      <c r="H11" s="34" t="s">
        <v>37</v>
      </c>
      <c r="I11" s="39" t="s">
        <v>52</v>
      </c>
    </row>
    <row r="12" spans="1:11" ht="36" customHeight="1" x14ac:dyDescent="0.15">
      <c r="A12" s="42"/>
      <c r="B12" s="44"/>
      <c r="C12" s="74" t="s">
        <v>70</v>
      </c>
      <c r="D12" s="74"/>
      <c r="E12" s="74"/>
      <c r="F12" s="39" t="s">
        <v>44</v>
      </c>
      <c r="G12" s="59">
        <f>F17</f>
        <v>0.30499999999999999</v>
      </c>
      <c r="H12" s="60" t="s">
        <v>85</v>
      </c>
      <c r="I12" s="61" t="s">
        <v>62</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66</v>
      </c>
      <c r="G14" s="54">
        <v>0</v>
      </c>
      <c r="H14" s="55" t="s">
        <v>86</v>
      </c>
      <c r="I14" s="56" t="s">
        <v>89</v>
      </c>
    </row>
    <row r="15" spans="1:11" x14ac:dyDescent="0.15">
      <c r="F15" s="5"/>
      <c r="G15" s="4"/>
      <c r="H15" s="4"/>
    </row>
    <row r="16" spans="1:11" ht="21.75" customHeight="1" x14ac:dyDescent="0.15">
      <c r="E16" s="1" t="s">
        <v>8</v>
      </c>
    </row>
    <row r="17" spans="5:8" ht="36" customHeight="1" x14ac:dyDescent="0.15">
      <c r="E17" s="30" t="s">
        <v>69</v>
      </c>
      <c r="F17" s="62">
        <v>0.30499999999999999</v>
      </c>
      <c r="G17" s="63" t="s">
        <v>85</v>
      </c>
      <c r="H17" s="2"/>
    </row>
    <row r="18" spans="5:8" s="2" customFormat="1" x14ac:dyDescent="0.15">
      <c r="E18" s="1"/>
      <c r="F18" s="1"/>
      <c r="G18" s="1"/>
      <c r="H18" s="1"/>
    </row>
  </sheetData>
  <sheetProtection algorithmName="SHA-512" hashValue="xFkX7nibAvXGX7uaM+E5bwfR7PcdZ65UU96gvrXs4DgoFxwwX3G5hE62DTtmYr22ty0YLfsYikYqbYEHDcf6vQ==" saltValue="2PX4EXEeHgp4JtalTnJB1A==" spinCount="100000"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48" t="str">
        <f>'MPS(input)'!K1</f>
        <v>Monitoring Spreadsheet: JCM_TH_AM001_ver03.0</v>
      </c>
    </row>
    <row r="2" spans="1:3" ht="18" customHeight="1" x14ac:dyDescent="0.15">
      <c r="C2" s="48" t="str">
        <f>'MPS(input)'!K2</f>
        <v>Reference Number:TH032</v>
      </c>
    </row>
    <row r="3" spans="1:3" ht="24.75" customHeight="1" x14ac:dyDescent="0.15">
      <c r="A3" s="78" t="s">
        <v>71</v>
      </c>
      <c r="B3" s="78"/>
      <c r="C3" s="78"/>
    </row>
    <row r="5" spans="1:3" ht="21" customHeight="1" x14ac:dyDescent="0.15">
      <c r="B5" s="47" t="s">
        <v>72</v>
      </c>
      <c r="C5" s="47" t="s">
        <v>73</v>
      </c>
    </row>
    <row r="6" spans="1:3" ht="54.75" customHeight="1" x14ac:dyDescent="0.15">
      <c r="B6" s="46" t="s">
        <v>93</v>
      </c>
      <c r="C6" s="46" t="s">
        <v>94</v>
      </c>
    </row>
    <row r="7" spans="1:3" ht="54.75" customHeight="1" x14ac:dyDescent="0.15">
      <c r="B7" s="46" t="s">
        <v>95</v>
      </c>
      <c r="C7" s="46" t="s">
        <v>96</v>
      </c>
    </row>
    <row r="8" spans="1:3" ht="54.75" customHeight="1" x14ac:dyDescent="0.15">
      <c r="B8" s="46" t="s">
        <v>97</v>
      </c>
      <c r="C8" s="46" t="s">
        <v>98</v>
      </c>
    </row>
    <row r="9" spans="1:3" ht="54.75" customHeight="1" x14ac:dyDescent="0.15">
      <c r="B9" s="46"/>
      <c r="C9" s="46"/>
    </row>
    <row r="10" spans="1:3" ht="54.75" customHeight="1" x14ac:dyDescent="0.15">
      <c r="B10" s="46"/>
      <c r="C10" s="46"/>
    </row>
    <row r="11" spans="1:3" ht="54.75" customHeight="1" x14ac:dyDescent="0.15">
      <c r="B11" s="46"/>
      <c r="C11" s="46"/>
    </row>
    <row r="12" spans="1:3" ht="54.75" customHeight="1" x14ac:dyDescent="0.15">
      <c r="B12" s="46"/>
      <c r="C12" s="46"/>
    </row>
  </sheetData>
  <sheetProtection algorithmName="SHA-512" hashValue="Va3jQ4BTjAJFPNBv3eN2zh/jousS6TIH+WMzls2yg5YpvhzqZ29o5uombUfH+d03LFsJ7an3eimZysuzlV1Xxg==" saltValue="44MwWDI2UYiqT8GfnqGy6g=="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625" style="1" customWidth="1"/>
    <col min="3" max="3" width="12.875" style="1" customWidth="1"/>
    <col min="4" max="4" width="12.375" style="1" customWidth="1"/>
    <col min="5" max="5" width="28.125" style="1" customWidth="1"/>
    <col min="6" max="6" width="10.625" style="1" customWidth="1"/>
    <col min="7" max="7" width="13.125" style="1" customWidth="1"/>
    <col min="8" max="8" width="11.625" style="1" customWidth="1"/>
    <col min="9" max="9" width="11.5" style="1" customWidth="1"/>
    <col min="10" max="10" width="63.125" style="1" customWidth="1"/>
    <col min="11" max="11" width="12.625" style="1" customWidth="1"/>
    <col min="12" max="12" width="11.625" style="1" customWidth="1"/>
    <col min="13" max="16384" width="9" style="1"/>
  </cols>
  <sheetData>
    <row r="1" spans="1:12" ht="18" customHeight="1" x14ac:dyDescent="0.15">
      <c r="L1" s="9" t="str">
        <f>'MPS(input)'!K1</f>
        <v>Monitoring Spreadsheet: JCM_TH_AM001_ver03.0</v>
      </c>
    </row>
    <row r="2" spans="1:12" ht="18" customHeight="1" x14ac:dyDescent="0.15">
      <c r="L2" s="9" t="str">
        <f>'MPS(input)'!K2</f>
        <v>Reference Number:TH032</v>
      </c>
    </row>
    <row r="3" spans="1:12" ht="27.75" customHeight="1" x14ac:dyDescent="0.15">
      <c r="A3" s="17" t="s">
        <v>81</v>
      </c>
      <c r="B3" s="10"/>
      <c r="C3" s="10"/>
      <c r="D3" s="10"/>
      <c r="E3" s="10"/>
      <c r="F3" s="10"/>
      <c r="G3" s="10"/>
      <c r="H3" s="10"/>
      <c r="I3" s="10"/>
      <c r="J3" s="10"/>
      <c r="K3" s="10"/>
      <c r="L3" s="11"/>
    </row>
    <row r="5" spans="1:12" ht="15" customHeight="1" x14ac:dyDescent="0.15">
      <c r="A5" s="3" t="s">
        <v>74</v>
      </c>
      <c r="B5" s="3"/>
    </row>
    <row r="6" spans="1:12" ht="15" customHeight="1" x14ac:dyDescent="0.15">
      <c r="A6" s="3"/>
      <c r="B6" s="20" t="s">
        <v>10</v>
      </c>
      <c r="C6" s="20" t="s">
        <v>11</v>
      </c>
      <c r="D6" s="20" t="s">
        <v>12</v>
      </c>
      <c r="E6" s="20" t="s">
        <v>13</v>
      </c>
      <c r="F6" s="20" t="s">
        <v>14</v>
      </c>
      <c r="G6" s="20" t="s">
        <v>15</v>
      </c>
      <c r="H6" s="20" t="s">
        <v>16</v>
      </c>
      <c r="I6" s="20" t="s">
        <v>17</v>
      </c>
      <c r="J6" s="20" t="s">
        <v>18</v>
      </c>
      <c r="K6" s="20" t="s">
        <v>19</v>
      </c>
      <c r="L6" s="20" t="s">
        <v>77</v>
      </c>
    </row>
    <row r="7" spans="1:12" s="6" customFormat="1" ht="34.5" customHeight="1" x14ac:dyDescent="0.15">
      <c r="B7" s="20" t="s">
        <v>78</v>
      </c>
      <c r="C7" s="20" t="s">
        <v>20</v>
      </c>
      <c r="D7" s="20" t="s">
        <v>21</v>
      </c>
      <c r="E7" s="20" t="s">
        <v>22</v>
      </c>
      <c r="F7" s="20" t="s">
        <v>80</v>
      </c>
      <c r="G7" s="20" t="s">
        <v>1</v>
      </c>
      <c r="H7" s="20" t="s">
        <v>25</v>
      </c>
      <c r="I7" s="20" t="s">
        <v>26</v>
      </c>
      <c r="J7" s="20" t="s">
        <v>27</v>
      </c>
      <c r="K7" s="20" t="s">
        <v>28</v>
      </c>
      <c r="L7" s="20" t="s">
        <v>29</v>
      </c>
    </row>
    <row r="8" spans="1:12" ht="276.75" customHeight="1" x14ac:dyDescent="0.15">
      <c r="B8" s="49"/>
      <c r="C8" s="21" t="s">
        <v>36</v>
      </c>
      <c r="D8" s="22" t="s">
        <v>83</v>
      </c>
      <c r="E8" s="23" t="s">
        <v>57</v>
      </c>
      <c r="F8" s="33">
        <f>SUM('MRS(input_separate)'!B6:B105)</f>
        <v>0</v>
      </c>
      <c r="G8" s="22" t="s">
        <v>37</v>
      </c>
      <c r="H8" s="25" t="s">
        <v>38</v>
      </c>
      <c r="I8" s="25" t="s">
        <v>39</v>
      </c>
      <c r="J8" s="26" t="s">
        <v>84</v>
      </c>
      <c r="K8" s="27" t="s">
        <v>40</v>
      </c>
      <c r="L8" s="27" t="s">
        <v>67</v>
      </c>
    </row>
    <row r="9" spans="1:12" ht="8.25" customHeight="1" x14ac:dyDescent="0.15"/>
    <row r="10" spans="1:12" ht="15" customHeight="1" x14ac:dyDescent="0.15">
      <c r="A10" s="3" t="s">
        <v>75</v>
      </c>
    </row>
    <row r="11" spans="1:12" ht="20.25" customHeight="1" x14ac:dyDescent="0.15">
      <c r="B11" s="80" t="s">
        <v>10</v>
      </c>
      <c r="C11" s="81"/>
      <c r="D11" s="80" t="s">
        <v>11</v>
      </c>
      <c r="E11" s="81"/>
      <c r="F11" s="20" t="s">
        <v>12</v>
      </c>
      <c r="G11" s="20" t="s">
        <v>13</v>
      </c>
      <c r="H11" s="67" t="s">
        <v>14</v>
      </c>
      <c r="I11" s="67"/>
      <c r="J11" s="67"/>
      <c r="K11" s="67" t="s">
        <v>15</v>
      </c>
      <c r="L11" s="67"/>
    </row>
    <row r="12" spans="1:12" ht="39" customHeight="1" x14ac:dyDescent="0.15">
      <c r="B12" s="80" t="s">
        <v>21</v>
      </c>
      <c r="C12" s="81"/>
      <c r="D12" s="80" t="s">
        <v>22</v>
      </c>
      <c r="E12" s="81"/>
      <c r="F12" s="20" t="s">
        <v>23</v>
      </c>
      <c r="G12" s="20" t="s">
        <v>1</v>
      </c>
      <c r="H12" s="67" t="s">
        <v>26</v>
      </c>
      <c r="I12" s="67"/>
      <c r="J12" s="67"/>
      <c r="K12" s="67" t="s">
        <v>29</v>
      </c>
      <c r="L12" s="67"/>
    </row>
    <row r="13" spans="1:12" ht="113.25" customHeight="1" x14ac:dyDescent="0.15">
      <c r="B13" s="82" t="s">
        <v>62</v>
      </c>
      <c r="C13" s="83"/>
      <c r="D13" s="84" t="s">
        <v>68</v>
      </c>
      <c r="E13" s="85"/>
      <c r="F13" s="52">
        <f>'MPS(input)'!E13</f>
        <v>0.30499999999999999</v>
      </c>
      <c r="G13" s="22" t="s">
        <v>91</v>
      </c>
      <c r="H13" s="73"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73"/>
      <c r="J13" s="73"/>
      <c r="K13" s="72" t="str">
        <f>'MPS(input)'!J13</f>
        <v>N/A</v>
      </c>
      <c r="L13" s="72"/>
    </row>
    <row r="14" spans="1:12" ht="6.75" customHeight="1" x14ac:dyDescent="0.15"/>
    <row r="15" spans="1:12" ht="18.75" customHeight="1" x14ac:dyDescent="0.15">
      <c r="A15" s="3" t="s">
        <v>76</v>
      </c>
      <c r="B15" s="3"/>
    </row>
    <row r="16" spans="1:12" ht="17.25" thickBot="1" x14ac:dyDescent="0.2">
      <c r="B16" s="86" t="s">
        <v>79</v>
      </c>
      <c r="C16" s="86"/>
      <c r="D16" s="68" t="s">
        <v>59</v>
      </c>
      <c r="E16" s="68"/>
      <c r="F16" s="24" t="s">
        <v>1</v>
      </c>
    </row>
    <row r="17" spans="1:10" ht="19.5" thickBot="1" x14ac:dyDescent="0.2">
      <c r="B17" s="87"/>
      <c r="C17" s="88"/>
      <c r="D17" s="69">
        <f>ROUNDDOWN('MRS(calc_process)'!G6, 0)</f>
        <v>0</v>
      </c>
      <c r="E17" s="70"/>
      <c r="F17" s="53" t="s">
        <v>92</v>
      </c>
    </row>
    <row r="18" spans="1:10" ht="20.25" customHeight="1" x14ac:dyDescent="0.15">
      <c r="F18" s="7"/>
      <c r="G18" s="7"/>
    </row>
    <row r="19" spans="1:10" ht="14.25" customHeight="1" x14ac:dyDescent="0.15">
      <c r="A19" s="3" t="s">
        <v>9</v>
      </c>
    </row>
    <row r="20" spans="1:10" ht="14.25" customHeight="1" x14ac:dyDescent="0.15">
      <c r="B20" s="12" t="s">
        <v>31</v>
      </c>
      <c r="C20" s="79" t="s">
        <v>32</v>
      </c>
      <c r="D20" s="79"/>
      <c r="E20" s="79"/>
      <c r="F20" s="79"/>
      <c r="G20" s="79"/>
      <c r="H20" s="79"/>
      <c r="I20" s="79"/>
      <c r="J20" s="79"/>
    </row>
    <row r="21" spans="1:10" ht="14.25" customHeight="1" x14ac:dyDescent="0.15">
      <c r="B21" s="12" t="s">
        <v>30</v>
      </c>
      <c r="C21" s="79" t="s">
        <v>33</v>
      </c>
      <c r="D21" s="79"/>
      <c r="E21" s="79"/>
      <c r="F21" s="79"/>
      <c r="G21" s="79"/>
      <c r="H21" s="79"/>
      <c r="I21" s="79"/>
      <c r="J21" s="79"/>
    </row>
    <row r="22" spans="1:10" ht="14.25" customHeight="1" x14ac:dyDescent="0.15">
      <c r="B22" s="12" t="s">
        <v>34</v>
      </c>
      <c r="C22" s="79" t="s">
        <v>35</v>
      </c>
      <c r="D22" s="79"/>
      <c r="E22" s="79"/>
      <c r="F22" s="79"/>
      <c r="G22" s="79"/>
      <c r="H22" s="79"/>
      <c r="I22" s="79"/>
      <c r="J22" s="79"/>
    </row>
  </sheetData>
  <sheetProtection algorithmName="SHA-512" hashValue="3P8jz1S2Y13uvN4HTL+DExLajIzG0q4RhKJA7xPHNW9+FnQAbTJuwpvHODPwgQcMmmbp2BL+Gs8hL7cnPw6olA==" saltValue="jdfZmsQnWdZwCfnz6/J/Lg==" spinCount="100000"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875" style="16" customWidth="1"/>
    <col min="2" max="2" width="57.875" style="16" customWidth="1"/>
    <col min="3" max="16384" width="9" style="16"/>
  </cols>
  <sheetData>
    <row r="1" spans="1:2" ht="18" customHeight="1" x14ac:dyDescent="0.15">
      <c r="B1" s="18" t="str">
        <f>'MPS(input)'!K1</f>
        <v>Monitoring Spreadsheet: JCM_TH_AM001_ver03.0</v>
      </c>
    </row>
    <row r="2" spans="1:2" ht="18" customHeight="1" x14ac:dyDescent="0.15">
      <c r="B2" s="18" t="str">
        <f>'MPS(input)'!K2</f>
        <v>Reference Number:TH032</v>
      </c>
    </row>
    <row r="3" spans="1:2" ht="16.5" x14ac:dyDescent="0.15">
      <c r="A3" s="14" t="s">
        <v>41</v>
      </c>
      <c r="B3" s="15" t="s">
        <v>55</v>
      </c>
    </row>
    <row r="4" spans="1:2" ht="30" x14ac:dyDescent="0.15">
      <c r="A4" s="14" t="s">
        <v>42</v>
      </c>
      <c r="B4" s="15" t="s">
        <v>56</v>
      </c>
    </row>
    <row r="5" spans="1:2" ht="15" x14ac:dyDescent="0.15">
      <c r="A5" s="14"/>
      <c r="B5" s="14" t="s">
        <v>37</v>
      </c>
    </row>
    <row r="6" spans="1:2" ht="14.25" x14ac:dyDescent="0.15">
      <c r="A6" s="28">
        <v>1</v>
      </c>
      <c r="B6" s="29"/>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ap6CAfWsBWLSufvOwu10wknOqn7iHg439bBr+bjhhQsPg3j2xauJsmtumfk1/CdG1TnpgpVDOKt3bIhpHhyVPw==" saltValue="hXsgTEgzECHzW13G1C/p8g==" spinCount="100000"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6" width="12.625" style="1" customWidth="1"/>
    <col min="7" max="7" width="14" style="1" customWidth="1"/>
    <col min="8" max="8" width="14.12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Number:TH032</v>
      </c>
    </row>
    <row r="3" spans="1:11" ht="27.75" customHeight="1" x14ac:dyDescent="0.15">
      <c r="A3" s="76" t="s">
        <v>82</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1">
        <f>G10-G14</f>
        <v>0</v>
      </c>
      <c r="H6" s="55" t="s">
        <v>92</v>
      </c>
      <c r="I6" s="39" t="s">
        <v>47</v>
      </c>
    </row>
    <row r="7" spans="1:11" ht="18.75" customHeight="1" x14ac:dyDescent="0.15">
      <c r="A7" s="40" t="s">
        <v>3</v>
      </c>
      <c r="B7" s="36"/>
      <c r="C7" s="36"/>
      <c r="D7" s="36"/>
      <c r="E7" s="35"/>
      <c r="F7" s="35"/>
      <c r="G7" s="32"/>
      <c r="H7" s="35"/>
      <c r="I7" s="37"/>
      <c r="J7" s="19"/>
      <c r="K7" s="19"/>
    </row>
    <row r="8" spans="1:11" ht="33" customHeight="1" x14ac:dyDescent="0.15">
      <c r="A8" s="42"/>
      <c r="B8" s="75" t="s">
        <v>70</v>
      </c>
      <c r="C8" s="75"/>
      <c r="D8" s="75"/>
      <c r="E8" s="75"/>
      <c r="F8" s="39" t="s">
        <v>44</v>
      </c>
      <c r="G8" s="57">
        <f>F17</f>
        <v>0.30499999999999999</v>
      </c>
      <c r="H8" s="58" t="s">
        <v>91</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65</v>
      </c>
      <c r="G10" s="51">
        <f>G11*G12</f>
        <v>0</v>
      </c>
      <c r="H10" s="55" t="s">
        <v>92</v>
      </c>
      <c r="I10" s="39" t="s">
        <v>50</v>
      </c>
    </row>
    <row r="11" spans="1:11" ht="36" customHeight="1" x14ac:dyDescent="0.15">
      <c r="A11" s="41"/>
      <c r="B11" s="43"/>
      <c r="C11" s="74" t="s">
        <v>51</v>
      </c>
      <c r="D11" s="74"/>
      <c r="E11" s="74"/>
      <c r="F11" s="39" t="s">
        <v>44</v>
      </c>
      <c r="G11" s="50">
        <f>'MRS(input)'!F8</f>
        <v>0</v>
      </c>
      <c r="H11" s="34" t="s">
        <v>37</v>
      </c>
      <c r="I11" s="39" t="s">
        <v>52</v>
      </c>
    </row>
    <row r="12" spans="1:11" ht="36" customHeight="1" x14ac:dyDescent="0.15">
      <c r="A12" s="42"/>
      <c r="B12" s="44"/>
      <c r="C12" s="74" t="s">
        <v>70</v>
      </c>
      <c r="D12" s="74"/>
      <c r="E12" s="74"/>
      <c r="F12" s="39" t="s">
        <v>44</v>
      </c>
      <c r="G12" s="59">
        <f>F17</f>
        <v>0.30499999999999999</v>
      </c>
      <c r="H12" s="60" t="s">
        <v>91</v>
      </c>
      <c r="I12" s="13" t="s">
        <v>48</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65</v>
      </c>
      <c r="G14" s="51">
        <v>0</v>
      </c>
      <c r="H14" s="55" t="s">
        <v>92</v>
      </c>
      <c r="I14" s="39" t="s">
        <v>54</v>
      </c>
    </row>
    <row r="15" spans="1:11" x14ac:dyDescent="0.15">
      <c r="F15" s="5"/>
      <c r="G15" s="4"/>
      <c r="H15" s="4"/>
    </row>
    <row r="16" spans="1:11" ht="21.75" customHeight="1" x14ac:dyDescent="0.15">
      <c r="E16" s="1" t="s">
        <v>8</v>
      </c>
    </row>
    <row r="17" spans="5:8" ht="36" customHeight="1" x14ac:dyDescent="0.15">
      <c r="E17" s="30" t="s">
        <v>69</v>
      </c>
      <c r="F17" s="62">
        <v>0.30499999999999999</v>
      </c>
      <c r="G17" s="63" t="s">
        <v>91</v>
      </c>
      <c r="H17" s="2"/>
    </row>
    <row r="18" spans="5:8" s="2" customFormat="1" x14ac:dyDescent="0.15">
      <c r="E18" s="1"/>
      <c r="F18" s="1"/>
      <c r="G18" s="1"/>
      <c r="H18" s="1"/>
    </row>
  </sheetData>
  <sheetProtection algorithmName="SHA-512" hashValue="sAHsW35agMV1Hr6Ywv3wbjvRUqy7xOYmAPCfmqS7V29CT5rZRez1sqaDCIJXbAAVeTq7W+DOCzrfYR1mDk3k0Q==" saltValue="FgnDI6LRSqZoe0IYqqmwYw==" spinCount="100000"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35B864-5829-4CB2-A394-80B14AA4C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D3939A-AA4B-4BED-8089-8589F22FD674}">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3.xml><?xml version="1.0" encoding="utf-8"?>
<ds:datastoreItem xmlns:ds="http://schemas.openxmlformats.org/officeDocument/2006/customXml" ds:itemID="{C09F402E-6AD0-45B9-8DFF-D1E8A8D60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Yohei Yoshinami (吉波 陽平)</cp:lastModifiedBy>
  <cp:lastPrinted>2016-08-25T02:11:33Z</cp:lastPrinted>
  <dcterms:created xsi:type="dcterms:W3CDTF">2012-01-13T02:28:29Z</dcterms:created>
  <dcterms:modified xsi:type="dcterms:W3CDTF">2026-01-08T05:21:43Z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