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ishikat\Desktop\TH024\"/>
    </mc:Choice>
  </mc:AlternateContent>
  <xr:revisionPtr revIDLastSave="0" documentId="13_ncr:1_{1EB036F1-8C25-4872-B4BB-0C629D57CD32}"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Value Vbase,i,Ri,Xi,Bi,VRE,k,i" sheetId="35" r:id="rId2"/>
    <sheet name="MPS(calc_process)" sheetId="31" r:id="rId3"/>
    <sheet name="MSS" sheetId="32" r:id="rId4"/>
    <sheet name="MRS(input) " sheetId="33" r:id="rId5"/>
    <sheet name="MRS(calc_process)" sheetId="34" r:id="rId6"/>
  </sheets>
  <definedNames>
    <definedName name="_xlnm.Print_Area" localSheetId="2">'MPS(calc_process)'!$A$1:$I$37</definedName>
    <definedName name="_xlnm.Print_Area" localSheetId="0">'MPS(input)'!$A$1:$K$41</definedName>
    <definedName name="_xlnm.Print_Area" localSheetId="5">'MRS(calc_process)'!$A$1:$I$37</definedName>
    <definedName name="_xlnm.Print_Area" localSheetId="4">'MRS(input) '!$A$1:$L$41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35" l="1"/>
  <c r="K14" i="35"/>
  <c r="K25" i="35"/>
  <c r="K26" i="35"/>
  <c r="K37" i="35"/>
  <c r="K38" i="35"/>
  <c r="K49" i="35"/>
  <c r="K50" i="35"/>
  <c r="K61" i="35"/>
  <c r="K62" i="35"/>
  <c r="K73" i="35"/>
  <c r="K74" i="35"/>
  <c r="K85" i="35"/>
  <c r="K86" i="35"/>
  <c r="K97" i="35"/>
  <c r="K98" i="35"/>
  <c r="K109" i="35"/>
  <c r="K110" i="35"/>
  <c r="K121" i="35"/>
  <c r="K122" i="35"/>
  <c r="K133" i="35"/>
  <c r="K134" i="35"/>
  <c r="K145" i="35"/>
  <c r="K146" i="35"/>
  <c r="K157" i="35"/>
  <c r="K158" i="35"/>
  <c r="K164" i="35"/>
  <c r="K169" i="35"/>
  <c r="K170" i="35"/>
  <c r="K176" i="35"/>
  <c r="K181" i="35"/>
  <c r="K182" i="35"/>
  <c r="I3" i="35"/>
  <c r="H5" i="35"/>
  <c r="I5" i="35"/>
  <c r="I7" i="35"/>
  <c r="I9" i="35"/>
  <c r="H13" i="35"/>
  <c r="I13" i="35"/>
  <c r="I15" i="35"/>
  <c r="H17" i="35"/>
  <c r="I17" i="35"/>
  <c r="I19" i="35"/>
  <c r="I21" i="35"/>
  <c r="H25" i="35"/>
  <c r="I25" i="35"/>
  <c r="I27" i="35"/>
  <c r="H29" i="35"/>
  <c r="I29" i="35"/>
  <c r="I31" i="35"/>
  <c r="I33" i="35"/>
  <c r="H37" i="35"/>
  <c r="I37" i="35"/>
  <c r="I39" i="35"/>
  <c r="H41" i="35"/>
  <c r="I41" i="35"/>
  <c r="I43" i="35"/>
  <c r="I45" i="35"/>
  <c r="H49" i="35"/>
  <c r="I49" i="35"/>
  <c r="I51" i="35"/>
  <c r="H53" i="35"/>
  <c r="I53" i="35"/>
  <c r="I55" i="35"/>
  <c r="I57" i="35"/>
  <c r="H61" i="35"/>
  <c r="I61" i="35"/>
  <c r="I63" i="35"/>
  <c r="H65" i="35"/>
  <c r="I65" i="35"/>
  <c r="I67" i="35"/>
  <c r="I69" i="35"/>
  <c r="H73" i="35"/>
  <c r="I73" i="35"/>
  <c r="I75" i="35"/>
  <c r="H77" i="35"/>
  <c r="I77" i="35"/>
  <c r="I79" i="35"/>
  <c r="I81" i="35"/>
  <c r="H85" i="35"/>
  <c r="I85" i="35"/>
  <c r="I87" i="35"/>
  <c r="H89" i="35"/>
  <c r="I89" i="35"/>
  <c r="J89" i="35"/>
  <c r="I91" i="35"/>
  <c r="I93" i="35"/>
  <c r="H97" i="35"/>
  <c r="I97" i="35"/>
  <c r="J97" i="35"/>
  <c r="I99" i="35"/>
  <c r="H101" i="35"/>
  <c r="I101" i="35"/>
  <c r="J101" i="35"/>
  <c r="I103" i="35"/>
  <c r="I105" i="35"/>
  <c r="H109" i="35"/>
  <c r="I109" i="35"/>
  <c r="J109" i="35"/>
  <c r="I111" i="35"/>
  <c r="H113" i="35"/>
  <c r="I113" i="35"/>
  <c r="J113" i="35"/>
  <c r="I115" i="35"/>
  <c r="I117" i="35"/>
  <c r="H121" i="35"/>
  <c r="I121" i="35"/>
  <c r="J121" i="35"/>
  <c r="I123" i="35"/>
  <c r="H125" i="35"/>
  <c r="I125" i="35"/>
  <c r="J125" i="35"/>
  <c r="I127" i="35"/>
  <c r="I129" i="35"/>
  <c r="H132" i="35"/>
  <c r="H133" i="35"/>
  <c r="I133" i="35"/>
  <c r="J133" i="35"/>
  <c r="I135" i="35"/>
  <c r="H137" i="35"/>
  <c r="I137" i="35"/>
  <c r="J137" i="35"/>
  <c r="I139" i="35"/>
  <c r="I141" i="35"/>
  <c r="H144" i="35"/>
  <c r="H145" i="35"/>
  <c r="I145" i="35"/>
  <c r="J145" i="35"/>
  <c r="I147" i="35"/>
  <c r="H149" i="35"/>
  <c r="I149" i="35"/>
  <c r="J149" i="35"/>
  <c r="I151" i="35"/>
  <c r="I153" i="35"/>
  <c r="H156" i="35"/>
  <c r="I156" i="35"/>
  <c r="H157" i="35"/>
  <c r="I157" i="35"/>
  <c r="J157" i="35"/>
  <c r="I159" i="35"/>
  <c r="H161" i="35"/>
  <c r="I161" i="35"/>
  <c r="J161" i="35"/>
  <c r="I163" i="35"/>
  <c r="H164" i="35"/>
  <c r="I165" i="35"/>
  <c r="H168" i="35"/>
  <c r="I168" i="35"/>
  <c r="H169" i="35"/>
  <c r="I169" i="35"/>
  <c r="J169" i="35"/>
  <c r="I171" i="35"/>
  <c r="H173" i="35"/>
  <c r="I173" i="35"/>
  <c r="J173" i="35"/>
  <c r="I175" i="35"/>
  <c r="H176" i="35"/>
  <c r="I177" i="35"/>
  <c r="H180" i="35"/>
  <c r="I180" i="35"/>
  <c r="H181" i="35"/>
  <c r="I181" i="35"/>
  <c r="J181" i="35"/>
  <c r="I183" i="35"/>
  <c r="H185" i="35"/>
  <c r="I185" i="35"/>
  <c r="J185" i="35"/>
  <c r="G3" i="35"/>
  <c r="K3" i="35" s="1"/>
  <c r="G4" i="35"/>
  <c r="K4" i="35" s="1"/>
  <c r="G5" i="35"/>
  <c r="J5" i="35" s="1"/>
  <c r="G6" i="35"/>
  <c r="H6" i="35" s="1"/>
  <c r="G7" i="35"/>
  <c r="K7" i="35" s="1"/>
  <c r="G8" i="35"/>
  <c r="K8" i="35" s="1"/>
  <c r="G9" i="35"/>
  <c r="J9" i="35" s="1"/>
  <c r="G10" i="35"/>
  <c r="H10" i="35" s="1"/>
  <c r="G11" i="35"/>
  <c r="I11" i="35" s="1"/>
  <c r="G12" i="35"/>
  <c r="H12" i="35" s="1"/>
  <c r="G13" i="35"/>
  <c r="J13" i="35" s="1"/>
  <c r="G14" i="35"/>
  <c r="H14" i="35" s="1"/>
  <c r="G15" i="35"/>
  <c r="K15" i="35" s="1"/>
  <c r="G16" i="35"/>
  <c r="K16" i="35" s="1"/>
  <c r="G17" i="35"/>
  <c r="J17" i="35" s="1"/>
  <c r="G18" i="35"/>
  <c r="H18" i="35" s="1"/>
  <c r="G19" i="35"/>
  <c r="K19" i="35" s="1"/>
  <c r="G20" i="35"/>
  <c r="K20" i="35" s="1"/>
  <c r="G21" i="35"/>
  <c r="J21" i="35" s="1"/>
  <c r="G22" i="35"/>
  <c r="H22" i="35" s="1"/>
  <c r="G23" i="35"/>
  <c r="I23" i="35" s="1"/>
  <c r="G24" i="35"/>
  <c r="H24" i="35" s="1"/>
  <c r="G25" i="35"/>
  <c r="J25" i="35" s="1"/>
  <c r="G26" i="35"/>
  <c r="H26" i="35" s="1"/>
  <c r="G27" i="35"/>
  <c r="K27" i="35" s="1"/>
  <c r="G28" i="35"/>
  <c r="K28" i="35" s="1"/>
  <c r="G29" i="35"/>
  <c r="J29" i="35" s="1"/>
  <c r="G30" i="35"/>
  <c r="H30" i="35" s="1"/>
  <c r="G31" i="35"/>
  <c r="K31" i="35" s="1"/>
  <c r="G32" i="35"/>
  <c r="K32" i="35" s="1"/>
  <c r="G33" i="35"/>
  <c r="J33" i="35" s="1"/>
  <c r="G34" i="35"/>
  <c r="H34" i="35" s="1"/>
  <c r="G35" i="35"/>
  <c r="I35" i="35" s="1"/>
  <c r="G36" i="35"/>
  <c r="H36" i="35" s="1"/>
  <c r="G37" i="35"/>
  <c r="J37" i="35" s="1"/>
  <c r="G38" i="35"/>
  <c r="H38" i="35" s="1"/>
  <c r="G39" i="35"/>
  <c r="K39" i="35" s="1"/>
  <c r="G40" i="35"/>
  <c r="K40" i="35" s="1"/>
  <c r="G41" i="35"/>
  <c r="J41" i="35" s="1"/>
  <c r="G42" i="35"/>
  <c r="H42" i="35" s="1"/>
  <c r="G43" i="35"/>
  <c r="K43" i="35" s="1"/>
  <c r="G44" i="35"/>
  <c r="K44" i="35" s="1"/>
  <c r="G45" i="35"/>
  <c r="J45" i="35" s="1"/>
  <c r="G46" i="35"/>
  <c r="H46" i="35" s="1"/>
  <c r="G47" i="35"/>
  <c r="I47" i="35" s="1"/>
  <c r="G48" i="35"/>
  <c r="H48" i="35" s="1"/>
  <c r="G49" i="35"/>
  <c r="J49" i="35" s="1"/>
  <c r="G50" i="35"/>
  <c r="H50" i="35" s="1"/>
  <c r="G51" i="35"/>
  <c r="K51" i="35" s="1"/>
  <c r="G52" i="35"/>
  <c r="K52" i="35" s="1"/>
  <c r="G53" i="35"/>
  <c r="J53" i="35" s="1"/>
  <c r="G54" i="35"/>
  <c r="H54" i="35" s="1"/>
  <c r="G55" i="35"/>
  <c r="K55" i="35" s="1"/>
  <c r="G56" i="35"/>
  <c r="K56" i="35" s="1"/>
  <c r="G57" i="35"/>
  <c r="J57" i="35" s="1"/>
  <c r="G58" i="35"/>
  <c r="H58" i="35" s="1"/>
  <c r="G59" i="35"/>
  <c r="I59" i="35" s="1"/>
  <c r="G60" i="35"/>
  <c r="H60" i="35" s="1"/>
  <c r="G61" i="35"/>
  <c r="J61" i="35" s="1"/>
  <c r="G62" i="35"/>
  <c r="H62" i="35" s="1"/>
  <c r="G63" i="35"/>
  <c r="K63" i="35" s="1"/>
  <c r="G64" i="35"/>
  <c r="K64" i="35" s="1"/>
  <c r="G65" i="35"/>
  <c r="J65" i="35" s="1"/>
  <c r="G66" i="35"/>
  <c r="H66" i="35" s="1"/>
  <c r="G67" i="35"/>
  <c r="K67" i="35" s="1"/>
  <c r="G68" i="35"/>
  <c r="K68" i="35" s="1"/>
  <c r="G69" i="35"/>
  <c r="J69" i="35" s="1"/>
  <c r="G70" i="35"/>
  <c r="H70" i="35" s="1"/>
  <c r="G71" i="35"/>
  <c r="I71" i="35" s="1"/>
  <c r="G72" i="35"/>
  <c r="H72" i="35" s="1"/>
  <c r="G73" i="35"/>
  <c r="J73" i="35" s="1"/>
  <c r="G74" i="35"/>
  <c r="H74" i="35" s="1"/>
  <c r="G75" i="35"/>
  <c r="K75" i="35" s="1"/>
  <c r="G76" i="35"/>
  <c r="K76" i="35" s="1"/>
  <c r="G77" i="35"/>
  <c r="J77" i="35" s="1"/>
  <c r="G78" i="35"/>
  <c r="H78" i="35" s="1"/>
  <c r="G79" i="35"/>
  <c r="K79" i="35" s="1"/>
  <c r="G80" i="35"/>
  <c r="K80" i="35" s="1"/>
  <c r="G81" i="35"/>
  <c r="J81" i="35" s="1"/>
  <c r="G82" i="35"/>
  <c r="H82" i="35" s="1"/>
  <c r="G83" i="35"/>
  <c r="I83" i="35" s="1"/>
  <c r="G84" i="35"/>
  <c r="H84" i="35" s="1"/>
  <c r="G85" i="35"/>
  <c r="J85" i="35" s="1"/>
  <c r="G86" i="35"/>
  <c r="H86" i="35" s="1"/>
  <c r="G87" i="35"/>
  <c r="K87" i="35" s="1"/>
  <c r="G88" i="35"/>
  <c r="K88" i="35" s="1"/>
  <c r="G89" i="35"/>
  <c r="K89" i="35" s="1"/>
  <c r="G90" i="35"/>
  <c r="H90" i="35" s="1"/>
  <c r="G91" i="35"/>
  <c r="K91" i="35" s="1"/>
  <c r="G92" i="35"/>
  <c r="K92" i="35" s="1"/>
  <c r="G93" i="35"/>
  <c r="J93" i="35" s="1"/>
  <c r="G94" i="35"/>
  <c r="H94" i="35" s="1"/>
  <c r="G95" i="35"/>
  <c r="H95" i="35" s="1"/>
  <c r="G96" i="35"/>
  <c r="H96" i="35" s="1"/>
  <c r="G97" i="35"/>
  <c r="G98" i="35"/>
  <c r="H98" i="35" s="1"/>
  <c r="G99" i="35"/>
  <c r="K99" i="35" s="1"/>
  <c r="G100" i="35"/>
  <c r="K100" i="35" s="1"/>
  <c r="G101" i="35"/>
  <c r="K101" i="35" s="1"/>
  <c r="G102" i="35"/>
  <c r="H102" i="35" s="1"/>
  <c r="G103" i="35"/>
  <c r="K103" i="35" s="1"/>
  <c r="G104" i="35"/>
  <c r="K104" i="35" s="1"/>
  <c r="G105" i="35"/>
  <c r="J105" i="35" s="1"/>
  <c r="G106" i="35"/>
  <c r="H106" i="35" s="1"/>
  <c r="G107" i="35"/>
  <c r="I107" i="35" s="1"/>
  <c r="G108" i="35"/>
  <c r="H108" i="35" s="1"/>
  <c r="G109" i="35"/>
  <c r="G110" i="35"/>
  <c r="H110" i="35" s="1"/>
  <c r="G111" i="35"/>
  <c r="K111" i="35" s="1"/>
  <c r="G112" i="35"/>
  <c r="K112" i="35" s="1"/>
  <c r="G113" i="35"/>
  <c r="K113" i="35" s="1"/>
  <c r="G114" i="35"/>
  <c r="H114" i="35" s="1"/>
  <c r="G115" i="35"/>
  <c r="K115" i="35" s="1"/>
  <c r="G116" i="35"/>
  <c r="K116" i="35" s="1"/>
  <c r="G117" i="35"/>
  <c r="J117" i="35" s="1"/>
  <c r="G118" i="35"/>
  <c r="H118" i="35" s="1"/>
  <c r="G119" i="35"/>
  <c r="I119" i="35" s="1"/>
  <c r="G120" i="35"/>
  <c r="H120" i="35" s="1"/>
  <c r="G121" i="35"/>
  <c r="G122" i="35"/>
  <c r="H122" i="35" s="1"/>
  <c r="G123" i="35"/>
  <c r="K123" i="35" s="1"/>
  <c r="G124" i="35"/>
  <c r="K124" i="35" s="1"/>
  <c r="G125" i="35"/>
  <c r="K125" i="35" s="1"/>
  <c r="G126" i="35"/>
  <c r="H126" i="35" s="1"/>
  <c r="G127" i="35"/>
  <c r="K127" i="35" s="1"/>
  <c r="G128" i="35"/>
  <c r="K128" i="35" s="1"/>
  <c r="G129" i="35"/>
  <c r="J129" i="35" s="1"/>
  <c r="G130" i="35"/>
  <c r="H130" i="35" s="1"/>
  <c r="G131" i="35"/>
  <c r="I131" i="35" s="1"/>
  <c r="G132" i="35"/>
  <c r="I132" i="35" s="1"/>
  <c r="G133" i="35"/>
  <c r="G134" i="35"/>
  <c r="H134" i="35" s="1"/>
  <c r="G135" i="35"/>
  <c r="K135" i="35" s="1"/>
  <c r="G136" i="35"/>
  <c r="K136" i="35" s="1"/>
  <c r="G137" i="35"/>
  <c r="K137" i="35" s="1"/>
  <c r="G138" i="35"/>
  <c r="H138" i="35" s="1"/>
  <c r="G139" i="35"/>
  <c r="K139" i="35" s="1"/>
  <c r="G140" i="35"/>
  <c r="K140" i="35" s="1"/>
  <c r="G141" i="35"/>
  <c r="J141" i="35" s="1"/>
  <c r="G142" i="35"/>
  <c r="H142" i="35" s="1"/>
  <c r="G143" i="35"/>
  <c r="H143" i="35" s="1"/>
  <c r="G144" i="35"/>
  <c r="I144" i="35" s="1"/>
  <c r="G145" i="35"/>
  <c r="G146" i="35"/>
  <c r="H146" i="35" s="1"/>
  <c r="G147" i="35"/>
  <c r="K147" i="35" s="1"/>
  <c r="G148" i="35"/>
  <c r="K148" i="35" s="1"/>
  <c r="G149" i="35"/>
  <c r="K149" i="35" s="1"/>
  <c r="G150" i="35"/>
  <c r="H150" i="35" s="1"/>
  <c r="G151" i="35"/>
  <c r="K151" i="35" s="1"/>
  <c r="G152" i="35"/>
  <c r="K152" i="35" s="1"/>
  <c r="G153" i="35"/>
  <c r="J153" i="35" s="1"/>
  <c r="G154" i="35"/>
  <c r="H154" i="35" s="1"/>
  <c r="G155" i="35"/>
  <c r="H155" i="35" s="1"/>
  <c r="G156" i="35"/>
  <c r="K156" i="35" s="1"/>
  <c r="G157" i="35"/>
  <c r="G158" i="35"/>
  <c r="H158" i="35" s="1"/>
  <c r="G159" i="35"/>
  <c r="K159" i="35" s="1"/>
  <c r="G160" i="35"/>
  <c r="K160" i="35" s="1"/>
  <c r="G161" i="35"/>
  <c r="K161" i="35" s="1"/>
  <c r="G162" i="35"/>
  <c r="H162" i="35" s="1"/>
  <c r="G163" i="35"/>
  <c r="K163" i="35" s="1"/>
  <c r="G164" i="35"/>
  <c r="I164" i="35" s="1"/>
  <c r="G165" i="35"/>
  <c r="J165" i="35" s="1"/>
  <c r="G166" i="35"/>
  <c r="H166" i="35" s="1"/>
  <c r="G167" i="35"/>
  <c r="I167" i="35" s="1"/>
  <c r="G168" i="35"/>
  <c r="K168" i="35" s="1"/>
  <c r="G169" i="35"/>
  <c r="G170" i="35"/>
  <c r="H170" i="35" s="1"/>
  <c r="G171" i="35"/>
  <c r="K171" i="35" s="1"/>
  <c r="G172" i="35"/>
  <c r="K172" i="35" s="1"/>
  <c r="G173" i="35"/>
  <c r="K173" i="35" s="1"/>
  <c r="G174" i="35"/>
  <c r="H174" i="35" s="1"/>
  <c r="G175" i="35"/>
  <c r="K175" i="35" s="1"/>
  <c r="G176" i="35"/>
  <c r="I176" i="35" s="1"/>
  <c r="G177" i="35"/>
  <c r="J177" i="35" s="1"/>
  <c r="G178" i="35"/>
  <c r="H178" i="35" s="1"/>
  <c r="G179" i="35"/>
  <c r="H179" i="35" s="1"/>
  <c r="G180" i="35"/>
  <c r="K180" i="35" s="1"/>
  <c r="G181" i="35"/>
  <c r="G182" i="35"/>
  <c r="H182" i="35" s="1"/>
  <c r="G183" i="35"/>
  <c r="K183" i="35" s="1"/>
  <c r="G184" i="35"/>
  <c r="K184" i="35" s="1"/>
  <c r="G185" i="35"/>
  <c r="K185" i="35" s="1"/>
  <c r="G2" i="35"/>
  <c r="J2" i="35" s="1"/>
  <c r="K26" i="33"/>
  <c r="K27" i="33"/>
  <c r="K28" i="33"/>
  <c r="K29" i="33"/>
  <c r="K30" i="33"/>
  <c r="K31" i="33"/>
  <c r="K32" i="33"/>
  <c r="K25" i="33"/>
  <c r="H26" i="33"/>
  <c r="H27" i="33"/>
  <c r="H28" i="33"/>
  <c r="H29" i="33"/>
  <c r="H30" i="33"/>
  <c r="H31" i="33"/>
  <c r="H32" i="33"/>
  <c r="H25" i="33"/>
  <c r="F26" i="33"/>
  <c r="F27" i="33"/>
  <c r="F28" i="33"/>
  <c r="F29" i="33"/>
  <c r="F30" i="33"/>
  <c r="F31" i="33"/>
  <c r="F25" i="33"/>
  <c r="G8" i="34" s="1"/>
  <c r="I2" i="34"/>
  <c r="I1" i="34"/>
  <c r="L2" i="33"/>
  <c r="L1" i="33"/>
  <c r="G15" i="34"/>
  <c r="G11" i="34"/>
  <c r="C2" i="32"/>
  <c r="C1" i="32"/>
  <c r="H177" i="35" l="1"/>
  <c r="H165" i="35"/>
  <c r="H153" i="35"/>
  <c r="H81" i="35"/>
  <c r="H69" i="35"/>
  <c r="H57" i="35"/>
  <c r="H33" i="35"/>
  <c r="H21" i="35"/>
  <c r="H9" i="35"/>
  <c r="J184" i="35"/>
  <c r="J180" i="35"/>
  <c r="J176" i="35"/>
  <c r="J172" i="35"/>
  <c r="J168" i="35"/>
  <c r="J164" i="35"/>
  <c r="J160" i="35"/>
  <c r="J156" i="35"/>
  <c r="J152" i="35"/>
  <c r="J148" i="35"/>
  <c r="J144" i="35"/>
  <c r="J140" i="35"/>
  <c r="J136" i="35"/>
  <c r="J132" i="35"/>
  <c r="J128" i="35"/>
  <c r="J124" i="35"/>
  <c r="J120" i="35"/>
  <c r="J116" i="35"/>
  <c r="J112" i="35"/>
  <c r="J108" i="35"/>
  <c r="J104" i="35"/>
  <c r="J100" i="35"/>
  <c r="J96" i="35"/>
  <c r="J92" i="35"/>
  <c r="J88" i="35"/>
  <c r="J84" i="35"/>
  <c r="J80" i="35"/>
  <c r="J76" i="35"/>
  <c r="J72" i="35"/>
  <c r="J68" i="35"/>
  <c r="J64" i="35"/>
  <c r="J60" i="35"/>
  <c r="J56" i="35"/>
  <c r="J52" i="35"/>
  <c r="J48" i="35"/>
  <c r="J44" i="35"/>
  <c r="J40" i="35"/>
  <c r="J36" i="35"/>
  <c r="J32" i="35"/>
  <c r="J28" i="35"/>
  <c r="J24" i="35"/>
  <c r="J20" i="35"/>
  <c r="J16" i="35"/>
  <c r="J12" i="35"/>
  <c r="J8" i="35"/>
  <c r="J4" i="35"/>
  <c r="K144" i="35"/>
  <c r="K132" i="35"/>
  <c r="K120" i="35"/>
  <c r="K108" i="35"/>
  <c r="K96" i="35"/>
  <c r="K84" i="35"/>
  <c r="K72" i="35"/>
  <c r="K60" i="35"/>
  <c r="K48" i="35"/>
  <c r="K36" i="35"/>
  <c r="K24" i="35"/>
  <c r="K12" i="35"/>
  <c r="H93" i="35"/>
  <c r="I184" i="35"/>
  <c r="I172" i="35"/>
  <c r="I160" i="35"/>
  <c r="I152" i="35"/>
  <c r="I148" i="35"/>
  <c r="I140" i="35"/>
  <c r="I136" i="35"/>
  <c r="I128" i="35"/>
  <c r="I124" i="35"/>
  <c r="I120" i="35"/>
  <c r="I116" i="35"/>
  <c r="I112" i="35"/>
  <c r="I108" i="35"/>
  <c r="I104" i="35"/>
  <c r="I100" i="35"/>
  <c r="I96" i="35"/>
  <c r="I92" i="35"/>
  <c r="I88" i="35"/>
  <c r="I84" i="35"/>
  <c r="I80" i="35"/>
  <c r="I76" i="35"/>
  <c r="I72" i="35"/>
  <c r="I68" i="35"/>
  <c r="I64" i="35"/>
  <c r="I60" i="35"/>
  <c r="I56" i="35"/>
  <c r="I52" i="35"/>
  <c r="I48" i="35"/>
  <c r="I44" i="35"/>
  <c r="I40" i="35"/>
  <c r="I36" i="35"/>
  <c r="I32" i="35"/>
  <c r="I28" i="35"/>
  <c r="I24" i="35"/>
  <c r="I20" i="35"/>
  <c r="I16" i="35"/>
  <c r="I12" i="35"/>
  <c r="I8" i="35"/>
  <c r="I4" i="35"/>
  <c r="K179" i="35"/>
  <c r="K167" i="35"/>
  <c r="K155" i="35"/>
  <c r="K143" i="35"/>
  <c r="K131" i="35"/>
  <c r="K119" i="35"/>
  <c r="K107" i="35"/>
  <c r="K95" i="35"/>
  <c r="K83" i="35"/>
  <c r="K71" i="35"/>
  <c r="K59" i="35"/>
  <c r="K47" i="35"/>
  <c r="K35" i="35"/>
  <c r="K23" i="35"/>
  <c r="K11" i="35"/>
  <c r="H117" i="35"/>
  <c r="H184" i="35"/>
  <c r="H172" i="35"/>
  <c r="H160" i="35"/>
  <c r="H152" i="35"/>
  <c r="H148" i="35"/>
  <c r="H140" i="35"/>
  <c r="H136" i="35"/>
  <c r="H128" i="35"/>
  <c r="H124" i="35"/>
  <c r="H116" i="35"/>
  <c r="H112" i="35"/>
  <c r="H104" i="35"/>
  <c r="H100" i="35"/>
  <c r="H92" i="35"/>
  <c r="H88" i="35"/>
  <c r="H80" i="35"/>
  <c r="H76" i="35"/>
  <c r="H68" i="35"/>
  <c r="H64" i="35"/>
  <c r="H56" i="35"/>
  <c r="H52" i="35"/>
  <c r="H44" i="35"/>
  <c r="H40" i="35"/>
  <c r="H32" i="35"/>
  <c r="H28" i="35"/>
  <c r="H20" i="35"/>
  <c r="H16" i="35"/>
  <c r="H8" i="35"/>
  <c r="H4" i="35"/>
  <c r="K178" i="35"/>
  <c r="K166" i="35"/>
  <c r="K154" i="35"/>
  <c r="K142" i="35"/>
  <c r="K130" i="35"/>
  <c r="K118" i="35"/>
  <c r="K106" i="35"/>
  <c r="K94" i="35"/>
  <c r="K82" i="35"/>
  <c r="K70" i="35"/>
  <c r="K58" i="35"/>
  <c r="K46" i="35"/>
  <c r="K34" i="35"/>
  <c r="K22" i="35"/>
  <c r="K10" i="35"/>
  <c r="H141" i="35"/>
  <c r="H45" i="35"/>
  <c r="J183" i="35"/>
  <c r="J179" i="35"/>
  <c r="J175" i="35"/>
  <c r="J171" i="35"/>
  <c r="J167" i="35"/>
  <c r="J163" i="35"/>
  <c r="J159" i="35"/>
  <c r="J155" i="35"/>
  <c r="J151" i="35"/>
  <c r="J147" i="35"/>
  <c r="J143" i="35"/>
  <c r="J139" i="35"/>
  <c r="J135" i="35"/>
  <c r="J131" i="35"/>
  <c r="J127" i="35"/>
  <c r="J123" i="35"/>
  <c r="J119" i="35"/>
  <c r="J115" i="35"/>
  <c r="J111" i="35"/>
  <c r="J107" i="35"/>
  <c r="J103" i="35"/>
  <c r="J99" i="35"/>
  <c r="J95" i="35"/>
  <c r="J91" i="35"/>
  <c r="J87" i="35"/>
  <c r="J83" i="35"/>
  <c r="J79" i="35"/>
  <c r="J75" i="35"/>
  <c r="J71" i="35"/>
  <c r="J67" i="35"/>
  <c r="J63" i="35"/>
  <c r="J59" i="35"/>
  <c r="J55" i="35"/>
  <c r="J51" i="35"/>
  <c r="J47" i="35"/>
  <c r="J43" i="35"/>
  <c r="J39" i="35"/>
  <c r="J35" i="35"/>
  <c r="J31" i="35"/>
  <c r="J27" i="35"/>
  <c r="J23" i="35"/>
  <c r="J19" i="35"/>
  <c r="J15" i="35"/>
  <c r="J11" i="35"/>
  <c r="J7" i="35"/>
  <c r="J3" i="35"/>
  <c r="K177" i="35"/>
  <c r="K165" i="35"/>
  <c r="K153" i="35"/>
  <c r="K141" i="35"/>
  <c r="K129" i="35"/>
  <c r="K117" i="35"/>
  <c r="K105" i="35"/>
  <c r="K93" i="35"/>
  <c r="K81" i="35"/>
  <c r="K69" i="35"/>
  <c r="K57" i="35"/>
  <c r="K45" i="35"/>
  <c r="K33" i="35"/>
  <c r="K21" i="35"/>
  <c r="K9" i="35"/>
  <c r="I179" i="35"/>
  <c r="I143" i="35"/>
  <c r="I155" i="35"/>
  <c r="I95" i="35"/>
  <c r="H183" i="35"/>
  <c r="H175" i="35"/>
  <c r="H171" i="35"/>
  <c r="H167" i="35"/>
  <c r="H163" i="35"/>
  <c r="H159" i="35"/>
  <c r="H151" i="35"/>
  <c r="H147" i="35"/>
  <c r="H139" i="35"/>
  <c r="H135" i="35"/>
  <c r="H131" i="35"/>
  <c r="H127" i="35"/>
  <c r="H123" i="35"/>
  <c r="H119" i="35"/>
  <c r="H115" i="35"/>
  <c r="H111" i="35"/>
  <c r="H107" i="35"/>
  <c r="H103" i="35"/>
  <c r="H99" i="35"/>
  <c r="H91" i="35"/>
  <c r="H87" i="35"/>
  <c r="H83" i="35"/>
  <c r="H79" i="35"/>
  <c r="H75" i="35"/>
  <c r="H71" i="35"/>
  <c r="H67" i="35"/>
  <c r="H63" i="35"/>
  <c r="H59" i="35"/>
  <c r="H55" i="35"/>
  <c r="H51" i="35"/>
  <c r="H47" i="35"/>
  <c r="H43" i="35"/>
  <c r="H39" i="35"/>
  <c r="H35" i="35"/>
  <c r="H31" i="35"/>
  <c r="H27" i="35"/>
  <c r="H23" i="35"/>
  <c r="H19" i="35"/>
  <c r="H15" i="35"/>
  <c r="H11" i="35"/>
  <c r="H7" i="35"/>
  <c r="H3" i="35"/>
  <c r="H129" i="35"/>
  <c r="H2" i="35"/>
  <c r="J182" i="35"/>
  <c r="J178" i="35"/>
  <c r="J174" i="35"/>
  <c r="J170" i="35"/>
  <c r="J166" i="35"/>
  <c r="J162" i="35"/>
  <c r="J158" i="35"/>
  <c r="J154" i="35"/>
  <c r="J150" i="35"/>
  <c r="J146" i="35"/>
  <c r="J142" i="35"/>
  <c r="J138" i="35"/>
  <c r="J134" i="35"/>
  <c r="J130" i="35"/>
  <c r="J126" i="35"/>
  <c r="J122" i="35"/>
  <c r="J118" i="35"/>
  <c r="J114" i="35"/>
  <c r="J110" i="35"/>
  <c r="J106" i="35"/>
  <c r="J102" i="35"/>
  <c r="J98" i="35"/>
  <c r="J94" i="35"/>
  <c r="J90" i="35"/>
  <c r="J86" i="35"/>
  <c r="J82" i="35"/>
  <c r="J78" i="35"/>
  <c r="J74" i="35"/>
  <c r="J70" i="35"/>
  <c r="J66" i="35"/>
  <c r="J62" i="35"/>
  <c r="J58" i="35"/>
  <c r="J54" i="35"/>
  <c r="J50" i="35"/>
  <c r="J46" i="35"/>
  <c r="J42" i="35"/>
  <c r="J38" i="35"/>
  <c r="J34" i="35"/>
  <c r="J30" i="35"/>
  <c r="J26" i="35"/>
  <c r="J22" i="35"/>
  <c r="J18" i="35"/>
  <c r="J14" i="35"/>
  <c r="J10" i="35"/>
  <c r="J6" i="35"/>
  <c r="K2" i="35"/>
  <c r="K174" i="35"/>
  <c r="K162" i="35"/>
  <c r="K150" i="35"/>
  <c r="K138" i="35"/>
  <c r="K126" i="35"/>
  <c r="K114" i="35"/>
  <c r="K102" i="35"/>
  <c r="K90" i="35"/>
  <c r="K78" i="35"/>
  <c r="K66" i="35"/>
  <c r="K54" i="35"/>
  <c r="K42" i="35"/>
  <c r="K30" i="35"/>
  <c r="K18" i="35"/>
  <c r="K6" i="35"/>
  <c r="I2" i="35"/>
  <c r="I182" i="35"/>
  <c r="I178" i="35"/>
  <c r="I174" i="35"/>
  <c r="I170" i="35"/>
  <c r="I166" i="35"/>
  <c r="I162" i="35"/>
  <c r="I158" i="35"/>
  <c r="I154" i="35"/>
  <c r="I150" i="35"/>
  <c r="I146" i="35"/>
  <c r="I142" i="35"/>
  <c r="I138" i="35"/>
  <c r="I134" i="35"/>
  <c r="I130" i="35"/>
  <c r="I126" i="35"/>
  <c r="I122" i="35"/>
  <c r="I118" i="35"/>
  <c r="I114" i="35"/>
  <c r="I110" i="35"/>
  <c r="I106" i="35"/>
  <c r="I102" i="35"/>
  <c r="I98" i="35"/>
  <c r="I94" i="35"/>
  <c r="I90" i="35"/>
  <c r="I86" i="35"/>
  <c r="I82" i="35"/>
  <c r="I78" i="35"/>
  <c r="I74" i="35"/>
  <c r="I70" i="35"/>
  <c r="I66" i="35"/>
  <c r="I62" i="35"/>
  <c r="I58" i="35"/>
  <c r="I54" i="35"/>
  <c r="I50" i="35"/>
  <c r="I46" i="35"/>
  <c r="I42" i="35"/>
  <c r="I38" i="35"/>
  <c r="I34" i="35"/>
  <c r="I30" i="35"/>
  <c r="I26" i="35"/>
  <c r="I22" i="35"/>
  <c r="I18" i="35"/>
  <c r="I14" i="35"/>
  <c r="I10" i="35"/>
  <c r="I6" i="35"/>
  <c r="K77" i="35"/>
  <c r="K65" i="35"/>
  <c r="K53" i="35"/>
  <c r="K41" i="35"/>
  <c r="K29" i="35"/>
  <c r="K17" i="35"/>
  <c r="K5" i="35"/>
  <c r="H105" i="35"/>
  <c r="F32" i="33"/>
  <c r="G10" i="34"/>
  <c r="G14" i="34"/>
  <c r="G6" i="34" l="1"/>
  <c r="C36" i="33" s="1"/>
  <c r="I2" i="31" l="1"/>
  <c r="E32" i="30"/>
  <c r="G15" i="31"/>
  <c r="G8" i="31"/>
  <c r="G11" i="31"/>
  <c r="G10" i="31" l="1"/>
  <c r="G14" i="31"/>
  <c r="G6" i="31" l="1"/>
  <c r="B36" i="30" s="1"/>
  <c r="I1" i="31"/>
</calcChain>
</file>

<file path=xl/sharedStrings.xml><?xml version="1.0" encoding="utf-8"?>
<sst xmlns="http://schemas.openxmlformats.org/spreadsheetml/2006/main" count="486" uniqueCount="164">
  <si>
    <t>Table 1: Parameters to be monitored ex post</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</si>
  <si>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</si>
  <si>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</si>
  <si>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</si>
  <si>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</si>
  <si>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</si>
  <si>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</si>
  <si>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</si>
  <si>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</si>
  <si>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</si>
  <si>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</si>
  <si>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</si>
  <si>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</si>
  <si>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</si>
  <si>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</si>
  <si>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</si>
  <si>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</si>
  <si>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</si>
  <si>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</si>
  <si>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</si>
  <si>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</si>
  <si>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N/A</t>
    <phoneticPr fontId="2"/>
  </si>
  <si>
    <t>MWh/p</t>
    <phoneticPr fontId="2"/>
  </si>
  <si>
    <t>Option C</t>
    <phoneticPr fontId="2"/>
  </si>
  <si>
    <t>Monitored data</t>
    <phoneticPr fontId="2"/>
  </si>
  <si>
    <t>Continuously</t>
    <phoneticPr fontId="2"/>
  </si>
  <si>
    <t>The value is calculated in the OPENVQ system based on the monitored data. The monitored data of each transmission line, active power, reactive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</si>
  <si>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t>W</t>
    <phoneticPr fontId="2"/>
  </si>
  <si>
    <t>N</t>
    <phoneticPr fontId="2"/>
  </si>
  <si>
    <t>-</t>
    <phoneticPr fontId="2"/>
  </si>
  <si>
    <t>The value is counted in the OPENVQ system.</t>
    <phoneticPr fontId="2"/>
  </si>
  <si>
    <t>V</t>
    <phoneticPr fontId="2"/>
  </si>
  <si>
    <t>var</t>
    <phoneticPr fontId="2"/>
  </si>
  <si>
    <t>Table 2: Project-specific parameters to be fixed ex ante</t>
  </si>
  <si>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</si>
  <si>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Ω</t>
    <phoneticPr fontId="2"/>
  </si>
  <si>
    <t>S</t>
    <phoneticPr fontId="2"/>
  </si>
  <si>
    <t>T</t>
    <phoneticPr fontId="2"/>
  </si>
  <si>
    <t>Measurement interval</t>
    <phoneticPr fontId="2"/>
  </si>
  <si>
    <t>min</t>
    <phoneticPr fontId="2"/>
  </si>
  <si>
    <t xml:space="preserve">Predetermined measurement interval </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</si>
  <si>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</si>
  <si>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</si>
  <si>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</si>
  <si>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</si>
  <si>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</si>
  <si>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</si>
  <si>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</si>
  <si>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</si>
  <si>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</si>
  <si>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</si>
  <si>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</si>
  <si>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</si>
  <si>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</si>
  <si>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</si>
  <si>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CO</t>
    </r>
    <r>
      <rPr>
        <vertAlign val="subscript"/>
        <sz val="11"/>
        <color rgb="FF000000"/>
        <rFont val="Arial"/>
        <family val="2"/>
      </rPr>
      <t>2</t>
    </r>
    <r>
      <rPr>
        <sz val="11"/>
        <color indexed="8"/>
        <rFont val="Arial"/>
        <family val="2"/>
      </rPr>
      <t xml:space="preserve"> emission factor for grid</t>
    </r>
    <phoneticPr fontId="2"/>
  </si>
  <si>
    <r>
      <t xml:space="preserve"> tCO</t>
    </r>
    <r>
      <rPr>
        <vertAlign val="subscript"/>
        <sz val="11"/>
        <color rgb="FF000000"/>
        <rFont val="Arial"/>
        <family val="2"/>
      </rPr>
      <t>2</t>
    </r>
    <r>
      <rPr>
        <sz val="11"/>
        <color indexed="8"/>
        <rFont val="Arial"/>
        <family val="2"/>
      </rPr>
      <t>/MWh</t>
    </r>
    <phoneticPr fontId="2"/>
  </si>
  <si>
    <r>
      <t>EF</t>
    </r>
    <r>
      <rPr>
        <vertAlign val="subscript"/>
        <sz val="11"/>
        <color rgb="FF000000"/>
        <rFont val="Arial"/>
        <family val="2"/>
      </rPr>
      <t>Grid</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</si>
  <si>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</si>
  <si>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</si>
  <si>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</si>
  <si>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transmission line loss at transmission lines in the project area X during the period p</t>
    <phoneticPr fontId="2"/>
  </si>
  <si>
    <r>
      <t>PL</t>
    </r>
    <r>
      <rPr>
        <vertAlign val="subscript"/>
        <sz val="11"/>
        <color rgb="FF000000"/>
        <rFont val="Arial"/>
        <family val="2"/>
      </rPr>
      <t>RE,X,lines,p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</si>
  <si>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</si>
  <si>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</si>
  <si>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</si>
  <si>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Project transmission line loss at transmission lines in the project area X during the period p</t>
    <phoneticPr fontId="2"/>
  </si>
  <si>
    <r>
      <t>PL</t>
    </r>
    <r>
      <rPr>
        <vertAlign val="subscript"/>
        <sz val="11"/>
        <color rgb="FF000000"/>
        <rFont val="Arial"/>
        <family val="2"/>
      </rPr>
      <t>PJ,X,lines,p</t>
    </r>
    <phoneticPr fontId="2"/>
  </si>
  <si>
    <t>[List of Default Values]</t>
    <phoneticPr fontId="2"/>
  </si>
  <si>
    <t>(1)</t>
    <phoneticPr fontId="2"/>
  </si>
  <si>
    <t>(2)</t>
    <phoneticPr fontId="2"/>
  </si>
  <si>
    <t>(3)</t>
    <phoneticPr fontId="2"/>
  </si>
  <si>
    <t>(4)</t>
    <phoneticPr fontId="2"/>
  </si>
  <si>
    <t>(5)</t>
    <phoneticPr fontId="2"/>
  </si>
  <si>
    <t>Calculated based on the procedure described in F.2. of the methodology.</t>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</si>
  <si>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are sent to OPENVQ system automatically.
 5) Measurands at pre-determined interval are considered to identify power grid condition on OPENVQ system. 
An electrical power meter has been in place before the introduction of OPENVQ and properly managed in line with the procedures established by EGAT. </t>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</si>
  <si>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are sent to OPENVQ system automatically.
 5) Measurands at pre-determined interval are considered to identify power grid condition on OPENVQ system. 
Electrical power meter has been in place before the introduction of OPENVQ and properly managed in line with the procedures established by EGAT. </t>
    <phoneticPr fontId="2"/>
  </si>
  <si>
    <t>The value is calculated in the OPENVQ system based on the monitored data in line with the procedure described in F.2. of the methodology. The monitored data of each transmission line, active power, reactive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</si>
  <si>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t>Monitoring Plan Sheet (Input Sheet) [Attachment to Project Design Document]</t>
  </si>
  <si>
    <t>Monitoring Spreadsheet: JCM_TH_AM017_ver01.0</t>
    <phoneticPr fontId="2"/>
  </si>
  <si>
    <t>Monitoring Plan Sheet (Calculation Process Sheet) [Attachment to Project Design Document]</t>
    <phoneticPr fontId="2"/>
  </si>
  <si>
    <r>
      <t xml:space="preserve">Number of transmission lines in the project area </t>
    </r>
    <r>
      <rPr>
        <i/>
        <sz val="11"/>
        <color theme="1"/>
        <rFont val="Arial"/>
        <family val="2"/>
      </rPr>
      <t>X</t>
    </r>
    <phoneticPr fontId="2"/>
  </si>
  <si>
    <r>
      <t>P</t>
    </r>
    <r>
      <rPr>
        <vertAlign val="subscript"/>
        <sz val="11"/>
        <color theme="1"/>
        <rFont val="Arial"/>
        <family val="2"/>
      </rPr>
      <t>k,i,t</t>
    </r>
    <phoneticPr fontId="2"/>
  </si>
  <si>
    <r>
      <t>Active power at the bus k of transmission line</t>
    </r>
    <r>
      <rPr>
        <i/>
        <sz val="11"/>
        <color theme="1"/>
        <rFont val="Arial"/>
        <family val="2"/>
      </rPr>
      <t xml:space="preserve"> i</t>
    </r>
    <r>
      <rPr>
        <sz val="11"/>
        <color theme="1"/>
        <rFont val="Arial"/>
        <family val="2"/>
      </rPr>
      <t xml:space="preserve"> at the time</t>
    </r>
    <r>
      <rPr>
        <i/>
        <sz val="11"/>
        <color theme="1"/>
        <rFont val="Arial"/>
        <family val="2"/>
      </rPr>
      <t xml:space="preserve"> t</t>
    </r>
    <phoneticPr fontId="2"/>
  </si>
  <si>
    <r>
      <rPr>
        <sz val="11"/>
        <color theme="1"/>
        <rFont val="Arial"/>
        <family val="2"/>
      </rPr>
      <t>V</t>
    </r>
    <r>
      <rPr>
        <vertAlign val="subscript"/>
        <sz val="11"/>
        <color theme="1"/>
        <rFont val="Arial"/>
        <family val="2"/>
      </rPr>
      <t>k,i,t</t>
    </r>
    <phoneticPr fontId="2"/>
  </si>
  <si>
    <r>
      <t xml:space="preserve">Voltage measured at the bus </t>
    </r>
    <r>
      <rPr>
        <i/>
        <sz val="11"/>
        <color theme="1"/>
        <rFont val="Arial"/>
        <family val="2"/>
      </rPr>
      <t>k</t>
    </r>
    <r>
      <rPr>
        <sz val="11"/>
        <color theme="1"/>
        <rFont val="Arial"/>
        <family val="2"/>
      </rPr>
      <t xml:space="preserve"> of transmission line</t>
    </r>
    <r>
      <rPr>
        <i/>
        <sz val="11"/>
        <color theme="1"/>
        <rFont val="Arial"/>
        <family val="2"/>
      </rPr>
      <t xml:space="preserve"> i </t>
    </r>
    <r>
      <rPr>
        <sz val="11"/>
        <color theme="1"/>
        <rFont val="Arial"/>
        <family val="2"/>
      </rPr>
      <t>at the time</t>
    </r>
    <r>
      <rPr>
        <i/>
        <sz val="11"/>
        <color theme="1"/>
        <rFont val="Arial"/>
        <family val="2"/>
      </rPr>
      <t xml:space="preserve"> t</t>
    </r>
    <phoneticPr fontId="2"/>
  </si>
  <si>
    <r>
      <rPr>
        <sz val="11"/>
        <color theme="1"/>
        <rFont val="Arial"/>
        <family val="2"/>
      </rPr>
      <t>V</t>
    </r>
    <r>
      <rPr>
        <vertAlign val="subscript"/>
        <sz val="11"/>
        <color theme="1"/>
        <rFont val="Arial"/>
        <family val="2"/>
      </rPr>
      <t>l,i,t</t>
    </r>
    <phoneticPr fontId="2"/>
  </si>
  <si>
    <r>
      <t>Voltage measured at the bus</t>
    </r>
    <r>
      <rPr>
        <i/>
        <sz val="11"/>
        <color theme="1"/>
        <rFont val="Arial"/>
        <family val="2"/>
      </rPr>
      <t xml:space="preserve"> l </t>
    </r>
    <r>
      <rPr>
        <sz val="11"/>
        <color theme="1"/>
        <rFont val="Arial"/>
        <family val="2"/>
      </rPr>
      <t xml:space="preserve">of transmission line </t>
    </r>
    <r>
      <rPr>
        <i/>
        <sz val="11"/>
        <color theme="1"/>
        <rFont val="Arial"/>
        <family val="2"/>
      </rPr>
      <t xml:space="preserve">i </t>
    </r>
    <r>
      <rPr>
        <sz val="11"/>
        <color theme="1"/>
        <rFont val="Arial"/>
        <family val="2"/>
      </rPr>
      <t xml:space="preserve">at the time </t>
    </r>
    <r>
      <rPr>
        <i/>
        <sz val="11"/>
        <color theme="1"/>
        <rFont val="Arial"/>
        <family val="2"/>
      </rPr>
      <t>t</t>
    </r>
    <phoneticPr fontId="2"/>
  </si>
  <si>
    <r>
      <t>Q</t>
    </r>
    <r>
      <rPr>
        <vertAlign val="subscript"/>
        <sz val="11"/>
        <color theme="1"/>
        <rFont val="Arial"/>
        <family val="2"/>
      </rPr>
      <t>k,i,t</t>
    </r>
    <phoneticPr fontId="2"/>
  </si>
  <si>
    <r>
      <t xml:space="preserve">Reactive power at the bus </t>
    </r>
    <r>
      <rPr>
        <i/>
        <sz val="11"/>
        <color theme="1"/>
        <rFont val="Arial"/>
        <family val="2"/>
      </rPr>
      <t xml:space="preserve">k </t>
    </r>
    <r>
      <rPr>
        <sz val="11"/>
        <color theme="1"/>
        <rFont val="Arial"/>
        <family val="2"/>
      </rPr>
      <t xml:space="preserve">of transmission line </t>
    </r>
    <r>
      <rPr>
        <i/>
        <sz val="11"/>
        <color theme="1"/>
        <rFont val="Arial"/>
        <family val="2"/>
      </rPr>
      <t xml:space="preserve">i </t>
    </r>
    <r>
      <rPr>
        <sz val="11"/>
        <color theme="1"/>
        <rFont val="Arial"/>
        <family val="2"/>
      </rPr>
      <t xml:space="preserve">at the time </t>
    </r>
    <r>
      <rPr>
        <i/>
        <sz val="11"/>
        <color theme="1"/>
        <rFont val="Arial"/>
        <family val="2"/>
      </rPr>
      <t xml:space="preserve">t </t>
    </r>
    <phoneticPr fontId="2"/>
  </si>
  <si>
    <r>
      <t>PL</t>
    </r>
    <r>
      <rPr>
        <vertAlign val="subscript"/>
        <sz val="11"/>
        <color theme="1"/>
        <rFont val="Arial"/>
        <family val="2"/>
      </rPr>
      <t>RE,X,lines,p</t>
    </r>
    <phoneticPr fontId="2"/>
  </si>
  <si>
    <r>
      <t>Reference transmission line loss at transmission lines in the project area</t>
    </r>
    <r>
      <rPr>
        <i/>
        <sz val="11"/>
        <color theme="1"/>
        <rFont val="Arial"/>
        <family val="2"/>
      </rPr>
      <t xml:space="preserve"> X</t>
    </r>
    <r>
      <rPr>
        <sz val="11"/>
        <color theme="1"/>
        <rFont val="Arial"/>
        <family val="2"/>
      </rPr>
      <t xml:space="preserve"> during the period </t>
    </r>
    <r>
      <rPr>
        <i/>
        <sz val="11"/>
        <color theme="1"/>
        <rFont val="Arial"/>
        <family val="2"/>
      </rPr>
      <t>p</t>
    </r>
    <phoneticPr fontId="2"/>
  </si>
  <si>
    <r>
      <t>PL</t>
    </r>
    <r>
      <rPr>
        <vertAlign val="subscript"/>
        <sz val="11"/>
        <color theme="1"/>
        <rFont val="Arial"/>
        <family val="2"/>
      </rPr>
      <t>PJ,X,lines,p</t>
    </r>
    <phoneticPr fontId="2"/>
  </si>
  <si>
    <r>
      <t xml:space="preserve">Project transmission line loss at transmission lines in the project area </t>
    </r>
    <r>
      <rPr>
        <i/>
        <sz val="11"/>
        <color theme="1"/>
        <rFont val="Arial"/>
        <family val="2"/>
      </rPr>
      <t>X</t>
    </r>
    <r>
      <rPr>
        <sz val="11"/>
        <color theme="1"/>
        <rFont val="Arial"/>
        <family val="2"/>
      </rPr>
      <t xml:space="preserve"> during the period </t>
    </r>
    <r>
      <rPr>
        <i/>
        <sz val="11"/>
        <color theme="1"/>
        <rFont val="Arial"/>
        <family val="2"/>
      </rPr>
      <t>p</t>
    </r>
    <phoneticPr fontId="2"/>
  </si>
  <si>
    <r>
      <t>PL</t>
    </r>
    <r>
      <rPr>
        <vertAlign val="subscript"/>
        <sz val="11"/>
        <rFont val="Arial"/>
        <family val="2"/>
      </rPr>
      <t>RE,linei,p</t>
    </r>
    <phoneticPr fontId="2"/>
  </si>
  <si>
    <r>
      <t>Reference transmission line loss at transmission line</t>
    </r>
    <r>
      <rPr>
        <i/>
        <sz val="11"/>
        <color theme="1"/>
        <rFont val="Arial"/>
        <family val="2"/>
      </rPr>
      <t xml:space="preserve"> i </t>
    </r>
    <r>
      <rPr>
        <sz val="11"/>
        <color theme="1"/>
        <rFont val="Arial"/>
        <family val="2"/>
      </rPr>
      <t xml:space="preserve">during the period </t>
    </r>
    <r>
      <rPr>
        <i/>
        <sz val="11"/>
        <color theme="1"/>
        <rFont val="Arial"/>
        <family val="2"/>
      </rPr>
      <t xml:space="preserve">p </t>
    </r>
    <phoneticPr fontId="2"/>
  </si>
  <si>
    <r>
      <t>PL</t>
    </r>
    <r>
      <rPr>
        <vertAlign val="subscript"/>
        <sz val="11"/>
        <color theme="1"/>
        <rFont val="Arial"/>
        <family val="2"/>
      </rPr>
      <t>RE,linei,t</t>
    </r>
    <phoneticPr fontId="2"/>
  </si>
  <si>
    <r>
      <t xml:space="preserve">Reference transmission line loss at transmission line </t>
    </r>
    <r>
      <rPr>
        <i/>
        <sz val="11"/>
        <color theme="1"/>
        <rFont val="Arial"/>
        <family val="2"/>
      </rPr>
      <t>i</t>
    </r>
    <r>
      <rPr>
        <sz val="11"/>
        <color theme="1"/>
        <rFont val="Arial"/>
        <family val="2"/>
      </rPr>
      <t xml:space="preserve"> at the time</t>
    </r>
    <r>
      <rPr>
        <i/>
        <sz val="11"/>
        <color theme="1"/>
        <rFont val="Arial"/>
        <family val="2"/>
      </rPr>
      <t xml:space="preserve"> t</t>
    </r>
    <phoneticPr fontId="2"/>
  </si>
  <si>
    <r>
      <t>Q</t>
    </r>
    <r>
      <rPr>
        <vertAlign val="subscript"/>
        <sz val="11"/>
        <color theme="1"/>
        <rFont val="Arial"/>
        <family val="2"/>
      </rPr>
      <t>RE,k,i,t</t>
    </r>
    <phoneticPr fontId="2"/>
  </si>
  <si>
    <r>
      <t>Reference reactive power at the bus k of transmission line</t>
    </r>
    <r>
      <rPr>
        <i/>
        <sz val="11"/>
        <color theme="1"/>
        <rFont val="Arial"/>
        <family val="2"/>
      </rPr>
      <t xml:space="preserve"> i</t>
    </r>
    <r>
      <rPr>
        <sz val="11"/>
        <color theme="1"/>
        <rFont val="Arial"/>
        <family val="2"/>
      </rPr>
      <t xml:space="preserve"> at the time</t>
    </r>
    <r>
      <rPr>
        <i/>
        <sz val="11"/>
        <color theme="1"/>
        <rFont val="Arial"/>
        <family val="2"/>
      </rPr>
      <t xml:space="preserve"> t </t>
    </r>
    <phoneticPr fontId="2"/>
  </si>
  <si>
    <r>
      <t>V</t>
    </r>
    <r>
      <rPr>
        <vertAlign val="subscript"/>
        <sz val="11"/>
        <color theme="1"/>
        <rFont val="Arial"/>
        <family val="2"/>
      </rPr>
      <t>RE,l,i,t</t>
    </r>
    <phoneticPr fontId="2"/>
  </si>
  <si>
    <r>
      <t>Reference voltage at the bus</t>
    </r>
    <r>
      <rPr>
        <i/>
        <sz val="11"/>
        <color theme="1"/>
        <rFont val="Arial"/>
        <family val="2"/>
      </rPr>
      <t xml:space="preserve"> l </t>
    </r>
    <r>
      <rPr>
        <sz val="11"/>
        <color theme="1"/>
        <rFont val="Arial"/>
        <family val="2"/>
      </rPr>
      <t>of transmission line</t>
    </r>
    <r>
      <rPr>
        <i/>
        <sz val="11"/>
        <color theme="1"/>
        <rFont val="Arial"/>
        <family val="2"/>
      </rPr>
      <t xml:space="preserve"> i </t>
    </r>
    <r>
      <rPr>
        <sz val="11"/>
        <color theme="1"/>
        <rFont val="Arial"/>
        <family val="2"/>
      </rPr>
      <t>at the time</t>
    </r>
    <r>
      <rPr>
        <i/>
        <sz val="11"/>
        <color theme="1"/>
        <rFont val="Arial"/>
        <family val="2"/>
      </rPr>
      <t xml:space="preserve"> t</t>
    </r>
    <phoneticPr fontId="2"/>
  </si>
  <si>
    <r>
      <t>PL</t>
    </r>
    <r>
      <rPr>
        <vertAlign val="subscript"/>
        <sz val="11"/>
        <color theme="1"/>
        <rFont val="Arial"/>
        <family val="2"/>
      </rPr>
      <t>PJ,linei,p</t>
    </r>
    <phoneticPr fontId="2"/>
  </si>
  <si>
    <r>
      <t xml:space="preserve">Project transmission line loss at transmission line </t>
    </r>
    <r>
      <rPr>
        <i/>
        <sz val="11"/>
        <color theme="1"/>
        <rFont val="Arial"/>
        <family val="2"/>
      </rPr>
      <t xml:space="preserve">i </t>
    </r>
    <r>
      <rPr>
        <sz val="11"/>
        <color theme="1"/>
        <rFont val="Arial"/>
        <family val="2"/>
      </rPr>
      <t xml:space="preserve">during the period </t>
    </r>
    <r>
      <rPr>
        <i/>
        <sz val="11"/>
        <color theme="1"/>
        <rFont val="Arial"/>
        <family val="2"/>
      </rPr>
      <t>p</t>
    </r>
    <phoneticPr fontId="2"/>
  </si>
  <si>
    <r>
      <t>PL</t>
    </r>
    <r>
      <rPr>
        <vertAlign val="subscript"/>
        <sz val="11"/>
        <color theme="1"/>
        <rFont val="Arial"/>
        <family val="2"/>
      </rPr>
      <t>PJ,linei,t</t>
    </r>
    <phoneticPr fontId="2"/>
  </si>
  <si>
    <r>
      <t xml:space="preserve">Project transmission line loss at transmission line </t>
    </r>
    <r>
      <rPr>
        <i/>
        <sz val="11"/>
        <color theme="1"/>
        <rFont val="Arial"/>
        <family val="2"/>
      </rPr>
      <t>i</t>
    </r>
    <r>
      <rPr>
        <sz val="11"/>
        <color theme="1"/>
        <rFont val="Arial"/>
        <family val="2"/>
      </rPr>
      <t xml:space="preserve"> at the time</t>
    </r>
    <r>
      <rPr>
        <i/>
        <sz val="11"/>
        <color theme="1"/>
        <rFont val="Arial"/>
        <family val="2"/>
      </rPr>
      <t xml:space="preserve"> t</t>
    </r>
    <phoneticPr fontId="2"/>
  </si>
  <si>
    <r>
      <t>EF</t>
    </r>
    <r>
      <rPr>
        <vertAlign val="subscript"/>
        <sz val="11"/>
        <color theme="1"/>
        <rFont val="Arial"/>
        <family val="2"/>
      </rPr>
      <t>Grid</t>
    </r>
    <phoneticPr fontId="2"/>
  </si>
  <si>
    <r>
      <t>CO</t>
    </r>
    <r>
      <rPr>
        <vertAlign val="subscript"/>
        <sz val="11"/>
        <rFont val="Arial"/>
        <family val="2"/>
      </rPr>
      <t xml:space="preserve">2 </t>
    </r>
    <r>
      <rPr>
        <sz val="11"/>
        <rFont val="Arial"/>
        <family val="2"/>
      </rPr>
      <t>emission factor for grid</t>
    </r>
    <phoneticPr fontId="2"/>
  </si>
  <si>
    <r>
      <t xml:space="preserve"> tCO</t>
    </r>
    <r>
      <rPr>
        <vertAlign val="subscript"/>
        <sz val="11"/>
        <color theme="1"/>
        <rFont val="Arial"/>
        <family val="2"/>
      </rPr>
      <t>2</t>
    </r>
    <r>
      <rPr>
        <sz val="11"/>
        <color theme="1"/>
        <rFont val="Arial"/>
        <family val="2"/>
      </rPr>
      <t>/MWh</t>
    </r>
    <phoneticPr fontId="2"/>
  </si>
  <si>
    <r>
      <t>Ratio</t>
    </r>
    <r>
      <rPr>
        <vertAlign val="subscript"/>
        <sz val="11"/>
        <color theme="1"/>
        <rFont val="Arial"/>
        <family val="2"/>
      </rPr>
      <t>mode</t>
    </r>
    <phoneticPr fontId="2"/>
  </si>
  <si>
    <r>
      <t>Mode value of Ratio</t>
    </r>
    <r>
      <rPr>
        <vertAlign val="subscript"/>
        <sz val="11"/>
        <rFont val="Arial"/>
        <family val="2"/>
      </rPr>
      <t>k</t>
    </r>
    <r>
      <rPr>
        <sz val="11"/>
        <rFont val="Arial"/>
        <family val="2"/>
      </rPr>
      <t xml:space="preserve"> of V</t>
    </r>
    <r>
      <rPr>
        <vertAlign val="subscript"/>
        <sz val="11"/>
        <rFont val="Arial"/>
        <family val="2"/>
      </rPr>
      <t>k,i</t>
    </r>
    <r>
      <rPr>
        <sz val="11"/>
        <rFont val="Arial"/>
        <family val="2"/>
      </rPr>
      <t xml:space="preserve"> to the base voltage V</t>
    </r>
    <r>
      <rPr>
        <vertAlign val="subscript"/>
        <sz val="11"/>
        <rFont val="Arial"/>
        <family val="2"/>
      </rPr>
      <t>base,i</t>
    </r>
    <r>
      <rPr>
        <sz val="11"/>
        <rFont val="Arial"/>
        <family val="2"/>
      </rPr>
      <t xml:space="preserve"> of transmission line</t>
    </r>
    <r>
      <rPr>
        <i/>
        <sz val="11"/>
        <rFont val="Arial"/>
        <family val="2"/>
      </rPr>
      <t xml:space="preserve"> i</t>
    </r>
    <phoneticPr fontId="2"/>
  </si>
  <si>
    <r>
      <t>R</t>
    </r>
    <r>
      <rPr>
        <vertAlign val="subscript"/>
        <sz val="11"/>
        <color theme="1"/>
        <rFont val="Arial"/>
        <family val="2"/>
      </rPr>
      <t>i</t>
    </r>
    <phoneticPr fontId="2"/>
  </si>
  <si>
    <r>
      <t xml:space="preserve">Resistance of transmission line </t>
    </r>
    <r>
      <rPr>
        <i/>
        <sz val="11"/>
        <color theme="1"/>
        <rFont val="Arial"/>
        <family val="2"/>
      </rPr>
      <t>i</t>
    </r>
    <phoneticPr fontId="2"/>
  </si>
  <si>
    <r>
      <t xml:space="preserve">Calculated by electromagnetics based on the configuration characteristics like tower geometry, conductor types, number, phasing and ground condition of circuits of overhead transmission line </t>
    </r>
    <r>
      <rPr>
        <i/>
        <sz val="11"/>
        <rFont val="Arial"/>
        <family val="2"/>
      </rPr>
      <t>i</t>
    </r>
    <r>
      <rPr>
        <sz val="11"/>
        <rFont val="Arial"/>
        <family val="2"/>
      </rPr>
      <t xml:space="preserve"> which are obtained from EGAT. The calculations are performed using a general-purpose calculation program package.</t>
    </r>
    <phoneticPr fontId="2"/>
  </si>
  <si>
    <r>
      <t>X</t>
    </r>
    <r>
      <rPr>
        <vertAlign val="subscript"/>
        <sz val="11"/>
        <color theme="1"/>
        <rFont val="Arial"/>
        <family val="2"/>
      </rPr>
      <t>i</t>
    </r>
    <phoneticPr fontId="2"/>
  </si>
  <si>
    <r>
      <t xml:space="preserve">Reactance of transmission line </t>
    </r>
    <r>
      <rPr>
        <i/>
        <sz val="11"/>
        <color theme="1"/>
        <rFont val="Arial"/>
        <family val="2"/>
      </rPr>
      <t>i</t>
    </r>
    <phoneticPr fontId="2"/>
  </si>
  <si>
    <r>
      <t>B</t>
    </r>
    <r>
      <rPr>
        <vertAlign val="subscript"/>
        <sz val="11"/>
        <color theme="1"/>
        <rFont val="Arial"/>
        <family val="2"/>
      </rPr>
      <t>i</t>
    </r>
    <phoneticPr fontId="2"/>
  </si>
  <si>
    <r>
      <t xml:space="preserve">Susceptance of transmission line </t>
    </r>
    <r>
      <rPr>
        <i/>
        <sz val="11"/>
        <color theme="1"/>
        <rFont val="Arial"/>
        <family val="2"/>
      </rPr>
      <t>i</t>
    </r>
    <phoneticPr fontId="2"/>
  </si>
  <si>
    <r>
      <t>V</t>
    </r>
    <r>
      <rPr>
        <vertAlign val="subscript"/>
        <sz val="11"/>
        <color theme="1"/>
        <rFont val="Arial"/>
        <family val="2"/>
      </rPr>
      <t xml:space="preserve">base,i </t>
    </r>
    <phoneticPr fontId="2"/>
  </si>
  <si>
    <r>
      <t>Base voltage of transmission line</t>
    </r>
    <r>
      <rPr>
        <i/>
        <sz val="11"/>
        <color theme="1"/>
        <rFont val="Arial"/>
        <family val="2"/>
      </rPr>
      <t xml:space="preserve"> i</t>
    </r>
    <phoneticPr fontId="2"/>
  </si>
  <si>
    <r>
      <t>Specification of transmission line</t>
    </r>
    <r>
      <rPr>
        <i/>
        <sz val="11"/>
        <rFont val="Arial"/>
        <family val="2"/>
      </rPr>
      <t xml:space="preserve"> i</t>
    </r>
    <phoneticPr fontId="2"/>
  </si>
  <si>
    <r>
      <t>V</t>
    </r>
    <r>
      <rPr>
        <vertAlign val="subscript"/>
        <sz val="11"/>
        <color theme="1"/>
        <rFont val="Arial"/>
        <family val="2"/>
      </rPr>
      <t>RE,k,i</t>
    </r>
    <phoneticPr fontId="2"/>
  </si>
  <si>
    <r>
      <t xml:space="preserve">Reference voltage at the bus </t>
    </r>
    <r>
      <rPr>
        <i/>
        <sz val="11"/>
        <color theme="1"/>
        <rFont val="Arial"/>
        <family val="2"/>
      </rPr>
      <t xml:space="preserve">k </t>
    </r>
    <r>
      <rPr>
        <sz val="11"/>
        <color theme="1"/>
        <rFont val="Arial"/>
        <family val="2"/>
      </rPr>
      <t>of transmission line</t>
    </r>
    <r>
      <rPr>
        <i/>
        <sz val="11"/>
        <color theme="1"/>
        <rFont val="Arial"/>
        <family val="2"/>
      </rPr>
      <t xml:space="preserve"> i </t>
    </r>
    <phoneticPr fontId="2"/>
  </si>
  <si>
    <r>
      <t xml:space="preserve">Table3: </t>
    </r>
    <r>
      <rPr>
        <b/>
        <i/>
        <sz val="11"/>
        <color theme="1"/>
        <rFont val="Arial"/>
        <family val="2"/>
      </rPr>
      <t>Ex-ante</t>
    </r>
    <r>
      <rPr>
        <b/>
        <sz val="11"/>
        <color theme="1"/>
        <rFont val="Arial"/>
        <family val="2"/>
      </rPr>
      <t xml:space="preserve"> estimation of CO</t>
    </r>
    <r>
      <rPr>
        <b/>
        <vertAlign val="subscript"/>
        <sz val="11"/>
        <color theme="1"/>
        <rFont val="Arial"/>
        <family val="2"/>
      </rPr>
      <t>2</t>
    </r>
    <r>
      <rPr>
        <b/>
        <sz val="11"/>
        <color theme="1"/>
        <rFont val="Arial"/>
        <family val="2"/>
      </rPr>
      <t xml:space="preserve"> emission reductions</t>
    </r>
    <phoneticPr fontId="2"/>
  </si>
  <si>
    <r>
      <t>CO</t>
    </r>
    <r>
      <rPr>
        <b/>
        <vertAlign val="subscript"/>
        <sz val="11"/>
        <color theme="0"/>
        <rFont val="Arial"/>
        <family val="2"/>
      </rPr>
      <t>2</t>
    </r>
    <r>
      <rPr>
        <b/>
        <sz val="11"/>
        <color theme="0"/>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</si>
  <si>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</si>
  <si>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Role</t>
  </si>
  <si>
    <t>Responsible personnel</t>
    <phoneticPr fontId="26"/>
  </si>
  <si>
    <t>Monitoring Structure Sheet [Attachment to Project Design Document]</t>
  </si>
  <si>
    <t>Monitoring Report Sheet (Input Sheet) [For Verification]</t>
  </si>
  <si>
    <t>Monitoring Report Sheet (Calculation Process Sheet) [For Verification]</t>
    <phoneticPr fontId="2"/>
  </si>
  <si>
    <t>Table 1: Parameters monitored ex post</t>
    <phoneticPr fontId="26"/>
  </si>
  <si>
    <t>Table 2: Project-specific parameters fixed ex ante</t>
    <phoneticPr fontId="26"/>
  </si>
  <si>
    <r>
      <t xml:space="preserve">Table3: </t>
    </r>
    <r>
      <rPr>
        <b/>
        <i/>
        <sz val="11"/>
        <color theme="1"/>
        <rFont val="Arial"/>
        <family val="2"/>
      </rPr>
      <t>Ex-post</t>
    </r>
    <r>
      <rPr>
        <b/>
        <sz val="11"/>
        <color theme="1"/>
        <rFont val="Arial"/>
        <family val="2"/>
      </rPr>
      <t xml:space="preserve"> calculation of CO</t>
    </r>
    <r>
      <rPr>
        <b/>
        <vertAlign val="subscript"/>
        <sz val="11"/>
        <color theme="1"/>
        <rFont val="Arial"/>
        <family val="2"/>
      </rPr>
      <t>2</t>
    </r>
    <r>
      <rPr>
        <b/>
        <sz val="11"/>
        <color theme="1"/>
        <rFont val="Arial"/>
        <family val="2"/>
      </rPr>
      <t xml:space="preserve"> emission reductions</t>
    </r>
    <phoneticPr fontId="2"/>
  </si>
  <si>
    <t>Monitoring period</t>
    <phoneticPr fontId="2"/>
  </si>
  <si>
    <t>Monitoring period</t>
    <phoneticPr fontId="26"/>
  </si>
  <si>
    <t>(k)</t>
    <phoneticPr fontId="2"/>
  </si>
  <si>
    <t>Monitored Values</t>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</si>
  <si>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are sent to OPENVQ system automatically.
 5) Measurands at every five minutes are considered to identify power grid condition on OPENVQ system. 
An electrical power meter has been in place before the introduction of OPENVQ and properly managed in line with the procedures established by EGAT. </t>
    <phoneticPr fontId="2"/>
  </si>
  <si>
    <t>Responsible for project management</t>
    <phoneticPr fontId="26"/>
  </si>
  <si>
    <t>The person to check the data from OPENVQ system for monitoring tasks.</t>
    <phoneticPr fontId="26"/>
  </si>
  <si>
    <t>General Manager
(Stationed in Japan)</t>
    <phoneticPr fontId="26"/>
  </si>
  <si>
    <t>Project Manager
(Stationed in Japan)</t>
    <phoneticPr fontId="26"/>
  </si>
  <si>
    <t>Project Manager
(Stationed in Thailand)</t>
    <phoneticPr fontId="26"/>
  </si>
  <si>
    <t>Chief of system operation
(Stationed in Japan)</t>
    <phoneticPr fontId="26"/>
  </si>
  <si>
    <t>Chief of system operation
(Stationed in Thailand)</t>
    <phoneticPr fontId="26"/>
  </si>
  <si>
    <t>Data director
(Stationed in Japan)</t>
    <phoneticPr fontId="26"/>
  </si>
  <si>
    <t>Responsible for OPENVQ system manegement in Japan and monitoring.</t>
    <phoneticPr fontId="26"/>
  </si>
  <si>
    <t>Responsible for OPENVQ system manegement in Thailand and monitoring.</t>
    <phoneticPr fontId="26"/>
  </si>
  <si>
    <t>The person for operating OPENVQ system, monitoring OPENVQ system condition, first responder in case of trouble in Japan.</t>
    <phoneticPr fontId="26"/>
  </si>
  <si>
    <t>The person for operating OPENVQ system, monitoring OPENVQ system condition, first responder in case of trouble in Thailand.</t>
    <phoneticPr fontId="26"/>
  </si>
  <si>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are sent to OPENVQ system automatically.
 5) Measurands at every five minutes are considered to identify power grid condition on OPENVQ system. 
Electrical power meter has been in place before the introduction of OPENVQ and properly managed in line with the procedures established by EGAT. </t>
    <phoneticPr fontId="2"/>
  </si>
  <si>
    <t>R(pu)</t>
    <phoneticPr fontId="28"/>
  </si>
  <si>
    <t>X</t>
  </si>
  <si>
    <t>B</t>
  </si>
  <si>
    <r>
      <t xml:space="preserve">ID 
Transmission Line </t>
    </r>
    <r>
      <rPr>
        <i/>
        <sz val="10"/>
        <color theme="1"/>
        <rFont val="Arial"/>
        <family val="2"/>
      </rPr>
      <t>i</t>
    </r>
    <phoneticPr fontId="26"/>
  </si>
  <si>
    <r>
      <t>Described in the separate sheet "Value Vbase,i,Ri,Xi,Bi,V</t>
    </r>
    <r>
      <rPr>
        <vertAlign val="subscript"/>
        <sz val="11"/>
        <color theme="1"/>
        <rFont val="Arial"/>
        <family val="2"/>
      </rPr>
      <t>RE,k,i</t>
    </r>
    <r>
      <rPr>
        <sz val="11"/>
        <color theme="1"/>
        <rFont val="Arial"/>
        <family val="2"/>
      </rPr>
      <t>"</t>
    </r>
    <phoneticPr fontId="2"/>
  </si>
  <si>
    <r>
      <t>V</t>
    </r>
    <r>
      <rPr>
        <vertAlign val="subscript"/>
        <sz val="10.5"/>
        <color theme="1"/>
        <rFont val="Arial"/>
        <family val="2"/>
      </rPr>
      <t>base,I</t>
    </r>
    <r>
      <rPr>
        <sz val="10.5"/>
        <color theme="1"/>
        <rFont val="Arial"/>
        <family val="2"/>
      </rPr>
      <t xml:space="preserve"> (kV)</t>
    </r>
    <phoneticPr fontId="28"/>
  </si>
  <si>
    <r>
      <t>V</t>
    </r>
    <r>
      <rPr>
        <vertAlign val="subscript"/>
        <sz val="10.5"/>
        <color theme="1"/>
        <rFont val="Arial"/>
        <family val="2"/>
      </rPr>
      <t>base,I</t>
    </r>
    <r>
      <rPr>
        <sz val="10.5"/>
        <color theme="1"/>
        <rFont val="Arial"/>
        <family val="2"/>
      </rPr>
      <t xml:space="preserve"> (V)</t>
    </r>
    <phoneticPr fontId="28"/>
  </si>
  <si>
    <r>
      <t>R</t>
    </r>
    <r>
      <rPr>
        <vertAlign val="subscript"/>
        <sz val="10.5"/>
        <color theme="1"/>
        <rFont val="Arial"/>
        <family val="2"/>
      </rPr>
      <t>i</t>
    </r>
    <r>
      <rPr>
        <sz val="10.5"/>
        <color theme="1"/>
        <rFont val="Arial"/>
        <family val="2"/>
      </rPr>
      <t>(Ω)</t>
    </r>
    <phoneticPr fontId="28"/>
  </si>
  <si>
    <r>
      <t>X</t>
    </r>
    <r>
      <rPr>
        <vertAlign val="subscript"/>
        <sz val="10.5"/>
        <color theme="1"/>
        <rFont val="Arial"/>
        <family val="2"/>
      </rPr>
      <t>i</t>
    </r>
    <r>
      <rPr>
        <sz val="10.5"/>
        <color theme="1"/>
        <rFont val="Arial"/>
        <family val="2"/>
      </rPr>
      <t>(Ω)</t>
    </r>
    <phoneticPr fontId="28"/>
  </si>
  <si>
    <r>
      <t>B</t>
    </r>
    <r>
      <rPr>
        <vertAlign val="subscript"/>
        <sz val="10.5"/>
        <color theme="1"/>
        <rFont val="Arial"/>
        <family val="2"/>
      </rPr>
      <t>i</t>
    </r>
    <r>
      <rPr>
        <sz val="10.5"/>
        <color theme="1"/>
        <rFont val="Arial"/>
        <family val="2"/>
      </rPr>
      <t>(S)</t>
    </r>
    <phoneticPr fontId="28"/>
  </si>
  <si>
    <r>
      <t>V</t>
    </r>
    <r>
      <rPr>
        <vertAlign val="subscript"/>
        <sz val="10.5"/>
        <color theme="1"/>
        <rFont val="Arial"/>
        <family val="2"/>
      </rPr>
      <t xml:space="preserve">RE,k,I </t>
    </r>
    <r>
      <rPr>
        <sz val="10.5"/>
        <color theme="1"/>
        <rFont val="Arial"/>
        <family val="2"/>
      </rPr>
      <t>(V)</t>
    </r>
    <phoneticPr fontId="2"/>
  </si>
  <si>
    <t>Reference Number: TH024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</si>
</sst>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 "/>
    <numFmt numFmtId="178" formatCode="0.000_ "/>
    <numFmt numFmtId="179" formatCode="#,##0.0"/>
    <numFmt numFmtId="180" formatCode="General;General;"/>
    <numFmt numFmtId="181" formatCode="0.0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11"/>
      <color theme="1"/>
      <name val="ＭＳ Ｐゴシック"/>
      <family val="3"/>
      <charset val="128"/>
      <scheme val="minor"/>
    </font>
    <font>
      <i/>
      <sz val="11"/>
      <color indexed="8"/>
      <name val="Arial"/>
      <family val="2"/>
    </font>
    <font>
      <vertAlign val="subscript"/>
      <sz val="11"/>
      <color rgb="FF000000"/>
      <name val="Arial"/>
      <family val="2"/>
    </font>
    <font>
      <sz val="11"/>
      <color theme="1"/>
      <name val="Arial"/>
      <family val="2"/>
    </font>
    <font>
      <b/>
      <sz val="11"/>
      <color theme="1"/>
      <name val="Arial"/>
      <family val="2"/>
    </font>
    <font>
      <sz val="11"/>
      <color theme="0"/>
      <name val="Arial"/>
      <family val="2"/>
    </font>
    <font>
      <strike/>
      <sz val="11"/>
      <color rgb="FFFF0000"/>
      <name val="Arial"/>
      <family val="2"/>
    </font>
    <font>
      <i/>
      <sz val="11"/>
      <color theme="1"/>
      <name val="Arial"/>
      <family val="2"/>
    </font>
    <font>
      <vertAlign val="subscript"/>
      <sz val="11"/>
      <color theme="1"/>
      <name val="Arial"/>
      <family val="2"/>
    </font>
    <font>
      <vertAlign val="subscript"/>
      <sz val="11"/>
      <name val="Arial"/>
      <family val="2"/>
    </font>
    <font>
      <b/>
      <sz val="11"/>
      <color theme="0"/>
      <name val="Arial"/>
      <family val="2"/>
    </font>
    <font>
      <i/>
      <sz val="11"/>
      <name val="Arial"/>
      <family val="2"/>
    </font>
    <font>
      <b/>
      <i/>
      <sz val="11"/>
      <color theme="1"/>
      <name val="Arial"/>
      <family val="2"/>
    </font>
    <font>
      <b/>
      <vertAlign val="subscript"/>
      <sz val="11"/>
      <color theme="1"/>
      <name val="Arial"/>
      <family val="2"/>
    </font>
    <font>
      <b/>
      <vertAlign val="subscript"/>
      <sz val="11"/>
      <color theme="0"/>
      <name val="Arial"/>
      <family val="2"/>
    </font>
    <font>
      <sz val="11"/>
      <color rgb="FFFF0000"/>
      <name val="Arial"/>
      <family val="2"/>
    </font>
    <font>
      <sz val="6"/>
      <name val="ＭＳ Ｐゴシック"/>
      <family val="3"/>
      <charset val="128"/>
      <scheme val="minor"/>
    </font>
    <font>
      <sz val="11"/>
      <color theme="1"/>
      <name val="ＭＳ Ｐゴシック"/>
      <family val="2"/>
      <charset val="128"/>
    </font>
    <font>
      <sz val="6"/>
      <name val="ＭＳ Ｐゴシック"/>
      <family val="2"/>
      <charset val="128"/>
    </font>
    <font>
      <sz val="10"/>
      <color theme="1"/>
      <name val="Arial"/>
      <family val="2"/>
    </font>
    <font>
      <i/>
      <sz val="10"/>
      <color theme="1"/>
      <name val="Arial"/>
      <family val="2"/>
    </font>
    <font>
      <sz val="10.5"/>
      <color theme="1"/>
      <name val="Arial"/>
      <family val="2"/>
    </font>
    <font>
      <vertAlign val="subscript"/>
      <sz val="10.5"/>
      <color theme="1"/>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27" fillId="0" borderId="0">
      <alignment vertical="center"/>
    </xf>
  </cellStyleXfs>
  <cellXfs count="1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lignment vertical="center"/>
    </xf>
    <xf numFmtId="176" fontId="3" fillId="0" borderId="6" xfId="1" applyNumberFormat="1" applyFont="1" applyFill="1" applyBorder="1">
      <alignment vertical="center"/>
    </xf>
    <xf numFmtId="0" fontId="3" fillId="0" borderId="6" xfId="1" applyFont="1" applyFill="1" applyBorder="1">
      <alignment vertical="center"/>
    </xf>
    <xf numFmtId="0" fontId="3" fillId="2" borderId="6" xfId="0" applyFont="1" applyFill="1" applyBorder="1" applyAlignment="1">
      <alignment horizontal="center"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6" borderId="12"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8" borderId="6" xfId="0" applyFont="1" applyFill="1" applyBorder="1">
      <alignment vertical="center"/>
    </xf>
    <xf numFmtId="0" fontId="16" fillId="8" borderId="6" xfId="0" applyFont="1" applyFill="1" applyBorder="1" applyAlignment="1">
      <alignment horizontal="center" vertical="center"/>
    </xf>
    <xf numFmtId="0" fontId="8" fillId="4" borderId="0" xfId="0" applyFont="1" applyFill="1" applyAlignment="1">
      <alignment horizontal="right" vertical="center"/>
    </xf>
    <xf numFmtId="0" fontId="8" fillId="4" borderId="0" xfId="0" applyFont="1" applyFill="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13" fillId="6" borderId="1" xfId="0" applyFont="1" applyFill="1" applyBorder="1">
      <alignment vertical="center"/>
    </xf>
    <xf numFmtId="0" fontId="13" fillId="6" borderId="1" xfId="0" applyFont="1" applyFill="1" applyBorder="1" applyAlignment="1">
      <alignment vertical="center" wrapText="1"/>
    </xf>
    <xf numFmtId="0" fontId="13" fillId="6" borderId="1" xfId="0" applyFont="1" applyFill="1" applyBorder="1" applyAlignment="1">
      <alignment horizontal="center" vertical="center"/>
    </xf>
    <xf numFmtId="0" fontId="18" fillId="6" borderId="1" xfId="0" applyFont="1" applyFill="1" applyBorder="1">
      <alignment vertical="center"/>
    </xf>
    <xf numFmtId="0" fontId="7" fillId="6" borderId="1" xfId="0" applyFont="1" applyFill="1" applyBorder="1" applyAlignment="1">
      <alignment horizontal="center" vertical="center"/>
    </xf>
    <xf numFmtId="0" fontId="7" fillId="6" borderId="1" xfId="0" applyFont="1" applyFill="1" applyBorder="1">
      <alignment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13" fillId="6" borderId="2" xfId="0" applyFont="1" applyFill="1" applyBorder="1">
      <alignment vertical="center"/>
    </xf>
    <xf numFmtId="0" fontId="9" fillId="0" borderId="0" xfId="0" applyFont="1">
      <alignment vertical="center"/>
    </xf>
    <xf numFmtId="0" fontId="5" fillId="0" borderId="0" xfId="0" applyFont="1">
      <alignment vertical="center"/>
    </xf>
    <xf numFmtId="0" fontId="3" fillId="6" borderId="13" xfId="0" applyFont="1" applyFill="1" applyBorder="1">
      <alignment vertical="center"/>
    </xf>
    <xf numFmtId="0" fontId="3" fillId="6" borderId="11" xfId="0" applyFont="1" applyFill="1" applyBorder="1">
      <alignment vertical="center"/>
    </xf>
    <xf numFmtId="176" fontId="13" fillId="6" borderId="1" xfId="0" applyNumberFormat="1" applyFont="1" applyFill="1" applyBorder="1">
      <alignment vertical="center"/>
    </xf>
    <xf numFmtId="178" fontId="3" fillId="0" borderId="6" xfId="0" applyNumberFormat="1" applyFont="1" applyBorder="1">
      <alignment vertical="center"/>
    </xf>
    <xf numFmtId="179" fontId="3" fillId="0" borderId="6" xfId="0" applyNumberFormat="1" applyFont="1" applyBorder="1">
      <alignment vertical="center"/>
    </xf>
    <xf numFmtId="177" fontId="3" fillId="0" borderId="6" xfId="0" applyNumberFormat="1" applyFont="1" applyBorder="1">
      <alignment vertical="center"/>
    </xf>
    <xf numFmtId="176" fontId="3" fillId="0" borderId="6" xfId="0" applyNumberFormat="1" applyFont="1" applyBorder="1">
      <alignment vertical="center"/>
    </xf>
    <xf numFmtId="38" fontId="13" fillId="2" borderId="1" xfId="2" applyFont="1" applyFill="1" applyBorder="1" applyProtection="1">
      <alignment vertical="center"/>
      <protection locked="0"/>
    </xf>
    <xf numFmtId="0" fontId="13"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7" fillId="0" borderId="1" xfId="0" applyFont="1" applyBorder="1" applyProtection="1">
      <alignment vertical="center"/>
      <protection locked="0"/>
    </xf>
    <xf numFmtId="0" fontId="13" fillId="2" borderId="1" xfId="0" applyFont="1" applyFill="1" applyBorder="1" applyAlignment="1" applyProtection="1">
      <alignment vertical="center" wrapText="1"/>
      <protection locked="0"/>
    </xf>
    <xf numFmtId="0" fontId="13" fillId="0" borderId="1" xfId="0" applyFont="1" applyBorder="1" applyProtection="1">
      <alignment vertical="center"/>
      <protection locked="0"/>
    </xf>
    <xf numFmtId="0" fontId="7" fillId="0" borderId="1" xfId="0" quotePrefix="1"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38" fontId="7" fillId="2" borderId="1" xfId="2" quotePrefix="1" applyFont="1" applyFill="1" applyBorder="1" applyAlignment="1" applyProtection="1">
      <alignment vertical="center" wrapText="1"/>
      <protection locked="0"/>
    </xf>
    <xf numFmtId="38" fontId="13" fillId="2" borderId="1" xfId="2" applyFont="1" applyFill="1" applyBorder="1" applyAlignment="1" applyProtection="1">
      <alignment vertical="center" wrapText="1"/>
      <protection locked="0"/>
    </xf>
    <xf numFmtId="177" fontId="13" fillId="2" borderId="1" xfId="2" applyNumberFormat="1" applyFont="1" applyFill="1" applyBorder="1" applyProtection="1">
      <alignment vertical="center"/>
      <protection locked="0"/>
    </xf>
    <xf numFmtId="178" fontId="13" fillId="0" borderId="1" xfId="0" applyNumberFormat="1" applyFont="1" applyBorder="1" applyProtection="1">
      <alignment vertical="center"/>
      <protection locked="0"/>
    </xf>
    <xf numFmtId="176" fontId="13" fillId="0" borderId="1" xfId="0" applyNumberFormat="1" applyFont="1" applyBorder="1" applyProtection="1">
      <alignment vertical="center"/>
      <protection locked="0"/>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0" borderId="1" xfId="0" applyFont="1" applyBorder="1" applyAlignment="1" applyProtection="1">
      <alignment vertical="center" wrapText="1"/>
      <protection locked="0"/>
    </xf>
    <xf numFmtId="0" fontId="20" fillId="10" borderId="18"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3" fillId="0" borderId="7" xfId="0" applyFont="1" applyBorder="1">
      <alignment vertical="center"/>
    </xf>
    <xf numFmtId="178" fontId="13" fillId="6" borderId="1" xfId="0" applyNumberFormat="1" applyFont="1" applyFill="1" applyBorder="1" applyProtection="1">
      <alignment vertical="center"/>
    </xf>
    <xf numFmtId="176" fontId="13" fillId="6" borderId="1" xfId="0" applyNumberFormat="1" applyFont="1" applyFill="1" applyBorder="1" applyProtection="1">
      <alignment vertical="center"/>
    </xf>
    <xf numFmtId="181" fontId="13" fillId="0" borderId="1" xfId="0" applyNumberFormat="1" applyFont="1" applyBorder="1" applyProtection="1">
      <alignment vertical="center"/>
      <protection locked="0"/>
    </xf>
    <xf numFmtId="38" fontId="13" fillId="0" borderId="1" xfId="2" applyFont="1" applyFill="1" applyBorder="1" applyProtection="1">
      <alignment vertical="center"/>
      <protection locked="0"/>
    </xf>
    <xf numFmtId="0" fontId="27" fillId="0" borderId="0" xfId="3">
      <alignment vertical="center"/>
    </xf>
    <xf numFmtId="0" fontId="29" fillId="6" borderId="19" xfId="3" applyFont="1" applyFill="1" applyBorder="1" applyAlignment="1">
      <alignment vertical="center" wrapText="1"/>
    </xf>
    <xf numFmtId="176" fontId="13" fillId="0" borderId="1" xfId="0" applyNumberFormat="1" applyFont="1" applyFill="1" applyBorder="1" applyProtection="1">
      <alignment vertical="center"/>
      <protection locked="0"/>
    </xf>
    <xf numFmtId="0" fontId="31" fillId="6" borderId="19" xfId="3" applyFont="1" applyFill="1" applyBorder="1">
      <alignment vertical="center"/>
    </xf>
    <xf numFmtId="0" fontId="31" fillId="0" borderId="19" xfId="3" applyFont="1" applyBorder="1">
      <alignment vertical="center"/>
    </xf>
    <xf numFmtId="3" fontId="31" fillId="0" borderId="19" xfId="3" applyNumberFormat="1" applyFont="1" applyBorder="1">
      <alignment vertical="center"/>
    </xf>
    <xf numFmtId="0" fontId="31" fillId="6" borderId="19" xfId="0" applyFont="1" applyFill="1" applyBorder="1">
      <alignment vertical="center"/>
    </xf>
    <xf numFmtId="0" fontId="13" fillId="0" borderId="1" xfId="0" applyFont="1" applyBorder="1" applyAlignment="1" applyProtection="1">
      <alignment horizontal="center" vertical="center" wrapText="1"/>
      <protection locked="0"/>
    </xf>
    <xf numFmtId="0" fontId="13" fillId="6" borderId="14" xfId="0" applyFont="1" applyFill="1" applyBorder="1" applyAlignment="1">
      <alignment vertical="center" wrapText="1"/>
    </xf>
    <xf numFmtId="0" fontId="13" fillId="6" borderId="2" xfId="0" applyFont="1" applyFill="1" applyBorder="1" applyAlignment="1">
      <alignment vertical="center" wrapText="1"/>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3" fillId="0" borderId="6" xfId="0" applyFont="1" applyBorder="1" applyAlignment="1">
      <alignment vertical="center" wrapText="1"/>
    </xf>
    <xf numFmtId="0" fontId="13" fillId="6" borderId="14"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7" fillId="9" borderId="15" xfId="0" applyFont="1" applyFill="1" applyBorder="1" applyAlignment="1" applyProtection="1">
      <alignment horizontal="left" vertical="center" wrapText="1"/>
      <protection locked="0"/>
    </xf>
    <xf numFmtId="0" fontId="7" fillId="9" borderId="2" xfId="0" applyFont="1" applyFill="1" applyBorder="1" applyAlignment="1" applyProtection="1">
      <alignment horizontal="left" vertical="center" wrapText="1"/>
      <protection locked="0"/>
    </xf>
    <xf numFmtId="0" fontId="20" fillId="5" borderId="1" xfId="0" applyFont="1" applyFill="1" applyBorder="1" applyAlignment="1">
      <alignment horizontal="center" vertical="center" wrapText="1"/>
    </xf>
    <xf numFmtId="0" fontId="20" fillId="5" borderId="3" xfId="0" applyFont="1" applyFill="1" applyBorder="1" applyAlignment="1">
      <alignment horizontal="center" vertical="center"/>
    </xf>
    <xf numFmtId="38" fontId="25" fillId="2" borderId="4" xfId="2" applyFont="1" applyFill="1" applyBorder="1" applyAlignment="1">
      <alignment horizontal="right" vertical="center"/>
    </xf>
    <xf numFmtId="38" fontId="25" fillId="2" borderId="5" xfId="2"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8" fillId="4" borderId="0" xfId="0" applyFont="1" applyFill="1" applyAlignment="1">
      <alignmen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8" fillId="4" borderId="0" xfId="0" applyFont="1" applyFill="1" applyAlignment="1">
      <alignment horizontal="left" vertical="center"/>
    </xf>
    <xf numFmtId="180" fontId="13" fillId="6" borderId="14" xfId="0" applyNumberFormat="1" applyFont="1" applyFill="1" applyBorder="1" applyAlignment="1" applyProtection="1">
      <alignment horizontal="center" vertical="center"/>
    </xf>
    <xf numFmtId="180" fontId="13" fillId="6" borderId="2" xfId="0" applyNumberFormat="1"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3" fillId="0" borderId="19" xfId="0" applyFont="1" applyBorder="1" applyAlignment="1">
      <alignment horizontal="left" vertical="center" wrapText="1"/>
    </xf>
    <xf numFmtId="0" fontId="13" fillId="6" borderId="14" xfId="0" applyFont="1" applyFill="1" applyBorder="1" applyAlignment="1">
      <alignment horizontal="center" vertical="center"/>
    </xf>
    <xf numFmtId="0" fontId="13" fillId="6" borderId="2" xfId="0" applyFont="1" applyFill="1" applyBorder="1" applyAlignment="1">
      <alignment horizontal="center" vertical="center"/>
    </xf>
    <xf numFmtId="0" fontId="20" fillId="5" borderId="14" xfId="0" applyFont="1" applyFill="1" applyBorder="1" applyAlignment="1">
      <alignment horizontal="center" vertical="center" wrapText="1"/>
    </xf>
    <xf numFmtId="0" fontId="20" fillId="5" borderId="2" xfId="0" applyFont="1" applyFill="1" applyBorder="1" applyAlignment="1">
      <alignment horizontal="center" vertical="center" wrapText="1"/>
    </xf>
  </cellXfs>
  <cellStyles count="4">
    <cellStyle name="40% - アクセント 6" xfId="1" builtinId="51"/>
    <cellStyle name="桁区切り" xfId="2" builtinId="6"/>
    <cellStyle name="標準" xfId="0" builtinId="0"/>
    <cellStyle name="標準 2" xfId="3" xr:uid="{8855B38C-C15C-42F3-AC75-D68036D0F25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1"/>
  <sheetViews>
    <sheetView showGridLines="0" tabSelected="1" view="pageBreakPreview" zoomScale="70" zoomScaleNormal="70" zoomScaleSheetLayoutView="70" workbookViewId="0"/>
  </sheetViews>
  <sheetFormatPr defaultColWidth="9" defaultRowHeight="14.25" x14ac:dyDescent="0.15"/>
  <cols>
    <col min="1" max="1" width="3.5" style="1" customWidth="1"/>
    <col min="2" max="2" width="15.5" style="1" customWidth="1"/>
    <col min="3" max="3" width="16.875" style="1" customWidth="1"/>
    <col min="4" max="4" width="32.25" style="1" customWidth="1"/>
    <col min="5" max="5" width="14.125" style="1" customWidth="1"/>
    <col min="6" max="6" width="13.125" style="1" customWidth="1"/>
    <col min="7" max="7" width="15.5" style="1" customWidth="1"/>
    <col min="8" max="8" width="20.25" style="1" customWidth="1"/>
    <col min="9" max="9" width="63.5" style="1" customWidth="1"/>
    <col min="10" max="10" width="15.75" style="1" customWidth="1"/>
    <col min="11" max="11" width="14.5" style="1" customWidth="1"/>
    <col min="12" max="16384" width="9" style="1"/>
  </cols>
  <sheetData>
    <row r="1" spans="1:11" ht="18" customHeight="1" x14ac:dyDescent="0.15">
      <c r="K1" s="10" t="s">
        <v>79</v>
      </c>
    </row>
    <row r="2" spans="1:11" ht="18" customHeight="1" x14ac:dyDescent="0.15">
      <c r="K2" s="10" t="s">
        <v>163</v>
      </c>
    </row>
    <row r="3" spans="1:11" s="58" customFormat="1" ht="27.75" customHeight="1" x14ac:dyDescent="0.15">
      <c r="A3" s="45" t="s">
        <v>78</v>
      </c>
      <c r="B3" s="45"/>
      <c r="C3" s="45"/>
      <c r="D3" s="45"/>
      <c r="E3" s="45"/>
      <c r="F3" s="45"/>
      <c r="G3" s="45"/>
      <c r="H3" s="45"/>
      <c r="I3" s="45"/>
      <c r="J3" s="45"/>
      <c r="K3" s="44"/>
    </row>
    <row r="5" spans="1:11" ht="18.75" customHeight="1" x14ac:dyDescent="0.15">
      <c r="A5" s="4" t="s">
        <v>0</v>
      </c>
      <c r="B5" s="4"/>
      <c r="E5" s="4"/>
    </row>
    <row r="6" spans="1:11" ht="18.75" customHeight="1" x14ac:dyDescent="0.15">
      <c r="A6" s="4"/>
      <c r="B6" s="46" t="s">
        <v>1</v>
      </c>
      <c r="C6" s="46" t="s">
        <v>2</v>
      </c>
      <c r="D6" s="46" t="s">
        <v>3</v>
      </c>
      <c r="E6" s="46" t="s">
        <v>4</v>
      </c>
      <c r="F6" s="46" t="s">
        <v>5</v>
      </c>
      <c r="G6" s="46" t="s">
        <v>6</v>
      </c>
      <c r="H6" s="46" t="s">
        <v>7</v>
      </c>
      <c r="I6" s="46" t="s">
        <v>8</v>
      </c>
      <c r="J6" s="46" t="s">
        <v>9</v>
      </c>
      <c r="K6" s="46" t="s">
        <v>10</v>
      </c>
    </row>
    <row r="7" spans="1:11" s="7" customFormat="1" ht="39" customHeight="1" x14ac:dyDescent="0.15">
      <c r="B7" s="46" t="s">
        <v>11</v>
      </c>
      <c r="C7" s="46" t="s">
        <v>12</v>
      </c>
      <c r="D7" s="46" t="s">
        <v>13</v>
      </c>
      <c r="E7" s="46" t="s">
        <v>14</v>
      </c>
      <c r="F7" s="46" t="s">
        <v>15</v>
      </c>
      <c r="G7" s="46" t="s">
        <v>16</v>
      </c>
      <c r="H7" s="46" t="s">
        <v>17</v>
      </c>
      <c r="I7" s="46" t="s">
        <v>18</v>
      </c>
      <c r="J7" s="46" t="s">
        <v>19</v>
      </c>
      <c r="K7" s="46" t="s">
        <v>20</v>
      </c>
    </row>
    <row r="8" spans="1:11" ht="56.45" customHeight="1" x14ac:dyDescent="0.15">
      <c r="A8" s="39"/>
      <c r="B8" s="47" t="s">
        <v>69</v>
      </c>
      <c r="C8" s="48" t="s">
        <v>28</v>
      </c>
      <c r="D8" s="49" t="s">
        <v>81</v>
      </c>
      <c r="E8" s="91">
        <v>184</v>
      </c>
      <c r="F8" s="50" t="s">
        <v>29</v>
      </c>
      <c r="G8" s="68" t="s">
        <v>23</v>
      </c>
      <c r="H8" s="69" t="s">
        <v>24</v>
      </c>
      <c r="I8" s="70" t="s">
        <v>30</v>
      </c>
      <c r="J8" s="71" t="s">
        <v>25</v>
      </c>
      <c r="K8" s="72"/>
    </row>
    <row r="9" spans="1:11" ht="256.14999999999998" customHeight="1" x14ac:dyDescent="0.15">
      <c r="A9" s="39"/>
      <c r="B9" s="47" t="s">
        <v>70</v>
      </c>
      <c r="C9" s="48" t="s">
        <v>82</v>
      </c>
      <c r="D9" s="49" t="s">
        <v>83</v>
      </c>
      <c r="E9" s="50" t="s">
        <v>29</v>
      </c>
      <c r="F9" s="50" t="s">
        <v>27</v>
      </c>
      <c r="G9" s="68" t="s">
        <v>23</v>
      </c>
      <c r="H9" s="69" t="s">
        <v>24</v>
      </c>
      <c r="I9" s="73" t="s">
        <v>138</v>
      </c>
      <c r="J9" s="71" t="s">
        <v>25</v>
      </c>
      <c r="K9" s="72"/>
    </row>
    <row r="10" spans="1:11" ht="253.9" customHeight="1" x14ac:dyDescent="0.15">
      <c r="A10" s="39"/>
      <c r="B10" s="47" t="s">
        <v>71</v>
      </c>
      <c r="C10" s="51" t="s">
        <v>84</v>
      </c>
      <c r="D10" s="49" t="s">
        <v>85</v>
      </c>
      <c r="E10" s="50" t="s">
        <v>29</v>
      </c>
      <c r="F10" s="50" t="s">
        <v>31</v>
      </c>
      <c r="G10" s="68" t="s">
        <v>23</v>
      </c>
      <c r="H10" s="69" t="s">
        <v>24</v>
      </c>
      <c r="I10" s="73" t="s">
        <v>138</v>
      </c>
      <c r="J10" s="71" t="s">
        <v>25</v>
      </c>
      <c r="K10" s="72"/>
    </row>
    <row r="11" spans="1:11" ht="244.15" customHeight="1" x14ac:dyDescent="0.15">
      <c r="A11" s="39"/>
      <c r="B11" s="47" t="s">
        <v>72</v>
      </c>
      <c r="C11" s="51" t="s">
        <v>86</v>
      </c>
      <c r="D11" s="49" t="s">
        <v>87</v>
      </c>
      <c r="E11" s="50" t="s">
        <v>29</v>
      </c>
      <c r="F11" s="50" t="s">
        <v>31</v>
      </c>
      <c r="G11" s="68" t="s">
        <v>23</v>
      </c>
      <c r="H11" s="69" t="s">
        <v>24</v>
      </c>
      <c r="I11" s="73" t="s">
        <v>138</v>
      </c>
      <c r="J11" s="71" t="s">
        <v>25</v>
      </c>
      <c r="K11" s="72"/>
    </row>
    <row r="12" spans="1:11" ht="252.6" customHeight="1" x14ac:dyDescent="0.15">
      <c r="A12" s="39"/>
      <c r="B12" s="47" t="s">
        <v>73</v>
      </c>
      <c r="C12" s="48" t="s">
        <v>88</v>
      </c>
      <c r="D12" s="49" t="s">
        <v>89</v>
      </c>
      <c r="E12" s="50" t="s">
        <v>29</v>
      </c>
      <c r="F12" s="52" t="s">
        <v>32</v>
      </c>
      <c r="G12" s="68" t="s">
        <v>23</v>
      </c>
      <c r="H12" s="69" t="s">
        <v>24</v>
      </c>
      <c r="I12" s="74" t="s">
        <v>151</v>
      </c>
      <c r="J12" s="71" t="s">
        <v>25</v>
      </c>
      <c r="K12" s="72"/>
    </row>
    <row r="13" spans="1:11" ht="184.9" customHeight="1" x14ac:dyDescent="0.15">
      <c r="A13" s="39"/>
      <c r="B13" s="47" t="s">
        <v>29</v>
      </c>
      <c r="C13" s="48" t="s">
        <v>90</v>
      </c>
      <c r="D13" s="49" t="s">
        <v>91</v>
      </c>
      <c r="E13" s="78">
        <v>530442.30000000005</v>
      </c>
      <c r="F13" s="50" t="s">
        <v>22</v>
      </c>
      <c r="G13" s="68" t="s">
        <v>23</v>
      </c>
      <c r="H13" s="69" t="s">
        <v>24</v>
      </c>
      <c r="I13" s="75" t="s">
        <v>77</v>
      </c>
      <c r="J13" s="71" t="s">
        <v>25</v>
      </c>
      <c r="K13" s="71"/>
    </row>
    <row r="14" spans="1:11" ht="138" customHeight="1" x14ac:dyDescent="0.15">
      <c r="A14" s="39"/>
      <c r="B14" s="47" t="s">
        <v>29</v>
      </c>
      <c r="C14" s="48" t="s">
        <v>92</v>
      </c>
      <c r="D14" s="49" t="s">
        <v>93</v>
      </c>
      <c r="E14" s="78">
        <v>492377.7</v>
      </c>
      <c r="F14" s="50" t="s">
        <v>22</v>
      </c>
      <c r="G14" s="68" t="s">
        <v>23</v>
      </c>
      <c r="H14" s="69" t="s">
        <v>24</v>
      </c>
      <c r="I14" s="76" t="s">
        <v>26</v>
      </c>
      <c r="J14" s="71" t="s">
        <v>25</v>
      </c>
      <c r="K14" s="77"/>
    </row>
    <row r="15" spans="1:11" ht="160.15" customHeight="1" x14ac:dyDescent="0.15">
      <c r="A15" s="39"/>
      <c r="B15" s="47" t="s">
        <v>29</v>
      </c>
      <c r="C15" s="53" t="s">
        <v>94</v>
      </c>
      <c r="D15" s="49" t="s">
        <v>95</v>
      </c>
      <c r="E15" s="50" t="s">
        <v>29</v>
      </c>
      <c r="F15" s="50" t="s">
        <v>22</v>
      </c>
      <c r="G15" s="68" t="s">
        <v>23</v>
      </c>
      <c r="H15" s="69" t="s">
        <v>24</v>
      </c>
      <c r="I15" s="75" t="s">
        <v>77</v>
      </c>
      <c r="J15" s="71" t="s">
        <v>25</v>
      </c>
      <c r="K15" s="72"/>
    </row>
    <row r="16" spans="1:11" ht="160.9" customHeight="1" x14ac:dyDescent="0.15">
      <c r="A16" s="39"/>
      <c r="B16" s="47" t="s">
        <v>29</v>
      </c>
      <c r="C16" s="48" t="s">
        <v>96</v>
      </c>
      <c r="D16" s="49" t="s">
        <v>97</v>
      </c>
      <c r="E16" s="50" t="s">
        <v>29</v>
      </c>
      <c r="F16" s="50" t="s">
        <v>27</v>
      </c>
      <c r="G16" s="68" t="s">
        <v>23</v>
      </c>
      <c r="H16" s="69" t="s">
        <v>24</v>
      </c>
      <c r="I16" s="75" t="s">
        <v>77</v>
      </c>
      <c r="J16" s="71" t="s">
        <v>25</v>
      </c>
      <c r="K16" s="72"/>
    </row>
    <row r="17" spans="1:11" ht="156.94999999999999" customHeight="1" x14ac:dyDescent="0.15">
      <c r="A17" s="39"/>
      <c r="B17" s="47" t="s">
        <v>29</v>
      </c>
      <c r="C17" s="48" t="s">
        <v>98</v>
      </c>
      <c r="D17" s="49" t="s">
        <v>99</v>
      </c>
      <c r="E17" s="50" t="s">
        <v>29</v>
      </c>
      <c r="F17" s="50" t="s">
        <v>32</v>
      </c>
      <c r="G17" s="68" t="s">
        <v>23</v>
      </c>
      <c r="H17" s="69" t="s">
        <v>24</v>
      </c>
      <c r="I17" s="75" t="s">
        <v>77</v>
      </c>
      <c r="J17" s="71" t="s">
        <v>25</v>
      </c>
      <c r="K17" s="72"/>
    </row>
    <row r="18" spans="1:11" ht="175.9" customHeight="1" x14ac:dyDescent="0.15">
      <c r="A18" s="39"/>
      <c r="B18" s="47" t="s">
        <v>29</v>
      </c>
      <c r="C18" s="48" t="s">
        <v>100</v>
      </c>
      <c r="D18" s="49" t="s">
        <v>101</v>
      </c>
      <c r="E18" s="50" t="s">
        <v>29</v>
      </c>
      <c r="F18" s="50" t="s">
        <v>31</v>
      </c>
      <c r="G18" s="68" t="s">
        <v>23</v>
      </c>
      <c r="H18" s="69" t="s">
        <v>24</v>
      </c>
      <c r="I18" s="75" t="s">
        <v>77</v>
      </c>
      <c r="J18" s="71" t="s">
        <v>25</v>
      </c>
      <c r="K18" s="72"/>
    </row>
    <row r="19" spans="1:11" ht="157.15" customHeight="1" x14ac:dyDescent="0.15">
      <c r="A19" s="39"/>
      <c r="B19" s="47" t="s">
        <v>29</v>
      </c>
      <c r="C19" s="48" t="s">
        <v>102</v>
      </c>
      <c r="D19" s="49" t="s">
        <v>103</v>
      </c>
      <c r="E19" s="50" t="s">
        <v>29</v>
      </c>
      <c r="F19" s="50" t="s">
        <v>22</v>
      </c>
      <c r="G19" s="68" t="s">
        <v>23</v>
      </c>
      <c r="H19" s="69" t="s">
        <v>24</v>
      </c>
      <c r="I19" s="73" t="s">
        <v>26</v>
      </c>
      <c r="J19" s="71" t="s">
        <v>25</v>
      </c>
      <c r="K19" s="72"/>
    </row>
    <row r="20" spans="1:11" ht="160.9" customHeight="1" x14ac:dyDescent="0.15">
      <c r="A20" s="39"/>
      <c r="B20" s="47" t="s">
        <v>29</v>
      </c>
      <c r="C20" s="48" t="s">
        <v>104</v>
      </c>
      <c r="D20" s="49" t="s">
        <v>105</v>
      </c>
      <c r="E20" s="50" t="s">
        <v>29</v>
      </c>
      <c r="F20" s="50" t="s">
        <v>27</v>
      </c>
      <c r="G20" s="68" t="s">
        <v>23</v>
      </c>
      <c r="H20" s="69" t="s">
        <v>24</v>
      </c>
      <c r="I20" s="73" t="s">
        <v>26</v>
      </c>
      <c r="J20" s="71" t="s">
        <v>25</v>
      </c>
      <c r="K20" s="72"/>
    </row>
    <row r="21" spans="1:11" ht="8.25" customHeight="1" x14ac:dyDescent="0.15">
      <c r="A21" s="39"/>
      <c r="B21" s="39"/>
      <c r="C21" s="39"/>
      <c r="D21" s="39"/>
      <c r="E21" s="39"/>
      <c r="F21" s="39"/>
      <c r="G21" s="39"/>
      <c r="H21" s="39"/>
      <c r="I21" s="39"/>
      <c r="J21" s="39"/>
      <c r="K21" s="39"/>
    </row>
    <row r="22" spans="1:11" ht="20.100000000000001" customHeight="1" x14ac:dyDescent="0.15">
      <c r="A22" s="40" t="s">
        <v>33</v>
      </c>
      <c r="B22" s="39"/>
      <c r="C22" s="39"/>
      <c r="D22" s="39"/>
      <c r="E22" s="39"/>
      <c r="F22" s="39"/>
      <c r="G22" s="39"/>
      <c r="H22" s="39"/>
      <c r="I22" s="39"/>
      <c r="J22" s="39"/>
      <c r="K22" s="39"/>
    </row>
    <row r="23" spans="1:11" s="41" customFormat="1" ht="20.100000000000001" customHeight="1" x14ac:dyDescent="0.15">
      <c r="B23" s="54" t="s">
        <v>1</v>
      </c>
      <c r="C23" s="111" t="s">
        <v>2</v>
      </c>
      <c r="D23" s="111"/>
      <c r="E23" s="54" t="s">
        <v>3</v>
      </c>
      <c r="F23" s="54" t="s">
        <v>4</v>
      </c>
      <c r="G23" s="111" t="s">
        <v>5</v>
      </c>
      <c r="H23" s="111"/>
      <c r="I23" s="111"/>
      <c r="J23" s="111" t="s">
        <v>6</v>
      </c>
      <c r="K23" s="111"/>
    </row>
    <row r="24" spans="1:11" s="41" customFormat="1" ht="39" customHeight="1" x14ac:dyDescent="0.15">
      <c r="B24" s="54" t="s">
        <v>12</v>
      </c>
      <c r="C24" s="111" t="s">
        <v>13</v>
      </c>
      <c r="D24" s="111"/>
      <c r="E24" s="54" t="s">
        <v>14</v>
      </c>
      <c r="F24" s="54" t="s">
        <v>15</v>
      </c>
      <c r="G24" s="111" t="s">
        <v>17</v>
      </c>
      <c r="H24" s="111"/>
      <c r="I24" s="111"/>
      <c r="J24" s="111" t="s">
        <v>20</v>
      </c>
      <c r="K24" s="111"/>
    </row>
    <row r="25" spans="1:11" ht="93.75" customHeight="1" x14ac:dyDescent="0.15">
      <c r="A25" s="39"/>
      <c r="B25" s="48" t="s">
        <v>106</v>
      </c>
      <c r="C25" s="115" t="s">
        <v>107</v>
      </c>
      <c r="D25" s="115"/>
      <c r="E25" s="90">
        <v>0.56640000000000001</v>
      </c>
      <c r="F25" s="50" t="s">
        <v>108</v>
      </c>
      <c r="G25" s="116" t="s">
        <v>34</v>
      </c>
      <c r="H25" s="116"/>
      <c r="I25" s="116"/>
      <c r="J25" s="99"/>
      <c r="K25" s="99"/>
    </row>
    <row r="26" spans="1:11" ht="68.25" customHeight="1" x14ac:dyDescent="0.15">
      <c r="A26" s="39"/>
      <c r="B26" s="48" t="s">
        <v>109</v>
      </c>
      <c r="C26" s="115" t="s">
        <v>110</v>
      </c>
      <c r="D26" s="115"/>
      <c r="E26" s="79">
        <v>1.03</v>
      </c>
      <c r="F26" s="50" t="s">
        <v>29</v>
      </c>
      <c r="G26" s="116" t="s">
        <v>74</v>
      </c>
      <c r="H26" s="116"/>
      <c r="I26" s="116"/>
      <c r="J26" s="99"/>
      <c r="K26" s="99"/>
    </row>
    <row r="27" spans="1:11" ht="75" customHeight="1" x14ac:dyDescent="0.15">
      <c r="A27" s="39"/>
      <c r="B27" s="48" t="s">
        <v>111</v>
      </c>
      <c r="C27" s="106" t="s">
        <v>112</v>
      </c>
      <c r="D27" s="107"/>
      <c r="E27" s="94"/>
      <c r="F27" s="50" t="s">
        <v>35</v>
      </c>
      <c r="G27" s="108" t="s">
        <v>113</v>
      </c>
      <c r="H27" s="109"/>
      <c r="I27" s="110"/>
      <c r="J27" s="99" t="s">
        <v>156</v>
      </c>
      <c r="K27" s="99"/>
    </row>
    <row r="28" spans="1:11" ht="75" customHeight="1" x14ac:dyDescent="0.15">
      <c r="A28" s="39"/>
      <c r="B28" s="48" t="s">
        <v>114</v>
      </c>
      <c r="C28" s="106" t="s">
        <v>115</v>
      </c>
      <c r="D28" s="107"/>
      <c r="E28" s="94"/>
      <c r="F28" s="50" t="s">
        <v>35</v>
      </c>
      <c r="G28" s="108" t="s">
        <v>113</v>
      </c>
      <c r="H28" s="109"/>
      <c r="I28" s="110"/>
      <c r="J28" s="99" t="s">
        <v>156</v>
      </c>
      <c r="K28" s="99"/>
    </row>
    <row r="29" spans="1:11" ht="75" customHeight="1" x14ac:dyDescent="0.15">
      <c r="A29" s="39"/>
      <c r="B29" s="48" t="s">
        <v>116</v>
      </c>
      <c r="C29" s="100" t="s">
        <v>117</v>
      </c>
      <c r="D29" s="101"/>
      <c r="E29" s="94"/>
      <c r="F29" s="50" t="s">
        <v>36</v>
      </c>
      <c r="G29" s="108" t="s">
        <v>113</v>
      </c>
      <c r="H29" s="109"/>
      <c r="I29" s="110"/>
      <c r="J29" s="99" t="s">
        <v>156</v>
      </c>
      <c r="K29" s="99"/>
    </row>
    <row r="30" spans="1:11" ht="41.45" customHeight="1" x14ac:dyDescent="0.15">
      <c r="A30" s="39"/>
      <c r="B30" s="48" t="s">
        <v>37</v>
      </c>
      <c r="C30" s="106" t="s">
        <v>38</v>
      </c>
      <c r="D30" s="107"/>
      <c r="E30" s="80">
        <v>5</v>
      </c>
      <c r="F30" s="50" t="s">
        <v>39</v>
      </c>
      <c r="G30" s="102" t="s">
        <v>40</v>
      </c>
      <c r="H30" s="103"/>
      <c r="I30" s="104"/>
      <c r="J30" s="99"/>
      <c r="K30" s="99"/>
    </row>
    <row r="31" spans="1:11" ht="41.45" customHeight="1" x14ac:dyDescent="0.15">
      <c r="A31" s="39"/>
      <c r="B31" s="48" t="s">
        <v>118</v>
      </c>
      <c r="C31" s="106" t="s">
        <v>119</v>
      </c>
      <c r="D31" s="107"/>
      <c r="E31" s="94"/>
      <c r="F31" s="50" t="s">
        <v>31</v>
      </c>
      <c r="G31" s="102" t="s">
        <v>120</v>
      </c>
      <c r="H31" s="103"/>
      <c r="I31" s="104"/>
      <c r="J31" s="99" t="s">
        <v>156</v>
      </c>
      <c r="K31" s="99"/>
    </row>
    <row r="32" spans="1:11" ht="41.45" customHeight="1" x14ac:dyDescent="0.15">
      <c r="A32" s="39"/>
      <c r="B32" s="48" t="s">
        <v>121</v>
      </c>
      <c r="C32" s="100" t="s">
        <v>122</v>
      </c>
      <c r="D32" s="101"/>
      <c r="E32" s="62">
        <f>E26*E31</f>
        <v>0</v>
      </c>
      <c r="F32" s="50" t="s">
        <v>31</v>
      </c>
      <c r="G32" s="102" t="s">
        <v>74</v>
      </c>
      <c r="H32" s="103"/>
      <c r="I32" s="104"/>
      <c r="J32" s="99" t="s">
        <v>156</v>
      </c>
      <c r="K32" s="99"/>
    </row>
    <row r="33" spans="1:11" ht="6.75" customHeight="1" x14ac:dyDescent="0.15">
      <c r="A33" s="39"/>
      <c r="B33" s="39"/>
      <c r="C33" s="39"/>
      <c r="D33" s="39"/>
      <c r="E33" s="39"/>
      <c r="F33" s="39"/>
      <c r="G33" s="39"/>
      <c r="H33" s="39"/>
      <c r="I33" s="39"/>
      <c r="J33" s="39"/>
      <c r="K33" s="39"/>
    </row>
    <row r="34" spans="1:11" ht="18.75" customHeight="1" x14ac:dyDescent="0.15">
      <c r="A34" s="40" t="s">
        <v>123</v>
      </c>
      <c r="B34" s="40"/>
      <c r="C34" s="39"/>
      <c r="D34" s="39"/>
      <c r="E34" s="39"/>
      <c r="F34" s="39"/>
      <c r="G34" s="39"/>
      <c r="H34" s="39"/>
      <c r="I34" s="39"/>
      <c r="J34" s="39"/>
      <c r="K34" s="39"/>
    </row>
    <row r="35" spans="1:11" s="41" customFormat="1" ht="17.25" thickBot="1" x14ac:dyDescent="0.2">
      <c r="B35" s="112" t="s">
        <v>124</v>
      </c>
      <c r="C35" s="112"/>
      <c r="D35" s="56" t="s">
        <v>15</v>
      </c>
    </row>
    <row r="36" spans="1:11" ht="19.5" thickBot="1" x14ac:dyDescent="0.2">
      <c r="A36" s="39"/>
      <c r="B36" s="113">
        <f>ROUNDDOWN('MPS(calc_process)'!G6, 0)</f>
        <v>21559</v>
      </c>
      <c r="C36" s="114"/>
      <c r="D36" s="57" t="s">
        <v>125</v>
      </c>
      <c r="E36" s="39"/>
      <c r="F36" s="39"/>
      <c r="G36" s="39"/>
      <c r="H36" s="39"/>
      <c r="I36" s="39"/>
      <c r="J36" s="39"/>
      <c r="K36" s="39"/>
    </row>
    <row r="37" spans="1:11" ht="20.100000000000001" customHeight="1" x14ac:dyDescent="0.15">
      <c r="F37" s="8"/>
      <c r="G37" s="8"/>
    </row>
    <row r="38" spans="1:11" ht="18.75" customHeight="1" x14ac:dyDescent="0.15">
      <c r="A38" s="4" t="s">
        <v>41</v>
      </c>
    </row>
    <row r="39" spans="1:11" ht="18" customHeight="1" x14ac:dyDescent="0.15">
      <c r="B39" s="16" t="s">
        <v>42</v>
      </c>
      <c r="C39" s="105" t="s">
        <v>43</v>
      </c>
      <c r="D39" s="105"/>
      <c r="E39" s="105"/>
      <c r="F39" s="105"/>
      <c r="G39" s="105"/>
      <c r="H39" s="105"/>
      <c r="I39" s="105"/>
      <c r="J39" s="9"/>
    </row>
    <row r="40" spans="1:11" ht="18" customHeight="1" x14ac:dyDescent="0.15">
      <c r="B40" s="16" t="s">
        <v>44</v>
      </c>
      <c r="C40" s="105" t="s">
        <v>45</v>
      </c>
      <c r="D40" s="105"/>
      <c r="E40" s="105"/>
      <c r="F40" s="105"/>
      <c r="G40" s="105"/>
      <c r="H40" s="105"/>
      <c r="I40" s="105"/>
      <c r="J40" s="9"/>
    </row>
    <row r="41" spans="1:11" ht="18" customHeight="1" x14ac:dyDescent="0.15">
      <c r="B41" s="16" t="s">
        <v>23</v>
      </c>
      <c r="C41" s="105" t="s">
        <v>46</v>
      </c>
      <c r="D41" s="105"/>
      <c r="E41" s="105"/>
      <c r="F41" s="105"/>
      <c r="G41" s="105"/>
      <c r="H41" s="105"/>
      <c r="I41" s="105"/>
      <c r="J41" s="9"/>
    </row>
  </sheetData>
  <sheetProtection algorithmName="SHA-512" hashValue="43chqXC7yHp12jCDD1hD0R8hWvKBE5Td00LnONYduFw45x2O7g6hxH4eMnUR02HjjVbHQxvXXrryhvL3QBFtoA==" saltValue="3dZGuG3zx0kB5xkTKIjiqA==" spinCount="100000" sheet="1" objects="1" scenarios="1" formatCells="0" formatRows="0"/>
  <mergeCells count="35">
    <mergeCell ref="J23:K23"/>
    <mergeCell ref="J24:K24"/>
    <mergeCell ref="J25:K25"/>
    <mergeCell ref="G23:I23"/>
    <mergeCell ref="G24:I24"/>
    <mergeCell ref="G25:I25"/>
    <mergeCell ref="C41:I41"/>
    <mergeCell ref="C23:D23"/>
    <mergeCell ref="C24:D24"/>
    <mergeCell ref="B35:C35"/>
    <mergeCell ref="B36:C36"/>
    <mergeCell ref="C25:D25"/>
    <mergeCell ref="C39:I39"/>
    <mergeCell ref="C26:D26"/>
    <mergeCell ref="G26:I26"/>
    <mergeCell ref="C27:D27"/>
    <mergeCell ref="C28:D28"/>
    <mergeCell ref="C29:D29"/>
    <mergeCell ref="C31:D31"/>
    <mergeCell ref="J26:K26"/>
    <mergeCell ref="C32:D32"/>
    <mergeCell ref="G32:I32"/>
    <mergeCell ref="J32:K32"/>
    <mergeCell ref="C40:I40"/>
    <mergeCell ref="C30:D30"/>
    <mergeCell ref="G30:I30"/>
    <mergeCell ref="G27:I27"/>
    <mergeCell ref="G28:I28"/>
    <mergeCell ref="G29:I29"/>
    <mergeCell ref="G31:I31"/>
    <mergeCell ref="J27:K27"/>
    <mergeCell ref="J28:K28"/>
    <mergeCell ref="J29:K29"/>
    <mergeCell ref="J30:K30"/>
    <mergeCell ref="J31:K31"/>
  </mergeCells>
  <phoneticPr fontId="2"/>
  <pageMargins left="0.70866141732283472" right="0.70866141732283472" top="0.74803149606299213" bottom="0.74803149606299213" header="0.31496062992125984" footer="0.31496062992125984"/>
  <pageSetup paperSize="9"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43C3-C12C-45CA-8BB0-080FCAADC510}">
  <dimension ref="B1:K185"/>
  <sheetViews>
    <sheetView workbookViewId="0"/>
  </sheetViews>
  <sheetFormatPr defaultColWidth="8.875" defaultRowHeight="13.5" x14ac:dyDescent="0.15"/>
  <cols>
    <col min="1" max="1" width="2.375" style="92" customWidth="1"/>
    <col min="2" max="2" width="17.75" style="92" customWidth="1"/>
    <col min="3" max="10" width="22.25" style="92" customWidth="1"/>
    <col min="11" max="11" width="20" style="92" customWidth="1"/>
    <col min="12" max="16384" width="8.875" style="92"/>
  </cols>
  <sheetData>
    <row r="1" spans="2:11" ht="25.5" x14ac:dyDescent="0.15">
      <c r="B1" s="93" t="s">
        <v>155</v>
      </c>
      <c r="C1" s="95" t="s">
        <v>152</v>
      </c>
      <c r="D1" s="95" t="s">
        <v>153</v>
      </c>
      <c r="E1" s="95" t="s">
        <v>154</v>
      </c>
      <c r="F1" s="95" t="s">
        <v>157</v>
      </c>
      <c r="G1" s="95" t="s">
        <v>158</v>
      </c>
      <c r="H1" s="95" t="s">
        <v>159</v>
      </c>
      <c r="I1" s="95" t="s">
        <v>160</v>
      </c>
      <c r="J1" s="95" t="s">
        <v>161</v>
      </c>
      <c r="K1" s="98" t="s">
        <v>162</v>
      </c>
    </row>
    <row r="2" spans="2:11" x14ac:dyDescent="0.15">
      <c r="B2" s="96">
        <v>1</v>
      </c>
      <c r="C2" s="96">
        <v>4.4935999999999997E-2</v>
      </c>
      <c r="D2" s="96">
        <v>0.15415200000000001</v>
      </c>
      <c r="E2" s="96">
        <v>2.0379999999999999E-2</v>
      </c>
      <c r="F2" s="96">
        <v>115</v>
      </c>
      <c r="G2" s="97">
        <f>F2*1000</f>
        <v>115000</v>
      </c>
      <c r="H2" s="96">
        <f>(G2)^2/100000000*C2</f>
        <v>5.9427859999999999</v>
      </c>
      <c r="I2" s="96">
        <f>(G2)^2/100000000*D2</f>
        <v>20.386602</v>
      </c>
      <c r="J2" s="96">
        <f>100000000/(G2)^2*E2</f>
        <v>1.5410207939508505E-4</v>
      </c>
      <c r="K2" s="97">
        <f>G2*'MPS(input)'!$E$26</f>
        <v>118450</v>
      </c>
    </row>
    <row r="3" spans="2:11" x14ac:dyDescent="0.15">
      <c r="B3" s="96">
        <v>2</v>
      </c>
      <c r="C3" s="96">
        <v>4.4986999999999999E-2</v>
      </c>
      <c r="D3" s="96">
        <v>0.154028</v>
      </c>
      <c r="E3" s="96">
        <v>2.0381E-2</v>
      </c>
      <c r="F3" s="96">
        <v>115</v>
      </c>
      <c r="G3" s="97">
        <f t="shared" ref="G3:G66" si="0">F3*1000</f>
        <v>115000</v>
      </c>
      <c r="H3" s="96">
        <f t="shared" ref="H3:H66" si="1">(G3)^2/100000000*C3</f>
        <v>5.9495307500000001</v>
      </c>
      <c r="I3" s="96">
        <f t="shared" ref="I3:I66" si="2">(G3)^2/100000000*D3</f>
        <v>20.370203</v>
      </c>
      <c r="J3" s="96">
        <f t="shared" ref="J3:J66" si="3">100000000/(G3)^2*E3</f>
        <v>1.5410964083175803E-4</v>
      </c>
      <c r="K3" s="97">
        <f>G3*'MPS(input)'!$E$26</f>
        <v>118450</v>
      </c>
    </row>
    <row r="4" spans="2:11" x14ac:dyDescent="0.15">
      <c r="B4" s="96">
        <v>3</v>
      </c>
      <c r="C4" s="96">
        <v>9.7413E-2</v>
      </c>
      <c r="D4" s="96">
        <v>0.28244399999999997</v>
      </c>
      <c r="E4" s="96">
        <v>3.7811999999999998E-2</v>
      </c>
      <c r="F4" s="96">
        <v>115</v>
      </c>
      <c r="G4" s="97">
        <f t="shared" si="0"/>
        <v>115000</v>
      </c>
      <c r="H4" s="96">
        <f t="shared" si="1"/>
        <v>12.882869250000001</v>
      </c>
      <c r="I4" s="96">
        <f t="shared" si="2"/>
        <v>37.353218999999996</v>
      </c>
      <c r="J4" s="96">
        <f t="shared" si="3"/>
        <v>2.8591304347826087E-4</v>
      </c>
      <c r="K4" s="97">
        <f>G4*'MPS(input)'!$E$26</f>
        <v>118450</v>
      </c>
    </row>
    <row r="5" spans="2:11" x14ac:dyDescent="0.15">
      <c r="B5" s="96">
        <v>4</v>
      </c>
      <c r="C5" s="96">
        <v>9.7503999999999993E-2</v>
      </c>
      <c r="D5" s="96">
        <v>0.28222199999999997</v>
      </c>
      <c r="E5" s="96">
        <v>3.7815000000000001E-2</v>
      </c>
      <c r="F5" s="96">
        <v>115</v>
      </c>
      <c r="G5" s="97">
        <f t="shared" si="0"/>
        <v>115000</v>
      </c>
      <c r="H5" s="96">
        <f t="shared" si="1"/>
        <v>12.894903999999999</v>
      </c>
      <c r="I5" s="96">
        <f t="shared" si="2"/>
        <v>37.323859499999998</v>
      </c>
      <c r="J5" s="96">
        <f t="shared" si="3"/>
        <v>2.859357277882798E-4</v>
      </c>
      <c r="K5" s="97">
        <f>G5*'MPS(input)'!$E$26</f>
        <v>118450</v>
      </c>
    </row>
    <row r="6" spans="2:11" x14ac:dyDescent="0.15">
      <c r="B6" s="96">
        <v>5</v>
      </c>
      <c r="C6" s="96">
        <v>2.9951999999999999E-2</v>
      </c>
      <c r="D6" s="96">
        <v>8.5432999999999995E-2</v>
      </c>
      <c r="E6" s="96">
        <v>1.1140000000000001E-2</v>
      </c>
      <c r="F6" s="96">
        <v>115</v>
      </c>
      <c r="G6" s="97">
        <f t="shared" si="0"/>
        <v>115000</v>
      </c>
      <c r="H6" s="96">
        <f t="shared" si="1"/>
        <v>3.9611519999999998</v>
      </c>
      <c r="I6" s="96">
        <f t="shared" si="2"/>
        <v>11.29851425</v>
      </c>
      <c r="J6" s="96">
        <f t="shared" si="3"/>
        <v>8.423440453686201E-5</v>
      </c>
      <c r="K6" s="97">
        <f>G6*'MPS(input)'!$E$26</f>
        <v>118450</v>
      </c>
    </row>
    <row r="7" spans="2:11" x14ac:dyDescent="0.15">
      <c r="B7" s="96">
        <v>6</v>
      </c>
      <c r="C7" s="96">
        <v>0.14147499999999999</v>
      </c>
      <c r="D7" s="96">
        <v>0.171795</v>
      </c>
      <c r="E7" s="96">
        <v>1.9324999999999998E-2</v>
      </c>
      <c r="F7" s="96">
        <v>115</v>
      </c>
      <c r="G7" s="97">
        <f t="shared" si="0"/>
        <v>115000</v>
      </c>
      <c r="H7" s="96">
        <f t="shared" si="1"/>
        <v>18.710068749999998</v>
      </c>
      <c r="I7" s="96">
        <f t="shared" si="2"/>
        <v>22.719888749999999</v>
      </c>
      <c r="J7" s="96">
        <f t="shared" si="3"/>
        <v>1.4612476370510396E-4</v>
      </c>
      <c r="K7" s="97">
        <f>G7*'MPS(input)'!$E$26</f>
        <v>118450</v>
      </c>
    </row>
    <row r="8" spans="2:11" x14ac:dyDescent="0.15">
      <c r="B8" s="96">
        <v>7</v>
      </c>
      <c r="C8" s="96">
        <v>6.8999999999999997E-4</v>
      </c>
      <c r="D8" s="96">
        <v>5.11E-3</v>
      </c>
      <c r="E8" s="96">
        <v>1.044E-2</v>
      </c>
      <c r="F8" s="96">
        <v>230</v>
      </c>
      <c r="G8" s="97">
        <f t="shared" si="0"/>
        <v>230000</v>
      </c>
      <c r="H8" s="96">
        <f t="shared" si="1"/>
        <v>0.36501</v>
      </c>
      <c r="I8" s="96">
        <f t="shared" si="2"/>
        <v>2.7031899999999998</v>
      </c>
      <c r="J8" s="96">
        <f t="shared" si="3"/>
        <v>1.9735349716446123E-5</v>
      </c>
      <c r="K8" s="97">
        <f>G8*'MPS(input)'!$E$26</f>
        <v>236900</v>
      </c>
    </row>
    <row r="9" spans="2:11" x14ac:dyDescent="0.15">
      <c r="B9" s="96">
        <v>8</v>
      </c>
      <c r="C9" s="96">
        <v>6.8999999999999997E-4</v>
      </c>
      <c r="D9" s="96">
        <v>5.11E-3</v>
      </c>
      <c r="E9" s="96">
        <v>1.044E-2</v>
      </c>
      <c r="F9" s="96">
        <v>230</v>
      </c>
      <c r="G9" s="97">
        <f t="shared" si="0"/>
        <v>230000</v>
      </c>
      <c r="H9" s="96">
        <f t="shared" si="1"/>
        <v>0.36501</v>
      </c>
      <c r="I9" s="96">
        <f t="shared" si="2"/>
        <v>2.7031899999999998</v>
      </c>
      <c r="J9" s="96">
        <f t="shared" si="3"/>
        <v>1.9735349716446123E-5</v>
      </c>
      <c r="K9" s="97">
        <f>G9*'MPS(input)'!$E$26</f>
        <v>236900</v>
      </c>
    </row>
    <row r="10" spans="2:11" x14ac:dyDescent="0.15">
      <c r="B10" s="96">
        <v>9</v>
      </c>
      <c r="C10" s="96">
        <v>3.6340000000000001E-3</v>
      </c>
      <c r="D10" s="96">
        <v>1.0293E-2</v>
      </c>
      <c r="E10" s="96">
        <v>5.4000000000000003E-3</v>
      </c>
      <c r="F10" s="96">
        <v>115</v>
      </c>
      <c r="G10" s="97">
        <f t="shared" si="0"/>
        <v>115000</v>
      </c>
      <c r="H10" s="96">
        <f t="shared" si="1"/>
        <v>0.48059650000000004</v>
      </c>
      <c r="I10" s="96">
        <f t="shared" si="2"/>
        <v>1.36124925</v>
      </c>
      <c r="J10" s="96">
        <f t="shared" si="3"/>
        <v>4.0831758034026468E-5</v>
      </c>
      <c r="K10" s="97">
        <f>G10*'MPS(input)'!$E$26</f>
        <v>118450</v>
      </c>
    </row>
    <row r="11" spans="2:11" x14ac:dyDescent="0.15">
      <c r="B11" s="96">
        <v>10</v>
      </c>
      <c r="C11" s="96">
        <v>4.4984000000000003E-2</v>
      </c>
      <c r="D11" s="96">
        <v>0.20891799999999999</v>
      </c>
      <c r="E11" s="96">
        <v>2.9495E-2</v>
      </c>
      <c r="F11" s="96">
        <v>115</v>
      </c>
      <c r="G11" s="97">
        <f t="shared" si="0"/>
        <v>115000</v>
      </c>
      <c r="H11" s="96">
        <f t="shared" si="1"/>
        <v>5.9491340000000008</v>
      </c>
      <c r="I11" s="96">
        <f t="shared" si="2"/>
        <v>27.629405500000001</v>
      </c>
      <c r="J11" s="96">
        <f t="shared" si="3"/>
        <v>2.2302457466918715E-4</v>
      </c>
      <c r="K11" s="97">
        <f>G11*'MPS(input)'!$E$26</f>
        <v>118450</v>
      </c>
    </row>
    <row r="12" spans="2:11" x14ac:dyDescent="0.15">
      <c r="B12" s="96">
        <v>11</v>
      </c>
      <c r="C12" s="96">
        <v>7.2680000000000002E-3</v>
      </c>
      <c r="D12" s="96">
        <v>2.0584999999999999E-2</v>
      </c>
      <c r="E12" s="96">
        <v>2.7000000000000001E-3</v>
      </c>
      <c r="F12" s="96">
        <v>115</v>
      </c>
      <c r="G12" s="97">
        <f t="shared" si="0"/>
        <v>115000</v>
      </c>
      <c r="H12" s="96">
        <f t="shared" si="1"/>
        <v>0.96119300000000008</v>
      </c>
      <c r="I12" s="96">
        <f t="shared" si="2"/>
        <v>2.7223662499999999</v>
      </c>
      <c r="J12" s="96">
        <f t="shared" si="3"/>
        <v>2.0415879017013234E-5</v>
      </c>
      <c r="K12" s="97">
        <f>G12*'MPS(input)'!$E$26</f>
        <v>118450</v>
      </c>
    </row>
    <row r="13" spans="2:11" x14ac:dyDescent="0.15">
      <c r="B13" s="96">
        <v>12</v>
      </c>
      <c r="C13" s="96">
        <v>2.4351999999999999E-2</v>
      </c>
      <c r="D13" s="96">
        <v>0.113228</v>
      </c>
      <c r="E13" s="96">
        <v>6.3895999999999994E-2</v>
      </c>
      <c r="F13" s="96">
        <v>115</v>
      </c>
      <c r="G13" s="97">
        <f t="shared" si="0"/>
        <v>115000</v>
      </c>
      <c r="H13" s="96">
        <f t="shared" si="1"/>
        <v>3.2205519999999996</v>
      </c>
      <c r="I13" s="96">
        <f t="shared" si="2"/>
        <v>14.974402999999999</v>
      </c>
      <c r="J13" s="96">
        <f t="shared" si="3"/>
        <v>4.831455576559546E-4</v>
      </c>
      <c r="K13" s="97">
        <f>G13*'MPS(input)'!$E$26</f>
        <v>118450</v>
      </c>
    </row>
    <row r="14" spans="2:11" x14ac:dyDescent="0.15">
      <c r="B14" s="96">
        <v>13</v>
      </c>
      <c r="C14" s="96">
        <v>7.5050000000000006E-2</v>
      </c>
      <c r="D14" s="96">
        <v>0.21844</v>
      </c>
      <c r="E14" s="96">
        <v>2.8899999999999999E-2</v>
      </c>
      <c r="F14" s="96">
        <v>115</v>
      </c>
      <c r="G14" s="97">
        <f t="shared" si="0"/>
        <v>115000</v>
      </c>
      <c r="H14" s="96">
        <f t="shared" si="1"/>
        <v>9.9253625000000003</v>
      </c>
      <c r="I14" s="96">
        <f t="shared" si="2"/>
        <v>28.88869</v>
      </c>
      <c r="J14" s="96">
        <f t="shared" si="3"/>
        <v>2.1852551984877127E-4</v>
      </c>
      <c r="K14" s="97">
        <f>G14*'MPS(input)'!$E$26</f>
        <v>118450</v>
      </c>
    </row>
    <row r="15" spans="2:11" x14ac:dyDescent="0.15">
      <c r="B15" s="96">
        <v>14</v>
      </c>
      <c r="C15" s="96">
        <v>1.4499999999999999E-3</v>
      </c>
      <c r="D15" s="96">
        <v>1.5820000000000001E-2</v>
      </c>
      <c r="E15" s="96">
        <v>6.1929999999999999E-2</v>
      </c>
      <c r="F15" s="96">
        <v>230</v>
      </c>
      <c r="G15" s="97">
        <f t="shared" si="0"/>
        <v>230000</v>
      </c>
      <c r="H15" s="96">
        <f t="shared" si="1"/>
        <v>0.7670499999999999</v>
      </c>
      <c r="I15" s="96">
        <f t="shared" si="2"/>
        <v>8.368780000000001</v>
      </c>
      <c r="J15" s="96">
        <f t="shared" si="3"/>
        <v>1.1706994328922496E-4</v>
      </c>
      <c r="K15" s="97">
        <f>G15*'MPS(input)'!$E$26</f>
        <v>236900</v>
      </c>
    </row>
    <row r="16" spans="2:11" x14ac:dyDescent="0.15">
      <c r="B16" s="96">
        <v>15</v>
      </c>
      <c r="C16" s="96">
        <v>1.4599999999999999E-3</v>
      </c>
      <c r="D16" s="96">
        <v>1.5810000000000001E-2</v>
      </c>
      <c r="E16" s="96">
        <v>6.2E-2</v>
      </c>
      <c r="F16" s="96">
        <v>230</v>
      </c>
      <c r="G16" s="97">
        <f t="shared" si="0"/>
        <v>230000</v>
      </c>
      <c r="H16" s="96">
        <f t="shared" si="1"/>
        <v>0.77233999999999992</v>
      </c>
      <c r="I16" s="96">
        <f t="shared" si="2"/>
        <v>8.3634900000000005</v>
      </c>
      <c r="J16" s="96">
        <f t="shared" si="3"/>
        <v>1.1720226843100189E-4</v>
      </c>
      <c r="K16" s="97">
        <f>G16*'MPS(input)'!$E$26</f>
        <v>236900</v>
      </c>
    </row>
    <row r="17" spans="2:11" x14ac:dyDescent="0.15">
      <c r="B17" s="96">
        <v>16</v>
      </c>
      <c r="C17" s="96">
        <v>1.2099999999999999E-3</v>
      </c>
      <c r="D17" s="96">
        <v>7.4599999999999996E-3</v>
      </c>
      <c r="E17" s="96">
        <v>2.1299999999999999E-3</v>
      </c>
      <c r="F17" s="96">
        <v>115</v>
      </c>
      <c r="G17" s="97">
        <f t="shared" si="0"/>
        <v>115000</v>
      </c>
      <c r="H17" s="96">
        <f t="shared" si="1"/>
        <v>0.16002249999999998</v>
      </c>
      <c r="I17" s="96">
        <f t="shared" si="2"/>
        <v>0.98658499999999993</v>
      </c>
      <c r="J17" s="96">
        <f t="shared" si="3"/>
        <v>1.6105860113421549E-5</v>
      </c>
      <c r="K17" s="97">
        <f>G17*'MPS(input)'!$E$26</f>
        <v>118450</v>
      </c>
    </row>
    <row r="18" spans="2:11" x14ac:dyDescent="0.15">
      <c r="B18" s="96">
        <v>17</v>
      </c>
      <c r="C18" s="96">
        <v>1.2099999999999999E-3</v>
      </c>
      <c r="D18" s="96">
        <v>7.4599999999999996E-3</v>
      </c>
      <c r="E18" s="96">
        <v>2.1299999999999999E-3</v>
      </c>
      <c r="F18" s="96">
        <v>115</v>
      </c>
      <c r="G18" s="97">
        <f t="shared" si="0"/>
        <v>115000</v>
      </c>
      <c r="H18" s="96">
        <f t="shared" si="1"/>
        <v>0.16002249999999998</v>
      </c>
      <c r="I18" s="96">
        <f t="shared" si="2"/>
        <v>0.98658499999999993</v>
      </c>
      <c r="J18" s="96">
        <f t="shared" si="3"/>
        <v>1.6105860113421549E-5</v>
      </c>
      <c r="K18" s="97">
        <f>G18*'MPS(input)'!$E$26</f>
        <v>118450</v>
      </c>
    </row>
    <row r="19" spans="2:11" x14ac:dyDescent="0.15">
      <c r="B19" s="96">
        <v>18</v>
      </c>
      <c r="C19" s="96">
        <v>9.7420000000000007E-2</v>
      </c>
      <c r="D19" s="96">
        <v>0.27773999999999999</v>
      </c>
      <c r="E19" s="96">
        <v>3.6290000000000003E-2</v>
      </c>
      <c r="F19" s="96">
        <v>115</v>
      </c>
      <c r="G19" s="97">
        <f t="shared" si="0"/>
        <v>115000</v>
      </c>
      <c r="H19" s="96">
        <f t="shared" si="1"/>
        <v>12.883795000000001</v>
      </c>
      <c r="I19" s="96">
        <f t="shared" si="2"/>
        <v>36.731114999999996</v>
      </c>
      <c r="J19" s="96">
        <f t="shared" si="3"/>
        <v>2.7440453686200381E-4</v>
      </c>
      <c r="K19" s="97">
        <f>G19*'MPS(input)'!$E$26</f>
        <v>118450</v>
      </c>
    </row>
    <row r="20" spans="2:11" x14ac:dyDescent="0.15">
      <c r="B20" s="96">
        <v>19</v>
      </c>
      <c r="C20" s="96">
        <v>8.3195000000000005E-2</v>
      </c>
      <c r="D20" s="96">
        <v>0.241678</v>
      </c>
      <c r="E20" s="96">
        <v>3.2370000000000003E-2</v>
      </c>
      <c r="F20" s="96">
        <v>115</v>
      </c>
      <c r="G20" s="97">
        <f t="shared" si="0"/>
        <v>115000</v>
      </c>
      <c r="H20" s="96">
        <f t="shared" si="1"/>
        <v>11.002538750000001</v>
      </c>
      <c r="I20" s="96">
        <f t="shared" si="2"/>
        <v>31.9619155</v>
      </c>
      <c r="J20" s="96">
        <f t="shared" si="3"/>
        <v>2.4476370510396979E-4</v>
      </c>
      <c r="K20" s="97">
        <f>G20*'MPS(input)'!$E$26</f>
        <v>118450</v>
      </c>
    </row>
    <row r="21" spans="2:11" x14ac:dyDescent="0.15">
      <c r="B21" s="96">
        <v>20</v>
      </c>
      <c r="C21" s="96">
        <v>8.3253999999999995E-2</v>
      </c>
      <c r="D21" s="96">
        <v>0.24161299999999999</v>
      </c>
      <c r="E21" s="96">
        <v>3.2370000000000003E-2</v>
      </c>
      <c r="F21" s="96">
        <v>115</v>
      </c>
      <c r="G21" s="97">
        <f t="shared" si="0"/>
        <v>115000</v>
      </c>
      <c r="H21" s="96">
        <f t="shared" si="1"/>
        <v>11.010341499999999</v>
      </c>
      <c r="I21" s="96">
        <f t="shared" si="2"/>
        <v>31.95331925</v>
      </c>
      <c r="J21" s="96">
        <f t="shared" si="3"/>
        <v>2.4476370510396979E-4</v>
      </c>
      <c r="K21" s="97">
        <f>G21*'MPS(input)'!$E$26</f>
        <v>118450</v>
      </c>
    </row>
    <row r="22" spans="2:11" x14ac:dyDescent="0.15">
      <c r="B22" s="96">
        <v>21</v>
      </c>
      <c r="C22" s="96">
        <v>6.2452000000000001E-2</v>
      </c>
      <c r="D22" s="96">
        <v>7.492E-2</v>
      </c>
      <c r="E22" s="96">
        <v>8.4200000000000004E-3</v>
      </c>
      <c r="F22" s="96">
        <v>115</v>
      </c>
      <c r="G22" s="97">
        <f t="shared" si="0"/>
        <v>115000</v>
      </c>
      <c r="H22" s="96">
        <f t="shared" si="1"/>
        <v>8.2592770000000009</v>
      </c>
      <c r="I22" s="96">
        <f t="shared" si="2"/>
        <v>9.9081700000000001</v>
      </c>
      <c r="J22" s="96">
        <f t="shared" si="3"/>
        <v>6.3667296786389422E-5</v>
      </c>
      <c r="K22" s="97">
        <f>G22*'MPS(input)'!$E$26</f>
        <v>118450</v>
      </c>
    </row>
    <row r="23" spans="2:11" x14ac:dyDescent="0.15">
      <c r="B23" s="96">
        <v>22</v>
      </c>
      <c r="C23" s="96">
        <v>7.5050000000000006E-2</v>
      </c>
      <c r="D23" s="96">
        <v>0.21844</v>
      </c>
      <c r="E23" s="96">
        <v>2.8899999999999999E-2</v>
      </c>
      <c r="F23" s="96">
        <v>115</v>
      </c>
      <c r="G23" s="97">
        <f t="shared" si="0"/>
        <v>115000</v>
      </c>
      <c r="H23" s="96">
        <f t="shared" si="1"/>
        <v>9.9253625000000003</v>
      </c>
      <c r="I23" s="96">
        <f t="shared" si="2"/>
        <v>28.88869</v>
      </c>
      <c r="J23" s="96">
        <f t="shared" si="3"/>
        <v>2.1852551984877127E-4</v>
      </c>
      <c r="K23" s="97">
        <f>G23*'MPS(input)'!$E$26</f>
        <v>118450</v>
      </c>
    </row>
    <row r="24" spans="2:11" x14ac:dyDescent="0.15">
      <c r="B24" s="96">
        <v>23</v>
      </c>
      <c r="C24" s="96">
        <v>2.7962999999999998E-2</v>
      </c>
      <c r="D24" s="96">
        <v>0.12996199999999999</v>
      </c>
      <c r="E24" s="96">
        <v>1.8407E-2</v>
      </c>
      <c r="F24" s="96">
        <v>115</v>
      </c>
      <c r="G24" s="97">
        <f t="shared" si="0"/>
        <v>115000</v>
      </c>
      <c r="H24" s="96">
        <f t="shared" si="1"/>
        <v>3.6981067499999996</v>
      </c>
      <c r="I24" s="96">
        <f t="shared" si="2"/>
        <v>17.1874745</v>
      </c>
      <c r="J24" s="96">
        <f t="shared" si="3"/>
        <v>1.3918336483931948E-4</v>
      </c>
      <c r="K24" s="97">
        <f>G24*'MPS(input)'!$E$26</f>
        <v>118450</v>
      </c>
    </row>
    <row r="25" spans="2:11" x14ac:dyDescent="0.15">
      <c r="B25" s="96">
        <v>24</v>
      </c>
      <c r="C25" s="96">
        <v>2.6030000000000001E-2</v>
      </c>
      <c r="D25" s="96">
        <v>0.117539</v>
      </c>
      <c r="E25" s="96">
        <v>1.6410000000000001E-2</v>
      </c>
      <c r="F25" s="96">
        <v>115</v>
      </c>
      <c r="G25" s="97">
        <f t="shared" si="0"/>
        <v>115000</v>
      </c>
      <c r="H25" s="96">
        <f t="shared" si="1"/>
        <v>3.4424675000000002</v>
      </c>
      <c r="I25" s="96">
        <f t="shared" si="2"/>
        <v>15.54453275</v>
      </c>
      <c r="J25" s="96">
        <f t="shared" si="3"/>
        <v>1.2408317580340266E-4</v>
      </c>
      <c r="K25" s="97">
        <f>G25*'MPS(input)'!$E$26</f>
        <v>118450</v>
      </c>
    </row>
    <row r="26" spans="2:11" x14ac:dyDescent="0.15">
      <c r="B26" s="96">
        <v>25</v>
      </c>
      <c r="C26" s="96">
        <v>7.6726000000000003E-2</v>
      </c>
      <c r="D26" s="96">
        <v>0.346414</v>
      </c>
      <c r="E26" s="96">
        <v>4.8370000000000003E-2</v>
      </c>
      <c r="F26" s="96">
        <v>115</v>
      </c>
      <c r="G26" s="97">
        <f t="shared" si="0"/>
        <v>115000</v>
      </c>
      <c r="H26" s="96">
        <f t="shared" si="1"/>
        <v>10.1470135</v>
      </c>
      <c r="I26" s="96">
        <f t="shared" si="2"/>
        <v>45.8132515</v>
      </c>
      <c r="J26" s="96">
        <f t="shared" si="3"/>
        <v>3.657466918714556E-4</v>
      </c>
      <c r="K26" s="97">
        <f>G26*'MPS(input)'!$E$26</f>
        <v>118450</v>
      </c>
    </row>
    <row r="27" spans="2:11" x14ac:dyDescent="0.15">
      <c r="B27" s="96">
        <v>26</v>
      </c>
      <c r="C27" s="96">
        <v>2.7962999999999998E-2</v>
      </c>
      <c r="D27" s="96">
        <v>0.12996199999999999</v>
      </c>
      <c r="E27" s="96">
        <v>1.8407E-2</v>
      </c>
      <c r="F27" s="96">
        <v>115</v>
      </c>
      <c r="G27" s="97">
        <f t="shared" si="0"/>
        <v>115000</v>
      </c>
      <c r="H27" s="96">
        <f t="shared" si="1"/>
        <v>3.6981067499999996</v>
      </c>
      <c r="I27" s="96">
        <f t="shared" si="2"/>
        <v>17.1874745</v>
      </c>
      <c r="J27" s="96">
        <f t="shared" si="3"/>
        <v>1.3918336483931948E-4</v>
      </c>
      <c r="K27" s="97">
        <f>G27*'MPS(input)'!$E$26</f>
        <v>118450</v>
      </c>
    </row>
    <row r="28" spans="2:11" x14ac:dyDescent="0.15">
      <c r="B28" s="96">
        <v>27</v>
      </c>
      <c r="C28" s="96">
        <v>5.697E-2</v>
      </c>
      <c r="D28" s="96">
        <v>0.2616</v>
      </c>
      <c r="E28" s="96">
        <v>3.7650000000000003E-2</v>
      </c>
      <c r="F28" s="96">
        <v>115</v>
      </c>
      <c r="G28" s="97">
        <f t="shared" si="0"/>
        <v>115000</v>
      </c>
      <c r="H28" s="96">
        <f t="shared" si="1"/>
        <v>7.5342824999999998</v>
      </c>
      <c r="I28" s="96">
        <f t="shared" si="2"/>
        <v>34.596600000000002</v>
      </c>
      <c r="J28" s="96">
        <f t="shared" si="3"/>
        <v>2.846880907372401E-4</v>
      </c>
      <c r="K28" s="97">
        <f>G28*'MPS(input)'!$E$26</f>
        <v>118450</v>
      </c>
    </row>
    <row r="29" spans="2:11" x14ac:dyDescent="0.15">
      <c r="B29" s="96">
        <v>28</v>
      </c>
      <c r="C29" s="96">
        <v>1.1886000000000001E-2</v>
      </c>
      <c r="D29" s="96">
        <v>7.9851000000000005E-2</v>
      </c>
      <c r="E29" s="96">
        <v>2.1420000000000002E-2</v>
      </c>
      <c r="F29" s="96">
        <v>115</v>
      </c>
      <c r="G29" s="97">
        <f t="shared" si="0"/>
        <v>115000</v>
      </c>
      <c r="H29" s="96">
        <f t="shared" si="1"/>
        <v>1.5719235</v>
      </c>
      <c r="I29" s="96">
        <f t="shared" si="2"/>
        <v>10.560294750000001</v>
      </c>
      <c r="J29" s="96">
        <f t="shared" si="3"/>
        <v>1.6196597353497166E-4</v>
      </c>
      <c r="K29" s="97">
        <f>G29*'MPS(input)'!$E$26</f>
        <v>118450</v>
      </c>
    </row>
    <row r="30" spans="2:11" x14ac:dyDescent="0.15">
      <c r="B30" s="96">
        <v>29</v>
      </c>
      <c r="C30" s="96">
        <v>2.5049999999999999E-2</v>
      </c>
      <c r="D30" s="96">
        <v>0.11341</v>
      </c>
      <c r="E30" s="96">
        <v>1.6740000000000001E-2</v>
      </c>
      <c r="F30" s="96">
        <v>115</v>
      </c>
      <c r="G30" s="97">
        <f t="shared" si="0"/>
        <v>115000</v>
      </c>
      <c r="H30" s="96">
        <f t="shared" si="1"/>
        <v>3.3128625</v>
      </c>
      <c r="I30" s="96">
        <f t="shared" si="2"/>
        <v>14.9984725</v>
      </c>
      <c r="J30" s="96">
        <f t="shared" si="3"/>
        <v>1.2657844990548206E-4</v>
      </c>
      <c r="K30" s="97">
        <f>G30*'MPS(input)'!$E$26</f>
        <v>118450</v>
      </c>
    </row>
    <row r="31" spans="2:11" x14ac:dyDescent="0.15">
      <c r="B31" s="96">
        <v>30</v>
      </c>
      <c r="C31" s="96">
        <v>3.8309999999999997E-2</v>
      </c>
      <c r="D31" s="96">
        <v>0.10922</v>
      </c>
      <c r="E31" s="96">
        <v>1.427E-2</v>
      </c>
      <c r="F31" s="96">
        <v>115</v>
      </c>
      <c r="G31" s="97">
        <f t="shared" si="0"/>
        <v>115000</v>
      </c>
      <c r="H31" s="96">
        <f t="shared" si="1"/>
        <v>5.0664974999999997</v>
      </c>
      <c r="I31" s="96">
        <f t="shared" si="2"/>
        <v>14.444345</v>
      </c>
      <c r="J31" s="96">
        <f t="shared" si="3"/>
        <v>1.0790170132325142E-4</v>
      </c>
      <c r="K31" s="97">
        <f>G31*'MPS(input)'!$E$26</f>
        <v>118450</v>
      </c>
    </row>
    <row r="32" spans="2:11" x14ac:dyDescent="0.15">
      <c r="B32" s="96">
        <v>31</v>
      </c>
      <c r="C32" s="96">
        <v>5.5149999999999998E-2</v>
      </c>
      <c r="D32" s="96">
        <v>0.25395000000000001</v>
      </c>
      <c r="E32" s="96">
        <v>3.6499999999999998E-2</v>
      </c>
      <c r="F32" s="96">
        <v>115</v>
      </c>
      <c r="G32" s="97">
        <f t="shared" si="0"/>
        <v>115000</v>
      </c>
      <c r="H32" s="96">
        <f t="shared" si="1"/>
        <v>7.2935875000000001</v>
      </c>
      <c r="I32" s="96">
        <f t="shared" si="2"/>
        <v>33.584887500000001</v>
      </c>
      <c r="J32" s="96">
        <f t="shared" si="3"/>
        <v>2.7599243856332701E-4</v>
      </c>
      <c r="K32" s="97">
        <f>G32*'MPS(input)'!$E$26</f>
        <v>118450</v>
      </c>
    </row>
    <row r="33" spans="2:11" x14ac:dyDescent="0.15">
      <c r="B33" s="96">
        <v>32</v>
      </c>
      <c r="C33" s="96">
        <v>5.5149999999999998E-2</v>
      </c>
      <c r="D33" s="96">
        <v>0.25395000000000001</v>
      </c>
      <c r="E33" s="96">
        <v>3.6499999999999998E-2</v>
      </c>
      <c r="F33" s="96">
        <v>115</v>
      </c>
      <c r="G33" s="97">
        <f t="shared" si="0"/>
        <v>115000</v>
      </c>
      <c r="H33" s="96">
        <f t="shared" si="1"/>
        <v>7.2935875000000001</v>
      </c>
      <c r="I33" s="96">
        <f t="shared" si="2"/>
        <v>33.584887500000001</v>
      </c>
      <c r="J33" s="96">
        <f t="shared" si="3"/>
        <v>2.7599243856332701E-4</v>
      </c>
      <c r="K33" s="97">
        <f>G33*'MPS(input)'!$E$26</f>
        <v>118450</v>
      </c>
    </row>
    <row r="34" spans="2:11" x14ac:dyDescent="0.15">
      <c r="B34" s="96">
        <v>33</v>
      </c>
      <c r="C34" s="96">
        <v>7.0580000000000004E-2</v>
      </c>
      <c r="D34" s="96">
        <v>0.199905</v>
      </c>
      <c r="E34" s="96">
        <v>2.6200000000000001E-2</v>
      </c>
      <c r="F34" s="96">
        <v>115</v>
      </c>
      <c r="G34" s="97">
        <f t="shared" si="0"/>
        <v>115000</v>
      </c>
      <c r="H34" s="96">
        <f t="shared" si="1"/>
        <v>9.3342050000000008</v>
      </c>
      <c r="I34" s="96">
        <f t="shared" si="2"/>
        <v>26.437436250000001</v>
      </c>
      <c r="J34" s="96">
        <f t="shared" si="3"/>
        <v>1.9810964083175804E-4</v>
      </c>
      <c r="K34" s="97">
        <f>G34*'MPS(input)'!$E$26</f>
        <v>118450</v>
      </c>
    </row>
    <row r="35" spans="2:11" x14ac:dyDescent="0.15">
      <c r="B35" s="96">
        <v>34</v>
      </c>
      <c r="C35" s="96">
        <v>3.8309999999999997E-2</v>
      </c>
      <c r="D35" s="96">
        <v>0.10922</v>
      </c>
      <c r="E35" s="96">
        <v>1.427E-2</v>
      </c>
      <c r="F35" s="96">
        <v>115</v>
      </c>
      <c r="G35" s="97">
        <f t="shared" si="0"/>
        <v>115000</v>
      </c>
      <c r="H35" s="96">
        <f t="shared" si="1"/>
        <v>5.0664974999999997</v>
      </c>
      <c r="I35" s="96">
        <f t="shared" si="2"/>
        <v>14.444345</v>
      </c>
      <c r="J35" s="96">
        <f t="shared" si="3"/>
        <v>1.0790170132325142E-4</v>
      </c>
      <c r="K35" s="97">
        <f>G35*'MPS(input)'!$E$26</f>
        <v>118450</v>
      </c>
    </row>
    <row r="36" spans="2:11" x14ac:dyDescent="0.15">
      <c r="B36" s="96">
        <v>35</v>
      </c>
      <c r="C36" s="96">
        <v>1.192E-2</v>
      </c>
      <c r="D36" s="96">
        <v>7.9813999999999996E-2</v>
      </c>
      <c r="E36" s="96">
        <v>2.1420000000000002E-2</v>
      </c>
      <c r="F36" s="96">
        <v>115</v>
      </c>
      <c r="G36" s="97">
        <f t="shared" si="0"/>
        <v>115000</v>
      </c>
      <c r="H36" s="96">
        <f t="shared" si="1"/>
        <v>1.5764199999999999</v>
      </c>
      <c r="I36" s="96">
        <f t="shared" si="2"/>
        <v>10.5554015</v>
      </c>
      <c r="J36" s="96">
        <f t="shared" si="3"/>
        <v>1.6196597353497166E-4</v>
      </c>
      <c r="K36" s="97">
        <f>G36*'MPS(input)'!$E$26</f>
        <v>118450</v>
      </c>
    </row>
    <row r="37" spans="2:11" x14ac:dyDescent="0.15">
      <c r="B37" s="96">
        <v>36</v>
      </c>
      <c r="C37" s="96">
        <v>7.0580000000000004E-2</v>
      </c>
      <c r="D37" s="96">
        <v>0.199905</v>
      </c>
      <c r="E37" s="96">
        <v>2.6200000000000001E-2</v>
      </c>
      <c r="F37" s="96">
        <v>115</v>
      </c>
      <c r="G37" s="97">
        <f t="shared" si="0"/>
        <v>115000</v>
      </c>
      <c r="H37" s="96">
        <f t="shared" si="1"/>
        <v>9.3342050000000008</v>
      </c>
      <c r="I37" s="96">
        <f t="shared" si="2"/>
        <v>26.437436250000001</v>
      </c>
      <c r="J37" s="96">
        <f t="shared" si="3"/>
        <v>1.9810964083175804E-4</v>
      </c>
      <c r="K37" s="97">
        <f>G37*'MPS(input)'!$E$26</f>
        <v>118450</v>
      </c>
    </row>
    <row r="38" spans="2:11" x14ac:dyDescent="0.15">
      <c r="B38" s="96">
        <v>37</v>
      </c>
      <c r="C38" s="96">
        <v>3.3800000000000002E-3</v>
      </c>
      <c r="D38" s="96">
        <v>3.7900000000000003E-2</v>
      </c>
      <c r="E38" s="96">
        <v>0.14069999999999999</v>
      </c>
      <c r="F38" s="96">
        <v>230</v>
      </c>
      <c r="G38" s="97">
        <f t="shared" si="0"/>
        <v>230000</v>
      </c>
      <c r="H38" s="96">
        <f t="shared" si="1"/>
        <v>1.7880200000000002</v>
      </c>
      <c r="I38" s="96">
        <f t="shared" si="2"/>
        <v>20.049100000000003</v>
      </c>
      <c r="J38" s="96">
        <f t="shared" si="3"/>
        <v>2.6597353497164459E-4</v>
      </c>
      <c r="K38" s="97">
        <f>G38*'MPS(input)'!$E$26</f>
        <v>236900</v>
      </c>
    </row>
    <row r="39" spans="2:11" x14ac:dyDescent="0.15">
      <c r="B39" s="96">
        <v>38</v>
      </c>
      <c r="C39" s="96">
        <v>3.4199999999999999E-3</v>
      </c>
      <c r="D39" s="96">
        <v>3.7870000000000001E-2</v>
      </c>
      <c r="E39" s="96">
        <v>0.1409</v>
      </c>
      <c r="F39" s="96">
        <v>230</v>
      </c>
      <c r="G39" s="97">
        <f t="shared" si="0"/>
        <v>230000</v>
      </c>
      <c r="H39" s="96">
        <f t="shared" si="1"/>
        <v>1.80918</v>
      </c>
      <c r="I39" s="96">
        <f t="shared" si="2"/>
        <v>20.03323</v>
      </c>
      <c r="J39" s="96">
        <f t="shared" si="3"/>
        <v>2.6635160680529298E-4</v>
      </c>
      <c r="K39" s="97">
        <f>G39*'MPS(input)'!$E$26</f>
        <v>236900</v>
      </c>
    </row>
    <row r="40" spans="2:11" x14ac:dyDescent="0.15">
      <c r="B40" s="96">
        <v>39</v>
      </c>
      <c r="C40" s="96">
        <v>3.0807000000000001E-2</v>
      </c>
      <c r="D40" s="96">
        <v>0.141573</v>
      </c>
      <c r="E40" s="96">
        <v>1.9938999999999998E-2</v>
      </c>
      <c r="F40" s="96">
        <v>115</v>
      </c>
      <c r="G40" s="97">
        <f t="shared" si="0"/>
        <v>115000</v>
      </c>
      <c r="H40" s="96">
        <f t="shared" si="1"/>
        <v>4.0742257500000001</v>
      </c>
      <c r="I40" s="96">
        <f t="shared" si="2"/>
        <v>18.72302925</v>
      </c>
      <c r="J40" s="96">
        <f t="shared" si="3"/>
        <v>1.5076748582230624E-4</v>
      </c>
      <c r="K40" s="97">
        <f>G40*'MPS(input)'!$E$26</f>
        <v>118450</v>
      </c>
    </row>
    <row r="41" spans="2:11" x14ac:dyDescent="0.15">
      <c r="B41" s="96">
        <v>40</v>
      </c>
      <c r="C41" s="96">
        <v>6.8277000000000004E-2</v>
      </c>
      <c r="D41" s="96">
        <v>0.31709799999999999</v>
      </c>
      <c r="E41" s="96">
        <v>4.4767000000000001E-2</v>
      </c>
      <c r="F41" s="96">
        <v>115</v>
      </c>
      <c r="G41" s="97">
        <f t="shared" si="0"/>
        <v>115000</v>
      </c>
      <c r="H41" s="96">
        <f t="shared" si="1"/>
        <v>9.0296332499999998</v>
      </c>
      <c r="I41" s="96">
        <f t="shared" si="2"/>
        <v>41.936210500000001</v>
      </c>
      <c r="J41" s="96">
        <f t="shared" si="3"/>
        <v>3.3850283553875235E-4</v>
      </c>
      <c r="K41" s="97">
        <f>G41*'MPS(input)'!$E$26</f>
        <v>118450</v>
      </c>
    </row>
    <row r="42" spans="2:11" x14ac:dyDescent="0.15">
      <c r="B42" s="96">
        <v>41</v>
      </c>
      <c r="C42" s="96">
        <v>6.0409999999999998E-2</v>
      </c>
      <c r="D42" s="96">
        <v>0.17730199999999999</v>
      </c>
      <c r="E42" s="96">
        <v>2.3016999999999999E-2</v>
      </c>
      <c r="F42" s="96">
        <v>115</v>
      </c>
      <c r="G42" s="97">
        <f t="shared" si="0"/>
        <v>115000</v>
      </c>
      <c r="H42" s="96">
        <f t="shared" si="1"/>
        <v>7.9892224999999994</v>
      </c>
      <c r="I42" s="96">
        <f t="shared" si="2"/>
        <v>23.448189499999998</v>
      </c>
      <c r="J42" s="96">
        <f t="shared" si="3"/>
        <v>1.7404158790170133E-4</v>
      </c>
      <c r="K42" s="97">
        <f>G42*'MPS(input)'!$E$26</f>
        <v>118450</v>
      </c>
    </row>
    <row r="43" spans="2:11" x14ac:dyDescent="0.15">
      <c r="B43" s="96">
        <v>42</v>
      </c>
      <c r="C43" s="96">
        <v>7.4599999999999996E-3</v>
      </c>
      <c r="D43" s="96">
        <v>3.4200000000000001E-2</v>
      </c>
      <c r="E43" s="96">
        <v>4.9100000000000003E-3</v>
      </c>
      <c r="F43" s="96">
        <v>115</v>
      </c>
      <c r="G43" s="97">
        <f t="shared" si="0"/>
        <v>115000</v>
      </c>
      <c r="H43" s="96">
        <f t="shared" si="1"/>
        <v>0.98658499999999993</v>
      </c>
      <c r="I43" s="96">
        <f t="shared" si="2"/>
        <v>4.5229499999999998</v>
      </c>
      <c r="J43" s="96">
        <f t="shared" si="3"/>
        <v>3.7126654064272215E-5</v>
      </c>
      <c r="K43" s="97">
        <f>G43*'MPS(input)'!$E$26</f>
        <v>118450</v>
      </c>
    </row>
    <row r="44" spans="2:11" x14ac:dyDescent="0.15">
      <c r="B44" s="96">
        <v>43</v>
      </c>
      <c r="C44" s="96">
        <v>7.4599999999999996E-3</v>
      </c>
      <c r="D44" s="96">
        <v>3.4200000000000001E-2</v>
      </c>
      <c r="E44" s="96">
        <v>4.9100000000000003E-3</v>
      </c>
      <c r="F44" s="96">
        <v>115</v>
      </c>
      <c r="G44" s="97">
        <f t="shared" si="0"/>
        <v>115000</v>
      </c>
      <c r="H44" s="96">
        <f t="shared" si="1"/>
        <v>0.98658499999999993</v>
      </c>
      <c r="I44" s="96">
        <f t="shared" si="2"/>
        <v>4.5229499999999998</v>
      </c>
      <c r="J44" s="96">
        <f t="shared" si="3"/>
        <v>3.7126654064272215E-5</v>
      </c>
      <c r="K44" s="97">
        <f>G44*'MPS(input)'!$E$26</f>
        <v>118450</v>
      </c>
    </row>
    <row r="45" spans="2:11" x14ac:dyDescent="0.15">
      <c r="B45" s="96">
        <v>44</v>
      </c>
      <c r="C45" s="96">
        <v>3.8769999999999998E-3</v>
      </c>
      <c r="D45" s="96">
        <v>2.4997999999999999E-2</v>
      </c>
      <c r="E45" s="96">
        <v>5.2690000000000001E-2</v>
      </c>
      <c r="F45" s="96">
        <v>115</v>
      </c>
      <c r="G45" s="97">
        <f t="shared" si="0"/>
        <v>115000</v>
      </c>
      <c r="H45" s="96">
        <f t="shared" si="1"/>
        <v>0.51273325000000003</v>
      </c>
      <c r="I45" s="96">
        <f t="shared" si="2"/>
        <v>3.3059854999999998</v>
      </c>
      <c r="J45" s="96">
        <f t="shared" si="3"/>
        <v>3.9841209829867677E-4</v>
      </c>
      <c r="K45" s="97">
        <f>G45*'MPS(input)'!$E$26</f>
        <v>118450</v>
      </c>
    </row>
    <row r="46" spans="2:11" x14ac:dyDescent="0.15">
      <c r="B46" s="96">
        <v>45</v>
      </c>
      <c r="C46" s="96">
        <v>0.13694999999999999</v>
      </c>
      <c r="D46" s="96">
        <v>0.39045999999999997</v>
      </c>
      <c r="E46" s="96">
        <v>5.101E-2</v>
      </c>
      <c r="F46" s="96">
        <v>115</v>
      </c>
      <c r="G46" s="97">
        <f t="shared" si="0"/>
        <v>115000</v>
      </c>
      <c r="H46" s="96">
        <f t="shared" si="1"/>
        <v>18.111637499999997</v>
      </c>
      <c r="I46" s="96">
        <f t="shared" si="2"/>
        <v>51.638334999999998</v>
      </c>
      <c r="J46" s="96">
        <f t="shared" si="3"/>
        <v>3.8570888468809076E-4</v>
      </c>
      <c r="K46" s="97">
        <f>G46*'MPS(input)'!$E$26</f>
        <v>118450</v>
      </c>
    </row>
    <row r="47" spans="2:11" x14ac:dyDescent="0.15">
      <c r="B47" s="96">
        <v>46</v>
      </c>
      <c r="C47" s="96">
        <v>0.13694999999999999</v>
      </c>
      <c r="D47" s="96">
        <v>0.39045999999999997</v>
      </c>
      <c r="E47" s="96">
        <v>5.101E-2</v>
      </c>
      <c r="F47" s="96">
        <v>115</v>
      </c>
      <c r="G47" s="97">
        <f t="shared" si="0"/>
        <v>115000</v>
      </c>
      <c r="H47" s="96">
        <f t="shared" si="1"/>
        <v>18.111637499999997</v>
      </c>
      <c r="I47" s="96">
        <f t="shared" si="2"/>
        <v>51.638334999999998</v>
      </c>
      <c r="J47" s="96">
        <f t="shared" si="3"/>
        <v>3.8570888468809076E-4</v>
      </c>
      <c r="K47" s="97">
        <f>G47*'MPS(input)'!$E$26</f>
        <v>118450</v>
      </c>
    </row>
    <row r="48" spans="2:11" x14ac:dyDescent="0.15">
      <c r="B48" s="96">
        <v>47</v>
      </c>
      <c r="C48" s="96">
        <v>4.8281999999999999E-2</v>
      </c>
      <c r="D48" s="96">
        <v>0.144732</v>
      </c>
      <c r="E48" s="96">
        <v>1.8440000000000002E-2</v>
      </c>
      <c r="F48" s="96">
        <v>115</v>
      </c>
      <c r="G48" s="97">
        <f t="shared" si="0"/>
        <v>115000</v>
      </c>
      <c r="H48" s="96">
        <f t="shared" si="1"/>
        <v>6.3852944999999997</v>
      </c>
      <c r="I48" s="96">
        <f t="shared" si="2"/>
        <v>19.140806999999999</v>
      </c>
      <c r="J48" s="96">
        <f t="shared" si="3"/>
        <v>1.3943289224952743E-4</v>
      </c>
      <c r="K48" s="97">
        <f>G48*'MPS(input)'!$E$26</f>
        <v>118450</v>
      </c>
    </row>
    <row r="49" spans="2:11" x14ac:dyDescent="0.15">
      <c r="B49" s="96">
        <v>48</v>
      </c>
      <c r="C49" s="96">
        <v>4.8281999999999999E-2</v>
      </c>
      <c r="D49" s="96">
        <v>0.144732</v>
      </c>
      <c r="E49" s="96">
        <v>1.8440000000000002E-2</v>
      </c>
      <c r="F49" s="96">
        <v>115</v>
      </c>
      <c r="G49" s="97">
        <f t="shared" si="0"/>
        <v>115000</v>
      </c>
      <c r="H49" s="96">
        <f t="shared" si="1"/>
        <v>6.3852944999999997</v>
      </c>
      <c r="I49" s="96">
        <f t="shared" si="2"/>
        <v>19.140806999999999</v>
      </c>
      <c r="J49" s="96">
        <f t="shared" si="3"/>
        <v>1.3943289224952743E-4</v>
      </c>
      <c r="K49" s="97">
        <f>G49*'MPS(input)'!$E$26</f>
        <v>118450</v>
      </c>
    </row>
    <row r="50" spans="2:11" x14ac:dyDescent="0.15">
      <c r="B50" s="96">
        <v>49</v>
      </c>
      <c r="C50" s="96">
        <v>4.5011000000000002E-2</v>
      </c>
      <c r="D50" s="96">
        <v>0.134626</v>
      </c>
      <c r="E50" s="96">
        <v>1.7152000000000001E-2</v>
      </c>
      <c r="F50" s="96">
        <v>115</v>
      </c>
      <c r="G50" s="97">
        <f t="shared" si="0"/>
        <v>115000</v>
      </c>
      <c r="H50" s="96">
        <f t="shared" si="1"/>
        <v>5.9527047500000005</v>
      </c>
      <c r="I50" s="96">
        <f t="shared" si="2"/>
        <v>17.804288499999998</v>
      </c>
      <c r="J50" s="96">
        <f t="shared" si="3"/>
        <v>1.2969376181474481E-4</v>
      </c>
      <c r="K50" s="97">
        <f>G50*'MPS(input)'!$E$26</f>
        <v>118450</v>
      </c>
    </row>
    <row r="51" spans="2:11" x14ac:dyDescent="0.15">
      <c r="B51" s="96">
        <v>50</v>
      </c>
      <c r="C51" s="96">
        <v>2.6589999999999999E-2</v>
      </c>
      <c r="D51" s="96">
        <v>0.12209</v>
      </c>
      <c r="E51" s="96">
        <v>1.755E-2</v>
      </c>
      <c r="F51" s="96">
        <v>115</v>
      </c>
      <c r="G51" s="97">
        <f t="shared" si="0"/>
        <v>115000</v>
      </c>
      <c r="H51" s="96">
        <f t="shared" si="1"/>
        <v>3.5165275</v>
      </c>
      <c r="I51" s="96">
        <f t="shared" si="2"/>
        <v>16.146402500000001</v>
      </c>
      <c r="J51" s="96">
        <f t="shared" si="3"/>
        <v>1.32703213610586E-4</v>
      </c>
      <c r="K51" s="97">
        <f>G51*'MPS(input)'!$E$26</f>
        <v>118450</v>
      </c>
    </row>
    <row r="52" spans="2:11" x14ac:dyDescent="0.15">
      <c r="B52" s="96">
        <v>51</v>
      </c>
      <c r="C52" s="96">
        <v>5.7757999999999997E-2</v>
      </c>
      <c r="D52" s="96">
        <v>0.268011</v>
      </c>
      <c r="E52" s="96">
        <v>3.8755999999999999E-2</v>
      </c>
      <c r="F52" s="96">
        <v>115</v>
      </c>
      <c r="G52" s="97">
        <f t="shared" si="0"/>
        <v>115000</v>
      </c>
      <c r="H52" s="96">
        <f t="shared" si="1"/>
        <v>7.6384954999999994</v>
      </c>
      <c r="I52" s="96">
        <f t="shared" si="2"/>
        <v>35.444454749999998</v>
      </c>
      <c r="J52" s="96">
        <f t="shared" si="3"/>
        <v>2.9305103969754252E-4</v>
      </c>
      <c r="K52" s="97">
        <f>G52*'MPS(input)'!$E$26</f>
        <v>118450</v>
      </c>
    </row>
    <row r="53" spans="2:11" x14ac:dyDescent="0.15">
      <c r="B53" s="96">
        <v>52</v>
      </c>
      <c r="C53" s="96">
        <v>5.7733E-2</v>
      </c>
      <c r="D53" s="96">
        <v>0.26803900000000003</v>
      </c>
      <c r="E53" s="96">
        <v>3.8754999999999998E-2</v>
      </c>
      <c r="F53" s="96">
        <v>115</v>
      </c>
      <c r="G53" s="97">
        <f t="shared" si="0"/>
        <v>115000</v>
      </c>
      <c r="H53" s="96">
        <f t="shared" si="1"/>
        <v>7.6351892499999998</v>
      </c>
      <c r="I53" s="96">
        <f t="shared" si="2"/>
        <v>35.448157750000007</v>
      </c>
      <c r="J53" s="96">
        <f t="shared" si="3"/>
        <v>2.9304347826086954E-4</v>
      </c>
      <c r="K53" s="97">
        <f>G53*'MPS(input)'!$E$26</f>
        <v>118450</v>
      </c>
    </row>
    <row r="54" spans="2:11" x14ac:dyDescent="0.15">
      <c r="B54" s="96">
        <v>53</v>
      </c>
      <c r="C54" s="96">
        <v>3.4455E-2</v>
      </c>
      <c r="D54" s="96">
        <v>0.16019700000000001</v>
      </c>
      <c r="E54" s="96">
        <v>2.2626E-2</v>
      </c>
      <c r="F54" s="96">
        <v>115</v>
      </c>
      <c r="G54" s="97">
        <f t="shared" si="0"/>
        <v>115000</v>
      </c>
      <c r="H54" s="96">
        <f t="shared" si="1"/>
        <v>4.5566737499999999</v>
      </c>
      <c r="I54" s="96">
        <f t="shared" si="2"/>
        <v>21.186053250000001</v>
      </c>
      <c r="J54" s="96">
        <f t="shared" si="3"/>
        <v>1.7108506616257088E-4</v>
      </c>
      <c r="K54" s="97">
        <f>G54*'MPS(input)'!$E$26</f>
        <v>118450</v>
      </c>
    </row>
    <row r="55" spans="2:11" x14ac:dyDescent="0.15">
      <c r="B55" s="96">
        <v>54</v>
      </c>
      <c r="C55" s="96">
        <v>3.4425999999999998E-2</v>
      </c>
      <c r="D55" s="96">
        <v>0.16026599999999999</v>
      </c>
      <c r="E55" s="96">
        <v>2.2626E-2</v>
      </c>
      <c r="F55" s="96">
        <v>115</v>
      </c>
      <c r="G55" s="97">
        <f t="shared" si="0"/>
        <v>115000</v>
      </c>
      <c r="H55" s="96">
        <f t="shared" si="1"/>
        <v>4.5528385</v>
      </c>
      <c r="I55" s="96">
        <f t="shared" si="2"/>
        <v>21.195178499999997</v>
      </c>
      <c r="J55" s="96">
        <f t="shared" si="3"/>
        <v>1.7108506616257088E-4</v>
      </c>
      <c r="K55" s="97">
        <f>G55*'MPS(input)'!$E$26</f>
        <v>118450</v>
      </c>
    </row>
    <row r="56" spans="2:11" x14ac:dyDescent="0.15">
      <c r="B56" s="96">
        <v>55</v>
      </c>
      <c r="C56" s="96">
        <v>7.1976999999999999E-2</v>
      </c>
      <c r="D56" s="96">
        <v>0.205209</v>
      </c>
      <c r="E56" s="96">
        <v>2.682E-2</v>
      </c>
      <c r="F56" s="96">
        <v>115</v>
      </c>
      <c r="G56" s="97">
        <f t="shared" si="0"/>
        <v>115000</v>
      </c>
      <c r="H56" s="96">
        <f t="shared" si="1"/>
        <v>9.5189582500000007</v>
      </c>
      <c r="I56" s="96">
        <f t="shared" si="2"/>
        <v>27.138890249999999</v>
      </c>
      <c r="J56" s="96">
        <f t="shared" si="3"/>
        <v>2.0279773156899812E-4</v>
      </c>
      <c r="K56" s="97">
        <f>G56*'MPS(input)'!$E$26</f>
        <v>118450</v>
      </c>
    </row>
    <row r="57" spans="2:11" x14ac:dyDescent="0.15">
      <c r="B57" s="96">
        <v>56</v>
      </c>
      <c r="C57" s="96">
        <v>7.1976999999999999E-2</v>
      </c>
      <c r="D57" s="96">
        <v>0.205209</v>
      </c>
      <c r="E57" s="96">
        <v>2.682E-2</v>
      </c>
      <c r="F57" s="96">
        <v>115</v>
      </c>
      <c r="G57" s="97">
        <f t="shared" si="0"/>
        <v>115000</v>
      </c>
      <c r="H57" s="96">
        <f t="shared" si="1"/>
        <v>9.5189582500000007</v>
      </c>
      <c r="I57" s="96">
        <f t="shared" si="2"/>
        <v>27.138890249999999</v>
      </c>
      <c r="J57" s="96">
        <f t="shared" si="3"/>
        <v>2.0279773156899812E-4</v>
      </c>
      <c r="K57" s="97">
        <f>G57*'MPS(input)'!$E$26</f>
        <v>118450</v>
      </c>
    </row>
    <row r="58" spans="2:11" x14ac:dyDescent="0.15">
      <c r="B58" s="96">
        <v>57</v>
      </c>
      <c r="C58" s="96">
        <v>6.1030000000000001E-2</v>
      </c>
      <c r="D58" s="96">
        <v>0.17399000000000001</v>
      </c>
      <c r="E58" s="96">
        <v>2.274E-2</v>
      </c>
      <c r="F58" s="96">
        <v>115</v>
      </c>
      <c r="G58" s="97">
        <f t="shared" si="0"/>
        <v>115000</v>
      </c>
      <c r="H58" s="96">
        <f t="shared" si="1"/>
        <v>8.0712174999999995</v>
      </c>
      <c r="I58" s="96">
        <f t="shared" si="2"/>
        <v>23.010177500000001</v>
      </c>
      <c r="J58" s="96">
        <f t="shared" si="3"/>
        <v>1.7194706994328924E-4</v>
      </c>
      <c r="K58" s="97">
        <f>G58*'MPS(input)'!$E$26</f>
        <v>118450</v>
      </c>
    </row>
    <row r="59" spans="2:11" x14ac:dyDescent="0.15">
      <c r="B59" s="96">
        <v>58</v>
      </c>
      <c r="C59" s="96">
        <v>6.1030000000000001E-2</v>
      </c>
      <c r="D59" s="96">
        <v>0.17399000000000001</v>
      </c>
      <c r="E59" s="96">
        <v>2.274E-2</v>
      </c>
      <c r="F59" s="96">
        <v>115</v>
      </c>
      <c r="G59" s="97">
        <f t="shared" si="0"/>
        <v>115000</v>
      </c>
      <c r="H59" s="96">
        <f t="shared" si="1"/>
        <v>8.0712174999999995</v>
      </c>
      <c r="I59" s="96">
        <f t="shared" si="2"/>
        <v>23.010177500000001</v>
      </c>
      <c r="J59" s="96">
        <f t="shared" si="3"/>
        <v>1.7194706994328924E-4</v>
      </c>
      <c r="K59" s="97">
        <f>G59*'MPS(input)'!$E$26</f>
        <v>118450</v>
      </c>
    </row>
    <row r="60" spans="2:11" x14ac:dyDescent="0.15">
      <c r="B60" s="96">
        <v>59</v>
      </c>
      <c r="C60" s="96">
        <v>2.257E-2</v>
      </c>
      <c r="D60" s="96">
        <v>0.17127100000000001</v>
      </c>
      <c r="E60" s="96">
        <v>3.8110999999999999E-2</v>
      </c>
      <c r="F60" s="96">
        <v>230</v>
      </c>
      <c r="G60" s="97">
        <f t="shared" si="0"/>
        <v>230000</v>
      </c>
      <c r="H60" s="96">
        <f t="shared" si="1"/>
        <v>11.93953</v>
      </c>
      <c r="I60" s="96">
        <f t="shared" si="2"/>
        <v>90.602359000000007</v>
      </c>
      <c r="J60" s="96">
        <f t="shared" si="3"/>
        <v>7.2043478260869562E-5</v>
      </c>
      <c r="K60" s="97">
        <f>G60*'MPS(input)'!$E$26</f>
        <v>236900</v>
      </c>
    </row>
    <row r="61" spans="2:11" x14ac:dyDescent="0.15">
      <c r="B61" s="96">
        <v>60</v>
      </c>
      <c r="C61" s="96">
        <v>2.257E-2</v>
      </c>
      <c r="D61" s="96">
        <v>0.17127100000000001</v>
      </c>
      <c r="E61" s="96">
        <v>3.8110999999999999E-2</v>
      </c>
      <c r="F61" s="96">
        <v>230</v>
      </c>
      <c r="G61" s="97">
        <f t="shared" si="0"/>
        <v>230000</v>
      </c>
      <c r="H61" s="96">
        <f t="shared" si="1"/>
        <v>11.93953</v>
      </c>
      <c r="I61" s="96">
        <f t="shared" si="2"/>
        <v>90.602359000000007</v>
      </c>
      <c r="J61" s="96">
        <f t="shared" si="3"/>
        <v>7.2043478260869562E-5</v>
      </c>
      <c r="K61" s="97">
        <f>G61*'MPS(input)'!$E$26</f>
        <v>236900</v>
      </c>
    </row>
    <row r="62" spans="2:11" x14ac:dyDescent="0.15">
      <c r="B62" s="96">
        <v>61</v>
      </c>
      <c r="C62" s="96">
        <v>3.031E-2</v>
      </c>
      <c r="D62" s="96">
        <v>8.6419999999999997E-2</v>
      </c>
      <c r="E62" s="96">
        <v>1.129E-2</v>
      </c>
      <c r="F62" s="96">
        <v>115</v>
      </c>
      <c r="G62" s="97">
        <f t="shared" si="0"/>
        <v>115000</v>
      </c>
      <c r="H62" s="96">
        <f t="shared" si="1"/>
        <v>4.0084974999999998</v>
      </c>
      <c r="I62" s="96">
        <f t="shared" si="2"/>
        <v>11.429045</v>
      </c>
      <c r="J62" s="96">
        <f t="shared" si="3"/>
        <v>8.5368620037807189E-5</v>
      </c>
      <c r="K62" s="97">
        <f>G62*'MPS(input)'!$E$26</f>
        <v>118450</v>
      </c>
    </row>
    <row r="63" spans="2:11" x14ac:dyDescent="0.15">
      <c r="B63" s="96">
        <v>62</v>
      </c>
      <c r="C63" s="96">
        <v>3.031E-2</v>
      </c>
      <c r="D63" s="96">
        <v>8.6419999999999997E-2</v>
      </c>
      <c r="E63" s="96">
        <v>1.129E-2</v>
      </c>
      <c r="F63" s="96">
        <v>115</v>
      </c>
      <c r="G63" s="97">
        <f t="shared" si="0"/>
        <v>115000</v>
      </c>
      <c r="H63" s="96">
        <f t="shared" si="1"/>
        <v>4.0084974999999998</v>
      </c>
      <c r="I63" s="96">
        <f t="shared" si="2"/>
        <v>11.429045</v>
      </c>
      <c r="J63" s="96">
        <f t="shared" si="3"/>
        <v>8.5368620037807189E-5</v>
      </c>
      <c r="K63" s="97">
        <f>G63*'MPS(input)'!$E$26</f>
        <v>118450</v>
      </c>
    </row>
    <row r="64" spans="2:11" x14ac:dyDescent="0.15">
      <c r="B64" s="96">
        <v>63</v>
      </c>
      <c r="C64" s="96">
        <v>2.0669999999999998E-3</v>
      </c>
      <c r="D64" s="96">
        <v>2.2997E-2</v>
      </c>
      <c r="E64" s="96">
        <v>8.6780999999999997E-2</v>
      </c>
      <c r="F64" s="96">
        <v>230</v>
      </c>
      <c r="G64" s="97">
        <f t="shared" si="0"/>
        <v>230000</v>
      </c>
      <c r="H64" s="96">
        <f t="shared" si="1"/>
        <v>1.0934429999999999</v>
      </c>
      <c r="I64" s="96">
        <f t="shared" si="2"/>
        <v>12.165413000000001</v>
      </c>
      <c r="J64" s="96">
        <f t="shared" si="3"/>
        <v>1.6404725897920604E-4</v>
      </c>
      <c r="K64" s="97">
        <f>G64*'MPS(input)'!$E$26</f>
        <v>236900</v>
      </c>
    </row>
    <row r="65" spans="2:11" x14ac:dyDescent="0.15">
      <c r="B65" s="96">
        <v>64</v>
      </c>
      <c r="C65" s="96">
        <v>2.055E-3</v>
      </c>
      <c r="D65" s="96">
        <v>2.3026000000000001E-2</v>
      </c>
      <c r="E65" s="96">
        <v>8.6771000000000001E-2</v>
      </c>
      <c r="F65" s="96">
        <v>230</v>
      </c>
      <c r="G65" s="97">
        <f t="shared" si="0"/>
        <v>230000</v>
      </c>
      <c r="H65" s="96">
        <f t="shared" si="1"/>
        <v>1.0870949999999999</v>
      </c>
      <c r="I65" s="96">
        <f t="shared" si="2"/>
        <v>12.180754</v>
      </c>
      <c r="J65" s="96">
        <f t="shared" si="3"/>
        <v>1.6402835538752364E-4</v>
      </c>
      <c r="K65" s="97">
        <f>G65*'MPS(input)'!$E$26</f>
        <v>236900</v>
      </c>
    </row>
    <row r="66" spans="2:11" x14ac:dyDescent="0.15">
      <c r="B66" s="96">
        <v>65</v>
      </c>
      <c r="C66" s="96">
        <v>8.9510000000000006E-2</v>
      </c>
      <c r="D66" s="96">
        <v>0.26064999999999999</v>
      </c>
      <c r="E66" s="96">
        <v>3.4540000000000001E-2</v>
      </c>
      <c r="F66" s="96">
        <v>115</v>
      </c>
      <c r="G66" s="97">
        <f t="shared" si="0"/>
        <v>115000</v>
      </c>
      <c r="H66" s="96">
        <f t="shared" si="1"/>
        <v>11.837697500000001</v>
      </c>
      <c r="I66" s="96">
        <f t="shared" si="2"/>
        <v>34.470962499999999</v>
      </c>
      <c r="J66" s="96">
        <f t="shared" si="3"/>
        <v>2.6117202268431005E-4</v>
      </c>
      <c r="K66" s="97">
        <f>G66*'MPS(input)'!$E$26</f>
        <v>118450</v>
      </c>
    </row>
    <row r="67" spans="2:11" x14ac:dyDescent="0.15">
      <c r="B67" s="96">
        <v>66</v>
      </c>
      <c r="C67" s="96">
        <v>8.9510000000000006E-2</v>
      </c>
      <c r="D67" s="96">
        <v>0.26064999999999999</v>
      </c>
      <c r="E67" s="96">
        <v>3.4540000000000001E-2</v>
      </c>
      <c r="F67" s="96">
        <v>115</v>
      </c>
      <c r="G67" s="97">
        <f t="shared" ref="G67:G130" si="4">F67*1000</f>
        <v>115000</v>
      </c>
      <c r="H67" s="96">
        <f t="shared" ref="H67:H130" si="5">(G67)^2/100000000*C67</f>
        <v>11.837697500000001</v>
      </c>
      <c r="I67" s="96">
        <f t="shared" ref="I67:I130" si="6">(G67)^2/100000000*D67</f>
        <v>34.470962499999999</v>
      </c>
      <c r="J67" s="96">
        <f t="shared" ref="J67:J130" si="7">100000000/(G67)^2*E67</f>
        <v>2.6117202268431005E-4</v>
      </c>
      <c r="K67" s="97">
        <f>G67*'MPS(input)'!$E$26</f>
        <v>118450</v>
      </c>
    </row>
    <row r="68" spans="2:11" x14ac:dyDescent="0.15">
      <c r="B68" s="96">
        <v>67</v>
      </c>
      <c r="C68" s="96">
        <v>4.8930000000000001E-2</v>
      </c>
      <c r="D68" s="96">
        <v>0.13874</v>
      </c>
      <c r="E68" s="96">
        <v>1.8120000000000001E-2</v>
      </c>
      <c r="F68" s="96">
        <v>115</v>
      </c>
      <c r="G68" s="97">
        <f t="shared" si="4"/>
        <v>115000</v>
      </c>
      <c r="H68" s="96">
        <f t="shared" si="5"/>
        <v>6.4709925000000004</v>
      </c>
      <c r="I68" s="96">
        <f t="shared" si="6"/>
        <v>18.348365000000001</v>
      </c>
      <c r="J68" s="96">
        <f t="shared" si="7"/>
        <v>1.3701323251417771E-4</v>
      </c>
      <c r="K68" s="97">
        <f>G68*'MPS(input)'!$E$26</f>
        <v>118450</v>
      </c>
    </row>
    <row r="69" spans="2:11" x14ac:dyDescent="0.15">
      <c r="B69" s="96">
        <v>68</v>
      </c>
      <c r="C69" s="96">
        <v>4.8930000000000001E-2</v>
      </c>
      <c r="D69" s="96">
        <v>0.13874</v>
      </c>
      <c r="E69" s="96">
        <v>1.8120000000000001E-2</v>
      </c>
      <c r="F69" s="96">
        <v>115</v>
      </c>
      <c r="G69" s="97">
        <f t="shared" si="4"/>
        <v>115000</v>
      </c>
      <c r="H69" s="96">
        <f t="shared" si="5"/>
        <v>6.4709925000000004</v>
      </c>
      <c r="I69" s="96">
        <f t="shared" si="6"/>
        <v>18.348365000000001</v>
      </c>
      <c r="J69" s="96">
        <f t="shared" si="7"/>
        <v>1.3701323251417771E-4</v>
      </c>
      <c r="K69" s="97">
        <f>G69*'MPS(input)'!$E$26</f>
        <v>118450</v>
      </c>
    </row>
    <row r="70" spans="2:11" x14ac:dyDescent="0.15">
      <c r="B70" s="96">
        <v>69</v>
      </c>
      <c r="C70" s="96">
        <v>2.2460999999999998E-2</v>
      </c>
      <c r="D70" s="96">
        <v>0.17119000000000001</v>
      </c>
      <c r="E70" s="96">
        <v>8.8180999999999995E-2</v>
      </c>
      <c r="F70" s="96">
        <v>115</v>
      </c>
      <c r="G70" s="97">
        <f t="shared" si="4"/>
        <v>115000</v>
      </c>
      <c r="H70" s="96">
        <f t="shared" si="5"/>
        <v>2.9704672499999996</v>
      </c>
      <c r="I70" s="96">
        <f t="shared" si="6"/>
        <v>22.639877500000001</v>
      </c>
      <c r="J70" s="96">
        <f t="shared" si="7"/>
        <v>6.6677504725897916E-4</v>
      </c>
      <c r="K70" s="97">
        <f>G70*'MPS(input)'!$E$26</f>
        <v>118450</v>
      </c>
    </row>
    <row r="71" spans="2:11" x14ac:dyDescent="0.15">
      <c r="B71" s="96">
        <v>70</v>
      </c>
      <c r="C71" s="96">
        <v>7.0930000000000003E-3</v>
      </c>
      <c r="D71" s="96">
        <v>5.4233999999999997E-2</v>
      </c>
      <c r="E71" s="96">
        <v>0.11173</v>
      </c>
      <c r="F71" s="96">
        <v>230</v>
      </c>
      <c r="G71" s="97">
        <f t="shared" si="4"/>
        <v>230000</v>
      </c>
      <c r="H71" s="96">
        <f t="shared" si="5"/>
        <v>3.7521970000000002</v>
      </c>
      <c r="I71" s="96">
        <f t="shared" si="6"/>
        <v>28.689785999999998</v>
      </c>
      <c r="J71" s="96">
        <f t="shared" si="7"/>
        <v>2.1120982986767487E-4</v>
      </c>
      <c r="K71" s="97">
        <f>G71*'MPS(input)'!$E$26</f>
        <v>236900</v>
      </c>
    </row>
    <row r="72" spans="2:11" x14ac:dyDescent="0.15">
      <c r="B72" s="96">
        <v>71</v>
      </c>
      <c r="C72" s="96">
        <v>7.1069999999999996E-3</v>
      </c>
      <c r="D72" s="96">
        <v>5.4218000000000002E-2</v>
      </c>
      <c r="E72" s="96">
        <v>0.11173</v>
      </c>
      <c r="F72" s="96">
        <v>230</v>
      </c>
      <c r="G72" s="97">
        <f t="shared" si="4"/>
        <v>230000</v>
      </c>
      <c r="H72" s="96">
        <f t="shared" si="5"/>
        <v>3.7596029999999998</v>
      </c>
      <c r="I72" s="96">
        <f t="shared" si="6"/>
        <v>28.681322000000002</v>
      </c>
      <c r="J72" s="96">
        <f t="shared" si="7"/>
        <v>2.1120982986767487E-4</v>
      </c>
      <c r="K72" s="97">
        <f>G72*'MPS(input)'!$E$26</f>
        <v>236900</v>
      </c>
    </row>
    <row r="73" spans="2:11" x14ac:dyDescent="0.15">
      <c r="B73" s="96">
        <v>72</v>
      </c>
      <c r="C73" s="96">
        <v>4.4699000000000003E-2</v>
      </c>
      <c r="D73" s="96">
        <v>0.20827799999999999</v>
      </c>
      <c r="E73" s="96">
        <v>2.9353000000000001E-2</v>
      </c>
      <c r="F73" s="96">
        <v>115</v>
      </c>
      <c r="G73" s="97">
        <f t="shared" si="4"/>
        <v>115000</v>
      </c>
      <c r="H73" s="96">
        <f t="shared" si="5"/>
        <v>5.91144275</v>
      </c>
      <c r="I73" s="96">
        <f t="shared" si="6"/>
        <v>27.5447655</v>
      </c>
      <c r="J73" s="96">
        <f t="shared" si="7"/>
        <v>2.2195085066162572E-4</v>
      </c>
      <c r="K73" s="97">
        <f>G73*'MPS(input)'!$E$26</f>
        <v>118450</v>
      </c>
    </row>
    <row r="74" spans="2:11" x14ac:dyDescent="0.15">
      <c r="B74" s="96">
        <v>73</v>
      </c>
      <c r="C74" s="96">
        <v>3.2629999999999999E-2</v>
      </c>
      <c r="D74" s="96">
        <v>0.14729999999999999</v>
      </c>
      <c r="E74" s="96">
        <v>2.0570000000000001E-2</v>
      </c>
      <c r="F74" s="96">
        <v>115</v>
      </c>
      <c r="G74" s="97">
        <f t="shared" si="4"/>
        <v>115000</v>
      </c>
      <c r="H74" s="96">
        <f t="shared" si="5"/>
        <v>4.3153174999999999</v>
      </c>
      <c r="I74" s="96">
        <f t="shared" si="6"/>
        <v>19.480424999999997</v>
      </c>
      <c r="J74" s="96">
        <f t="shared" si="7"/>
        <v>1.5553875236294897E-4</v>
      </c>
      <c r="K74" s="97">
        <f>G74*'MPS(input)'!$E$26</f>
        <v>118450</v>
      </c>
    </row>
    <row r="75" spans="2:11" x14ac:dyDescent="0.15">
      <c r="B75" s="96">
        <v>74</v>
      </c>
      <c r="C75" s="96">
        <v>7.1069999999999996E-3</v>
      </c>
      <c r="D75" s="96">
        <v>5.4218000000000002E-2</v>
      </c>
      <c r="E75" s="96">
        <v>0.11173</v>
      </c>
      <c r="F75" s="96">
        <v>230</v>
      </c>
      <c r="G75" s="97">
        <f t="shared" si="4"/>
        <v>230000</v>
      </c>
      <c r="H75" s="96">
        <f t="shared" si="5"/>
        <v>3.7596029999999998</v>
      </c>
      <c r="I75" s="96">
        <f t="shared" si="6"/>
        <v>28.681322000000002</v>
      </c>
      <c r="J75" s="96">
        <f t="shared" si="7"/>
        <v>2.1120982986767487E-4</v>
      </c>
      <c r="K75" s="97">
        <f>G75*'MPS(input)'!$E$26</f>
        <v>236900</v>
      </c>
    </row>
    <row r="76" spans="2:11" x14ac:dyDescent="0.15">
      <c r="B76" s="96">
        <v>75</v>
      </c>
      <c r="C76" s="96">
        <v>7.0930000000000003E-3</v>
      </c>
      <c r="D76" s="96">
        <v>5.4233999999999997E-2</v>
      </c>
      <c r="E76" s="96">
        <v>0.11173</v>
      </c>
      <c r="F76" s="96">
        <v>230</v>
      </c>
      <c r="G76" s="97">
        <f t="shared" si="4"/>
        <v>230000</v>
      </c>
      <c r="H76" s="96">
        <f t="shared" si="5"/>
        <v>3.7521970000000002</v>
      </c>
      <c r="I76" s="96">
        <f t="shared" si="6"/>
        <v>28.689785999999998</v>
      </c>
      <c r="J76" s="96">
        <f t="shared" si="7"/>
        <v>2.1120982986767487E-4</v>
      </c>
      <c r="K76" s="97">
        <f>G76*'MPS(input)'!$E$26</f>
        <v>236900</v>
      </c>
    </row>
    <row r="77" spans="2:11" x14ac:dyDescent="0.15">
      <c r="B77" s="96">
        <v>76</v>
      </c>
      <c r="C77" s="96">
        <v>1.4095E-2</v>
      </c>
      <c r="D77" s="96">
        <v>0.10704900000000001</v>
      </c>
      <c r="E77" s="96">
        <v>0.22142600000000001</v>
      </c>
      <c r="F77" s="96">
        <v>230</v>
      </c>
      <c r="G77" s="97">
        <f t="shared" si="4"/>
        <v>230000</v>
      </c>
      <c r="H77" s="96">
        <f t="shared" si="5"/>
        <v>7.4562549999999996</v>
      </c>
      <c r="I77" s="96">
        <f t="shared" si="6"/>
        <v>56.628921000000005</v>
      </c>
      <c r="J77" s="96">
        <f t="shared" si="7"/>
        <v>4.1857466918714559E-4</v>
      </c>
      <c r="K77" s="97">
        <f>G77*'MPS(input)'!$E$26</f>
        <v>236900</v>
      </c>
    </row>
    <row r="78" spans="2:11" x14ac:dyDescent="0.15">
      <c r="B78" s="96">
        <v>77</v>
      </c>
      <c r="C78" s="96">
        <v>2.214E-2</v>
      </c>
      <c r="D78" s="96">
        <v>0.10061</v>
      </c>
      <c r="E78" s="96">
        <v>1.4760000000000001E-2</v>
      </c>
      <c r="F78" s="96">
        <v>115</v>
      </c>
      <c r="G78" s="97">
        <f t="shared" si="4"/>
        <v>115000</v>
      </c>
      <c r="H78" s="96">
        <f t="shared" si="5"/>
        <v>2.9280149999999998</v>
      </c>
      <c r="I78" s="96">
        <f t="shared" si="6"/>
        <v>13.3056725</v>
      </c>
      <c r="J78" s="96">
        <f t="shared" si="7"/>
        <v>1.1160680529300567E-4</v>
      </c>
      <c r="K78" s="97">
        <f>G78*'MPS(input)'!$E$26</f>
        <v>118450</v>
      </c>
    </row>
    <row r="79" spans="2:11" x14ac:dyDescent="0.15">
      <c r="B79" s="96">
        <v>78</v>
      </c>
      <c r="C79" s="96">
        <v>3.7497999999999997E-2</v>
      </c>
      <c r="D79" s="96">
        <v>0.16919899999999999</v>
      </c>
      <c r="E79" s="96">
        <v>2.367E-2</v>
      </c>
      <c r="F79" s="96">
        <v>115</v>
      </c>
      <c r="G79" s="97">
        <f t="shared" si="4"/>
        <v>115000</v>
      </c>
      <c r="H79" s="96">
        <f t="shared" si="5"/>
        <v>4.9591104999999995</v>
      </c>
      <c r="I79" s="96">
        <f t="shared" si="6"/>
        <v>22.37656775</v>
      </c>
      <c r="J79" s="96">
        <f t="shared" si="7"/>
        <v>1.7897920604914935E-4</v>
      </c>
      <c r="K79" s="97">
        <f>G79*'MPS(input)'!$E$26</f>
        <v>118450</v>
      </c>
    </row>
    <row r="80" spans="2:11" x14ac:dyDescent="0.15">
      <c r="B80" s="96">
        <v>79</v>
      </c>
      <c r="C80" s="96">
        <v>3.7497999999999997E-2</v>
      </c>
      <c r="D80" s="96">
        <v>0.16919899999999999</v>
      </c>
      <c r="E80" s="96">
        <v>2.367E-2</v>
      </c>
      <c r="F80" s="96">
        <v>115</v>
      </c>
      <c r="G80" s="97">
        <f t="shared" si="4"/>
        <v>115000</v>
      </c>
      <c r="H80" s="96">
        <f t="shared" si="5"/>
        <v>4.9591104999999995</v>
      </c>
      <c r="I80" s="96">
        <f t="shared" si="6"/>
        <v>22.37656775</v>
      </c>
      <c r="J80" s="96">
        <f t="shared" si="7"/>
        <v>1.7897920604914935E-4</v>
      </c>
      <c r="K80" s="97">
        <f>G80*'MPS(input)'!$E$26</f>
        <v>118450</v>
      </c>
    </row>
    <row r="81" spans="2:11" x14ac:dyDescent="0.15">
      <c r="B81" s="96">
        <v>80</v>
      </c>
      <c r="C81" s="96">
        <v>4.1262E-2</v>
      </c>
      <c r="D81" s="96">
        <v>0.19181500000000001</v>
      </c>
      <c r="E81" s="96">
        <v>2.7178999999999998E-2</v>
      </c>
      <c r="F81" s="96">
        <v>115</v>
      </c>
      <c r="G81" s="97">
        <f t="shared" si="4"/>
        <v>115000</v>
      </c>
      <c r="H81" s="96">
        <f t="shared" si="5"/>
        <v>5.4568994999999996</v>
      </c>
      <c r="I81" s="96">
        <f t="shared" si="6"/>
        <v>25.367533750000003</v>
      </c>
      <c r="J81" s="96">
        <f t="shared" si="7"/>
        <v>2.0551228733459357E-4</v>
      </c>
      <c r="K81" s="97">
        <f>G81*'MPS(input)'!$E$26</f>
        <v>118450</v>
      </c>
    </row>
    <row r="82" spans="2:11" x14ac:dyDescent="0.15">
      <c r="B82" s="96">
        <v>81</v>
      </c>
      <c r="C82" s="96">
        <v>4.9187000000000002E-2</v>
      </c>
      <c r="D82" s="96">
        <v>0.22884199999999999</v>
      </c>
      <c r="E82" s="96">
        <v>3.2329999999999998E-2</v>
      </c>
      <c r="F82" s="96">
        <v>115</v>
      </c>
      <c r="G82" s="97">
        <f t="shared" si="4"/>
        <v>115000</v>
      </c>
      <c r="H82" s="96">
        <f t="shared" si="5"/>
        <v>6.5049807500000005</v>
      </c>
      <c r="I82" s="96">
        <f t="shared" si="6"/>
        <v>30.2643545</v>
      </c>
      <c r="J82" s="96">
        <f t="shared" si="7"/>
        <v>2.4446124763705102E-4</v>
      </c>
      <c r="K82" s="97">
        <f>G82*'MPS(input)'!$E$26</f>
        <v>118450</v>
      </c>
    </row>
    <row r="83" spans="2:11" x14ac:dyDescent="0.15">
      <c r="B83" s="96">
        <v>82</v>
      </c>
      <c r="C83" s="96">
        <v>4.9187000000000002E-2</v>
      </c>
      <c r="D83" s="96">
        <v>0.22884199999999999</v>
      </c>
      <c r="E83" s="96">
        <v>3.2329999999999998E-2</v>
      </c>
      <c r="F83" s="96">
        <v>115</v>
      </c>
      <c r="G83" s="97">
        <f t="shared" si="4"/>
        <v>115000</v>
      </c>
      <c r="H83" s="96">
        <f t="shared" si="5"/>
        <v>6.5049807500000005</v>
      </c>
      <c r="I83" s="96">
        <f t="shared" si="6"/>
        <v>30.2643545</v>
      </c>
      <c r="J83" s="96">
        <f t="shared" si="7"/>
        <v>2.4446124763705102E-4</v>
      </c>
      <c r="K83" s="97">
        <f>G83*'MPS(input)'!$E$26</f>
        <v>118450</v>
      </c>
    </row>
    <row r="84" spans="2:11" x14ac:dyDescent="0.15">
      <c r="B84" s="96">
        <v>83</v>
      </c>
      <c r="C84" s="96">
        <v>7.9119999999999996E-2</v>
      </c>
      <c r="D84" s="96">
        <v>0.22866</v>
      </c>
      <c r="E84" s="96">
        <v>3.0669999999999999E-2</v>
      </c>
      <c r="F84" s="96">
        <v>115</v>
      </c>
      <c r="G84" s="97">
        <f t="shared" si="4"/>
        <v>115000</v>
      </c>
      <c r="H84" s="96">
        <f t="shared" si="5"/>
        <v>10.463619999999999</v>
      </c>
      <c r="I84" s="96">
        <f t="shared" si="6"/>
        <v>30.240285</v>
      </c>
      <c r="J84" s="96">
        <f t="shared" si="7"/>
        <v>2.3190926275992439E-4</v>
      </c>
      <c r="K84" s="97">
        <f>G84*'MPS(input)'!$E$26</f>
        <v>118450</v>
      </c>
    </row>
    <row r="85" spans="2:11" x14ac:dyDescent="0.15">
      <c r="B85" s="96">
        <v>84</v>
      </c>
      <c r="C85" s="96">
        <v>3.2218999999999998E-2</v>
      </c>
      <c r="D85" s="96">
        <v>9.5769999999999994E-2</v>
      </c>
      <c r="E85" s="96">
        <v>1.2149999999999999E-2</v>
      </c>
      <c r="F85" s="96">
        <v>115</v>
      </c>
      <c r="G85" s="97">
        <f t="shared" si="4"/>
        <v>115000</v>
      </c>
      <c r="H85" s="96">
        <f t="shared" si="5"/>
        <v>4.26096275</v>
      </c>
      <c r="I85" s="96">
        <f t="shared" si="6"/>
        <v>12.665582499999999</v>
      </c>
      <c r="J85" s="96">
        <f t="shared" si="7"/>
        <v>9.1871455576559538E-5</v>
      </c>
      <c r="K85" s="97">
        <f>G85*'MPS(input)'!$E$26</f>
        <v>118450</v>
      </c>
    </row>
    <row r="86" spans="2:11" x14ac:dyDescent="0.15">
      <c r="B86" s="96">
        <v>85</v>
      </c>
      <c r="C86" s="96">
        <v>5.4760000000000003E-2</v>
      </c>
      <c r="D86" s="96">
        <v>0.16327</v>
      </c>
      <c r="E86" s="96">
        <v>2.0539999999999999E-2</v>
      </c>
      <c r="F86" s="96">
        <v>115</v>
      </c>
      <c r="G86" s="97">
        <f t="shared" si="4"/>
        <v>115000</v>
      </c>
      <c r="H86" s="96">
        <f t="shared" si="5"/>
        <v>7.2420100000000005</v>
      </c>
      <c r="I86" s="96">
        <f t="shared" si="6"/>
        <v>21.592457499999998</v>
      </c>
      <c r="J86" s="96">
        <f t="shared" si="7"/>
        <v>1.5531190926275991E-4</v>
      </c>
      <c r="K86" s="97">
        <f>G86*'MPS(input)'!$E$26</f>
        <v>118450</v>
      </c>
    </row>
    <row r="87" spans="2:11" x14ac:dyDescent="0.15">
      <c r="B87" s="96">
        <v>86</v>
      </c>
      <c r="C87" s="96">
        <v>5.1389999999999998E-2</v>
      </c>
      <c r="D87" s="96">
        <v>0.1484</v>
      </c>
      <c r="E87" s="96">
        <v>1.9890000000000001E-2</v>
      </c>
      <c r="F87" s="96">
        <v>115</v>
      </c>
      <c r="G87" s="97">
        <f t="shared" si="4"/>
        <v>115000</v>
      </c>
      <c r="H87" s="96">
        <f t="shared" si="5"/>
        <v>6.7963274999999994</v>
      </c>
      <c r="I87" s="96">
        <f t="shared" si="6"/>
        <v>19.625900000000001</v>
      </c>
      <c r="J87" s="96">
        <f t="shared" si="7"/>
        <v>1.5039697542533083E-4</v>
      </c>
      <c r="K87" s="97">
        <f>G87*'MPS(input)'!$E$26</f>
        <v>118450</v>
      </c>
    </row>
    <row r="88" spans="2:11" x14ac:dyDescent="0.15">
      <c r="B88" s="96">
        <v>87</v>
      </c>
      <c r="C88" s="96">
        <v>9.7420000000000007E-2</v>
      </c>
      <c r="D88" s="96">
        <v>0.27773999999999999</v>
      </c>
      <c r="E88" s="96">
        <v>3.6290000000000003E-2</v>
      </c>
      <c r="F88" s="96">
        <v>115</v>
      </c>
      <c r="G88" s="97">
        <f t="shared" si="4"/>
        <v>115000</v>
      </c>
      <c r="H88" s="96">
        <f t="shared" si="5"/>
        <v>12.883795000000001</v>
      </c>
      <c r="I88" s="96">
        <f t="shared" si="6"/>
        <v>36.731114999999996</v>
      </c>
      <c r="J88" s="96">
        <f t="shared" si="7"/>
        <v>2.7440453686200381E-4</v>
      </c>
      <c r="K88" s="97">
        <f>G88*'MPS(input)'!$E$26</f>
        <v>118450</v>
      </c>
    </row>
    <row r="89" spans="2:11" x14ac:dyDescent="0.15">
      <c r="B89" s="96">
        <v>88</v>
      </c>
      <c r="C89" s="96">
        <v>7.1139999999999997E-3</v>
      </c>
      <c r="D89" s="96">
        <v>4.9324E-2</v>
      </c>
      <c r="E89" s="96">
        <v>1.238E-2</v>
      </c>
      <c r="F89" s="96">
        <v>115</v>
      </c>
      <c r="G89" s="97">
        <f t="shared" si="4"/>
        <v>115000</v>
      </c>
      <c r="H89" s="96">
        <f t="shared" si="5"/>
        <v>0.94082650000000001</v>
      </c>
      <c r="I89" s="96">
        <f t="shared" si="6"/>
        <v>6.5230990000000002</v>
      </c>
      <c r="J89" s="96">
        <f t="shared" si="7"/>
        <v>9.361058601134216E-5</v>
      </c>
      <c r="K89" s="97">
        <f>G89*'MPS(input)'!$E$26</f>
        <v>118450</v>
      </c>
    </row>
    <row r="90" spans="2:11" x14ac:dyDescent="0.15">
      <c r="B90" s="96">
        <v>89</v>
      </c>
      <c r="C90" s="96">
        <v>7.1139999999999997E-3</v>
      </c>
      <c r="D90" s="96">
        <v>4.9325000000000001E-2</v>
      </c>
      <c r="E90" s="96">
        <v>1.238E-2</v>
      </c>
      <c r="F90" s="96">
        <v>115</v>
      </c>
      <c r="G90" s="97">
        <f t="shared" si="4"/>
        <v>115000</v>
      </c>
      <c r="H90" s="96">
        <f t="shared" si="5"/>
        <v>0.94082650000000001</v>
      </c>
      <c r="I90" s="96">
        <f t="shared" si="6"/>
        <v>6.5232312500000003</v>
      </c>
      <c r="J90" s="96">
        <f t="shared" si="7"/>
        <v>9.361058601134216E-5</v>
      </c>
      <c r="K90" s="97">
        <f>G90*'MPS(input)'!$E$26</f>
        <v>118450</v>
      </c>
    </row>
    <row r="91" spans="2:11" x14ac:dyDescent="0.15">
      <c r="B91" s="96">
        <v>90</v>
      </c>
      <c r="C91" s="96">
        <v>3.3989999999999999E-2</v>
      </c>
      <c r="D91" s="96">
        <v>0.15812000000000001</v>
      </c>
      <c r="E91" s="96">
        <v>2.2290000000000001E-2</v>
      </c>
      <c r="F91" s="96">
        <v>115</v>
      </c>
      <c r="G91" s="97">
        <f t="shared" si="4"/>
        <v>115000</v>
      </c>
      <c r="H91" s="96">
        <f t="shared" si="5"/>
        <v>4.4951774999999996</v>
      </c>
      <c r="I91" s="96">
        <f t="shared" si="6"/>
        <v>20.911370000000002</v>
      </c>
      <c r="J91" s="96">
        <f t="shared" si="7"/>
        <v>1.685444234404537E-4</v>
      </c>
      <c r="K91" s="97">
        <f>G91*'MPS(input)'!$E$26</f>
        <v>118450</v>
      </c>
    </row>
    <row r="92" spans="2:11" x14ac:dyDescent="0.15">
      <c r="B92" s="96">
        <v>91</v>
      </c>
      <c r="C92" s="96">
        <v>3.4021999999999997E-2</v>
      </c>
      <c r="D92" s="96">
        <v>0.158086</v>
      </c>
      <c r="E92" s="96">
        <v>2.2290000000000001E-2</v>
      </c>
      <c r="F92" s="96">
        <v>115</v>
      </c>
      <c r="G92" s="97">
        <f t="shared" si="4"/>
        <v>115000</v>
      </c>
      <c r="H92" s="96">
        <f t="shared" si="5"/>
        <v>4.4994094999999996</v>
      </c>
      <c r="I92" s="96">
        <f t="shared" si="6"/>
        <v>20.9068735</v>
      </c>
      <c r="J92" s="96">
        <f t="shared" si="7"/>
        <v>1.685444234404537E-4</v>
      </c>
      <c r="K92" s="97">
        <f>G92*'MPS(input)'!$E$26</f>
        <v>118450</v>
      </c>
    </row>
    <row r="93" spans="2:11" x14ac:dyDescent="0.15">
      <c r="B93" s="96">
        <v>92</v>
      </c>
      <c r="C93" s="96">
        <v>3.3999999999999998E-3</v>
      </c>
      <c r="D93" s="96">
        <v>2.2832999999999999E-2</v>
      </c>
      <c r="E93" s="96">
        <v>6.1199999999999996E-3</v>
      </c>
      <c r="F93" s="96">
        <v>115</v>
      </c>
      <c r="G93" s="97">
        <f t="shared" si="4"/>
        <v>115000</v>
      </c>
      <c r="H93" s="96">
        <f t="shared" si="5"/>
        <v>0.44964999999999999</v>
      </c>
      <c r="I93" s="96">
        <f t="shared" si="6"/>
        <v>3.0196642499999999</v>
      </c>
      <c r="J93" s="96">
        <f t="shared" si="7"/>
        <v>4.6275992438563323E-5</v>
      </c>
      <c r="K93" s="97">
        <f>G93*'MPS(input)'!$E$26</f>
        <v>118450</v>
      </c>
    </row>
    <row r="94" spans="2:11" x14ac:dyDescent="0.15">
      <c r="B94" s="96">
        <v>93</v>
      </c>
      <c r="C94" s="96">
        <v>3.4090000000000001E-3</v>
      </c>
      <c r="D94" s="96">
        <v>2.2821999999999999E-2</v>
      </c>
      <c r="E94" s="96">
        <v>6.1199999999999996E-3</v>
      </c>
      <c r="F94" s="96">
        <v>115</v>
      </c>
      <c r="G94" s="97">
        <f t="shared" si="4"/>
        <v>115000</v>
      </c>
      <c r="H94" s="96">
        <f t="shared" si="5"/>
        <v>0.45084025</v>
      </c>
      <c r="I94" s="96">
        <f t="shared" si="6"/>
        <v>3.0182094999999998</v>
      </c>
      <c r="J94" s="96">
        <f t="shared" si="7"/>
        <v>4.6275992438563323E-5</v>
      </c>
      <c r="K94" s="97">
        <f>G94*'MPS(input)'!$E$26</f>
        <v>118450</v>
      </c>
    </row>
    <row r="95" spans="2:11" x14ac:dyDescent="0.15">
      <c r="B95" s="96">
        <v>94</v>
      </c>
      <c r="C95" s="96">
        <v>5.0966999999999998E-2</v>
      </c>
      <c r="D95" s="96">
        <v>0.152227</v>
      </c>
      <c r="E95" s="96">
        <v>1.907E-2</v>
      </c>
      <c r="F95" s="96">
        <v>115</v>
      </c>
      <c r="G95" s="97">
        <f t="shared" si="4"/>
        <v>115000</v>
      </c>
      <c r="H95" s="96">
        <f t="shared" si="5"/>
        <v>6.7403857499999997</v>
      </c>
      <c r="I95" s="96">
        <f t="shared" si="6"/>
        <v>20.132020749999999</v>
      </c>
      <c r="J95" s="96">
        <f t="shared" si="7"/>
        <v>1.4419659735349718E-4</v>
      </c>
      <c r="K95" s="97">
        <f>G95*'MPS(input)'!$E$26</f>
        <v>118450</v>
      </c>
    </row>
    <row r="96" spans="2:11" x14ac:dyDescent="0.15">
      <c r="B96" s="96">
        <v>95</v>
      </c>
      <c r="C96" s="96">
        <v>5.8E-5</v>
      </c>
      <c r="D96" s="96">
        <v>3.8499999999999998E-4</v>
      </c>
      <c r="E96" s="96">
        <v>1.03E-4</v>
      </c>
      <c r="F96" s="96">
        <v>115</v>
      </c>
      <c r="G96" s="97">
        <f t="shared" si="4"/>
        <v>115000</v>
      </c>
      <c r="H96" s="96">
        <f t="shared" si="5"/>
        <v>7.6705000000000002E-3</v>
      </c>
      <c r="I96" s="96">
        <f t="shared" si="6"/>
        <v>5.0916249999999996E-2</v>
      </c>
      <c r="J96" s="96">
        <f t="shared" si="7"/>
        <v>7.7882797731568993E-7</v>
      </c>
      <c r="K96" s="97">
        <f>G96*'MPS(input)'!$E$26</f>
        <v>118450</v>
      </c>
    </row>
    <row r="97" spans="2:11" x14ac:dyDescent="0.15">
      <c r="B97" s="96">
        <v>96</v>
      </c>
      <c r="C97" s="96">
        <v>5.7000000000000003E-5</v>
      </c>
      <c r="D97" s="96">
        <v>3.86E-4</v>
      </c>
      <c r="E97" s="96">
        <v>1.03E-4</v>
      </c>
      <c r="F97" s="96">
        <v>115</v>
      </c>
      <c r="G97" s="97">
        <f t="shared" si="4"/>
        <v>115000</v>
      </c>
      <c r="H97" s="96">
        <f t="shared" si="5"/>
        <v>7.5382500000000007E-3</v>
      </c>
      <c r="I97" s="96">
        <f t="shared" si="6"/>
        <v>5.1048500000000004E-2</v>
      </c>
      <c r="J97" s="96">
        <f t="shared" si="7"/>
        <v>7.7882797731568993E-7</v>
      </c>
      <c r="K97" s="97">
        <f>G97*'MPS(input)'!$E$26</f>
        <v>118450</v>
      </c>
    </row>
    <row r="98" spans="2:11" x14ac:dyDescent="0.15">
      <c r="B98" s="96">
        <v>97</v>
      </c>
      <c r="C98" s="96">
        <v>7.8700000000000003E-3</v>
      </c>
      <c r="D98" s="96">
        <v>4.8840000000000001E-2</v>
      </c>
      <c r="E98" s="96">
        <v>9.4700000000000006E-2</v>
      </c>
      <c r="F98" s="96">
        <v>230</v>
      </c>
      <c r="G98" s="97">
        <f t="shared" si="4"/>
        <v>230000</v>
      </c>
      <c r="H98" s="96">
        <f t="shared" si="5"/>
        <v>4.1632300000000004</v>
      </c>
      <c r="I98" s="96">
        <f t="shared" si="6"/>
        <v>25.836359999999999</v>
      </c>
      <c r="J98" s="96">
        <f t="shared" si="7"/>
        <v>1.7901701323251419E-4</v>
      </c>
      <c r="K98" s="97">
        <f>G98*'MPS(input)'!$E$26</f>
        <v>236900</v>
      </c>
    </row>
    <row r="99" spans="2:11" x14ac:dyDescent="0.15">
      <c r="B99" s="96">
        <v>98</v>
      </c>
      <c r="C99" s="96">
        <v>7.8399999999999997E-3</v>
      </c>
      <c r="D99" s="96">
        <v>4.8869999999999997E-2</v>
      </c>
      <c r="E99" s="96">
        <v>9.4570000000000001E-2</v>
      </c>
      <c r="F99" s="96">
        <v>230</v>
      </c>
      <c r="G99" s="97">
        <f t="shared" si="4"/>
        <v>230000</v>
      </c>
      <c r="H99" s="96">
        <f t="shared" si="5"/>
        <v>4.1473599999999999</v>
      </c>
      <c r="I99" s="96">
        <f t="shared" si="6"/>
        <v>25.852229999999999</v>
      </c>
      <c r="J99" s="96">
        <f t="shared" si="7"/>
        <v>1.7877126654064273E-4</v>
      </c>
      <c r="K99" s="97">
        <f>G99*'MPS(input)'!$E$26</f>
        <v>236900</v>
      </c>
    </row>
    <row r="100" spans="2:11" x14ac:dyDescent="0.15">
      <c r="B100" s="96">
        <v>99</v>
      </c>
      <c r="C100" s="96">
        <v>4.7650000000000001E-3</v>
      </c>
      <c r="D100" s="96">
        <v>3.6423999999999998E-2</v>
      </c>
      <c r="E100" s="96">
        <v>7.4845999999999996E-2</v>
      </c>
      <c r="F100" s="96">
        <v>230</v>
      </c>
      <c r="G100" s="97">
        <f t="shared" si="4"/>
        <v>230000</v>
      </c>
      <c r="H100" s="96">
        <f t="shared" si="5"/>
        <v>2.5206850000000003</v>
      </c>
      <c r="I100" s="96">
        <f t="shared" si="6"/>
        <v>19.268295999999999</v>
      </c>
      <c r="J100" s="96">
        <f t="shared" si="7"/>
        <v>1.4148582230623819E-4</v>
      </c>
      <c r="K100" s="97">
        <f>G100*'MPS(input)'!$E$26</f>
        <v>236900</v>
      </c>
    </row>
    <row r="101" spans="2:11" x14ac:dyDescent="0.15">
      <c r="B101" s="96">
        <v>100</v>
      </c>
      <c r="C101" s="96">
        <v>4.7739999999999996E-3</v>
      </c>
      <c r="D101" s="96">
        <v>3.6401999999999997E-2</v>
      </c>
      <c r="E101" s="96">
        <v>7.485E-2</v>
      </c>
      <c r="F101" s="96">
        <v>230</v>
      </c>
      <c r="G101" s="97">
        <f t="shared" si="4"/>
        <v>230000</v>
      </c>
      <c r="H101" s="96">
        <f t="shared" si="5"/>
        <v>2.5254459999999996</v>
      </c>
      <c r="I101" s="96">
        <f t="shared" si="6"/>
        <v>19.256657999999998</v>
      </c>
      <c r="J101" s="96">
        <f t="shared" si="7"/>
        <v>1.4149338374291117E-4</v>
      </c>
      <c r="K101" s="97">
        <f>G101*'MPS(input)'!$E$26</f>
        <v>236900</v>
      </c>
    </row>
    <row r="102" spans="2:11" x14ac:dyDescent="0.15">
      <c r="B102" s="96">
        <v>101</v>
      </c>
      <c r="C102" s="96">
        <v>4.9799999999999996E-4</v>
      </c>
      <c r="D102" s="96">
        <v>8.5419999999999992E-3</v>
      </c>
      <c r="E102" s="96">
        <v>5.4179999999999999E-2</v>
      </c>
      <c r="F102" s="96">
        <v>230</v>
      </c>
      <c r="G102" s="97">
        <f t="shared" si="4"/>
        <v>230000</v>
      </c>
      <c r="H102" s="96">
        <f t="shared" si="5"/>
        <v>0.26344199999999995</v>
      </c>
      <c r="I102" s="96">
        <f t="shared" si="6"/>
        <v>4.5187179999999998</v>
      </c>
      <c r="J102" s="96">
        <f t="shared" si="7"/>
        <v>1.0241965973534972E-4</v>
      </c>
      <c r="K102" s="97">
        <f>G102*'MPS(input)'!$E$26</f>
        <v>236900</v>
      </c>
    </row>
    <row r="103" spans="2:11" x14ac:dyDescent="0.15">
      <c r="B103" s="96">
        <v>102</v>
      </c>
      <c r="C103" s="96">
        <v>4.9799999999999996E-4</v>
      </c>
      <c r="D103" s="96">
        <v>8.5419999999999992E-3</v>
      </c>
      <c r="E103" s="96">
        <v>5.4179999999999999E-2</v>
      </c>
      <c r="F103" s="96">
        <v>230</v>
      </c>
      <c r="G103" s="97">
        <f t="shared" si="4"/>
        <v>230000</v>
      </c>
      <c r="H103" s="96">
        <f t="shared" si="5"/>
        <v>0.26344199999999995</v>
      </c>
      <c r="I103" s="96">
        <f t="shared" si="6"/>
        <v>4.5187179999999998</v>
      </c>
      <c r="J103" s="96">
        <f t="shared" si="7"/>
        <v>1.0241965973534972E-4</v>
      </c>
      <c r="K103" s="97">
        <f>G103*'MPS(input)'!$E$26</f>
        <v>236900</v>
      </c>
    </row>
    <row r="104" spans="2:11" x14ac:dyDescent="0.15">
      <c r="B104" s="96">
        <v>103</v>
      </c>
      <c r="C104" s="96">
        <v>1.414E-2</v>
      </c>
      <c r="D104" s="96">
        <v>0.10845</v>
      </c>
      <c r="E104" s="96">
        <v>0.22203000000000001</v>
      </c>
      <c r="F104" s="96">
        <v>230</v>
      </c>
      <c r="G104" s="97">
        <f t="shared" si="4"/>
        <v>230000</v>
      </c>
      <c r="H104" s="96">
        <f t="shared" si="5"/>
        <v>7.4800599999999999</v>
      </c>
      <c r="I104" s="96">
        <f t="shared" si="6"/>
        <v>57.370049999999999</v>
      </c>
      <c r="J104" s="96">
        <f t="shared" si="7"/>
        <v>4.1971644612476375E-4</v>
      </c>
      <c r="K104" s="97">
        <f>G104*'MPS(input)'!$E$26</f>
        <v>236900</v>
      </c>
    </row>
    <row r="105" spans="2:11" x14ac:dyDescent="0.15">
      <c r="B105" s="96">
        <v>104</v>
      </c>
      <c r="C105" s="96">
        <v>8.1739999999999993E-2</v>
      </c>
      <c r="D105" s="96">
        <v>0.304371</v>
      </c>
      <c r="E105" s="96">
        <v>0.12353</v>
      </c>
      <c r="F105" s="96">
        <v>230</v>
      </c>
      <c r="G105" s="97">
        <f t="shared" si="4"/>
        <v>230000</v>
      </c>
      <c r="H105" s="96">
        <f t="shared" si="5"/>
        <v>43.240459999999999</v>
      </c>
      <c r="I105" s="96">
        <f t="shared" si="6"/>
        <v>161.012259</v>
      </c>
      <c r="J105" s="96">
        <f t="shared" si="7"/>
        <v>2.3351606805293006E-4</v>
      </c>
      <c r="K105" s="97">
        <f>G105*'MPS(input)'!$E$26</f>
        <v>236900</v>
      </c>
    </row>
    <row r="106" spans="2:11" x14ac:dyDescent="0.15">
      <c r="B106" s="96">
        <v>105</v>
      </c>
      <c r="C106" s="96">
        <v>9.0100000000000006E-3</v>
      </c>
      <c r="D106" s="96">
        <v>6.9330000000000003E-2</v>
      </c>
      <c r="E106" s="96">
        <v>0.14108000000000001</v>
      </c>
      <c r="F106" s="96">
        <v>230</v>
      </c>
      <c r="G106" s="97">
        <f t="shared" si="4"/>
        <v>230000</v>
      </c>
      <c r="H106" s="96">
        <f t="shared" si="5"/>
        <v>4.7662900000000006</v>
      </c>
      <c r="I106" s="96">
        <f t="shared" si="6"/>
        <v>36.67557</v>
      </c>
      <c r="J106" s="96">
        <f t="shared" si="7"/>
        <v>2.6669187145557659E-4</v>
      </c>
      <c r="K106" s="97">
        <f>G106*'MPS(input)'!$E$26</f>
        <v>236900</v>
      </c>
    </row>
    <row r="107" spans="2:11" x14ac:dyDescent="0.15">
      <c r="B107" s="96">
        <v>106</v>
      </c>
      <c r="C107" s="96">
        <v>8.9999999999999993E-3</v>
      </c>
      <c r="D107" s="96">
        <v>6.9330000000000003E-2</v>
      </c>
      <c r="E107" s="96">
        <v>0.14108999999999999</v>
      </c>
      <c r="F107" s="96">
        <v>230</v>
      </c>
      <c r="G107" s="97">
        <f t="shared" si="4"/>
        <v>230000</v>
      </c>
      <c r="H107" s="96">
        <f t="shared" si="5"/>
        <v>4.7609999999999992</v>
      </c>
      <c r="I107" s="96">
        <f t="shared" si="6"/>
        <v>36.67557</v>
      </c>
      <c r="J107" s="96">
        <f t="shared" si="7"/>
        <v>2.6671077504725898E-4</v>
      </c>
      <c r="K107" s="97">
        <f>G107*'MPS(input)'!$E$26</f>
        <v>236900</v>
      </c>
    </row>
    <row r="108" spans="2:11" x14ac:dyDescent="0.15">
      <c r="B108" s="96">
        <v>107</v>
      </c>
      <c r="C108" s="96">
        <v>9.2900000000000003E-4</v>
      </c>
      <c r="D108" s="96">
        <v>1.8117999999999999E-2</v>
      </c>
      <c r="E108" s="96">
        <v>1.8819699999999999</v>
      </c>
      <c r="F108" s="96">
        <v>500</v>
      </c>
      <c r="G108" s="97">
        <f t="shared" si="4"/>
        <v>500000</v>
      </c>
      <c r="H108" s="96">
        <f t="shared" si="5"/>
        <v>2.3225000000000002</v>
      </c>
      <c r="I108" s="96">
        <f t="shared" si="6"/>
        <v>45.294999999999995</v>
      </c>
      <c r="J108" s="96">
        <f t="shared" si="7"/>
        <v>7.52788E-4</v>
      </c>
      <c r="K108" s="97">
        <f>G108*'MPS(input)'!$E$26</f>
        <v>515000</v>
      </c>
    </row>
    <row r="109" spans="2:11" x14ac:dyDescent="0.15">
      <c r="B109" s="96">
        <v>108</v>
      </c>
      <c r="C109" s="96">
        <v>9.19E-4</v>
      </c>
      <c r="D109" s="96">
        <v>1.8142999999999999E-2</v>
      </c>
      <c r="E109" s="96">
        <v>1.8817200000000001</v>
      </c>
      <c r="F109" s="96">
        <v>500</v>
      </c>
      <c r="G109" s="97">
        <f t="shared" si="4"/>
        <v>500000</v>
      </c>
      <c r="H109" s="96">
        <f t="shared" si="5"/>
        <v>2.2974999999999999</v>
      </c>
      <c r="I109" s="96">
        <f t="shared" si="6"/>
        <v>45.357500000000002</v>
      </c>
      <c r="J109" s="96">
        <f t="shared" si="7"/>
        <v>7.5268800000000005E-4</v>
      </c>
      <c r="K109" s="97">
        <f>G109*'MPS(input)'!$E$26</f>
        <v>515000</v>
      </c>
    </row>
    <row r="110" spans="2:11" x14ac:dyDescent="0.15">
      <c r="B110" s="96">
        <v>109</v>
      </c>
      <c r="C110" s="96">
        <v>4.7572999999999997E-2</v>
      </c>
      <c r="D110" s="96">
        <v>0.15024000000000001</v>
      </c>
      <c r="E110" s="96">
        <v>2.2159999999999999E-2</v>
      </c>
      <c r="F110" s="96">
        <v>115</v>
      </c>
      <c r="G110" s="97">
        <f t="shared" si="4"/>
        <v>115000</v>
      </c>
      <c r="H110" s="96">
        <f t="shared" si="5"/>
        <v>6.29152925</v>
      </c>
      <c r="I110" s="96">
        <f t="shared" si="6"/>
        <v>19.869240000000001</v>
      </c>
      <c r="J110" s="96">
        <f t="shared" si="7"/>
        <v>1.6756143667296785E-4</v>
      </c>
      <c r="K110" s="97">
        <f>G110*'MPS(input)'!$E$26</f>
        <v>118450</v>
      </c>
    </row>
    <row r="111" spans="2:11" x14ac:dyDescent="0.15">
      <c r="B111" s="96">
        <v>110</v>
      </c>
      <c r="C111" s="96">
        <v>4.6704000000000002E-2</v>
      </c>
      <c r="D111" s="96">
        <v>0.14736099999999999</v>
      </c>
      <c r="E111" s="96">
        <v>2.1739999999999999E-2</v>
      </c>
      <c r="F111" s="96">
        <v>115</v>
      </c>
      <c r="G111" s="97">
        <f t="shared" si="4"/>
        <v>115000</v>
      </c>
      <c r="H111" s="96">
        <f t="shared" si="5"/>
        <v>6.1766040000000002</v>
      </c>
      <c r="I111" s="96">
        <f t="shared" si="6"/>
        <v>19.48849225</v>
      </c>
      <c r="J111" s="96">
        <f t="shared" si="7"/>
        <v>1.6438563327032135E-4</v>
      </c>
      <c r="K111" s="97">
        <f>G111*'MPS(input)'!$E$26</f>
        <v>118450</v>
      </c>
    </row>
    <row r="112" spans="2:11" x14ac:dyDescent="0.15">
      <c r="B112" s="96">
        <v>111</v>
      </c>
      <c r="C112" s="96">
        <v>2.7746E-2</v>
      </c>
      <c r="D112" s="96">
        <v>0.12906699999999999</v>
      </c>
      <c r="E112" s="96">
        <v>1.8207000000000001E-2</v>
      </c>
      <c r="F112" s="96">
        <v>115</v>
      </c>
      <c r="G112" s="97">
        <f t="shared" si="4"/>
        <v>115000</v>
      </c>
      <c r="H112" s="96">
        <f t="shared" si="5"/>
        <v>3.6694084999999999</v>
      </c>
      <c r="I112" s="96">
        <f t="shared" si="6"/>
        <v>17.069110749999997</v>
      </c>
      <c r="J112" s="96">
        <f t="shared" si="7"/>
        <v>1.3767107750472591E-4</v>
      </c>
      <c r="K112" s="97">
        <f>G112*'MPS(input)'!$E$26</f>
        <v>118450</v>
      </c>
    </row>
    <row r="113" spans="2:11" x14ac:dyDescent="0.15">
      <c r="B113" s="96">
        <v>112</v>
      </c>
      <c r="C113" s="96">
        <v>1.3880999999999999E-2</v>
      </c>
      <c r="D113" s="96">
        <v>6.4516000000000004E-2</v>
      </c>
      <c r="E113" s="96">
        <v>3.6419E-2</v>
      </c>
      <c r="F113" s="96">
        <v>115</v>
      </c>
      <c r="G113" s="97">
        <f t="shared" si="4"/>
        <v>115000</v>
      </c>
      <c r="H113" s="96">
        <f t="shared" si="5"/>
        <v>1.8357622499999999</v>
      </c>
      <c r="I113" s="96">
        <f t="shared" si="6"/>
        <v>8.5322410000000009</v>
      </c>
      <c r="J113" s="96">
        <f t="shared" si="7"/>
        <v>2.7537996219281665E-4</v>
      </c>
      <c r="K113" s="97">
        <f>G113*'MPS(input)'!$E$26</f>
        <v>118450</v>
      </c>
    </row>
    <row r="114" spans="2:11" x14ac:dyDescent="0.15">
      <c r="B114" s="96">
        <v>113</v>
      </c>
      <c r="C114" s="96">
        <v>2.8899999999999998E-4</v>
      </c>
      <c r="D114" s="96">
        <v>2.0070000000000001E-3</v>
      </c>
      <c r="E114" s="96">
        <v>3.8999999999999998E-3</v>
      </c>
      <c r="F114" s="96">
        <v>230</v>
      </c>
      <c r="G114" s="97">
        <f t="shared" si="4"/>
        <v>230000</v>
      </c>
      <c r="H114" s="96">
        <f t="shared" si="5"/>
        <v>0.15288099999999999</v>
      </c>
      <c r="I114" s="96">
        <f t="shared" si="6"/>
        <v>1.0617030000000001</v>
      </c>
      <c r="J114" s="96">
        <f t="shared" si="7"/>
        <v>7.3724007561436675E-6</v>
      </c>
      <c r="K114" s="97">
        <f>G114*'MPS(input)'!$E$26</f>
        <v>236900</v>
      </c>
    </row>
    <row r="115" spans="2:11" x14ac:dyDescent="0.15">
      <c r="B115" s="96">
        <v>114</v>
      </c>
      <c r="C115" s="96">
        <v>2.8899999999999998E-4</v>
      </c>
      <c r="D115" s="96">
        <v>2.0070000000000001E-3</v>
      </c>
      <c r="E115" s="96">
        <v>3.8999999999999998E-3</v>
      </c>
      <c r="F115" s="96">
        <v>230</v>
      </c>
      <c r="G115" s="97">
        <f t="shared" si="4"/>
        <v>230000</v>
      </c>
      <c r="H115" s="96">
        <f t="shared" si="5"/>
        <v>0.15288099999999999</v>
      </c>
      <c r="I115" s="96">
        <f t="shared" si="6"/>
        <v>1.0617030000000001</v>
      </c>
      <c r="J115" s="96">
        <f t="shared" si="7"/>
        <v>7.3724007561436675E-6</v>
      </c>
      <c r="K115" s="97">
        <f>G115*'MPS(input)'!$E$26</f>
        <v>236900</v>
      </c>
    </row>
    <row r="116" spans="2:11" x14ac:dyDescent="0.15">
      <c r="B116" s="96">
        <v>115</v>
      </c>
      <c r="C116" s="96">
        <v>4.1288999999999999E-2</v>
      </c>
      <c r="D116" s="96">
        <v>0.19175400000000001</v>
      </c>
      <c r="E116" s="96">
        <v>2.7182999999999999E-2</v>
      </c>
      <c r="F116" s="96">
        <v>115</v>
      </c>
      <c r="G116" s="97">
        <f t="shared" si="4"/>
        <v>115000</v>
      </c>
      <c r="H116" s="96">
        <f t="shared" si="5"/>
        <v>5.4604702500000002</v>
      </c>
      <c r="I116" s="96">
        <f t="shared" si="6"/>
        <v>25.3594665</v>
      </c>
      <c r="J116" s="96">
        <f t="shared" si="7"/>
        <v>2.0554253308128543E-4</v>
      </c>
      <c r="K116" s="97">
        <f>G116*'MPS(input)'!$E$26</f>
        <v>118450</v>
      </c>
    </row>
    <row r="117" spans="2:11" x14ac:dyDescent="0.15">
      <c r="B117" s="96">
        <v>116</v>
      </c>
      <c r="C117" s="96">
        <v>1.8069999999999999E-2</v>
      </c>
      <c r="D117" s="96">
        <v>8.1569000000000003E-2</v>
      </c>
      <c r="E117" s="96">
        <v>1.1390000000000001E-2</v>
      </c>
      <c r="F117" s="96">
        <v>115</v>
      </c>
      <c r="G117" s="97">
        <f t="shared" si="4"/>
        <v>115000</v>
      </c>
      <c r="H117" s="96">
        <f t="shared" si="5"/>
        <v>2.3897575</v>
      </c>
      <c r="I117" s="96">
        <f t="shared" si="6"/>
        <v>10.787500250000001</v>
      </c>
      <c r="J117" s="96">
        <f t="shared" si="7"/>
        <v>8.6124763705103976E-5</v>
      </c>
      <c r="K117" s="97">
        <f>G117*'MPS(input)'!$E$26</f>
        <v>118450</v>
      </c>
    </row>
    <row r="118" spans="2:11" x14ac:dyDescent="0.15">
      <c r="B118" s="96">
        <v>117</v>
      </c>
      <c r="C118" s="96">
        <v>5.2732000000000001E-2</v>
      </c>
      <c r="D118" s="96">
        <v>0.155144</v>
      </c>
      <c r="E118" s="96">
        <v>2.0199999999999999E-2</v>
      </c>
      <c r="F118" s="96">
        <v>115</v>
      </c>
      <c r="G118" s="97">
        <f t="shared" si="4"/>
        <v>115000</v>
      </c>
      <c r="H118" s="96">
        <f t="shared" si="5"/>
        <v>6.9738069999999999</v>
      </c>
      <c r="I118" s="96">
        <f t="shared" si="6"/>
        <v>20.517794000000002</v>
      </c>
      <c r="J118" s="96">
        <f t="shared" si="7"/>
        <v>1.5274102079395084E-4</v>
      </c>
      <c r="K118" s="97">
        <f>G118*'MPS(input)'!$E$26</f>
        <v>118450</v>
      </c>
    </row>
    <row r="119" spans="2:11" x14ac:dyDescent="0.15">
      <c r="B119" s="96">
        <v>118</v>
      </c>
      <c r="C119" s="96">
        <v>5.2762000000000003E-2</v>
      </c>
      <c r="D119" s="96">
        <v>0.155112</v>
      </c>
      <c r="E119" s="96">
        <v>2.0199999999999999E-2</v>
      </c>
      <c r="F119" s="96">
        <v>115</v>
      </c>
      <c r="G119" s="97">
        <f t="shared" si="4"/>
        <v>115000</v>
      </c>
      <c r="H119" s="96">
        <f t="shared" si="5"/>
        <v>6.9777745000000007</v>
      </c>
      <c r="I119" s="96">
        <f t="shared" si="6"/>
        <v>20.513562</v>
      </c>
      <c r="J119" s="96">
        <f t="shared" si="7"/>
        <v>1.5274102079395084E-4</v>
      </c>
      <c r="K119" s="97">
        <f>G119*'MPS(input)'!$E$26</f>
        <v>118450</v>
      </c>
    </row>
    <row r="120" spans="2:11" x14ac:dyDescent="0.15">
      <c r="B120" s="96">
        <v>119</v>
      </c>
      <c r="C120" s="96">
        <v>5.2599999999999999E-3</v>
      </c>
      <c r="D120" s="96">
        <v>3.458E-2</v>
      </c>
      <c r="E120" s="96">
        <v>8.8699999999999994E-3</v>
      </c>
      <c r="F120" s="96">
        <v>115</v>
      </c>
      <c r="G120" s="97">
        <f t="shared" si="4"/>
        <v>115000</v>
      </c>
      <c r="H120" s="96">
        <f t="shared" si="5"/>
        <v>0.695635</v>
      </c>
      <c r="I120" s="96">
        <f t="shared" si="6"/>
        <v>4.5732049999999997</v>
      </c>
      <c r="J120" s="96">
        <f t="shared" si="7"/>
        <v>6.7069943289224947E-5</v>
      </c>
      <c r="K120" s="97">
        <f>G120*'MPS(input)'!$E$26</f>
        <v>118450</v>
      </c>
    </row>
    <row r="121" spans="2:11" x14ac:dyDescent="0.15">
      <c r="B121" s="96">
        <v>120</v>
      </c>
      <c r="C121" s="96">
        <v>5.2599999999999999E-3</v>
      </c>
      <c r="D121" s="96">
        <v>3.458E-2</v>
      </c>
      <c r="E121" s="96">
        <v>8.8699999999999994E-3</v>
      </c>
      <c r="F121" s="96">
        <v>115</v>
      </c>
      <c r="G121" s="97">
        <f t="shared" si="4"/>
        <v>115000</v>
      </c>
      <c r="H121" s="96">
        <f t="shared" si="5"/>
        <v>0.695635</v>
      </c>
      <c r="I121" s="96">
        <f t="shared" si="6"/>
        <v>4.5732049999999997</v>
      </c>
      <c r="J121" s="96">
        <f t="shared" si="7"/>
        <v>6.7069943289224947E-5</v>
      </c>
      <c r="K121" s="97">
        <f>G121*'MPS(input)'!$E$26</f>
        <v>118450</v>
      </c>
    </row>
    <row r="122" spans="2:11" x14ac:dyDescent="0.15">
      <c r="B122" s="96">
        <v>121</v>
      </c>
      <c r="C122" s="96">
        <v>3.8830000000000002E-3</v>
      </c>
      <c r="D122" s="96">
        <v>2.4992E-2</v>
      </c>
      <c r="E122" s="96">
        <v>5.2679999999999998E-2</v>
      </c>
      <c r="F122" s="96">
        <v>115</v>
      </c>
      <c r="G122" s="97">
        <f t="shared" si="4"/>
        <v>115000</v>
      </c>
      <c r="H122" s="96">
        <f t="shared" si="5"/>
        <v>0.51352675000000003</v>
      </c>
      <c r="I122" s="96">
        <f t="shared" si="6"/>
        <v>3.3051919999999999</v>
      </c>
      <c r="J122" s="96">
        <f t="shared" si="7"/>
        <v>3.9833648393194709E-4</v>
      </c>
      <c r="K122" s="97">
        <f>G122*'MPS(input)'!$E$26</f>
        <v>118450</v>
      </c>
    </row>
    <row r="123" spans="2:11" x14ac:dyDescent="0.15">
      <c r="B123" s="96">
        <v>122</v>
      </c>
      <c r="C123" s="96">
        <v>4.9100000000000001E-4</v>
      </c>
      <c r="D123" s="96">
        <v>3.2959999999999999E-3</v>
      </c>
      <c r="E123" s="96">
        <v>8.8500000000000004E-4</v>
      </c>
      <c r="F123" s="96">
        <v>115</v>
      </c>
      <c r="G123" s="97">
        <f t="shared" si="4"/>
        <v>115000</v>
      </c>
      <c r="H123" s="96">
        <f t="shared" si="5"/>
        <v>6.4934749999999999E-2</v>
      </c>
      <c r="I123" s="96">
        <f t="shared" si="6"/>
        <v>0.43589600000000001</v>
      </c>
      <c r="J123" s="96">
        <f t="shared" si="7"/>
        <v>6.6918714555765598E-6</v>
      </c>
      <c r="K123" s="97">
        <f>G123*'MPS(input)'!$E$26</f>
        <v>118450</v>
      </c>
    </row>
    <row r="124" spans="2:11" x14ac:dyDescent="0.15">
      <c r="B124" s="96">
        <v>123</v>
      </c>
      <c r="C124" s="96">
        <v>4.9200000000000003E-4</v>
      </c>
      <c r="D124" s="96">
        <v>3.2929999999999999E-3</v>
      </c>
      <c r="E124" s="96">
        <v>8.8500000000000004E-4</v>
      </c>
      <c r="F124" s="96">
        <v>115</v>
      </c>
      <c r="G124" s="97">
        <f t="shared" si="4"/>
        <v>115000</v>
      </c>
      <c r="H124" s="96">
        <f t="shared" si="5"/>
        <v>6.5067E-2</v>
      </c>
      <c r="I124" s="96">
        <f t="shared" si="6"/>
        <v>0.43549925</v>
      </c>
      <c r="J124" s="96">
        <f t="shared" si="7"/>
        <v>6.6918714555765598E-6</v>
      </c>
      <c r="K124" s="97">
        <f>G124*'MPS(input)'!$E$26</f>
        <v>118450</v>
      </c>
    </row>
    <row r="125" spans="2:11" x14ac:dyDescent="0.15">
      <c r="B125" s="96">
        <v>124</v>
      </c>
      <c r="C125" s="96">
        <v>4.4289999999999998E-3</v>
      </c>
      <c r="D125" s="96">
        <v>2.8441999999999999E-2</v>
      </c>
      <c r="E125" s="96">
        <v>5.9429999999999997E-2</v>
      </c>
      <c r="F125" s="96">
        <v>230</v>
      </c>
      <c r="G125" s="97">
        <f t="shared" si="4"/>
        <v>230000</v>
      </c>
      <c r="H125" s="96">
        <f t="shared" si="5"/>
        <v>2.3429409999999997</v>
      </c>
      <c r="I125" s="96">
        <f t="shared" si="6"/>
        <v>15.045817999999999</v>
      </c>
      <c r="J125" s="96">
        <f t="shared" si="7"/>
        <v>1.1234404536862003E-4</v>
      </c>
      <c r="K125" s="97">
        <f>G125*'MPS(input)'!$E$26</f>
        <v>236900</v>
      </c>
    </row>
    <row r="126" spans="2:11" x14ac:dyDescent="0.15">
      <c r="B126" s="96">
        <v>125</v>
      </c>
      <c r="C126" s="96">
        <v>4.4349999999999997E-3</v>
      </c>
      <c r="D126" s="96">
        <v>2.8434999999999998E-2</v>
      </c>
      <c r="E126" s="96">
        <v>5.944E-2</v>
      </c>
      <c r="F126" s="96">
        <v>230</v>
      </c>
      <c r="G126" s="97">
        <f t="shared" si="4"/>
        <v>230000</v>
      </c>
      <c r="H126" s="96">
        <f t="shared" si="5"/>
        <v>2.3461149999999997</v>
      </c>
      <c r="I126" s="96">
        <f t="shared" si="6"/>
        <v>15.042114999999999</v>
      </c>
      <c r="J126" s="96">
        <f t="shared" si="7"/>
        <v>1.1236294896030246E-4</v>
      </c>
      <c r="K126" s="97">
        <f>G126*'MPS(input)'!$E$26</f>
        <v>236900</v>
      </c>
    </row>
    <row r="127" spans="2:11" x14ac:dyDescent="0.15">
      <c r="B127" s="96">
        <v>126</v>
      </c>
      <c r="C127" s="96">
        <v>3.8769999999999998E-3</v>
      </c>
      <c r="D127" s="96">
        <v>2.4997999999999999E-2</v>
      </c>
      <c r="E127" s="96">
        <v>5.2690000000000001E-2</v>
      </c>
      <c r="F127" s="96">
        <v>230</v>
      </c>
      <c r="G127" s="97">
        <f t="shared" si="4"/>
        <v>230000</v>
      </c>
      <c r="H127" s="96">
        <f t="shared" si="5"/>
        <v>2.0509330000000001</v>
      </c>
      <c r="I127" s="96">
        <f t="shared" si="6"/>
        <v>13.223941999999999</v>
      </c>
      <c r="J127" s="96">
        <f t="shared" si="7"/>
        <v>9.9603024574669192E-5</v>
      </c>
      <c r="K127" s="97">
        <f>G127*'MPS(input)'!$E$26</f>
        <v>236900</v>
      </c>
    </row>
    <row r="128" spans="2:11" x14ac:dyDescent="0.15">
      <c r="B128" s="96">
        <v>127</v>
      </c>
      <c r="C128" s="96">
        <v>3.8830000000000002E-3</v>
      </c>
      <c r="D128" s="96">
        <v>2.4992E-2</v>
      </c>
      <c r="E128" s="96">
        <v>5.2679999999999998E-2</v>
      </c>
      <c r="F128" s="96">
        <v>230</v>
      </c>
      <c r="G128" s="97">
        <f t="shared" si="4"/>
        <v>230000</v>
      </c>
      <c r="H128" s="96">
        <f t="shared" si="5"/>
        <v>2.0541070000000001</v>
      </c>
      <c r="I128" s="96">
        <f t="shared" si="6"/>
        <v>13.220768</v>
      </c>
      <c r="J128" s="96">
        <f t="shared" si="7"/>
        <v>9.9584120982986772E-5</v>
      </c>
      <c r="K128" s="97">
        <f>G128*'MPS(input)'!$E$26</f>
        <v>236900</v>
      </c>
    </row>
    <row r="129" spans="2:11" x14ac:dyDescent="0.15">
      <c r="B129" s="96">
        <v>128</v>
      </c>
      <c r="C129" s="96">
        <v>1.918E-3</v>
      </c>
      <c r="D129" s="96">
        <v>2.1485000000000001E-2</v>
      </c>
      <c r="E129" s="96">
        <v>8.0960000000000004E-2</v>
      </c>
      <c r="F129" s="96">
        <v>230</v>
      </c>
      <c r="G129" s="97">
        <f t="shared" si="4"/>
        <v>230000</v>
      </c>
      <c r="H129" s="96">
        <f t="shared" si="5"/>
        <v>1.0146219999999999</v>
      </c>
      <c r="I129" s="96">
        <f t="shared" si="6"/>
        <v>11.365565</v>
      </c>
      <c r="J129" s="96">
        <f t="shared" si="7"/>
        <v>1.5304347826086958E-4</v>
      </c>
      <c r="K129" s="97">
        <f>G129*'MPS(input)'!$E$26</f>
        <v>236900</v>
      </c>
    </row>
    <row r="130" spans="2:11" x14ac:dyDescent="0.15">
      <c r="B130" s="96">
        <v>129</v>
      </c>
      <c r="C130" s="96">
        <v>1.928E-3</v>
      </c>
      <c r="D130" s="96">
        <v>2.1474E-2</v>
      </c>
      <c r="E130" s="96">
        <v>8.097E-2</v>
      </c>
      <c r="F130" s="96">
        <v>230</v>
      </c>
      <c r="G130" s="97">
        <f t="shared" si="4"/>
        <v>230000</v>
      </c>
      <c r="H130" s="96">
        <f t="shared" si="5"/>
        <v>1.0199119999999999</v>
      </c>
      <c r="I130" s="96">
        <f t="shared" si="6"/>
        <v>11.359745999999999</v>
      </c>
      <c r="J130" s="96">
        <f t="shared" si="7"/>
        <v>1.53062381852552E-4</v>
      </c>
      <c r="K130" s="97">
        <f>G130*'MPS(input)'!$E$26</f>
        <v>236900</v>
      </c>
    </row>
    <row r="131" spans="2:11" x14ac:dyDescent="0.15">
      <c r="B131" s="96">
        <v>130</v>
      </c>
      <c r="C131" s="96">
        <v>9.8999999999999999E-4</v>
      </c>
      <c r="D131" s="96">
        <v>1.1062000000000001E-2</v>
      </c>
      <c r="E131" s="96">
        <v>4.1730000000000003E-2</v>
      </c>
      <c r="F131" s="96">
        <v>230</v>
      </c>
      <c r="G131" s="97">
        <f t="shared" ref="G131:G185" si="8">F131*1000</f>
        <v>230000</v>
      </c>
      <c r="H131" s="96">
        <f t="shared" ref="H131:H185" si="9">(G131)^2/100000000*C131</f>
        <v>0.52371000000000001</v>
      </c>
      <c r="I131" s="96">
        <f t="shared" ref="I131:I185" si="10">(G131)^2/100000000*D131</f>
        <v>5.8517980000000005</v>
      </c>
      <c r="J131" s="96">
        <f t="shared" ref="J131:J185" si="11">100000000/(G131)^2*E131</f>
        <v>7.8884688090737247E-5</v>
      </c>
      <c r="K131" s="97">
        <f>G131*'MPS(input)'!$E$26</f>
        <v>236900</v>
      </c>
    </row>
    <row r="132" spans="2:11" x14ac:dyDescent="0.15">
      <c r="B132" s="96">
        <v>131</v>
      </c>
      <c r="C132" s="96">
        <v>9.859999999999999E-4</v>
      </c>
      <c r="D132" s="96">
        <v>1.1070999999999999E-2</v>
      </c>
      <c r="E132" s="96">
        <v>4.1732999999999999E-2</v>
      </c>
      <c r="F132" s="96">
        <v>230</v>
      </c>
      <c r="G132" s="97">
        <f t="shared" si="8"/>
        <v>230000</v>
      </c>
      <c r="H132" s="96">
        <f t="shared" si="9"/>
        <v>0.52159399999999989</v>
      </c>
      <c r="I132" s="96">
        <f t="shared" si="10"/>
        <v>5.8565589999999998</v>
      </c>
      <c r="J132" s="96">
        <f t="shared" si="11"/>
        <v>7.8890359168241967E-5</v>
      </c>
      <c r="K132" s="97">
        <f>G132*'MPS(input)'!$E$26</f>
        <v>236900</v>
      </c>
    </row>
    <row r="133" spans="2:11" x14ac:dyDescent="0.15">
      <c r="B133" s="96">
        <v>132</v>
      </c>
      <c r="C133" s="96">
        <v>9.9900000000000006E-3</v>
      </c>
      <c r="D133" s="96">
        <v>7.442E-2</v>
      </c>
      <c r="E133" s="96">
        <v>0.15198999999999999</v>
      </c>
      <c r="F133" s="96">
        <v>230</v>
      </c>
      <c r="G133" s="97">
        <f t="shared" si="8"/>
        <v>230000</v>
      </c>
      <c r="H133" s="96">
        <f t="shared" si="9"/>
        <v>5.2847100000000005</v>
      </c>
      <c r="I133" s="96">
        <f t="shared" si="10"/>
        <v>39.368180000000002</v>
      </c>
      <c r="J133" s="96">
        <f t="shared" si="11"/>
        <v>2.8731568998109641E-4</v>
      </c>
      <c r="K133" s="97">
        <f>G133*'MPS(input)'!$E$26</f>
        <v>236900</v>
      </c>
    </row>
    <row r="134" spans="2:11" x14ac:dyDescent="0.15">
      <c r="B134" s="96">
        <v>133</v>
      </c>
      <c r="C134" s="96">
        <v>9.6600000000000002E-3</v>
      </c>
      <c r="D134" s="96">
        <v>7.1929999999999994E-2</v>
      </c>
      <c r="E134" s="96">
        <v>0.14691000000000001</v>
      </c>
      <c r="F134" s="96">
        <v>230</v>
      </c>
      <c r="G134" s="97">
        <f t="shared" si="8"/>
        <v>230000</v>
      </c>
      <c r="H134" s="96">
        <f t="shared" si="9"/>
        <v>5.1101400000000003</v>
      </c>
      <c r="I134" s="96">
        <f t="shared" si="10"/>
        <v>38.05097</v>
      </c>
      <c r="J134" s="96">
        <f t="shared" si="11"/>
        <v>2.7771266540642728E-4</v>
      </c>
      <c r="K134" s="97">
        <f>G134*'MPS(input)'!$E$26</f>
        <v>236900</v>
      </c>
    </row>
    <row r="135" spans="2:11" x14ac:dyDescent="0.15">
      <c r="B135" s="96">
        <v>134</v>
      </c>
      <c r="C135" s="96">
        <v>9.6600000000000002E-3</v>
      </c>
      <c r="D135" s="96">
        <v>7.1929999999999994E-2</v>
      </c>
      <c r="E135" s="96">
        <v>0.14691000000000001</v>
      </c>
      <c r="F135" s="96">
        <v>230</v>
      </c>
      <c r="G135" s="97">
        <f t="shared" si="8"/>
        <v>230000</v>
      </c>
      <c r="H135" s="96">
        <f t="shared" si="9"/>
        <v>5.1101400000000003</v>
      </c>
      <c r="I135" s="96">
        <f t="shared" si="10"/>
        <v>38.05097</v>
      </c>
      <c r="J135" s="96">
        <f t="shared" si="11"/>
        <v>2.7771266540642728E-4</v>
      </c>
      <c r="K135" s="97">
        <f>G135*'MPS(input)'!$E$26</f>
        <v>236900</v>
      </c>
    </row>
    <row r="136" spans="2:11" x14ac:dyDescent="0.15">
      <c r="B136" s="96">
        <v>135</v>
      </c>
      <c r="C136" s="96">
        <v>9.9900000000000006E-3</v>
      </c>
      <c r="D136" s="96">
        <v>7.442E-2</v>
      </c>
      <c r="E136" s="96">
        <v>0.15198999999999999</v>
      </c>
      <c r="F136" s="96">
        <v>230</v>
      </c>
      <c r="G136" s="97">
        <f t="shared" si="8"/>
        <v>230000</v>
      </c>
      <c r="H136" s="96">
        <f t="shared" si="9"/>
        <v>5.2847100000000005</v>
      </c>
      <c r="I136" s="96">
        <f t="shared" si="10"/>
        <v>39.368180000000002</v>
      </c>
      <c r="J136" s="96">
        <f t="shared" si="11"/>
        <v>2.8731568998109641E-4</v>
      </c>
      <c r="K136" s="97">
        <f>G136*'MPS(input)'!$E$26</f>
        <v>236900</v>
      </c>
    </row>
    <row r="137" spans="2:11" x14ac:dyDescent="0.15">
      <c r="B137" s="96">
        <v>136</v>
      </c>
      <c r="C137" s="96">
        <v>1.1E-4</v>
      </c>
      <c r="D137" s="96">
        <v>1.9759999999999999E-3</v>
      </c>
      <c r="E137" s="96">
        <v>1.1254E-2</v>
      </c>
      <c r="F137" s="96">
        <v>230</v>
      </c>
      <c r="G137" s="97">
        <f t="shared" si="8"/>
        <v>230000</v>
      </c>
      <c r="H137" s="96">
        <f t="shared" si="9"/>
        <v>5.8189999999999999E-2</v>
      </c>
      <c r="I137" s="96">
        <f t="shared" si="10"/>
        <v>1.045304</v>
      </c>
      <c r="J137" s="96">
        <f t="shared" si="11"/>
        <v>2.1274102079395087E-5</v>
      </c>
      <c r="K137" s="97">
        <f>G137*'MPS(input)'!$E$26</f>
        <v>236900</v>
      </c>
    </row>
    <row r="138" spans="2:11" x14ac:dyDescent="0.15">
      <c r="B138" s="96">
        <v>137</v>
      </c>
      <c r="C138" s="96">
        <v>1.11E-4</v>
      </c>
      <c r="D138" s="96">
        <v>1.9740000000000001E-3</v>
      </c>
      <c r="E138" s="96">
        <v>1.1266E-2</v>
      </c>
      <c r="F138" s="96">
        <v>230</v>
      </c>
      <c r="G138" s="97">
        <f t="shared" si="8"/>
        <v>230000</v>
      </c>
      <c r="H138" s="96">
        <f t="shared" si="9"/>
        <v>5.8719E-2</v>
      </c>
      <c r="I138" s="96">
        <f t="shared" si="10"/>
        <v>1.044246</v>
      </c>
      <c r="J138" s="96">
        <f t="shared" si="11"/>
        <v>2.129678638941399E-5</v>
      </c>
      <c r="K138" s="97">
        <f>G138*'MPS(input)'!$E$26</f>
        <v>236900</v>
      </c>
    </row>
    <row r="139" spans="2:11" x14ac:dyDescent="0.15">
      <c r="B139" s="96">
        <v>138</v>
      </c>
      <c r="C139" s="96">
        <v>3.6976000000000002E-2</v>
      </c>
      <c r="D139" s="96">
        <v>0.16941200000000001</v>
      </c>
      <c r="E139" s="96">
        <v>2.4587000000000001E-2</v>
      </c>
      <c r="F139" s="96">
        <v>115</v>
      </c>
      <c r="G139" s="97">
        <f t="shared" si="8"/>
        <v>115000</v>
      </c>
      <c r="H139" s="96">
        <f t="shared" si="9"/>
        <v>4.8900760000000005</v>
      </c>
      <c r="I139" s="96">
        <f t="shared" si="10"/>
        <v>22.404737000000001</v>
      </c>
      <c r="J139" s="96">
        <f t="shared" si="11"/>
        <v>1.8591304347826087E-4</v>
      </c>
      <c r="K139" s="97">
        <f>G139*'MPS(input)'!$E$26</f>
        <v>118450</v>
      </c>
    </row>
    <row r="140" spans="2:11" x14ac:dyDescent="0.15">
      <c r="B140" s="96">
        <v>139</v>
      </c>
      <c r="C140" s="96">
        <v>3.6976000000000002E-2</v>
      </c>
      <c r="D140" s="96">
        <v>0.16941200000000001</v>
      </c>
      <c r="E140" s="96">
        <v>2.4587000000000001E-2</v>
      </c>
      <c r="F140" s="96">
        <v>115</v>
      </c>
      <c r="G140" s="97">
        <f t="shared" si="8"/>
        <v>115000</v>
      </c>
      <c r="H140" s="96">
        <f t="shared" si="9"/>
        <v>4.8900760000000005</v>
      </c>
      <c r="I140" s="96">
        <f t="shared" si="10"/>
        <v>22.404737000000001</v>
      </c>
      <c r="J140" s="96">
        <f t="shared" si="11"/>
        <v>1.8591304347826087E-4</v>
      </c>
      <c r="K140" s="97">
        <f>G140*'MPS(input)'!$E$26</f>
        <v>118450</v>
      </c>
    </row>
    <row r="141" spans="2:11" x14ac:dyDescent="0.15">
      <c r="B141" s="96">
        <v>140</v>
      </c>
      <c r="C141" s="96">
        <v>6.0319999999999999E-2</v>
      </c>
      <c r="D141" s="96">
        <v>0.16449</v>
      </c>
      <c r="E141" s="96">
        <v>2.4879999999999999E-2</v>
      </c>
      <c r="F141" s="96">
        <v>115</v>
      </c>
      <c r="G141" s="97">
        <f t="shared" si="8"/>
        <v>115000</v>
      </c>
      <c r="H141" s="96">
        <f t="shared" si="9"/>
        <v>7.9773199999999997</v>
      </c>
      <c r="I141" s="96">
        <f t="shared" si="10"/>
        <v>21.753802499999999</v>
      </c>
      <c r="J141" s="96">
        <f t="shared" si="11"/>
        <v>1.8812854442344046E-4</v>
      </c>
      <c r="K141" s="97">
        <f>G141*'MPS(input)'!$E$26</f>
        <v>118450</v>
      </c>
    </row>
    <row r="142" spans="2:11" x14ac:dyDescent="0.15">
      <c r="B142" s="96">
        <v>141</v>
      </c>
      <c r="C142" s="96">
        <v>1.1529999999999999E-3</v>
      </c>
      <c r="D142" s="96">
        <v>2.2492999999999999E-2</v>
      </c>
      <c r="E142" s="96">
        <v>0.13852700000000001</v>
      </c>
      <c r="F142" s="96">
        <v>500</v>
      </c>
      <c r="G142" s="97">
        <f t="shared" si="8"/>
        <v>500000</v>
      </c>
      <c r="H142" s="96">
        <f t="shared" si="9"/>
        <v>2.8824999999999998</v>
      </c>
      <c r="I142" s="96">
        <f t="shared" si="10"/>
        <v>56.232499999999995</v>
      </c>
      <c r="J142" s="96">
        <f t="shared" si="11"/>
        <v>5.5410800000000008E-5</v>
      </c>
      <c r="K142" s="97">
        <f>G142*'MPS(input)'!$E$26</f>
        <v>515000</v>
      </c>
    </row>
    <row r="143" spans="2:11" x14ac:dyDescent="0.15">
      <c r="B143" s="96">
        <v>142</v>
      </c>
      <c r="C143" s="96">
        <v>1.1410000000000001E-3</v>
      </c>
      <c r="D143" s="96">
        <v>2.2523000000000001E-2</v>
      </c>
      <c r="E143" s="96">
        <v>0.13821600000000001</v>
      </c>
      <c r="F143" s="96">
        <v>500</v>
      </c>
      <c r="G143" s="97">
        <f t="shared" si="8"/>
        <v>500000</v>
      </c>
      <c r="H143" s="96">
        <f t="shared" si="9"/>
        <v>2.8525</v>
      </c>
      <c r="I143" s="96">
        <f t="shared" si="10"/>
        <v>56.307500000000005</v>
      </c>
      <c r="J143" s="96">
        <f t="shared" si="11"/>
        <v>5.5286400000000007E-5</v>
      </c>
      <c r="K143" s="97">
        <f>G143*'MPS(input)'!$E$26</f>
        <v>515000</v>
      </c>
    </row>
    <row r="144" spans="2:11" x14ac:dyDescent="0.15">
      <c r="B144" s="96">
        <v>143</v>
      </c>
      <c r="C144" s="96">
        <v>8.8599999999999996E-4</v>
      </c>
      <c r="D144" s="96">
        <v>1.7276E-2</v>
      </c>
      <c r="E144" s="96">
        <v>1.796111</v>
      </c>
      <c r="F144" s="96">
        <v>500</v>
      </c>
      <c r="G144" s="97">
        <f t="shared" si="8"/>
        <v>500000</v>
      </c>
      <c r="H144" s="96">
        <f t="shared" si="9"/>
        <v>2.2149999999999999</v>
      </c>
      <c r="I144" s="96">
        <f t="shared" si="10"/>
        <v>43.19</v>
      </c>
      <c r="J144" s="96">
        <f t="shared" si="11"/>
        <v>7.1844440000000008E-4</v>
      </c>
      <c r="K144" s="97">
        <f>G144*'MPS(input)'!$E$26</f>
        <v>515000</v>
      </c>
    </row>
    <row r="145" spans="2:11" x14ac:dyDescent="0.15">
      <c r="B145" s="96">
        <v>144</v>
      </c>
      <c r="C145" s="96">
        <v>8.7600000000000004E-4</v>
      </c>
      <c r="D145" s="96">
        <v>1.7298999999999998E-2</v>
      </c>
      <c r="E145" s="96">
        <v>1.795876</v>
      </c>
      <c r="F145" s="96">
        <v>500</v>
      </c>
      <c r="G145" s="97">
        <f t="shared" si="8"/>
        <v>500000</v>
      </c>
      <c r="H145" s="96">
        <f t="shared" si="9"/>
        <v>2.19</v>
      </c>
      <c r="I145" s="96">
        <f t="shared" si="10"/>
        <v>43.247499999999995</v>
      </c>
      <c r="J145" s="96">
        <f t="shared" si="11"/>
        <v>7.1835040000000001E-4</v>
      </c>
      <c r="K145" s="97">
        <f>G145*'MPS(input)'!$E$26</f>
        <v>515000</v>
      </c>
    </row>
    <row r="146" spans="2:11" x14ac:dyDescent="0.15">
      <c r="B146" s="96">
        <v>145</v>
      </c>
      <c r="C146" s="96">
        <v>2.2117000000000001E-2</v>
      </c>
      <c r="D146" s="96">
        <v>6.6148999999999999E-2</v>
      </c>
      <c r="E146" s="96">
        <v>8.4279999999999997E-3</v>
      </c>
      <c r="F146" s="96">
        <v>115</v>
      </c>
      <c r="G146" s="97">
        <f t="shared" si="8"/>
        <v>115000</v>
      </c>
      <c r="H146" s="96">
        <f t="shared" si="9"/>
        <v>2.9249732500000003</v>
      </c>
      <c r="I146" s="96">
        <f t="shared" si="10"/>
        <v>8.7482052499999998</v>
      </c>
      <c r="J146" s="96">
        <f t="shared" si="11"/>
        <v>6.3727788279773157E-5</v>
      </c>
      <c r="K146" s="97">
        <f>G146*'MPS(input)'!$E$26</f>
        <v>118450</v>
      </c>
    </row>
    <row r="147" spans="2:11" x14ac:dyDescent="0.15">
      <c r="B147" s="96">
        <v>146</v>
      </c>
      <c r="C147" s="96">
        <v>2.2894999999999999E-2</v>
      </c>
      <c r="D147" s="96">
        <v>6.8475999999999995E-2</v>
      </c>
      <c r="E147" s="96">
        <v>8.7240000000000009E-3</v>
      </c>
      <c r="F147" s="96">
        <v>115</v>
      </c>
      <c r="G147" s="97">
        <f t="shared" si="8"/>
        <v>115000</v>
      </c>
      <c r="H147" s="96">
        <f t="shared" si="9"/>
        <v>3.0278637499999999</v>
      </c>
      <c r="I147" s="96">
        <f t="shared" si="10"/>
        <v>9.0559509999999985</v>
      </c>
      <c r="J147" s="96">
        <f t="shared" si="11"/>
        <v>6.5965973534971655E-5</v>
      </c>
      <c r="K147" s="97">
        <f>G147*'MPS(input)'!$E$26</f>
        <v>118450</v>
      </c>
    </row>
    <row r="148" spans="2:11" x14ac:dyDescent="0.15">
      <c r="B148" s="96">
        <v>147</v>
      </c>
      <c r="C148" s="96">
        <v>5.2999999999999998E-4</v>
      </c>
      <c r="D148" s="96">
        <v>1.0325000000000001E-2</v>
      </c>
      <c r="E148" s="96">
        <v>-2.7685999999999999E-2</v>
      </c>
      <c r="F148" s="96">
        <v>500</v>
      </c>
      <c r="G148" s="97">
        <f t="shared" si="8"/>
        <v>500000</v>
      </c>
      <c r="H148" s="96">
        <f t="shared" si="9"/>
        <v>1.325</v>
      </c>
      <c r="I148" s="96">
        <f t="shared" si="10"/>
        <v>25.812500000000004</v>
      </c>
      <c r="J148" s="96">
        <f t="shared" si="11"/>
        <v>-1.10744E-5</v>
      </c>
      <c r="K148" s="97">
        <f>G148*'MPS(input)'!$E$26</f>
        <v>515000</v>
      </c>
    </row>
    <row r="149" spans="2:11" x14ac:dyDescent="0.15">
      <c r="B149" s="96">
        <v>148</v>
      </c>
      <c r="C149" s="96">
        <v>5.2400000000000005E-4</v>
      </c>
      <c r="D149" s="96">
        <v>1.0340999999999999E-2</v>
      </c>
      <c r="E149" s="96">
        <v>-2.7827000000000001E-2</v>
      </c>
      <c r="F149" s="96">
        <v>500</v>
      </c>
      <c r="G149" s="97">
        <f t="shared" si="8"/>
        <v>500000</v>
      </c>
      <c r="H149" s="96">
        <f t="shared" si="9"/>
        <v>1.31</v>
      </c>
      <c r="I149" s="96">
        <f t="shared" si="10"/>
        <v>25.852499999999999</v>
      </c>
      <c r="J149" s="96">
        <f t="shared" si="11"/>
        <v>-1.11308E-5</v>
      </c>
      <c r="K149" s="97">
        <f>G149*'MPS(input)'!$E$26</f>
        <v>515000</v>
      </c>
    </row>
    <row r="150" spans="2:11" x14ac:dyDescent="0.15">
      <c r="B150" s="96">
        <v>149</v>
      </c>
      <c r="C150" s="96">
        <v>4.86E-4</v>
      </c>
      <c r="D150" s="96">
        <v>9.587E-3</v>
      </c>
      <c r="E150" s="96">
        <v>-0.104728</v>
      </c>
      <c r="F150" s="96">
        <v>500</v>
      </c>
      <c r="G150" s="97">
        <f t="shared" si="8"/>
        <v>500000</v>
      </c>
      <c r="H150" s="96">
        <f t="shared" si="9"/>
        <v>1.2150000000000001</v>
      </c>
      <c r="I150" s="96">
        <f t="shared" si="10"/>
        <v>23.967500000000001</v>
      </c>
      <c r="J150" s="96">
        <f t="shared" si="11"/>
        <v>-4.1891200000000003E-5</v>
      </c>
      <c r="K150" s="97">
        <f>G150*'MPS(input)'!$E$26</f>
        <v>515000</v>
      </c>
    </row>
    <row r="151" spans="2:11" x14ac:dyDescent="0.15">
      <c r="B151" s="96">
        <v>150</v>
      </c>
      <c r="C151" s="96">
        <v>4.9100000000000001E-4</v>
      </c>
      <c r="D151" s="96">
        <v>9.5739999999999992E-3</v>
      </c>
      <c r="E151" s="96">
        <v>-0.10459599999999999</v>
      </c>
      <c r="F151" s="96">
        <v>500</v>
      </c>
      <c r="G151" s="97">
        <f t="shared" si="8"/>
        <v>500000</v>
      </c>
      <c r="H151" s="96">
        <f t="shared" si="9"/>
        <v>1.2275</v>
      </c>
      <c r="I151" s="96">
        <f t="shared" si="10"/>
        <v>23.934999999999999</v>
      </c>
      <c r="J151" s="96">
        <f t="shared" si="11"/>
        <v>-4.1838400000000002E-5</v>
      </c>
      <c r="K151" s="97">
        <f>G151*'MPS(input)'!$E$26</f>
        <v>515000</v>
      </c>
    </row>
    <row r="152" spans="2:11" x14ac:dyDescent="0.15">
      <c r="B152" s="96">
        <v>151</v>
      </c>
      <c r="C152" s="96">
        <v>6.0899999999999995E-4</v>
      </c>
      <c r="D152" s="96">
        <v>1.2011000000000001E-2</v>
      </c>
      <c r="E152" s="96">
        <v>0.14691000000000001</v>
      </c>
      <c r="F152" s="96">
        <v>500</v>
      </c>
      <c r="G152" s="97">
        <f t="shared" si="8"/>
        <v>500000</v>
      </c>
      <c r="H152" s="96">
        <f t="shared" si="9"/>
        <v>1.5225</v>
      </c>
      <c r="I152" s="96">
        <f t="shared" si="10"/>
        <v>30.027500000000003</v>
      </c>
      <c r="J152" s="96">
        <f t="shared" si="11"/>
        <v>5.8764000000000009E-5</v>
      </c>
      <c r="K152" s="97">
        <f>G152*'MPS(input)'!$E$26</f>
        <v>515000</v>
      </c>
    </row>
    <row r="153" spans="2:11" x14ac:dyDescent="0.15">
      <c r="B153" s="96">
        <v>152</v>
      </c>
      <c r="C153" s="96">
        <v>6.1499999999999999E-4</v>
      </c>
      <c r="D153" s="96">
        <v>1.1995E-2</v>
      </c>
      <c r="E153" s="96">
        <v>0.14707600000000001</v>
      </c>
      <c r="F153" s="96">
        <v>500</v>
      </c>
      <c r="G153" s="97">
        <f t="shared" si="8"/>
        <v>500000</v>
      </c>
      <c r="H153" s="96">
        <f t="shared" si="9"/>
        <v>1.5374999999999999</v>
      </c>
      <c r="I153" s="96">
        <f t="shared" si="10"/>
        <v>29.987500000000001</v>
      </c>
      <c r="J153" s="96">
        <f t="shared" si="11"/>
        <v>5.8830400000000005E-5</v>
      </c>
      <c r="K153" s="97">
        <f>G153*'MPS(input)'!$E$26</f>
        <v>515000</v>
      </c>
    </row>
    <row r="154" spans="2:11" x14ac:dyDescent="0.15">
      <c r="B154" s="96">
        <v>153</v>
      </c>
      <c r="C154" s="96">
        <v>1.5250000000000001E-3</v>
      </c>
      <c r="D154" s="96">
        <v>2.163E-2</v>
      </c>
      <c r="E154" s="96">
        <v>-1.444E-2</v>
      </c>
      <c r="F154" s="96">
        <v>500</v>
      </c>
      <c r="G154" s="97">
        <f t="shared" si="8"/>
        <v>500000</v>
      </c>
      <c r="H154" s="96">
        <f t="shared" si="9"/>
        <v>3.8125000000000004</v>
      </c>
      <c r="I154" s="96">
        <f t="shared" si="10"/>
        <v>54.075000000000003</v>
      </c>
      <c r="J154" s="96">
        <f t="shared" si="11"/>
        <v>-5.7760000000000003E-6</v>
      </c>
      <c r="K154" s="97">
        <f>G154*'MPS(input)'!$E$26</f>
        <v>515000</v>
      </c>
    </row>
    <row r="155" spans="2:11" x14ac:dyDescent="0.15">
      <c r="B155" s="96">
        <v>154</v>
      </c>
      <c r="C155" s="96">
        <v>1.5349999999999999E-3</v>
      </c>
      <c r="D155" s="96">
        <v>2.1604999999999999E-2</v>
      </c>
      <c r="E155" s="96">
        <v>-1.4189999999999999E-2</v>
      </c>
      <c r="F155" s="96">
        <v>500</v>
      </c>
      <c r="G155" s="97">
        <f t="shared" si="8"/>
        <v>500000</v>
      </c>
      <c r="H155" s="96">
        <f t="shared" si="9"/>
        <v>3.8374999999999999</v>
      </c>
      <c r="I155" s="96">
        <f t="shared" si="10"/>
        <v>54.012499999999996</v>
      </c>
      <c r="J155" s="96">
        <f t="shared" si="11"/>
        <v>-5.6760000000000004E-6</v>
      </c>
      <c r="K155" s="97">
        <f>G155*'MPS(input)'!$E$26</f>
        <v>515000</v>
      </c>
    </row>
    <row r="156" spans="2:11" x14ac:dyDescent="0.15">
      <c r="B156" s="96">
        <v>155</v>
      </c>
      <c r="C156" s="96">
        <v>1.9659999999999999E-3</v>
      </c>
      <c r="D156" s="96">
        <v>1.5509E-2</v>
      </c>
      <c r="E156" s="96">
        <v>3.7130999999999997E-2</v>
      </c>
      <c r="F156" s="96">
        <v>230</v>
      </c>
      <c r="G156" s="97">
        <f t="shared" si="8"/>
        <v>230000</v>
      </c>
      <c r="H156" s="96">
        <f t="shared" si="9"/>
        <v>1.040014</v>
      </c>
      <c r="I156" s="96">
        <f t="shared" si="10"/>
        <v>8.2042610000000007</v>
      </c>
      <c r="J156" s="96">
        <f t="shared" si="11"/>
        <v>7.0190926275992435E-5</v>
      </c>
      <c r="K156" s="97">
        <f>G156*'MPS(input)'!$E$26</f>
        <v>236900</v>
      </c>
    </row>
    <row r="157" spans="2:11" x14ac:dyDescent="0.15">
      <c r="B157" s="96">
        <v>156</v>
      </c>
      <c r="C157" s="96">
        <v>1.9620000000000002E-3</v>
      </c>
      <c r="D157" s="96">
        <v>1.5513000000000001E-2</v>
      </c>
      <c r="E157" s="96">
        <v>3.7116999999999997E-2</v>
      </c>
      <c r="F157" s="96">
        <v>230</v>
      </c>
      <c r="G157" s="97">
        <f t="shared" si="8"/>
        <v>230000</v>
      </c>
      <c r="H157" s="96">
        <f t="shared" si="9"/>
        <v>1.0378980000000002</v>
      </c>
      <c r="I157" s="96">
        <f t="shared" si="10"/>
        <v>8.2063769999999998</v>
      </c>
      <c r="J157" s="96">
        <f t="shared" si="11"/>
        <v>7.016446124763705E-5</v>
      </c>
      <c r="K157" s="97">
        <f>G157*'MPS(input)'!$E$26</f>
        <v>236900</v>
      </c>
    </row>
    <row r="158" spans="2:11" x14ac:dyDescent="0.15">
      <c r="B158" s="96">
        <v>157</v>
      </c>
      <c r="C158" s="96">
        <v>1.5798E-2</v>
      </c>
      <c r="D158" s="96">
        <v>0.119987</v>
      </c>
      <c r="E158" s="96">
        <v>0.25735000000000002</v>
      </c>
      <c r="F158" s="96">
        <v>230</v>
      </c>
      <c r="G158" s="97">
        <f t="shared" si="8"/>
        <v>230000</v>
      </c>
      <c r="H158" s="96">
        <f t="shared" si="9"/>
        <v>8.3571419999999996</v>
      </c>
      <c r="I158" s="96">
        <f t="shared" si="10"/>
        <v>63.473123000000001</v>
      </c>
      <c r="J158" s="96">
        <f t="shared" si="11"/>
        <v>4.8648393194706998E-4</v>
      </c>
      <c r="K158" s="97">
        <f>G158*'MPS(input)'!$E$26</f>
        <v>236900</v>
      </c>
    </row>
    <row r="159" spans="2:11" x14ac:dyDescent="0.15">
      <c r="B159" s="96">
        <v>158</v>
      </c>
      <c r="C159" s="96">
        <v>1.5798E-2</v>
      </c>
      <c r="D159" s="96">
        <v>0.119987</v>
      </c>
      <c r="E159" s="96">
        <v>0.25735000000000002</v>
      </c>
      <c r="F159" s="96">
        <v>230</v>
      </c>
      <c r="G159" s="97">
        <f t="shared" si="8"/>
        <v>230000</v>
      </c>
      <c r="H159" s="96">
        <f t="shared" si="9"/>
        <v>8.3571419999999996</v>
      </c>
      <c r="I159" s="96">
        <f t="shared" si="10"/>
        <v>63.473123000000001</v>
      </c>
      <c r="J159" s="96">
        <f t="shared" si="11"/>
        <v>4.8648393194706998E-4</v>
      </c>
      <c r="K159" s="97">
        <f>G159*'MPS(input)'!$E$26</f>
        <v>236900</v>
      </c>
    </row>
    <row r="160" spans="2:11" x14ac:dyDescent="0.15">
      <c r="B160" s="96">
        <v>159</v>
      </c>
      <c r="C160" s="96">
        <v>1.5150000000000001E-3</v>
      </c>
      <c r="D160" s="96">
        <v>2.1510999999999999E-2</v>
      </c>
      <c r="E160" s="96">
        <v>-0.58201899999999995</v>
      </c>
      <c r="F160" s="96">
        <v>500</v>
      </c>
      <c r="G160" s="97">
        <f t="shared" si="8"/>
        <v>500000</v>
      </c>
      <c r="H160" s="96">
        <f t="shared" si="9"/>
        <v>3.7875000000000001</v>
      </c>
      <c r="I160" s="96">
        <f t="shared" si="10"/>
        <v>53.777499999999996</v>
      </c>
      <c r="J160" s="96">
        <f t="shared" si="11"/>
        <v>-2.3280759999999998E-4</v>
      </c>
      <c r="K160" s="97">
        <f>G160*'MPS(input)'!$E$26</f>
        <v>515000</v>
      </c>
    </row>
    <row r="161" spans="2:11" x14ac:dyDescent="0.15">
      <c r="B161" s="96">
        <v>160</v>
      </c>
      <c r="C161" s="96">
        <v>1.5319999999999999E-3</v>
      </c>
      <c r="D161" s="96">
        <v>2.147E-2</v>
      </c>
      <c r="E161" s="96">
        <v>-0.58160299999999998</v>
      </c>
      <c r="F161" s="96">
        <v>500</v>
      </c>
      <c r="G161" s="97">
        <f t="shared" si="8"/>
        <v>500000</v>
      </c>
      <c r="H161" s="96">
        <f t="shared" si="9"/>
        <v>3.83</v>
      </c>
      <c r="I161" s="96">
        <f t="shared" si="10"/>
        <v>53.674999999999997</v>
      </c>
      <c r="J161" s="96">
        <f t="shared" si="11"/>
        <v>-2.326412E-4</v>
      </c>
      <c r="K161" s="97">
        <f>G161*'MPS(input)'!$E$26</f>
        <v>515000</v>
      </c>
    </row>
    <row r="162" spans="2:11" x14ac:dyDescent="0.15">
      <c r="B162" s="96">
        <v>161</v>
      </c>
      <c r="C162" s="96">
        <v>4.9300000000000004E-3</v>
      </c>
      <c r="D162" s="96">
        <v>2.2620000000000001E-2</v>
      </c>
      <c r="E162" s="96">
        <v>3.2499999999999999E-3</v>
      </c>
      <c r="F162" s="96">
        <v>115</v>
      </c>
      <c r="G162" s="97">
        <f t="shared" si="8"/>
        <v>115000</v>
      </c>
      <c r="H162" s="96">
        <f t="shared" si="9"/>
        <v>0.65199250000000009</v>
      </c>
      <c r="I162" s="96">
        <f t="shared" si="10"/>
        <v>2.991495</v>
      </c>
      <c r="J162" s="96">
        <f t="shared" si="11"/>
        <v>2.4574669187145556E-5</v>
      </c>
      <c r="K162" s="97">
        <f>G162*'MPS(input)'!$E$26</f>
        <v>118450</v>
      </c>
    </row>
    <row r="163" spans="2:11" x14ac:dyDescent="0.15">
      <c r="B163" s="96">
        <v>162</v>
      </c>
      <c r="C163" s="96">
        <v>2.214E-2</v>
      </c>
      <c r="D163" s="96">
        <v>0.10061</v>
      </c>
      <c r="E163" s="96">
        <v>1.4760000000000001E-2</v>
      </c>
      <c r="F163" s="96">
        <v>115</v>
      </c>
      <c r="G163" s="97">
        <f t="shared" si="8"/>
        <v>115000</v>
      </c>
      <c r="H163" s="96">
        <f t="shared" si="9"/>
        <v>2.9280149999999998</v>
      </c>
      <c r="I163" s="96">
        <f t="shared" si="10"/>
        <v>13.3056725</v>
      </c>
      <c r="J163" s="96">
        <f t="shared" si="11"/>
        <v>1.1160680529300567E-4</v>
      </c>
      <c r="K163" s="97">
        <f>G163*'MPS(input)'!$E$26</f>
        <v>118450</v>
      </c>
    </row>
    <row r="164" spans="2:11" x14ac:dyDescent="0.15">
      <c r="B164" s="96">
        <v>163</v>
      </c>
      <c r="C164" s="96">
        <v>4.2310000000000004E-3</v>
      </c>
      <c r="D164" s="96">
        <v>3.2258000000000002E-2</v>
      </c>
      <c r="E164" s="96">
        <v>6.6444000000000003E-2</v>
      </c>
      <c r="F164" s="96">
        <v>230</v>
      </c>
      <c r="G164" s="97">
        <f t="shared" si="8"/>
        <v>230000</v>
      </c>
      <c r="H164" s="96">
        <f t="shared" si="9"/>
        <v>2.2381990000000003</v>
      </c>
      <c r="I164" s="96">
        <f t="shared" si="10"/>
        <v>17.064482000000002</v>
      </c>
      <c r="J164" s="96">
        <f t="shared" si="11"/>
        <v>1.2560302457466919E-4</v>
      </c>
      <c r="K164" s="97">
        <f>G164*'MPS(input)'!$E$26</f>
        <v>236900</v>
      </c>
    </row>
    <row r="165" spans="2:11" x14ac:dyDescent="0.15">
      <c r="B165" s="96">
        <v>164</v>
      </c>
      <c r="C165" s="96">
        <v>4.2230000000000002E-3</v>
      </c>
      <c r="D165" s="96">
        <v>3.2275999999999999E-2</v>
      </c>
      <c r="E165" s="96">
        <v>6.6441E-2</v>
      </c>
      <c r="F165" s="96">
        <v>230</v>
      </c>
      <c r="G165" s="97">
        <f t="shared" si="8"/>
        <v>230000</v>
      </c>
      <c r="H165" s="96">
        <f t="shared" si="9"/>
        <v>2.2339670000000003</v>
      </c>
      <c r="I165" s="96">
        <f t="shared" si="10"/>
        <v>17.074003999999999</v>
      </c>
      <c r="J165" s="96">
        <f t="shared" si="11"/>
        <v>1.2559735349716445E-4</v>
      </c>
      <c r="K165" s="97">
        <f>G165*'MPS(input)'!$E$26</f>
        <v>236900</v>
      </c>
    </row>
    <row r="166" spans="2:11" x14ac:dyDescent="0.15">
      <c r="B166" s="96">
        <v>165</v>
      </c>
      <c r="C166" s="96">
        <v>1.5644000000000002E-2</v>
      </c>
      <c r="D166" s="96">
        <v>0.119281</v>
      </c>
      <c r="E166" s="96">
        <v>0.24568999999999999</v>
      </c>
      <c r="F166" s="96">
        <v>230</v>
      </c>
      <c r="G166" s="97">
        <f t="shared" si="8"/>
        <v>230000</v>
      </c>
      <c r="H166" s="96">
        <f t="shared" si="9"/>
        <v>8.2756760000000007</v>
      </c>
      <c r="I166" s="96">
        <f t="shared" si="10"/>
        <v>63.099648999999999</v>
      </c>
      <c r="J166" s="96">
        <f t="shared" si="11"/>
        <v>4.6444234404536861E-4</v>
      </c>
      <c r="K166" s="97">
        <f>G166*'MPS(input)'!$E$26</f>
        <v>236900</v>
      </c>
    </row>
    <row r="167" spans="2:11" x14ac:dyDescent="0.15">
      <c r="B167" s="96">
        <v>166</v>
      </c>
      <c r="C167" s="96">
        <v>1.5616E-2</v>
      </c>
      <c r="D167" s="96">
        <v>0.119348</v>
      </c>
      <c r="E167" s="96">
        <v>0.24567700000000001</v>
      </c>
      <c r="F167" s="96">
        <v>230</v>
      </c>
      <c r="G167" s="97">
        <f t="shared" si="8"/>
        <v>230000</v>
      </c>
      <c r="H167" s="96">
        <f t="shared" si="9"/>
        <v>8.2608639999999998</v>
      </c>
      <c r="I167" s="96">
        <f t="shared" si="10"/>
        <v>63.135092</v>
      </c>
      <c r="J167" s="96">
        <f t="shared" si="11"/>
        <v>4.6441776937618148E-4</v>
      </c>
      <c r="K167" s="97">
        <f>G167*'MPS(input)'!$E$26</f>
        <v>236900</v>
      </c>
    </row>
    <row r="168" spans="2:11" x14ac:dyDescent="0.15">
      <c r="B168" s="96">
        <v>167</v>
      </c>
      <c r="C168" s="96">
        <v>3.8319999999999999E-3</v>
      </c>
      <c r="D168" s="96">
        <v>4.8106999999999997E-2</v>
      </c>
      <c r="E168" s="96">
        <v>0.14424300000000001</v>
      </c>
      <c r="F168" s="96">
        <v>230</v>
      </c>
      <c r="G168" s="97">
        <f t="shared" si="8"/>
        <v>230000</v>
      </c>
      <c r="H168" s="96">
        <f t="shared" si="9"/>
        <v>2.0271279999999998</v>
      </c>
      <c r="I168" s="96">
        <f t="shared" si="10"/>
        <v>25.448602999999999</v>
      </c>
      <c r="J168" s="96">
        <f t="shared" si="11"/>
        <v>2.7267107750472594E-4</v>
      </c>
      <c r="K168" s="97">
        <f>G168*'MPS(input)'!$E$26</f>
        <v>236900</v>
      </c>
    </row>
    <row r="169" spans="2:11" x14ac:dyDescent="0.15">
      <c r="B169" s="96">
        <v>168</v>
      </c>
      <c r="C169" s="96">
        <v>3.8539999999999998E-3</v>
      </c>
      <c r="D169" s="96">
        <v>4.8052999999999998E-2</v>
      </c>
      <c r="E169" s="96">
        <v>0.144257</v>
      </c>
      <c r="F169" s="96">
        <v>230</v>
      </c>
      <c r="G169" s="97">
        <f t="shared" si="8"/>
        <v>230000</v>
      </c>
      <c r="H169" s="96">
        <f t="shared" si="9"/>
        <v>2.0387659999999999</v>
      </c>
      <c r="I169" s="96">
        <f t="shared" si="10"/>
        <v>25.420037000000001</v>
      </c>
      <c r="J169" s="96">
        <f t="shared" si="11"/>
        <v>2.7269754253308131E-4</v>
      </c>
      <c r="K169" s="97">
        <f>G169*'MPS(input)'!$E$26</f>
        <v>236900</v>
      </c>
    </row>
    <row r="170" spans="2:11" x14ac:dyDescent="0.15">
      <c r="B170" s="96">
        <v>169</v>
      </c>
      <c r="C170" s="96">
        <v>8.0540000000000004E-3</v>
      </c>
      <c r="D170" s="96">
        <v>6.7080000000000001E-2</v>
      </c>
      <c r="E170" s="96">
        <v>7.3270000000000002E-3</v>
      </c>
      <c r="F170" s="96">
        <v>115</v>
      </c>
      <c r="G170" s="97">
        <f t="shared" si="8"/>
        <v>115000</v>
      </c>
      <c r="H170" s="96">
        <f t="shared" si="9"/>
        <v>1.0651415</v>
      </c>
      <c r="I170" s="96">
        <f t="shared" si="10"/>
        <v>8.8713300000000004</v>
      </c>
      <c r="J170" s="96">
        <f t="shared" si="11"/>
        <v>5.5402646502835542E-5</v>
      </c>
      <c r="K170" s="97">
        <f>G170*'MPS(input)'!$E$26</f>
        <v>118450</v>
      </c>
    </row>
    <row r="171" spans="2:11" x14ac:dyDescent="0.15">
      <c r="B171" s="96">
        <v>170</v>
      </c>
      <c r="C171" s="96">
        <v>8.0750000000000006E-3</v>
      </c>
      <c r="D171" s="96">
        <v>6.7028000000000004E-2</v>
      </c>
      <c r="E171" s="96">
        <v>7.3280000000000003E-3</v>
      </c>
      <c r="F171" s="96">
        <v>115</v>
      </c>
      <c r="G171" s="97">
        <f t="shared" si="8"/>
        <v>115000</v>
      </c>
      <c r="H171" s="96">
        <f t="shared" si="9"/>
        <v>1.06791875</v>
      </c>
      <c r="I171" s="96">
        <f t="shared" si="10"/>
        <v>8.864453000000001</v>
      </c>
      <c r="J171" s="96">
        <f t="shared" si="11"/>
        <v>5.5410207939508507E-5</v>
      </c>
      <c r="K171" s="97">
        <f>G171*'MPS(input)'!$E$26</f>
        <v>118450</v>
      </c>
    </row>
    <row r="172" spans="2:11" x14ac:dyDescent="0.15">
      <c r="B172" s="96">
        <v>171</v>
      </c>
      <c r="C172" s="96">
        <v>4.0120000000000003E-2</v>
      </c>
      <c r="D172" s="96">
        <v>0.18398600000000001</v>
      </c>
      <c r="E172" s="96">
        <v>2.6707000000000002E-2</v>
      </c>
      <c r="F172" s="96">
        <v>115</v>
      </c>
      <c r="G172" s="97">
        <f t="shared" si="8"/>
        <v>115000</v>
      </c>
      <c r="H172" s="96">
        <f t="shared" si="9"/>
        <v>5.3058700000000005</v>
      </c>
      <c r="I172" s="96">
        <f t="shared" si="10"/>
        <v>24.332148500000002</v>
      </c>
      <c r="J172" s="96">
        <f t="shared" si="11"/>
        <v>2.0194328922495275E-4</v>
      </c>
      <c r="K172" s="97">
        <f>G172*'MPS(input)'!$E$26</f>
        <v>118450</v>
      </c>
    </row>
    <row r="173" spans="2:11" x14ac:dyDescent="0.15">
      <c r="B173" s="96">
        <v>172</v>
      </c>
      <c r="C173" s="96">
        <v>4.0171999999999999E-2</v>
      </c>
      <c r="D173" s="96">
        <v>0.183861</v>
      </c>
      <c r="E173" s="96">
        <v>2.6709E-2</v>
      </c>
      <c r="F173" s="96">
        <v>115</v>
      </c>
      <c r="G173" s="97">
        <f t="shared" si="8"/>
        <v>115000</v>
      </c>
      <c r="H173" s="96">
        <f t="shared" si="9"/>
        <v>5.3127469999999999</v>
      </c>
      <c r="I173" s="96">
        <f t="shared" si="10"/>
        <v>24.315617249999999</v>
      </c>
      <c r="J173" s="96">
        <f t="shared" si="11"/>
        <v>2.0195841209829868E-4</v>
      </c>
      <c r="K173" s="97">
        <f>G173*'MPS(input)'!$E$26</f>
        <v>118450</v>
      </c>
    </row>
    <row r="174" spans="2:11" x14ac:dyDescent="0.15">
      <c r="B174" s="96">
        <v>173</v>
      </c>
      <c r="C174" s="96">
        <v>3.7880000000000001E-3</v>
      </c>
      <c r="D174" s="96">
        <v>7.4860999999999997E-2</v>
      </c>
      <c r="E174" s="96">
        <v>0.34725099999999998</v>
      </c>
      <c r="F174" s="96">
        <v>230</v>
      </c>
      <c r="G174" s="97">
        <f t="shared" si="8"/>
        <v>230000</v>
      </c>
      <c r="H174" s="96">
        <f t="shared" si="9"/>
        <v>2.0038520000000002</v>
      </c>
      <c r="I174" s="96">
        <f t="shared" si="10"/>
        <v>39.601469000000002</v>
      </c>
      <c r="J174" s="96">
        <f t="shared" si="11"/>
        <v>6.564291115311909E-4</v>
      </c>
      <c r="K174" s="97">
        <f>G174*'MPS(input)'!$E$26</f>
        <v>236900</v>
      </c>
    </row>
    <row r="175" spans="2:11" x14ac:dyDescent="0.15">
      <c r="B175" s="96">
        <v>174</v>
      </c>
      <c r="C175" s="96">
        <v>3.8379999999999998E-3</v>
      </c>
      <c r="D175" s="96">
        <v>7.4734999999999996E-2</v>
      </c>
      <c r="E175" s="96">
        <v>0.34726200000000002</v>
      </c>
      <c r="F175" s="96">
        <v>230</v>
      </c>
      <c r="G175" s="97">
        <f t="shared" si="8"/>
        <v>230000</v>
      </c>
      <c r="H175" s="96">
        <f t="shared" si="9"/>
        <v>2.0303019999999998</v>
      </c>
      <c r="I175" s="96">
        <f t="shared" si="10"/>
        <v>39.534814999999995</v>
      </c>
      <c r="J175" s="96">
        <f t="shared" si="11"/>
        <v>6.5644990548204159E-4</v>
      </c>
      <c r="K175" s="97">
        <f>G175*'MPS(input)'!$E$26</f>
        <v>236900</v>
      </c>
    </row>
    <row r="176" spans="2:11" x14ac:dyDescent="0.15">
      <c r="B176" s="96">
        <v>175</v>
      </c>
      <c r="C176" s="96">
        <v>4.9172E-2</v>
      </c>
      <c r="D176" s="96">
        <v>0.14255000000000001</v>
      </c>
      <c r="E176" s="96">
        <v>1.9057999999999999E-2</v>
      </c>
      <c r="F176" s="96">
        <v>115</v>
      </c>
      <c r="G176" s="97">
        <f t="shared" si="8"/>
        <v>115000</v>
      </c>
      <c r="H176" s="96">
        <f t="shared" si="9"/>
        <v>6.5029969999999997</v>
      </c>
      <c r="I176" s="96">
        <f t="shared" si="10"/>
        <v>18.852237500000001</v>
      </c>
      <c r="J176" s="96">
        <f t="shared" si="11"/>
        <v>1.4410586011342154E-4</v>
      </c>
      <c r="K176" s="97">
        <f>G176*'MPS(input)'!$E$26</f>
        <v>118450</v>
      </c>
    </row>
    <row r="177" spans="2:11" x14ac:dyDescent="0.15">
      <c r="B177" s="96">
        <v>176</v>
      </c>
      <c r="C177" s="96">
        <v>4.9145000000000001E-2</v>
      </c>
      <c r="D177" s="96">
        <v>0.14258000000000001</v>
      </c>
      <c r="E177" s="96">
        <v>1.9060000000000001E-2</v>
      </c>
      <c r="F177" s="96">
        <v>115</v>
      </c>
      <c r="G177" s="97">
        <f t="shared" si="8"/>
        <v>115000</v>
      </c>
      <c r="H177" s="96">
        <f t="shared" si="9"/>
        <v>6.49942625</v>
      </c>
      <c r="I177" s="96">
        <f t="shared" si="10"/>
        <v>18.856205000000003</v>
      </c>
      <c r="J177" s="96">
        <f t="shared" si="11"/>
        <v>1.441209829867675E-4</v>
      </c>
      <c r="K177" s="97">
        <f>G177*'MPS(input)'!$E$26</f>
        <v>118450</v>
      </c>
    </row>
    <row r="178" spans="2:11" x14ac:dyDescent="0.15">
      <c r="B178" s="96">
        <v>177</v>
      </c>
      <c r="C178" s="96">
        <v>7.5883999999999993E-2</v>
      </c>
      <c r="D178" s="96">
        <v>0.22298799999999999</v>
      </c>
      <c r="E178" s="96">
        <v>2.8891E-2</v>
      </c>
      <c r="F178" s="96">
        <v>115</v>
      </c>
      <c r="G178" s="97">
        <f t="shared" si="8"/>
        <v>115000</v>
      </c>
      <c r="H178" s="96">
        <f t="shared" si="9"/>
        <v>10.035658999999999</v>
      </c>
      <c r="I178" s="96">
        <f t="shared" si="10"/>
        <v>29.490162999999999</v>
      </c>
      <c r="J178" s="96">
        <f t="shared" si="11"/>
        <v>2.1845746691871457E-4</v>
      </c>
      <c r="K178" s="97">
        <f>G178*'MPS(input)'!$E$26</f>
        <v>118450</v>
      </c>
    </row>
    <row r="179" spans="2:11" x14ac:dyDescent="0.15">
      <c r="B179" s="96">
        <v>178</v>
      </c>
      <c r="C179" s="96">
        <v>1.9633999999999999E-2</v>
      </c>
      <c r="D179" s="96">
        <v>0.13124</v>
      </c>
      <c r="E179" s="96">
        <v>3.5528999999999998E-2</v>
      </c>
      <c r="F179" s="96">
        <v>115</v>
      </c>
      <c r="G179" s="97">
        <f t="shared" si="8"/>
        <v>115000</v>
      </c>
      <c r="H179" s="96">
        <f t="shared" si="9"/>
        <v>2.5965965</v>
      </c>
      <c r="I179" s="96">
        <f t="shared" si="10"/>
        <v>17.356490000000001</v>
      </c>
      <c r="J179" s="96">
        <f t="shared" si="11"/>
        <v>2.6865028355387526E-4</v>
      </c>
      <c r="K179" s="97">
        <f>G179*'MPS(input)'!$E$26</f>
        <v>118450</v>
      </c>
    </row>
    <row r="180" spans="2:11" x14ac:dyDescent="0.15">
      <c r="B180" s="96">
        <v>179</v>
      </c>
      <c r="C180" s="96">
        <v>1.9633999999999999E-2</v>
      </c>
      <c r="D180" s="96">
        <v>0.13124</v>
      </c>
      <c r="E180" s="96">
        <v>3.5528999999999998E-2</v>
      </c>
      <c r="F180" s="96">
        <v>115</v>
      </c>
      <c r="G180" s="97">
        <f t="shared" si="8"/>
        <v>115000</v>
      </c>
      <c r="H180" s="96">
        <f t="shared" si="9"/>
        <v>2.5965965</v>
      </c>
      <c r="I180" s="96">
        <f t="shared" si="10"/>
        <v>17.356490000000001</v>
      </c>
      <c r="J180" s="96">
        <f t="shared" si="11"/>
        <v>2.6865028355387526E-4</v>
      </c>
      <c r="K180" s="97">
        <f>G180*'MPS(input)'!$E$26</f>
        <v>118450</v>
      </c>
    </row>
    <row r="181" spans="2:11" x14ac:dyDescent="0.15">
      <c r="B181" s="96">
        <v>180</v>
      </c>
      <c r="C181" s="96">
        <v>8.4999999999999995E-4</v>
      </c>
      <c r="D181" s="96">
        <v>3.8899999999999998E-3</v>
      </c>
      <c r="E181" s="96">
        <v>5.5999999999999995E-4</v>
      </c>
      <c r="F181" s="96">
        <v>115</v>
      </c>
      <c r="G181" s="97">
        <f t="shared" si="8"/>
        <v>115000</v>
      </c>
      <c r="H181" s="96">
        <f t="shared" si="9"/>
        <v>0.1124125</v>
      </c>
      <c r="I181" s="96">
        <f t="shared" si="10"/>
        <v>0.51445249999999998</v>
      </c>
      <c r="J181" s="96">
        <f t="shared" si="11"/>
        <v>4.2344045368620034E-6</v>
      </c>
      <c r="K181" s="97">
        <f>G181*'MPS(input)'!$E$26</f>
        <v>118450</v>
      </c>
    </row>
    <row r="182" spans="2:11" x14ac:dyDescent="0.15">
      <c r="B182" s="96">
        <v>181</v>
      </c>
      <c r="C182" s="96">
        <v>8.4999999999999995E-4</v>
      </c>
      <c r="D182" s="96">
        <v>3.8899999999999998E-3</v>
      </c>
      <c r="E182" s="96">
        <v>5.5999999999999995E-4</v>
      </c>
      <c r="F182" s="96">
        <v>115</v>
      </c>
      <c r="G182" s="97">
        <f t="shared" si="8"/>
        <v>115000</v>
      </c>
      <c r="H182" s="96">
        <f t="shared" si="9"/>
        <v>0.1124125</v>
      </c>
      <c r="I182" s="96">
        <f t="shared" si="10"/>
        <v>0.51445249999999998</v>
      </c>
      <c r="J182" s="96">
        <f t="shared" si="11"/>
        <v>4.2344045368620034E-6</v>
      </c>
      <c r="K182" s="97">
        <f>G182*'MPS(input)'!$E$26</f>
        <v>118450</v>
      </c>
    </row>
    <row r="183" spans="2:11" x14ac:dyDescent="0.15">
      <c r="B183" s="96">
        <v>182</v>
      </c>
      <c r="C183" s="96">
        <v>1.9959999999999999E-3</v>
      </c>
      <c r="D183" s="96">
        <v>3.1676999999999997E-2</v>
      </c>
      <c r="E183" s="96">
        <v>0.76238899999999998</v>
      </c>
      <c r="F183" s="96">
        <v>500</v>
      </c>
      <c r="G183" s="97">
        <f t="shared" si="8"/>
        <v>500000</v>
      </c>
      <c r="H183" s="96">
        <f t="shared" si="9"/>
        <v>4.99</v>
      </c>
      <c r="I183" s="96">
        <f t="shared" si="10"/>
        <v>79.192499999999995</v>
      </c>
      <c r="J183" s="96">
        <f t="shared" si="11"/>
        <v>3.0495560000000003E-4</v>
      </c>
      <c r="K183" s="97">
        <f>G183*'MPS(input)'!$E$26</f>
        <v>515000</v>
      </c>
    </row>
    <row r="184" spans="2:11" x14ac:dyDescent="0.15">
      <c r="B184" s="96">
        <v>183</v>
      </c>
      <c r="C184" s="96">
        <v>1.9959999999999999E-3</v>
      </c>
      <c r="D184" s="96">
        <v>3.1676999999999997E-2</v>
      </c>
      <c r="E184" s="96">
        <v>0.76238899999999998</v>
      </c>
      <c r="F184" s="96">
        <v>500</v>
      </c>
      <c r="G184" s="97">
        <f t="shared" si="8"/>
        <v>500000</v>
      </c>
      <c r="H184" s="96">
        <f t="shared" si="9"/>
        <v>4.99</v>
      </c>
      <c r="I184" s="96">
        <f t="shared" si="10"/>
        <v>79.192499999999995</v>
      </c>
      <c r="J184" s="96">
        <f t="shared" si="11"/>
        <v>3.0495560000000003E-4</v>
      </c>
      <c r="K184" s="97">
        <f>G184*'MPS(input)'!$E$26</f>
        <v>515000</v>
      </c>
    </row>
    <row r="185" spans="2:11" x14ac:dyDescent="0.15">
      <c r="B185" s="96">
        <v>184</v>
      </c>
      <c r="C185" s="96">
        <v>8.8129999999999997E-3</v>
      </c>
      <c r="D185" s="96">
        <v>6.6944000000000004E-2</v>
      </c>
      <c r="E185" s="96">
        <v>0.13850000000000001</v>
      </c>
      <c r="F185" s="96">
        <v>230</v>
      </c>
      <c r="G185" s="97">
        <f t="shared" si="8"/>
        <v>230000</v>
      </c>
      <c r="H185" s="96">
        <f t="shared" si="9"/>
        <v>4.662077</v>
      </c>
      <c r="I185" s="96">
        <f t="shared" si="10"/>
        <v>35.413376</v>
      </c>
      <c r="J185" s="96">
        <f t="shared" si="11"/>
        <v>2.6181474480151232E-4</v>
      </c>
      <c r="K185" s="97">
        <f>G185*'MPS(input)'!$E$26</f>
        <v>236900</v>
      </c>
    </row>
  </sheetData>
  <phoneticPr fontId="26"/>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37"/>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14" style="2" customWidth="1"/>
    <col min="10" max="16384" width="9" style="1"/>
  </cols>
  <sheetData>
    <row r="1" spans="1:11" ht="18" customHeight="1" x14ac:dyDescent="0.15">
      <c r="I1" s="10" t="str">
        <f>'MPS(input)'!K1</f>
        <v>Monitoring Spreadsheet: JCM_TH_AM017_ver01.0</v>
      </c>
    </row>
    <row r="2" spans="1:11" ht="18" customHeight="1" x14ac:dyDescent="0.15">
      <c r="I2" s="10" t="str">
        <f>'MPS(input)'!K2</f>
        <v>Reference Number: TH024</v>
      </c>
    </row>
    <row r="3" spans="1:11" s="58" customFormat="1" ht="27.75" customHeight="1" x14ac:dyDescent="0.15">
      <c r="A3" s="117" t="s">
        <v>80</v>
      </c>
      <c r="B3" s="117"/>
      <c r="C3" s="117"/>
      <c r="D3" s="117"/>
      <c r="E3" s="117"/>
      <c r="F3" s="117"/>
      <c r="G3" s="117"/>
      <c r="H3" s="117"/>
      <c r="I3" s="117"/>
    </row>
    <row r="4" spans="1:11" ht="11.25" customHeight="1" x14ac:dyDescent="0.15"/>
    <row r="5" spans="1:11" ht="18.75" customHeight="1" x14ac:dyDescent="0.15">
      <c r="A5" s="27" t="s">
        <v>47</v>
      </c>
      <c r="B5" s="11"/>
      <c r="C5" s="11"/>
      <c r="D5" s="11"/>
      <c r="E5" s="12"/>
      <c r="F5" s="13" t="s">
        <v>48</v>
      </c>
      <c r="G5" s="13" t="s">
        <v>49</v>
      </c>
      <c r="H5" s="13" t="s">
        <v>15</v>
      </c>
      <c r="I5" s="14" t="s">
        <v>50</v>
      </c>
    </row>
    <row r="6" spans="1:11" ht="18.75" customHeight="1" x14ac:dyDescent="0.15">
      <c r="A6" s="28"/>
      <c r="B6" s="15" t="s">
        <v>51</v>
      </c>
      <c r="C6" s="15"/>
      <c r="D6" s="15"/>
      <c r="E6" s="15"/>
      <c r="F6" s="17" t="s">
        <v>21</v>
      </c>
      <c r="G6" s="66">
        <f>G10-G14</f>
        <v>21559.789440000022</v>
      </c>
      <c r="H6" s="16" t="s">
        <v>52</v>
      </c>
      <c r="I6" s="17" t="s">
        <v>53</v>
      </c>
    </row>
    <row r="7" spans="1:11" ht="18.75" customHeight="1" x14ac:dyDescent="0.15">
      <c r="A7" s="27" t="s">
        <v>54</v>
      </c>
      <c r="B7" s="11"/>
      <c r="C7" s="11"/>
      <c r="D7" s="11"/>
      <c r="E7" s="12"/>
      <c r="F7" s="12"/>
      <c r="G7" s="12"/>
      <c r="H7" s="12"/>
      <c r="I7" s="13"/>
      <c r="J7" s="59"/>
      <c r="K7" s="59"/>
    </row>
    <row r="8" spans="1:11" ht="18.75" customHeight="1" x14ac:dyDescent="0.15">
      <c r="A8" s="29"/>
      <c r="B8" s="24" t="s">
        <v>55</v>
      </c>
      <c r="C8" s="25"/>
      <c r="D8" s="25"/>
      <c r="E8" s="26"/>
      <c r="F8" s="17" t="s">
        <v>21</v>
      </c>
      <c r="G8" s="63">
        <f>'MPS(input)'!E25</f>
        <v>0.56640000000000001</v>
      </c>
      <c r="H8" s="16" t="s">
        <v>56</v>
      </c>
      <c r="I8" s="17" t="s">
        <v>57</v>
      </c>
    </row>
    <row r="9" spans="1:11" ht="18.75" customHeight="1" x14ac:dyDescent="0.15">
      <c r="A9" s="27" t="s">
        <v>58</v>
      </c>
      <c r="B9" s="12"/>
      <c r="C9" s="11"/>
      <c r="D9" s="13"/>
      <c r="E9" s="13"/>
      <c r="F9" s="13"/>
      <c r="G9" s="12"/>
      <c r="H9" s="12"/>
      <c r="I9" s="13"/>
    </row>
    <row r="10" spans="1:11" ht="18.75" customHeight="1" x14ac:dyDescent="0.15">
      <c r="A10" s="29"/>
      <c r="B10" s="30" t="s">
        <v>59</v>
      </c>
      <c r="C10" s="15"/>
      <c r="D10" s="15"/>
      <c r="E10" s="15"/>
      <c r="F10" s="17" t="s">
        <v>21</v>
      </c>
      <c r="G10" s="66">
        <f>G11*G8</f>
        <v>300442.51872000005</v>
      </c>
      <c r="H10" s="16" t="s">
        <v>52</v>
      </c>
      <c r="I10" s="17" t="s">
        <v>60</v>
      </c>
    </row>
    <row r="11" spans="1:11" ht="26.45" customHeight="1" x14ac:dyDescent="0.15">
      <c r="A11" s="29"/>
      <c r="B11" s="31"/>
      <c r="C11" s="118" t="s">
        <v>61</v>
      </c>
      <c r="D11" s="119"/>
      <c r="E11" s="120"/>
      <c r="F11" s="17" t="s">
        <v>21</v>
      </c>
      <c r="G11" s="64">
        <f>'MPS(input)'!E13</f>
        <v>530442.30000000005</v>
      </c>
      <c r="H11" s="16" t="s">
        <v>22</v>
      </c>
      <c r="I11" s="17" t="s">
        <v>62</v>
      </c>
    </row>
    <row r="12" spans="1:11" ht="18.75" customHeight="1" x14ac:dyDescent="0.15">
      <c r="A12" s="28"/>
      <c r="B12" s="32"/>
      <c r="C12" s="34"/>
      <c r="D12" s="35"/>
      <c r="E12" s="36"/>
      <c r="F12" s="18"/>
      <c r="G12" s="21"/>
      <c r="H12" s="22"/>
      <c r="I12" s="23"/>
    </row>
    <row r="13" spans="1:11" ht="18.75" customHeight="1" x14ac:dyDescent="0.15">
      <c r="A13" s="27" t="s">
        <v>63</v>
      </c>
      <c r="B13" s="11"/>
      <c r="C13" s="11"/>
      <c r="D13" s="11"/>
      <c r="E13" s="12"/>
      <c r="F13" s="13"/>
      <c r="G13" s="12"/>
      <c r="H13" s="12"/>
      <c r="I13" s="13"/>
    </row>
    <row r="14" spans="1:11" ht="18.75" customHeight="1" x14ac:dyDescent="0.15">
      <c r="A14" s="29"/>
      <c r="B14" s="30" t="s">
        <v>64</v>
      </c>
      <c r="C14" s="15"/>
      <c r="D14" s="15"/>
      <c r="E14" s="15"/>
      <c r="F14" s="17" t="s">
        <v>21</v>
      </c>
      <c r="G14" s="66">
        <f>G15*G8</f>
        <v>278882.72928000003</v>
      </c>
      <c r="H14" s="16" t="s">
        <v>52</v>
      </c>
      <c r="I14" s="17" t="s">
        <v>65</v>
      </c>
    </row>
    <row r="15" spans="1:11" ht="27.6" customHeight="1" x14ac:dyDescent="0.15">
      <c r="A15" s="29"/>
      <c r="B15" s="31"/>
      <c r="C15" s="121" t="s">
        <v>66</v>
      </c>
      <c r="D15" s="122"/>
      <c r="E15" s="123"/>
      <c r="F15" s="17" t="s">
        <v>21</v>
      </c>
      <c r="G15" s="65">
        <f>'MPS(input)'!E14</f>
        <v>492377.7</v>
      </c>
      <c r="H15" s="16" t="s">
        <v>22</v>
      </c>
      <c r="I15" s="17" t="s">
        <v>67</v>
      </c>
    </row>
    <row r="16" spans="1:11" ht="18.75" customHeight="1" x14ac:dyDescent="0.15">
      <c r="A16" s="29"/>
      <c r="B16" s="31"/>
      <c r="C16" s="60"/>
      <c r="D16" s="35"/>
      <c r="E16" s="36"/>
      <c r="F16" s="18"/>
      <c r="G16" s="16"/>
      <c r="H16" s="16"/>
      <c r="I16" s="17"/>
    </row>
    <row r="17" spans="1:9" ht="18.75" customHeight="1" x14ac:dyDescent="0.15">
      <c r="A17" s="29"/>
      <c r="B17" s="31"/>
      <c r="C17" s="33"/>
      <c r="D17" s="34"/>
      <c r="E17" s="36"/>
      <c r="F17" s="19"/>
      <c r="G17" s="20"/>
      <c r="H17" s="20"/>
      <c r="I17" s="17"/>
    </row>
    <row r="18" spans="1:9" ht="18.75" customHeight="1" x14ac:dyDescent="0.15">
      <c r="A18" s="29"/>
      <c r="B18" s="31"/>
      <c r="C18" s="33"/>
      <c r="D18" s="34"/>
      <c r="E18" s="36"/>
      <c r="F18" s="18"/>
      <c r="G18" s="16"/>
      <c r="H18" s="16"/>
      <c r="I18" s="17"/>
    </row>
    <row r="19" spans="1:9" ht="18.75" customHeight="1" x14ac:dyDescent="0.15">
      <c r="A19" s="29"/>
      <c r="B19" s="31"/>
      <c r="C19" s="61"/>
      <c r="D19" s="34"/>
      <c r="E19" s="36"/>
      <c r="F19" s="18"/>
      <c r="G19" s="16"/>
      <c r="H19" s="16"/>
      <c r="I19" s="17"/>
    </row>
    <row r="20" spans="1:9" ht="18.75" customHeight="1" x14ac:dyDescent="0.15">
      <c r="A20" s="29"/>
      <c r="B20" s="31"/>
      <c r="C20" s="60"/>
      <c r="D20" s="35"/>
      <c r="E20" s="36"/>
      <c r="F20" s="19"/>
      <c r="G20" s="20"/>
      <c r="H20" s="20"/>
      <c r="I20" s="17"/>
    </row>
    <row r="21" spans="1:9" ht="18.75" customHeight="1" x14ac:dyDescent="0.15">
      <c r="A21" s="29"/>
      <c r="B21" s="31"/>
      <c r="C21" s="33"/>
      <c r="D21" s="34"/>
      <c r="E21" s="36"/>
      <c r="F21" s="18"/>
      <c r="G21" s="16"/>
      <c r="H21" s="16"/>
      <c r="I21" s="17"/>
    </row>
    <row r="22" spans="1:9" ht="18.75" customHeight="1" x14ac:dyDescent="0.15">
      <c r="A22" s="29"/>
      <c r="B22" s="31"/>
      <c r="C22" s="33"/>
      <c r="D22" s="34"/>
      <c r="E22" s="36"/>
      <c r="F22" s="19"/>
      <c r="G22" s="20"/>
      <c r="H22" s="20"/>
      <c r="I22" s="17"/>
    </row>
    <row r="23" spans="1:9" ht="18.75" customHeight="1" x14ac:dyDescent="0.15">
      <c r="A23" s="28"/>
      <c r="B23" s="32"/>
      <c r="C23" s="61"/>
      <c r="D23" s="34"/>
      <c r="E23" s="36"/>
      <c r="F23" s="19"/>
      <c r="G23" s="20"/>
      <c r="H23" s="20"/>
      <c r="I23" s="17"/>
    </row>
    <row r="24" spans="1:9" x14ac:dyDescent="0.15">
      <c r="F24" s="6"/>
      <c r="G24" s="5"/>
      <c r="H24" s="5"/>
    </row>
    <row r="25" spans="1:9" ht="21.75" customHeight="1" x14ac:dyDescent="0.15">
      <c r="E25" s="1" t="s">
        <v>68</v>
      </c>
    </row>
    <row r="26" spans="1:9" ht="21.75" customHeight="1" x14ac:dyDescent="0.15">
      <c r="E26" s="42"/>
      <c r="F26" s="38"/>
      <c r="G26" s="43"/>
      <c r="H26" s="2"/>
    </row>
    <row r="27" spans="1:9" ht="21.75" customHeight="1" x14ac:dyDescent="0.15">
      <c r="E27" s="37"/>
      <c r="F27" s="37"/>
      <c r="G27" s="37"/>
      <c r="H27" s="2"/>
    </row>
    <row r="28" spans="1:9" ht="21.75" customHeight="1" x14ac:dyDescent="0.15">
      <c r="E28" s="37"/>
      <c r="F28" s="37"/>
      <c r="G28" s="37"/>
    </row>
    <row r="29" spans="1:9" ht="21.75" customHeight="1" x14ac:dyDescent="0.15">
      <c r="E29" s="37"/>
      <c r="F29" s="37"/>
      <c r="G29" s="37"/>
    </row>
    <row r="30" spans="1:9" ht="21.75" customHeight="1" x14ac:dyDescent="0.15">
      <c r="E30" s="37"/>
      <c r="F30" s="37"/>
      <c r="G30" s="37"/>
    </row>
    <row r="31" spans="1:9" x14ac:dyDescent="0.15">
      <c r="E31" s="3"/>
      <c r="F31" s="3"/>
    </row>
    <row r="32" spans="1:9" ht="21.75" customHeight="1" x14ac:dyDescent="0.15">
      <c r="E32" s="37"/>
      <c r="F32" s="38"/>
      <c r="G32" s="37"/>
    </row>
    <row r="33" spans="5:8" ht="21.75" customHeight="1" x14ac:dyDescent="0.15">
      <c r="E33" s="37"/>
      <c r="F33" s="37"/>
      <c r="G33" s="37"/>
    </row>
    <row r="34" spans="5:8" ht="21.75" customHeight="1" x14ac:dyDescent="0.15">
      <c r="E34" s="37"/>
      <c r="F34" s="37"/>
      <c r="G34" s="37"/>
    </row>
    <row r="35" spans="5:8" s="2" customFormat="1" ht="21.75" customHeight="1" x14ac:dyDescent="0.15">
      <c r="E35" s="37"/>
      <c r="F35" s="37"/>
      <c r="G35" s="37"/>
      <c r="H35" s="1"/>
    </row>
    <row r="36" spans="5:8" s="2" customFormat="1" ht="21.75" customHeight="1" x14ac:dyDescent="0.15">
      <c r="E36" s="37"/>
      <c r="F36" s="37"/>
      <c r="G36" s="37"/>
      <c r="H36" s="1"/>
    </row>
    <row r="37" spans="5:8" s="2" customFormat="1" x14ac:dyDescent="0.15">
      <c r="E37" s="1"/>
      <c r="F37" s="1"/>
      <c r="G37" s="1"/>
      <c r="H37" s="1"/>
    </row>
  </sheetData>
  <sheetProtection algorithmName="SHA-512" hashValue="sgYqkI2YyaTOaT2VWcy1TCoNR9FOfyJoqT0lHiW3Pa0OiXEAOZoddSK+qoPwr0FwE0ezw3Y2cBBe0Gxu3/PbaQ==" saltValue="d7/7PHQc9pyxbZjNN4q09Q==" spinCount="100000" sheet="1" objects="1" scenarios="1"/>
  <mergeCells count="3">
    <mergeCell ref="A3:I3"/>
    <mergeCell ref="C11:E11"/>
    <mergeCell ref="C15:E15"/>
  </mergeCells>
  <phoneticPr fontId="2"/>
  <dataValidations count="1">
    <dataValidation type="list" allowBlank="1" showInputMessage="1" showErrorMessage="1" sqref="F12"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76" fitToHeight="2" orientation="portrait" r:id="rId1"/>
  <rowBreaks count="1" manualBreakCount="1">
    <brk id="2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A7BB-44D2-4355-9342-0AF6706A6FE4}">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83" t="str">
        <f>'MPS(input)'!K1</f>
        <v>Monitoring Spreadsheet: JCM_TH_AM017_ver01.0</v>
      </c>
    </row>
    <row r="2" spans="1:3" ht="18" customHeight="1" x14ac:dyDescent="0.15">
      <c r="C2" s="83" t="str">
        <f>'MPS(input)'!K2</f>
        <v>Reference Number: TH024</v>
      </c>
    </row>
    <row r="3" spans="1:3" ht="24.75" customHeight="1" x14ac:dyDescent="0.15">
      <c r="A3" s="124" t="s">
        <v>128</v>
      </c>
      <c r="B3" s="124"/>
      <c r="C3" s="124"/>
    </row>
    <row r="5" spans="1:3" ht="21" customHeight="1" x14ac:dyDescent="0.15">
      <c r="B5" s="82" t="s">
        <v>127</v>
      </c>
      <c r="C5" s="82" t="s">
        <v>126</v>
      </c>
    </row>
    <row r="6" spans="1:3" ht="54.75" customHeight="1" x14ac:dyDescent="0.15">
      <c r="B6" s="81" t="s">
        <v>141</v>
      </c>
      <c r="C6" s="81" t="s">
        <v>139</v>
      </c>
    </row>
    <row r="7" spans="1:3" ht="54.75" customHeight="1" x14ac:dyDescent="0.15">
      <c r="B7" s="81" t="s">
        <v>142</v>
      </c>
      <c r="C7" s="81" t="s">
        <v>147</v>
      </c>
    </row>
    <row r="8" spans="1:3" ht="54.75" customHeight="1" x14ac:dyDescent="0.15">
      <c r="B8" s="81" t="s">
        <v>143</v>
      </c>
      <c r="C8" s="81" t="s">
        <v>148</v>
      </c>
    </row>
    <row r="9" spans="1:3" ht="54.75" customHeight="1" x14ac:dyDescent="0.15">
      <c r="B9" s="81" t="s">
        <v>144</v>
      </c>
      <c r="C9" s="81" t="s">
        <v>149</v>
      </c>
    </row>
    <row r="10" spans="1:3" ht="54.75" customHeight="1" x14ac:dyDescent="0.15">
      <c r="B10" s="81" t="s">
        <v>145</v>
      </c>
      <c r="C10" s="81" t="s">
        <v>150</v>
      </c>
    </row>
    <row r="11" spans="1:3" ht="54.75" customHeight="1" x14ac:dyDescent="0.15">
      <c r="B11" s="81" t="s">
        <v>146</v>
      </c>
      <c r="C11" s="81" t="s">
        <v>140</v>
      </c>
    </row>
    <row r="12" spans="1:3" ht="54.75" customHeight="1" x14ac:dyDescent="0.15">
      <c r="B12" s="81"/>
      <c r="C12" s="81"/>
    </row>
  </sheetData>
  <sheetProtection algorithmName="SHA-512" hashValue="2O6ZSzaMHMZ3qDNQ0pbOmlLrhzqIX5GfFm0zU5B4MLi96spda/Wn55O3WRsffrPfXnAJ0mu9/sWf93WeID9oYw==" saltValue="HiNSAZ9XDzOaHSS2s93TWg==" spinCount="100000" sheet="1" objects="1" scenarios="1" formatCells="0" formatRows="0" insertRows="0"/>
  <mergeCells count="1">
    <mergeCell ref="A3:C3"/>
  </mergeCells>
  <phoneticPr fontId="26"/>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0CFCC-D98F-4793-9E3B-1C83264F00B7}">
  <sheetPr>
    <tabColor theme="5" tint="0.39997558519241921"/>
    <pageSetUpPr fitToPage="1"/>
  </sheetPr>
  <dimension ref="A1:L41"/>
  <sheetViews>
    <sheetView showGridLines="0" view="pageBreakPreview" zoomScale="70" zoomScaleNormal="70" zoomScaleSheetLayoutView="70" workbookViewId="0"/>
  </sheetViews>
  <sheetFormatPr defaultColWidth="9" defaultRowHeight="14.25" x14ac:dyDescent="0.15"/>
  <cols>
    <col min="1" max="1" width="3.5" style="1" customWidth="1"/>
    <col min="2" max="2" width="20.375" style="1" customWidth="1"/>
    <col min="3" max="3" width="15.5" style="1" customWidth="1"/>
    <col min="4" max="4" width="16.875" style="1" customWidth="1"/>
    <col min="5" max="5" width="32.25" style="1" customWidth="1"/>
    <col min="6" max="6" width="14.125" style="1" customWidth="1"/>
    <col min="7" max="7" width="13.125" style="1" customWidth="1"/>
    <col min="8" max="8" width="15.5" style="1" customWidth="1"/>
    <col min="9" max="9" width="20.25" style="1" customWidth="1"/>
    <col min="10" max="10" width="63.5" style="1" customWidth="1"/>
    <col min="11" max="11" width="15.75" style="1" customWidth="1"/>
    <col min="12" max="12" width="14.5" style="1" customWidth="1"/>
    <col min="13" max="16384" width="9" style="1"/>
  </cols>
  <sheetData>
    <row r="1" spans="1:12" ht="18" customHeight="1" x14ac:dyDescent="0.15">
      <c r="L1" s="10" t="str">
        <f>'MPS(input)'!K1</f>
        <v>Monitoring Spreadsheet: JCM_TH_AM017_ver01.0</v>
      </c>
    </row>
    <row r="2" spans="1:12" ht="18" customHeight="1" x14ac:dyDescent="0.15">
      <c r="L2" s="10" t="str">
        <f>'MPS(input)'!K2</f>
        <v>Reference Number: TH024</v>
      </c>
    </row>
    <row r="3" spans="1:12" s="58" customFormat="1" ht="27.75" customHeight="1" x14ac:dyDescent="0.15">
      <c r="A3" s="45" t="s">
        <v>129</v>
      </c>
      <c r="B3" s="45"/>
      <c r="C3" s="45"/>
      <c r="D3" s="45"/>
      <c r="E3" s="45"/>
      <c r="F3" s="45"/>
      <c r="G3" s="45"/>
      <c r="H3" s="45"/>
      <c r="I3" s="45"/>
      <c r="J3" s="45"/>
      <c r="K3" s="45"/>
      <c r="L3" s="44"/>
    </row>
    <row r="5" spans="1:12" ht="18.75" customHeight="1" x14ac:dyDescent="0.15">
      <c r="A5" s="4" t="s">
        <v>131</v>
      </c>
      <c r="B5" s="4"/>
      <c r="C5" s="4"/>
      <c r="F5" s="4"/>
    </row>
    <row r="6" spans="1:12" ht="18.75" customHeight="1" x14ac:dyDescent="0.15">
      <c r="A6" s="4"/>
      <c r="B6" s="46" t="s">
        <v>1</v>
      </c>
      <c r="C6" s="46" t="s">
        <v>2</v>
      </c>
      <c r="D6" s="46" t="s">
        <v>3</v>
      </c>
      <c r="E6" s="46" t="s">
        <v>4</v>
      </c>
      <c r="F6" s="46" t="s">
        <v>5</v>
      </c>
      <c r="G6" s="46" t="s">
        <v>6</v>
      </c>
      <c r="H6" s="46" t="s">
        <v>7</v>
      </c>
      <c r="I6" s="46" t="s">
        <v>8</v>
      </c>
      <c r="J6" s="46" t="s">
        <v>9</v>
      </c>
      <c r="K6" s="46" t="s">
        <v>10</v>
      </c>
      <c r="L6" s="46" t="s">
        <v>136</v>
      </c>
    </row>
    <row r="7" spans="1:12" s="7" customFormat="1" ht="39" customHeight="1" x14ac:dyDescent="0.15">
      <c r="B7" s="46" t="s">
        <v>134</v>
      </c>
      <c r="C7" s="46" t="s">
        <v>11</v>
      </c>
      <c r="D7" s="46" t="s">
        <v>12</v>
      </c>
      <c r="E7" s="46" t="s">
        <v>13</v>
      </c>
      <c r="F7" s="46" t="s">
        <v>137</v>
      </c>
      <c r="G7" s="46" t="s">
        <v>15</v>
      </c>
      <c r="H7" s="46" t="s">
        <v>16</v>
      </c>
      <c r="I7" s="46" t="s">
        <v>17</v>
      </c>
      <c r="J7" s="46" t="s">
        <v>18</v>
      </c>
      <c r="K7" s="46" t="s">
        <v>19</v>
      </c>
      <c r="L7" s="46" t="s">
        <v>20</v>
      </c>
    </row>
    <row r="8" spans="1:12" ht="56.45" customHeight="1" x14ac:dyDescent="0.15">
      <c r="A8" s="39"/>
      <c r="B8" s="84"/>
      <c r="C8" s="47" t="s">
        <v>69</v>
      </c>
      <c r="D8" s="48" t="s">
        <v>28</v>
      </c>
      <c r="E8" s="49" t="s">
        <v>81</v>
      </c>
      <c r="F8" s="67"/>
      <c r="G8" s="50" t="s">
        <v>29</v>
      </c>
      <c r="H8" s="68" t="s">
        <v>23</v>
      </c>
      <c r="I8" s="69" t="s">
        <v>24</v>
      </c>
      <c r="J8" s="70" t="s">
        <v>30</v>
      </c>
      <c r="K8" s="71" t="s">
        <v>25</v>
      </c>
      <c r="L8" s="72"/>
    </row>
    <row r="9" spans="1:12" ht="256.14999999999998" customHeight="1" x14ac:dyDescent="0.15">
      <c r="A9" s="39"/>
      <c r="B9" s="84"/>
      <c r="C9" s="47" t="s">
        <v>70</v>
      </c>
      <c r="D9" s="48" t="s">
        <v>82</v>
      </c>
      <c r="E9" s="49" t="s">
        <v>83</v>
      </c>
      <c r="F9" s="50" t="s">
        <v>29</v>
      </c>
      <c r="G9" s="50" t="s">
        <v>27</v>
      </c>
      <c r="H9" s="68" t="s">
        <v>23</v>
      </c>
      <c r="I9" s="69" t="s">
        <v>24</v>
      </c>
      <c r="J9" s="73" t="s">
        <v>75</v>
      </c>
      <c r="K9" s="71" t="s">
        <v>25</v>
      </c>
      <c r="L9" s="72"/>
    </row>
    <row r="10" spans="1:12" ht="253.9" customHeight="1" x14ac:dyDescent="0.15">
      <c r="A10" s="39"/>
      <c r="B10" s="84"/>
      <c r="C10" s="47" t="s">
        <v>71</v>
      </c>
      <c r="D10" s="51" t="s">
        <v>84</v>
      </c>
      <c r="E10" s="49" t="s">
        <v>85</v>
      </c>
      <c r="F10" s="50" t="s">
        <v>29</v>
      </c>
      <c r="G10" s="50" t="s">
        <v>31</v>
      </c>
      <c r="H10" s="68" t="s">
        <v>23</v>
      </c>
      <c r="I10" s="69" t="s">
        <v>24</v>
      </c>
      <c r="J10" s="73" t="s">
        <v>75</v>
      </c>
      <c r="K10" s="71" t="s">
        <v>25</v>
      </c>
      <c r="L10" s="72"/>
    </row>
    <row r="11" spans="1:12" ht="244.15" customHeight="1" x14ac:dyDescent="0.15">
      <c r="A11" s="39"/>
      <c r="B11" s="84"/>
      <c r="C11" s="47" t="s">
        <v>72</v>
      </c>
      <c r="D11" s="51" t="s">
        <v>86</v>
      </c>
      <c r="E11" s="49" t="s">
        <v>87</v>
      </c>
      <c r="F11" s="50" t="s">
        <v>29</v>
      </c>
      <c r="G11" s="50" t="s">
        <v>31</v>
      </c>
      <c r="H11" s="68" t="s">
        <v>23</v>
      </c>
      <c r="I11" s="69" t="s">
        <v>24</v>
      </c>
      <c r="J11" s="73" t="s">
        <v>75</v>
      </c>
      <c r="K11" s="71" t="s">
        <v>25</v>
      </c>
      <c r="L11" s="72"/>
    </row>
    <row r="12" spans="1:12" ht="252.6" customHeight="1" x14ac:dyDescent="0.15">
      <c r="A12" s="39"/>
      <c r="B12" s="84"/>
      <c r="C12" s="47" t="s">
        <v>73</v>
      </c>
      <c r="D12" s="48" t="s">
        <v>88</v>
      </c>
      <c r="E12" s="49" t="s">
        <v>89</v>
      </c>
      <c r="F12" s="50" t="s">
        <v>29</v>
      </c>
      <c r="G12" s="52" t="s">
        <v>32</v>
      </c>
      <c r="H12" s="68" t="s">
        <v>23</v>
      </c>
      <c r="I12" s="69" t="s">
        <v>24</v>
      </c>
      <c r="J12" s="74" t="s">
        <v>76</v>
      </c>
      <c r="K12" s="71" t="s">
        <v>25</v>
      </c>
      <c r="L12" s="72"/>
    </row>
    <row r="13" spans="1:12" ht="184.9" customHeight="1" x14ac:dyDescent="0.15">
      <c r="A13" s="39"/>
      <c r="B13" s="84"/>
      <c r="C13" s="47" t="s">
        <v>29</v>
      </c>
      <c r="D13" s="48" t="s">
        <v>90</v>
      </c>
      <c r="E13" s="49" t="s">
        <v>91</v>
      </c>
      <c r="F13" s="78"/>
      <c r="G13" s="50" t="s">
        <v>22</v>
      </c>
      <c r="H13" s="68" t="s">
        <v>23</v>
      </c>
      <c r="I13" s="69" t="s">
        <v>24</v>
      </c>
      <c r="J13" s="75" t="s">
        <v>77</v>
      </c>
      <c r="K13" s="71" t="s">
        <v>25</v>
      </c>
      <c r="L13" s="71"/>
    </row>
    <row r="14" spans="1:12" ht="138" customHeight="1" x14ac:dyDescent="0.15">
      <c r="A14" s="39"/>
      <c r="B14" s="84"/>
      <c r="C14" s="47" t="s">
        <v>29</v>
      </c>
      <c r="D14" s="48" t="s">
        <v>92</v>
      </c>
      <c r="E14" s="49" t="s">
        <v>93</v>
      </c>
      <c r="F14" s="78"/>
      <c r="G14" s="50" t="s">
        <v>22</v>
      </c>
      <c r="H14" s="68" t="s">
        <v>23</v>
      </c>
      <c r="I14" s="69" t="s">
        <v>24</v>
      </c>
      <c r="J14" s="76" t="s">
        <v>26</v>
      </c>
      <c r="K14" s="71" t="s">
        <v>25</v>
      </c>
      <c r="L14" s="77"/>
    </row>
    <row r="15" spans="1:12" ht="160.15" customHeight="1" x14ac:dyDescent="0.15">
      <c r="A15" s="39"/>
      <c r="B15" s="84"/>
      <c r="C15" s="47" t="s">
        <v>29</v>
      </c>
      <c r="D15" s="53" t="s">
        <v>94</v>
      </c>
      <c r="E15" s="49" t="s">
        <v>95</v>
      </c>
      <c r="F15" s="50" t="s">
        <v>29</v>
      </c>
      <c r="G15" s="50" t="s">
        <v>22</v>
      </c>
      <c r="H15" s="68" t="s">
        <v>23</v>
      </c>
      <c r="I15" s="69" t="s">
        <v>24</v>
      </c>
      <c r="J15" s="75" t="s">
        <v>77</v>
      </c>
      <c r="K15" s="71" t="s">
        <v>25</v>
      </c>
      <c r="L15" s="72"/>
    </row>
    <row r="16" spans="1:12" ht="160.9" customHeight="1" x14ac:dyDescent="0.15">
      <c r="A16" s="39"/>
      <c r="B16" s="84"/>
      <c r="C16" s="47" t="s">
        <v>29</v>
      </c>
      <c r="D16" s="48" t="s">
        <v>96</v>
      </c>
      <c r="E16" s="49" t="s">
        <v>97</v>
      </c>
      <c r="F16" s="50" t="s">
        <v>29</v>
      </c>
      <c r="G16" s="50" t="s">
        <v>27</v>
      </c>
      <c r="H16" s="68" t="s">
        <v>23</v>
      </c>
      <c r="I16" s="69" t="s">
        <v>24</v>
      </c>
      <c r="J16" s="75" t="s">
        <v>77</v>
      </c>
      <c r="K16" s="71" t="s">
        <v>25</v>
      </c>
      <c r="L16" s="72"/>
    </row>
    <row r="17" spans="1:12" ht="156.94999999999999" customHeight="1" x14ac:dyDescent="0.15">
      <c r="A17" s="39"/>
      <c r="B17" s="84"/>
      <c r="C17" s="47" t="s">
        <v>29</v>
      </c>
      <c r="D17" s="48" t="s">
        <v>98</v>
      </c>
      <c r="E17" s="49" t="s">
        <v>99</v>
      </c>
      <c r="F17" s="50" t="s">
        <v>29</v>
      </c>
      <c r="G17" s="50" t="s">
        <v>32</v>
      </c>
      <c r="H17" s="68" t="s">
        <v>23</v>
      </c>
      <c r="I17" s="69" t="s">
        <v>24</v>
      </c>
      <c r="J17" s="75" t="s">
        <v>77</v>
      </c>
      <c r="K17" s="71" t="s">
        <v>25</v>
      </c>
      <c r="L17" s="72"/>
    </row>
    <row r="18" spans="1:12" ht="175.9" customHeight="1" x14ac:dyDescent="0.15">
      <c r="A18" s="39"/>
      <c r="B18" s="84"/>
      <c r="C18" s="47" t="s">
        <v>29</v>
      </c>
      <c r="D18" s="48" t="s">
        <v>100</v>
      </c>
      <c r="E18" s="49" t="s">
        <v>101</v>
      </c>
      <c r="F18" s="50" t="s">
        <v>29</v>
      </c>
      <c r="G18" s="50" t="s">
        <v>31</v>
      </c>
      <c r="H18" s="68" t="s">
        <v>23</v>
      </c>
      <c r="I18" s="69" t="s">
        <v>24</v>
      </c>
      <c r="J18" s="75" t="s">
        <v>77</v>
      </c>
      <c r="K18" s="71" t="s">
        <v>25</v>
      </c>
      <c r="L18" s="72"/>
    </row>
    <row r="19" spans="1:12" ht="157.15" customHeight="1" x14ac:dyDescent="0.15">
      <c r="A19" s="39"/>
      <c r="B19" s="84"/>
      <c r="C19" s="47" t="s">
        <v>29</v>
      </c>
      <c r="D19" s="48" t="s">
        <v>102</v>
      </c>
      <c r="E19" s="49" t="s">
        <v>103</v>
      </c>
      <c r="F19" s="50" t="s">
        <v>29</v>
      </c>
      <c r="G19" s="50" t="s">
        <v>22</v>
      </c>
      <c r="H19" s="68" t="s">
        <v>23</v>
      </c>
      <c r="I19" s="69" t="s">
        <v>24</v>
      </c>
      <c r="J19" s="73" t="s">
        <v>26</v>
      </c>
      <c r="K19" s="71" t="s">
        <v>25</v>
      </c>
      <c r="L19" s="72"/>
    </row>
    <row r="20" spans="1:12" ht="160.9" customHeight="1" x14ac:dyDescent="0.15">
      <c r="A20" s="39"/>
      <c r="B20" s="84"/>
      <c r="C20" s="47" t="s">
        <v>29</v>
      </c>
      <c r="D20" s="48" t="s">
        <v>104</v>
      </c>
      <c r="E20" s="49" t="s">
        <v>105</v>
      </c>
      <c r="F20" s="50" t="s">
        <v>29</v>
      </c>
      <c r="G20" s="50" t="s">
        <v>27</v>
      </c>
      <c r="H20" s="68" t="s">
        <v>23</v>
      </c>
      <c r="I20" s="69" t="s">
        <v>24</v>
      </c>
      <c r="J20" s="73" t="s">
        <v>26</v>
      </c>
      <c r="K20" s="71" t="s">
        <v>25</v>
      </c>
      <c r="L20" s="72"/>
    </row>
    <row r="21" spans="1:12" ht="8.25" customHeight="1" x14ac:dyDescent="0.15">
      <c r="A21" s="39"/>
      <c r="B21" s="39"/>
      <c r="C21" s="39"/>
      <c r="D21" s="39"/>
      <c r="E21" s="39"/>
      <c r="F21" s="39"/>
      <c r="G21" s="39"/>
      <c r="H21" s="39"/>
      <c r="I21" s="39"/>
      <c r="J21" s="39"/>
      <c r="K21" s="39"/>
      <c r="L21" s="39"/>
    </row>
    <row r="22" spans="1:12" ht="20.100000000000001" customHeight="1" x14ac:dyDescent="0.15">
      <c r="A22" s="40" t="s">
        <v>132</v>
      </c>
      <c r="B22" s="40"/>
      <c r="C22" s="39"/>
      <c r="D22" s="39"/>
      <c r="E22" s="39"/>
      <c r="F22" s="39"/>
      <c r="G22" s="39"/>
      <c r="H22" s="39"/>
      <c r="I22" s="39"/>
      <c r="J22" s="39"/>
      <c r="K22" s="39"/>
      <c r="L22" s="39"/>
    </row>
    <row r="23" spans="1:12" s="41" customFormat="1" ht="20.100000000000001" customHeight="1" x14ac:dyDescent="0.15">
      <c r="B23" s="131" t="s">
        <v>1</v>
      </c>
      <c r="C23" s="132"/>
      <c r="D23" s="111" t="s">
        <v>2</v>
      </c>
      <c r="E23" s="111"/>
      <c r="F23" s="55" t="s">
        <v>3</v>
      </c>
      <c r="G23" s="55" t="s">
        <v>4</v>
      </c>
      <c r="H23" s="111" t="s">
        <v>5</v>
      </c>
      <c r="I23" s="111"/>
      <c r="J23" s="111"/>
      <c r="K23" s="111" t="s">
        <v>6</v>
      </c>
      <c r="L23" s="111"/>
    </row>
    <row r="24" spans="1:12" s="41" customFormat="1" ht="39" customHeight="1" x14ac:dyDescent="0.15">
      <c r="B24" s="131" t="s">
        <v>12</v>
      </c>
      <c r="C24" s="132"/>
      <c r="D24" s="111" t="s">
        <v>13</v>
      </c>
      <c r="E24" s="111"/>
      <c r="F24" s="55" t="s">
        <v>14</v>
      </c>
      <c r="G24" s="55" t="s">
        <v>15</v>
      </c>
      <c r="H24" s="111" t="s">
        <v>17</v>
      </c>
      <c r="I24" s="111"/>
      <c r="J24" s="111"/>
      <c r="K24" s="111" t="s">
        <v>20</v>
      </c>
      <c r="L24" s="111"/>
    </row>
    <row r="25" spans="1:12" ht="93.75" customHeight="1" x14ac:dyDescent="0.15">
      <c r="A25" s="39"/>
      <c r="B25" s="129" t="s">
        <v>106</v>
      </c>
      <c r="C25" s="130"/>
      <c r="D25" s="115" t="s">
        <v>107</v>
      </c>
      <c r="E25" s="115"/>
      <c r="F25" s="88">
        <f>'MPS(input)'!E25</f>
        <v>0.56640000000000001</v>
      </c>
      <c r="G25" s="50" t="s">
        <v>108</v>
      </c>
      <c r="H25" s="127" t="str">
        <f>'MPS(input)'!G25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5" s="127"/>
      <c r="J25" s="127"/>
      <c r="K25" s="125">
        <f>'MPS(input)'!J25</f>
        <v>0</v>
      </c>
      <c r="L25" s="126"/>
    </row>
    <row r="26" spans="1:12" ht="68.25" customHeight="1" x14ac:dyDescent="0.15">
      <c r="A26" s="39"/>
      <c r="B26" s="129" t="s">
        <v>109</v>
      </c>
      <c r="C26" s="130" t="s">
        <v>109</v>
      </c>
      <c r="D26" s="115" t="s">
        <v>110</v>
      </c>
      <c r="E26" s="115"/>
      <c r="F26" s="88">
        <f>'MPS(input)'!E26</f>
        <v>1.03</v>
      </c>
      <c r="G26" s="50" t="s">
        <v>29</v>
      </c>
      <c r="H26" s="127" t="str">
        <f>'MPS(input)'!G26</f>
        <v>Calculated based on the procedure described in F.2. of the methodology.</v>
      </c>
      <c r="I26" s="127"/>
      <c r="J26" s="127"/>
      <c r="K26" s="125">
        <f>'MPS(input)'!J26</f>
        <v>0</v>
      </c>
      <c r="L26" s="126"/>
    </row>
    <row r="27" spans="1:12" ht="75" customHeight="1" x14ac:dyDescent="0.15">
      <c r="A27" s="39"/>
      <c r="B27" s="129" t="s">
        <v>111</v>
      </c>
      <c r="C27" s="130" t="s">
        <v>111</v>
      </c>
      <c r="D27" s="106" t="s">
        <v>112</v>
      </c>
      <c r="E27" s="107"/>
      <c r="F27" s="88">
        <f>'MPS(input)'!E27</f>
        <v>0</v>
      </c>
      <c r="G27" s="50" t="s">
        <v>35</v>
      </c>
      <c r="H27" s="127" t="str">
        <f>'MPS(input)'!G27</f>
        <v>Calculated by electromagnetics based on the configuration characteristics like tower geometry, conductor types, number, phasing and ground condition of circuits of overhead transmission line i which are obtained from EGAT. The calculations are performed using a general-purpose calculation program package.</v>
      </c>
      <c r="I27" s="127"/>
      <c r="J27" s="127"/>
      <c r="K27" s="125" t="str">
        <f>'MPS(input)'!J27</f>
        <v>Described in the separate sheet "Value Vbase,i,Ri,Xi,Bi,VRE,k,i"</v>
      </c>
      <c r="L27" s="126"/>
    </row>
    <row r="28" spans="1:12" ht="75" customHeight="1" x14ac:dyDescent="0.15">
      <c r="A28" s="39"/>
      <c r="B28" s="129" t="s">
        <v>114</v>
      </c>
      <c r="C28" s="130" t="s">
        <v>114</v>
      </c>
      <c r="D28" s="106" t="s">
        <v>115</v>
      </c>
      <c r="E28" s="107"/>
      <c r="F28" s="88">
        <f>'MPS(input)'!E28</f>
        <v>0</v>
      </c>
      <c r="G28" s="50" t="s">
        <v>35</v>
      </c>
      <c r="H28" s="127" t="str">
        <f>'MPS(input)'!G28</f>
        <v>Calculated by electromagnetics based on the configuration characteristics like tower geometry, conductor types, number, phasing and ground condition of circuits of overhead transmission line i which are obtained from EGAT. The calculations are performed using a general-purpose calculation program package.</v>
      </c>
      <c r="I28" s="127"/>
      <c r="J28" s="127"/>
      <c r="K28" s="125" t="str">
        <f>'MPS(input)'!J28</f>
        <v>Described in the separate sheet "Value Vbase,i,Ri,Xi,Bi,VRE,k,i"</v>
      </c>
      <c r="L28" s="126"/>
    </row>
    <row r="29" spans="1:12" ht="75" customHeight="1" x14ac:dyDescent="0.15">
      <c r="A29" s="39"/>
      <c r="B29" s="129" t="s">
        <v>116</v>
      </c>
      <c r="C29" s="130" t="s">
        <v>116</v>
      </c>
      <c r="D29" s="100" t="s">
        <v>117</v>
      </c>
      <c r="E29" s="101"/>
      <c r="F29" s="88">
        <f>'MPS(input)'!E29</f>
        <v>0</v>
      </c>
      <c r="G29" s="50" t="s">
        <v>36</v>
      </c>
      <c r="H29" s="127" t="str">
        <f>'MPS(input)'!G29</f>
        <v>Calculated by electromagnetics based on the configuration characteristics like tower geometry, conductor types, number, phasing and ground condition of circuits of overhead transmission line i which are obtained from EGAT. The calculations are performed using a general-purpose calculation program package.</v>
      </c>
      <c r="I29" s="127"/>
      <c r="J29" s="127"/>
      <c r="K29" s="125" t="str">
        <f>'MPS(input)'!J29</f>
        <v>Described in the separate sheet "Value Vbase,i,Ri,Xi,Bi,VRE,k,i"</v>
      </c>
      <c r="L29" s="126"/>
    </row>
    <row r="30" spans="1:12" ht="41.45" customHeight="1" x14ac:dyDescent="0.15">
      <c r="A30" s="39"/>
      <c r="B30" s="129" t="s">
        <v>37</v>
      </c>
      <c r="C30" s="130" t="s">
        <v>37</v>
      </c>
      <c r="D30" s="106" t="s">
        <v>38</v>
      </c>
      <c r="E30" s="107"/>
      <c r="F30" s="88">
        <f>'MPS(input)'!E30</f>
        <v>5</v>
      </c>
      <c r="G30" s="50" t="s">
        <v>39</v>
      </c>
      <c r="H30" s="127" t="str">
        <f>'MPS(input)'!G30</f>
        <v xml:space="preserve">Predetermined measurement interval </v>
      </c>
      <c r="I30" s="127"/>
      <c r="J30" s="127"/>
      <c r="K30" s="125">
        <f>'MPS(input)'!J30</f>
        <v>0</v>
      </c>
      <c r="L30" s="126"/>
    </row>
    <row r="31" spans="1:12" ht="41.45" customHeight="1" x14ac:dyDescent="0.15">
      <c r="A31" s="39"/>
      <c r="B31" s="129" t="s">
        <v>118</v>
      </c>
      <c r="C31" s="130" t="s">
        <v>118</v>
      </c>
      <c r="D31" s="106" t="s">
        <v>119</v>
      </c>
      <c r="E31" s="107"/>
      <c r="F31" s="88">
        <f>'MPS(input)'!E31</f>
        <v>0</v>
      </c>
      <c r="G31" s="50" t="s">
        <v>31</v>
      </c>
      <c r="H31" s="127" t="str">
        <f>'MPS(input)'!G31</f>
        <v>Specification of transmission line i</v>
      </c>
      <c r="I31" s="127"/>
      <c r="J31" s="127"/>
      <c r="K31" s="125" t="str">
        <f>'MPS(input)'!J31</f>
        <v>Described in the separate sheet "Value Vbase,i,Ri,Xi,Bi,VRE,k,i"</v>
      </c>
      <c r="L31" s="126"/>
    </row>
    <row r="32" spans="1:12" ht="41.45" customHeight="1" x14ac:dyDescent="0.15">
      <c r="A32" s="39"/>
      <c r="B32" s="129" t="s">
        <v>121</v>
      </c>
      <c r="C32" s="130" t="s">
        <v>121</v>
      </c>
      <c r="D32" s="100" t="s">
        <v>122</v>
      </c>
      <c r="E32" s="101"/>
      <c r="F32" s="89">
        <f>F26*F31</f>
        <v>0</v>
      </c>
      <c r="G32" s="50" t="s">
        <v>31</v>
      </c>
      <c r="H32" s="127" t="str">
        <f>'MPS(input)'!G32</f>
        <v>Calculated based on the procedure described in F.2. of the methodology.</v>
      </c>
      <c r="I32" s="127"/>
      <c r="J32" s="127"/>
      <c r="K32" s="125" t="str">
        <f>'MPS(input)'!J32</f>
        <v>Described in the separate sheet "Value Vbase,i,Ri,Xi,Bi,VRE,k,i"</v>
      </c>
      <c r="L32" s="126"/>
    </row>
    <row r="33" spans="1:12" ht="6.75" customHeight="1" x14ac:dyDescent="0.15">
      <c r="A33" s="39"/>
      <c r="B33" s="39"/>
      <c r="C33" s="39"/>
      <c r="D33" s="39"/>
      <c r="E33" s="39"/>
      <c r="F33" s="39"/>
      <c r="G33" s="39"/>
      <c r="H33" s="39"/>
      <c r="I33" s="39"/>
      <c r="J33" s="39"/>
      <c r="K33" s="39"/>
      <c r="L33" s="39"/>
    </row>
    <row r="34" spans="1:12" ht="18.75" customHeight="1" x14ac:dyDescent="0.15">
      <c r="A34" s="40" t="s">
        <v>133</v>
      </c>
      <c r="B34" s="40"/>
      <c r="C34" s="40"/>
      <c r="D34" s="39"/>
      <c r="E34" s="39"/>
      <c r="F34" s="39"/>
      <c r="G34" s="39"/>
      <c r="H34" s="39"/>
      <c r="I34" s="39"/>
      <c r="J34" s="39"/>
      <c r="K34" s="39"/>
      <c r="L34" s="39"/>
    </row>
    <row r="35" spans="1:12" s="41" customFormat="1" ht="17.25" thickBot="1" x14ac:dyDescent="0.2">
      <c r="B35" s="85" t="s">
        <v>135</v>
      </c>
      <c r="C35" s="112" t="s">
        <v>124</v>
      </c>
      <c r="D35" s="112"/>
      <c r="E35" s="56" t="s">
        <v>15</v>
      </c>
    </row>
    <row r="36" spans="1:12" ht="19.5" thickBot="1" x14ac:dyDescent="0.2">
      <c r="A36" s="39"/>
      <c r="B36" s="86"/>
      <c r="C36" s="113">
        <f>ROUNDDOWN('MRS(calc_process)'!G6, 0)</f>
        <v>0</v>
      </c>
      <c r="D36" s="114"/>
      <c r="E36" s="57" t="s">
        <v>125</v>
      </c>
      <c r="F36" s="39"/>
      <c r="G36" s="39"/>
      <c r="H36" s="39"/>
      <c r="I36" s="39"/>
      <c r="J36" s="39"/>
      <c r="K36" s="39"/>
      <c r="L36" s="39"/>
    </row>
    <row r="37" spans="1:12" ht="20.100000000000001" customHeight="1" x14ac:dyDescent="0.15">
      <c r="G37" s="8"/>
      <c r="H37" s="8"/>
    </row>
    <row r="38" spans="1:12" ht="18.75" customHeight="1" x14ac:dyDescent="0.15">
      <c r="A38" s="4" t="s">
        <v>41</v>
      </c>
      <c r="B38" s="4"/>
    </row>
    <row r="39" spans="1:12" ht="18" customHeight="1" x14ac:dyDescent="0.15">
      <c r="B39" s="87" t="s">
        <v>42</v>
      </c>
      <c r="C39" s="128" t="s">
        <v>43</v>
      </c>
      <c r="D39" s="128"/>
      <c r="E39" s="128"/>
      <c r="F39" s="128"/>
      <c r="G39" s="128"/>
      <c r="H39" s="128"/>
      <c r="I39" s="128"/>
      <c r="J39" s="128"/>
    </row>
    <row r="40" spans="1:12" ht="18" customHeight="1" x14ac:dyDescent="0.15">
      <c r="B40" s="87" t="s">
        <v>44</v>
      </c>
      <c r="C40" s="128" t="s">
        <v>45</v>
      </c>
      <c r="D40" s="128"/>
      <c r="E40" s="128"/>
      <c r="F40" s="128"/>
      <c r="G40" s="128"/>
      <c r="H40" s="128"/>
      <c r="I40" s="128"/>
      <c r="J40" s="128"/>
    </row>
    <row r="41" spans="1:12" ht="18" customHeight="1" x14ac:dyDescent="0.15">
      <c r="B41" s="87" t="s">
        <v>23</v>
      </c>
      <c r="C41" s="128" t="s">
        <v>46</v>
      </c>
      <c r="D41" s="128"/>
      <c r="E41" s="128"/>
      <c r="F41" s="128"/>
      <c r="G41" s="128"/>
      <c r="H41" s="128"/>
      <c r="I41" s="128"/>
      <c r="J41" s="128"/>
    </row>
  </sheetData>
  <sheetProtection algorithmName="SHA-512" hashValue="2AsSVbLP5dJyxMH/lmkrnARDi5BKCdRSd6vwUFn8SeiJf2wApTQOnbGpDiEWDyQZFQulF2CxREBoLw0+0bhq8A==" saltValue="WL9vTEbmN/uQAJdVkHU1oA==" spinCount="100000" sheet="1" objects="1" scenarios="1" formatCells="0" formatRows="0"/>
  <mergeCells count="45">
    <mergeCell ref="K27:L27"/>
    <mergeCell ref="K28:L28"/>
    <mergeCell ref="K29:L29"/>
    <mergeCell ref="K30:L30"/>
    <mergeCell ref="K31:L31"/>
    <mergeCell ref="D29:E29"/>
    <mergeCell ref="H29:J29"/>
    <mergeCell ref="D25:E25"/>
    <mergeCell ref="H25:J25"/>
    <mergeCell ref="B29:C29"/>
    <mergeCell ref="B28:C28"/>
    <mergeCell ref="D27:E27"/>
    <mergeCell ref="H27:J27"/>
    <mergeCell ref="D28:E28"/>
    <mergeCell ref="H28:J28"/>
    <mergeCell ref="B23:C23"/>
    <mergeCell ref="B24:C24"/>
    <mergeCell ref="B25:C25"/>
    <mergeCell ref="B26:C26"/>
    <mergeCell ref="B27:C27"/>
    <mergeCell ref="K32:L32"/>
    <mergeCell ref="C35:D35"/>
    <mergeCell ref="C36:D36"/>
    <mergeCell ref="C41:J41"/>
    <mergeCell ref="D30:E30"/>
    <mergeCell ref="H30:J30"/>
    <mergeCell ref="D31:E31"/>
    <mergeCell ref="H31:J31"/>
    <mergeCell ref="D32:E32"/>
    <mergeCell ref="H32:J32"/>
    <mergeCell ref="C40:J40"/>
    <mergeCell ref="B30:C30"/>
    <mergeCell ref="B31:C31"/>
    <mergeCell ref="B32:C32"/>
    <mergeCell ref="C39:J39"/>
    <mergeCell ref="K25:L25"/>
    <mergeCell ref="D26:E26"/>
    <mergeCell ref="H26:J26"/>
    <mergeCell ref="K26:L26"/>
    <mergeCell ref="D23:E23"/>
    <mergeCell ref="H23:J23"/>
    <mergeCell ref="K23:L23"/>
    <mergeCell ref="D24:E24"/>
    <mergeCell ref="H24:J24"/>
    <mergeCell ref="K24:L24"/>
  </mergeCells>
  <phoneticPr fontId="26"/>
  <pageMargins left="0.70866141732283472" right="0.70866141732283472" top="0.74803149606299213" bottom="0.74803149606299213" header="0.31496062992125984" footer="0.31496062992125984"/>
  <pageSetup paperSize="9" scale="16" orientation="landscape" r:id="rId1"/>
  <ignoredErrors>
    <ignoredError sqref="F25:F31 H25:J32 K25:L3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BF5A-1FC4-4FBD-8BDE-838FF1D608A7}">
  <sheetPr>
    <tabColor theme="5" tint="0.39997558519241921"/>
  </sheetPr>
  <dimension ref="A1:K37"/>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14" style="2" customWidth="1"/>
    <col min="10" max="16384" width="9" style="1"/>
  </cols>
  <sheetData>
    <row r="1" spans="1:11" ht="18" customHeight="1" x14ac:dyDescent="0.15">
      <c r="I1" s="10" t="str">
        <f>'MPS(input)'!K1</f>
        <v>Monitoring Spreadsheet: JCM_TH_AM017_ver01.0</v>
      </c>
    </row>
    <row r="2" spans="1:11" ht="18" customHeight="1" x14ac:dyDescent="0.15">
      <c r="I2" s="10" t="str">
        <f>'MPS(input)'!K2</f>
        <v>Reference Number: TH024</v>
      </c>
    </row>
    <row r="3" spans="1:11" s="58" customFormat="1" ht="27.75" customHeight="1" x14ac:dyDescent="0.15">
      <c r="A3" s="117" t="s">
        <v>130</v>
      </c>
      <c r="B3" s="117"/>
      <c r="C3" s="117"/>
      <c r="D3" s="117"/>
      <c r="E3" s="117"/>
      <c r="F3" s="117"/>
      <c r="G3" s="117"/>
      <c r="H3" s="117"/>
      <c r="I3" s="117"/>
    </row>
    <row r="4" spans="1:11" ht="11.25" customHeight="1" x14ac:dyDescent="0.15"/>
    <row r="5" spans="1:11" ht="18.75" customHeight="1" x14ac:dyDescent="0.15">
      <c r="A5" s="27" t="s">
        <v>47</v>
      </c>
      <c r="B5" s="11"/>
      <c r="C5" s="11"/>
      <c r="D5" s="11"/>
      <c r="E5" s="12"/>
      <c r="F5" s="13" t="s">
        <v>48</v>
      </c>
      <c r="G5" s="13" t="s">
        <v>49</v>
      </c>
      <c r="H5" s="13" t="s">
        <v>15</v>
      </c>
      <c r="I5" s="14" t="s">
        <v>50</v>
      </c>
    </row>
    <row r="6" spans="1:11" ht="18.75" customHeight="1" x14ac:dyDescent="0.15">
      <c r="A6" s="28"/>
      <c r="B6" s="15" t="s">
        <v>51</v>
      </c>
      <c r="C6" s="15"/>
      <c r="D6" s="15"/>
      <c r="E6" s="15"/>
      <c r="F6" s="17" t="s">
        <v>21</v>
      </c>
      <c r="G6" s="66">
        <f>G10-G14</f>
        <v>0</v>
      </c>
      <c r="H6" s="16" t="s">
        <v>52</v>
      </c>
      <c r="I6" s="17" t="s">
        <v>53</v>
      </c>
    </row>
    <row r="7" spans="1:11" ht="18.75" customHeight="1" x14ac:dyDescent="0.15">
      <c r="A7" s="27" t="s">
        <v>54</v>
      </c>
      <c r="B7" s="11"/>
      <c r="C7" s="11"/>
      <c r="D7" s="11"/>
      <c r="E7" s="12"/>
      <c r="F7" s="12"/>
      <c r="G7" s="12"/>
      <c r="H7" s="12"/>
      <c r="I7" s="13"/>
      <c r="J7" s="59"/>
      <c r="K7" s="59"/>
    </row>
    <row r="8" spans="1:11" ht="18.75" customHeight="1" x14ac:dyDescent="0.15">
      <c r="A8" s="29"/>
      <c r="B8" s="24" t="s">
        <v>55</v>
      </c>
      <c r="C8" s="25"/>
      <c r="D8" s="25"/>
      <c r="E8" s="26"/>
      <c r="F8" s="17" t="s">
        <v>21</v>
      </c>
      <c r="G8" s="63">
        <f>'MRS(input) '!F25</f>
        <v>0.56640000000000001</v>
      </c>
      <c r="H8" s="16" t="s">
        <v>56</v>
      </c>
      <c r="I8" s="17" t="s">
        <v>57</v>
      </c>
    </row>
    <row r="9" spans="1:11" ht="18.75" customHeight="1" x14ac:dyDescent="0.15">
      <c r="A9" s="27" t="s">
        <v>58</v>
      </c>
      <c r="B9" s="12"/>
      <c r="C9" s="11"/>
      <c r="D9" s="13"/>
      <c r="E9" s="13"/>
      <c r="F9" s="13"/>
      <c r="G9" s="12"/>
      <c r="H9" s="12"/>
      <c r="I9" s="13"/>
    </row>
    <row r="10" spans="1:11" ht="18.75" customHeight="1" x14ac:dyDescent="0.15">
      <c r="A10" s="29"/>
      <c r="B10" s="30" t="s">
        <v>59</v>
      </c>
      <c r="C10" s="15"/>
      <c r="D10" s="15"/>
      <c r="E10" s="15"/>
      <c r="F10" s="17" t="s">
        <v>21</v>
      </c>
      <c r="G10" s="66">
        <f>G11*G8</f>
        <v>0</v>
      </c>
      <c r="H10" s="16" t="s">
        <v>52</v>
      </c>
      <c r="I10" s="17" t="s">
        <v>60</v>
      </c>
    </row>
    <row r="11" spans="1:11" ht="26.45" customHeight="1" x14ac:dyDescent="0.15">
      <c r="A11" s="29"/>
      <c r="B11" s="31"/>
      <c r="C11" s="118" t="s">
        <v>61</v>
      </c>
      <c r="D11" s="119"/>
      <c r="E11" s="120"/>
      <c r="F11" s="17" t="s">
        <v>21</v>
      </c>
      <c r="G11" s="64">
        <f>'MRS(input) '!F13</f>
        <v>0</v>
      </c>
      <c r="H11" s="16" t="s">
        <v>22</v>
      </c>
      <c r="I11" s="17" t="s">
        <v>62</v>
      </c>
    </row>
    <row r="12" spans="1:11" ht="18.75" customHeight="1" x14ac:dyDescent="0.15">
      <c r="A12" s="28"/>
      <c r="B12" s="32"/>
      <c r="C12" s="34"/>
      <c r="D12" s="35"/>
      <c r="E12" s="36"/>
      <c r="F12" s="18"/>
      <c r="G12" s="21"/>
      <c r="H12" s="22"/>
      <c r="I12" s="23"/>
    </row>
    <row r="13" spans="1:11" ht="18.75" customHeight="1" x14ac:dyDescent="0.15">
      <c r="A13" s="27" t="s">
        <v>63</v>
      </c>
      <c r="B13" s="11"/>
      <c r="C13" s="11"/>
      <c r="D13" s="11"/>
      <c r="E13" s="12"/>
      <c r="F13" s="13"/>
      <c r="G13" s="12"/>
      <c r="H13" s="12"/>
      <c r="I13" s="13"/>
    </row>
    <row r="14" spans="1:11" ht="18.75" customHeight="1" x14ac:dyDescent="0.15">
      <c r="A14" s="29"/>
      <c r="B14" s="30" t="s">
        <v>64</v>
      </c>
      <c r="C14" s="15"/>
      <c r="D14" s="15"/>
      <c r="E14" s="15"/>
      <c r="F14" s="17" t="s">
        <v>21</v>
      </c>
      <c r="G14" s="66">
        <f>G15*G8</f>
        <v>0</v>
      </c>
      <c r="H14" s="16" t="s">
        <v>52</v>
      </c>
      <c r="I14" s="17" t="s">
        <v>65</v>
      </c>
    </row>
    <row r="15" spans="1:11" ht="27.6" customHeight="1" x14ac:dyDescent="0.15">
      <c r="A15" s="29"/>
      <c r="B15" s="31"/>
      <c r="C15" s="121" t="s">
        <v>66</v>
      </c>
      <c r="D15" s="122"/>
      <c r="E15" s="123"/>
      <c r="F15" s="17" t="s">
        <v>21</v>
      </c>
      <c r="G15" s="65">
        <f>'MRS(input) '!F14</f>
        <v>0</v>
      </c>
      <c r="H15" s="16" t="s">
        <v>22</v>
      </c>
      <c r="I15" s="17" t="s">
        <v>67</v>
      </c>
    </row>
    <row r="16" spans="1:11" ht="18.75" customHeight="1" x14ac:dyDescent="0.15">
      <c r="A16" s="29"/>
      <c r="B16" s="31"/>
      <c r="C16" s="60"/>
      <c r="D16" s="35"/>
      <c r="E16" s="36"/>
      <c r="F16" s="18"/>
      <c r="G16" s="16"/>
      <c r="H16" s="16"/>
      <c r="I16" s="17"/>
    </row>
    <row r="17" spans="1:9" ht="18.75" customHeight="1" x14ac:dyDescent="0.15">
      <c r="A17" s="29"/>
      <c r="B17" s="31"/>
      <c r="C17" s="33"/>
      <c r="D17" s="34"/>
      <c r="E17" s="36"/>
      <c r="F17" s="19"/>
      <c r="G17" s="20"/>
      <c r="H17" s="20"/>
      <c r="I17" s="17"/>
    </row>
    <row r="18" spans="1:9" ht="18.75" customHeight="1" x14ac:dyDescent="0.15">
      <c r="A18" s="29"/>
      <c r="B18" s="31"/>
      <c r="C18" s="33"/>
      <c r="D18" s="34"/>
      <c r="E18" s="36"/>
      <c r="F18" s="18"/>
      <c r="G18" s="16"/>
      <c r="H18" s="16"/>
      <c r="I18" s="17"/>
    </row>
    <row r="19" spans="1:9" ht="18.75" customHeight="1" x14ac:dyDescent="0.15">
      <c r="A19" s="29"/>
      <c r="B19" s="31"/>
      <c r="C19" s="61"/>
      <c r="D19" s="34"/>
      <c r="E19" s="36"/>
      <c r="F19" s="18"/>
      <c r="G19" s="16"/>
      <c r="H19" s="16"/>
      <c r="I19" s="17"/>
    </row>
    <row r="20" spans="1:9" ht="18.75" customHeight="1" x14ac:dyDescent="0.15">
      <c r="A20" s="29"/>
      <c r="B20" s="31"/>
      <c r="C20" s="60"/>
      <c r="D20" s="35"/>
      <c r="E20" s="36"/>
      <c r="F20" s="19"/>
      <c r="G20" s="20"/>
      <c r="H20" s="20"/>
      <c r="I20" s="17"/>
    </row>
    <row r="21" spans="1:9" ht="18.75" customHeight="1" x14ac:dyDescent="0.15">
      <c r="A21" s="29"/>
      <c r="B21" s="31"/>
      <c r="C21" s="33"/>
      <c r="D21" s="34"/>
      <c r="E21" s="36"/>
      <c r="F21" s="18"/>
      <c r="G21" s="16"/>
      <c r="H21" s="16"/>
      <c r="I21" s="17"/>
    </row>
    <row r="22" spans="1:9" ht="18.75" customHeight="1" x14ac:dyDescent="0.15">
      <c r="A22" s="29"/>
      <c r="B22" s="31"/>
      <c r="C22" s="33"/>
      <c r="D22" s="34"/>
      <c r="E22" s="36"/>
      <c r="F22" s="19"/>
      <c r="G22" s="20"/>
      <c r="H22" s="20"/>
      <c r="I22" s="17"/>
    </row>
    <row r="23" spans="1:9" ht="18.75" customHeight="1" x14ac:dyDescent="0.15">
      <c r="A23" s="28"/>
      <c r="B23" s="32"/>
      <c r="C23" s="61"/>
      <c r="D23" s="34"/>
      <c r="E23" s="36"/>
      <c r="F23" s="19"/>
      <c r="G23" s="20"/>
      <c r="H23" s="20"/>
      <c r="I23" s="17"/>
    </row>
    <row r="24" spans="1:9" x14ac:dyDescent="0.15">
      <c r="F24" s="6"/>
      <c r="G24" s="5"/>
      <c r="H24" s="5"/>
    </row>
    <row r="25" spans="1:9" ht="21.75" customHeight="1" x14ac:dyDescent="0.15">
      <c r="E25" s="1" t="s">
        <v>68</v>
      </c>
    </row>
    <row r="26" spans="1:9" ht="21.75" customHeight="1" x14ac:dyDescent="0.15">
      <c r="E26" s="42"/>
      <c r="F26" s="38"/>
      <c r="G26" s="43"/>
      <c r="H26" s="2"/>
    </row>
    <row r="27" spans="1:9" ht="21.75" customHeight="1" x14ac:dyDescent="0.15">
      <c r="E27" s="37"/>
      <c r="F27" s="37"/>
      <c r="G27" s="37"/>
      <c r="H27" s="2"/>
    </row>
    <row r="28" spans="1:9" ht="21.75" customHeight="1" x14ac:dyDescent="0.15">
      <c r="E28" s="37"/>
      <c r="F28" s="37"/>
      <c r="G28" s="37"/>
    </row>
    <row r="29" spans="1:9" ht="21.75" customHeight="1" x14ac:dyDescent="0.15">
      <c r="E29" s="37"/>
      <c r="F29" s="37"/>
      <c r="G29" s="37"/>
    </row>
    <row r="30" spans="1:9" ht="21.75" customHeight="1" x14ac:dyDescent="0.15">
      <c r="E30" s="37"/>
      <c r="F30" s="37"/>
      <c r="G30" s="37"/>
    </row>
    <row r="31" spans="1:9" x14ac:dyDescent="0.15">
      <c r="E31" s="3"/>
      <c r="F31" s="3"/>
    </row>
    <row r="32" spans="1:9" ht="21.75" customHeight="1" x14ac:dyDescent="0.15">
      <c r="E32" s="37"/>
      <c r="F32" s="38"/>
      <c r="G32" s="37"/>
    </row>
    <row r="33" spans="5:8" ht="21.75" customHeight="1" x14ac:dyDescent="0.15">
      <c r="E33" s="37"/>
      <c r="F33" s="37"/>
      <c r="G33" s="37"/>
    </row>
    <row r="34" spans="5:8" ht="21.75" customHeight="1" x14ac:dyDescent="0.15">
      <c r="E34" s="37"/>
      <c r="F34" s="37"/>
      <c r="G34" s="37"/>
    </row>
    <row r="35" spans="5:8" s="2" customFormat="1" ht="21.75" customHeight="1" x14ac:dyDescent="0.15">
      <c r="E35" s="37"/>
      <c r="F35" s="37"/>
      <c r="G35" s="37"/>
      <c r="H35" s="1"/>
    </row>
    <row r="36" spans="5:8" s="2" customFormat="1" ht="21.75" customHeight="1" x14ac:dyDescent="0.15">
      <c r="E36" s="37"/>
      <c r="F36" s="37"/>
      <c r="G36" s="37"/>
      <c r="H36" s="1"/>
    </row>
    <row r="37" spans="5:8" s="2" customFormat="1" x14ac:dyDescent="0.15">
      <c r="E37" s="1"/>
      <c r="F37" s="1"/>
      <c r="G37" s="1"/>
      <c r="H37" s="1"/>
    </row>
  </sheetData>
  <sheetProtection algorithmName="SHA-512" hashValue="uhYpIB8hFjaGspZA4yTna2gACGcJTemOU5lLXwT8/ZFS8VjSiq17gKFCbvb9+mTf7NvJl2Y3lioA+72MNKeg7g==" saltValue="cdgVOXdO7oIbtnYBorT0Ww==" spinCount="100000" sheet="1" objects="1" scenarios="1"/>
  <mergeCells count="3">
    <mergeCell ref="A3:I3"/>
    <mergeCell ref="C11:E11"/>
    <mergeCell ref="C15:E15"/>
  </mergeCells>
  <phoneticPr fontId="26"/>
  <dataValidations count="1">
    <dataValidation type="list" allowBlank="1" showInputMessage="1" showErrorMessage="1" sqref="F12" xr:uid="{88055F9B-57E3-45BB-9905-95A2D3899C9F}">
      <formula1>植物種別1</formula1>
    </dataValidation>
  </dataValidations>
  <pageMargins left="0.70866141732283472" right="0.70866141732283472" top="0.74803149606299213" bottom="0.74803149606299213" header="0.31496062992125984" footer="0.31496062992125984"/>
  <pageSetup paperSize="9" scale="76" fitToHeight="2" orientation="portrait" r:id="rId1"/>
  <rowBreaks count="1" manualBreakCount="1">
    <brk id="2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648ee9-af07-4ee7-a823-cd9c24dceb19"/>
    <lcf76f155ced4ddcb4097134ff3c332f xmlns="16f3ea39-9308-4011-b282-348b837af5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D7FC40-3788-4429-9A0E-CED911CD6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75F2E-2378-4F6B-A2C4-7F6FD055D301}">
  <ds:schemaRefs>
    <ds:schemaRef ds:uri="http://purl.org/dc/elements/1.1/"/>
    <ds:schemaRef ds:uri="http://schemas.microsoft.com/office/2006/metadata/properties"/>
    <ds:schemaRef ds:uri="16f3ea39-9308-4011-b282-348b837af518"/>
    <ds:schemaRef ds:uri="http://www.w3.org/XML/1998/namespac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a648ee9-af07-4ee7-a823-cd9c24dceb19"/>
    <ds:schemaRef ds:uri="http://purl.org/dc/dcmitype/"/>
  </ds:schemaRefs>
</ds:datastoreItem>
</file>

<file path=customXml/itemProps3.xml><?xml version="1.0" encoding="utf-8"?>
<ds:datastoreItem xmlns:ds="http://schemas.openxmlformats.org/officeDocument/2006/customXml" ds:itemID="{60A3D15C-90DC-4316-B46B-FD9EE0EB17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MPS(input)</vt:lpstr>
      <vt:lpstr>Value Vbase,i,Ri,Xi,Bi,VRE,k,i</vt:lpstr>
      <vt:lpstr>MPS(calc_process)</vt:lpstr>
      <vt:lpstr>MSS</vt:lpstr>
      <vt:lpstr>MRS(input) </vt:lpstr>
      <vt:lpstr>MRS(calc_process)</vt:lpstr>
      <vt:lpstr>'MPS(calc_process)'!Print_Area</vt:lpstr>
      <vt:lpstr>'MPS(input)'!Print_Area</vt:lpstr>
      <vt:lpstr>'MRS(calc_process)'!Print_Area</vt:lpstr>
      <vt:lpstr>'MRS(input)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2022-12-05T07:28:31Z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