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https://murcjp.sharepoint.com/sites/msteams_a84ffb/Shared Documents/02-2_Project/16_TH/TH018(バンドー化学、ボイラ)/20211119_pubcom/2_upload/"/>
    </mc:Choice>
  </mc:AlternateContent>
  <xr:revisionPtr revIDLastSave="16" documentId="13_ncr:1_{140D3345-A68D-41DF-B0B8-2160276F5843}" xr6:coauthVersionLast="46" xr6:coauthVersionMax="46" xr10:uidLastSave="{4FCCBADD-AD42-4504-B566-029572775C78}"/>
  <bookViews>
    <workbookView xWindow="-120" yWindow="-120" windowWidth="29040" windowHeight="15990" tabRatio="933" xr2:uid="{00000000-000D-0000-FFFF-FFFF00000000}"/>
  </bookViews>
  <sheets>
    <sheet name="MPS(input)_1" sheetId="30" r:id="rId1"/>
    <sheet name="MPS(calc_process)_1" sheetId="31" r:id="rId2"/>
    <sheet name="MSS_1" sheetId="33" r:id="rId3"/>
    <sheet name="MRS(input)_1" sheetId="35" r:id="rId4"/>
    <sheet name="MRS(calc_process)_1" sheetId="36" r:id="rId5"/>
    <sheet name="MPS(input)_2" sheetId="37" r:id="rId6"/>
    <sheet name="MPS(calc_process)_2" sheetId="38" r:id="rId7"/>
    <sheet name="MSS_2" sheetId="39" r:id="rId8"/>
    <sheet name="MRS(input)_2" sheetId="40" r:id="rId9"/>
    <sheet name="MRS(calc_process)_2" sheetId="41" r:id="rId10"/>
    <sheet name="MPS(input)_3" sheetId="42" r:id="rId11"/>
    <sheet name="MPS(calc_process)_3" sheetId="43" r:id="rId12"/>
    <sheet name="MSS_3" sheetId="44" r:id="rId13"/>
    <sheet name="MRS(input)_3" sheetId="45" r:id="rId14"/>
    <sheet name="MRS(calc_process)_3" sheetId="46" r:id="rId15"/>
    <sheet name="MPS(input)_4" sheetId="47" r:id="rId16"/>
    <sheet name="MPS(calc_process)_4" sheetId="48" r:id="rId17"/>
    <sheet name="MSS_4" sheetId="49" r:id="rId18"/>
    <sheet name="MRS(input)_4" sheetId="50" r:id="rId19"/>
    <sheet name="MRS(calc_process)_4" sheetId="51" r:id="rId20"/>
  </sheets>
  <definedNames>
    <definedName name="_xlnm.Print_Area" localSheetId="1">'MPS(calc_process)_1'!$A$1:$I$52</definedName>
    <definedName name="_xlnm.Print_Area" localSheetId="6">'MPS(calc_process)_2'!$A$1:$I$52</definedName>
    <definedName name="_xlnm.Print_Area" localSheetId="11">'MPS(calc_process)_3'!$A$1:$I$52</definedName>
    <definedName name="_xlnm.Print_Area" localSheetId="16">'MPS(calc_process)_4'!$A$1:$I$52</definedName>
    <definedName name="_xlnm.Print_Area" localSheetId="0">'MPS(input)_1'!$A$1:$K$35</definedName>
    <definedName name="_xlnm.Print_Area" localSheetId="5">'MPS(input)_2'!$A$1:$K$35</definedName>
    <definedName name="_xlnm.Print_Area" localSheetId="10">'MPS(input)_3'!$A$1:$K$35</definedName>
    <definedName name="_xlnm.Print_Area" localSheetId="15">'MPS(input)_4'!$A$1:$K$35</definedName>
    <definedName name="_xlnm.Print_Area" localSheetId="4">'MRS(calc_process)_1'!$A$1:$I$52</definedName>
    <definedName name="_xlnm.Print_Area" localSheetId="9">'MRS(calc_process)_2'!$A$1:$I$52</definedName>
    <definedName name="_xlnm.Print_Area" localSheetId="14">'MRS(calc_process)_3'!$A$1:$I$52</definedName>
    <definedName name="_xlnm.Print_Area" localSheetId="19">'MRS(calc_process)_4'!$A$1:$I$52</definedName>
    <definedName name="_xlnm.Print_Area" localSheetId="3">'MRS(input)_1'!$A$1:$L$35</definedName>
    <definedName name="_xlnm.Print_Area" localSheetId="8">'MRS(input)_2'!$A$1:$L$35</definedName>
    <definedName name="_xlnm.Print_Area" localSheetId="13">'MRS(input)_3'!$A$1:$L$35</definedName>
    <definedName name="_xlnm.Print_Area" localSheetId="18">'MRS(input)_4'!$A$1:$L$35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 i="47" l="1"/>
  <c r="I2" i="48" s="1"/>
  <c r="K2" i="42"/>
  <c r="K2" i="37"/>
  <c r="I2" i="38" s="1"/>
  <c r="G30" i="51"/>
  <c r="G29" i="51"/>
  <c r="G28" i="51"/>
  <c r="G20" i="51"/>
  <c r="G16" i="51"/>
  <c r="G15" i="51"/>
  <c r="G14" i="51"/>
  <c r="I1" i="51"/>
  <c r="K26" i="50"/>
  <c r="H26" i="50"/>
  <c r="F26" i="50"/>
  <c r="G11" i="51" s="1"/>
  <c r="G25" i="51" s="1"/>
  <c r="K25" i="50"/>
  <c r="H25" i="50"/>
  <c r="F25" i="50"/>
  <c r="G10" i="51" s="1"/>
  <c r="G24" i="51" s="1"/>
  <c r="K24" i="50"/>
  <c r="H24" i="50"/>
  <c r="F24" i="50"/>
  <c r="G9" i="51" s="1"/>
  <c r="G23" i="51" s="1"/>
  <c r="K23" i="50"/>
  <c r="H23" i="50"/>
  <c r="F23" i="50"/>
  <c r="G8" i="51" s="1"/>
  <c r="G22" i="51" s="1"/>
  <c r="K22" i="50"/>
  <c r="H22" i="50"/>
  <c r="F22" i="50"/>
  <c r="G21" i="51" s="1"/>
  <c r="K21" i="50"/>
  <c r="H21" i="50"/>
  <c r="F21" i="50"/>
  <c r="K20" i="50"/>
  <c r="H20" i="50"/>
  <c r="F20" i="50"/>
  <c r="G36" i="51" s="1"/>
  <c r="K19" i="50"/>
  <c r="H19" i="50"/>
  <c r="F19" i="50"/>
  <c r="G35" i="51" s="1"/>
  <c r="K18" i="50"/>
  <c r="H18" i="50"/>
  <c r="F18" i="50"/>
  <c r="G34" i="51" s="1"/>
  <c r="K17" i="50"/>
  <c r="H17" i="50"/>
  <c r="F17" i="50"/>
  <c r="G19" i="51" s="1"/>
  <c r="K16" i="50"/>
  <c r="H16" i="50"/>
  <c r="F16" i="50"/>
  <c r="G18" i="51" s="1"/>
  <c r="K15" i="50"/>
  <c r="H15" i="50"/>
  <c r="F15" i="50"/>
  <c r="G17" i="51" s="1"/>
  <c r="L1" i="50"/>
  <c r="C1" i="49"/>
  <c r="G36" i="48"/>
  <c r="G35" i="48"/>
  <c r="G34" i="48"/>
  <c r="G33" i="48"/>
  <c r="G32" i="48"/>
  <c r="G31" i="48"/>
  <c r="G30" i="48"/>
  <c r="G29" i="48"/>
  <c r="G28" i="48"/>
  <c r="G21" i="48"/>
  <c r="G20" i="48"/>
  <c r="G19" i="48"/>
  <c r="G18" i="48"/>
  <c r="G17" i="48"/>
  <c r="G16" i="48"/>
  <c r="G15" i="48"/>
  <c r="G14" i="48"/>
  <c r="G11" i="48"/>
  <c r="G25" i="48" s="1"/>
  <c r="G10" i="48"/>
  <c r="G24" i="48" s="1"/>
  <c r="G9" i="48"/>
  <c r="G23" i="48" s="1"/>
  <c r="G8" i="48"/>
  <c r="G22" i="48" s="1"/>
  <c r="I1" i="48"/>
  <c r="E24" i="47"/>
  <c r="G35" i="46"/>
  <c r="G34" i="46"/>
  <c r="G30" i="46"/>
  <c r="G29" i="46"/>
  <c r="G28" i="46"/>
  <c r="G18" i="46"/>
  <c r="G16" i="46"/>
  <c r="G15" i="46"/>
  <c r="G14" i="46"/>
  <c r="I2" i="46"/>
  <c r="I1" i="46"/>
  <c r="K26" i="45"/>
  <c r="H26" i="45"/>
  <c r="F26" i="45"/>
  <c r="G11" i="46" s="1"/>
  <c r="G25" i="46" s="1"/>
  <c r="K25" i="45"/>
  <c r="H25" i="45"/>
  <c r="F25" i="45"/>
  <c r="G10" i="46" s="1"/>
  <c r="G24" i="46" s="1"/>
  <c r="K24" i="45"/>
  <c r="H24" i="45"/>
  <c r="K23" i="45"/>
  <c r="H23" i="45"/>
  <c r="F23" i="45"/>
  <c r="G8" i="46" s="1"/>
  <c r="G22" i="46" s="1"/>
  <c r="K22" i="45"/>
  <c r="H22" i="45"/>
  <c r="F22" i="45"/>
  <c r="G21" i="46" s="1"/>
  <c r="K21" i="45"/>
  <c r="H21" i="45"/>
  <c r="F21" i="45"/>
  <c r="G20" i="46" s="1"/>
  <c r="K20" i="45"/>
  <c r="H20" i="45"/>
  <c r="F20" i="45"/>
  <c r="G36" i="46" s="1"/>
  <c r="K19" i="45"/>
  <c r="H19" i="45"/>
  <c r="F19" i="45"/>
  <c r="K18" i="45"/>
  <c r="H18" i="45"/>
  <c r="F18" i="45"/>
  <c r="K17" i="45"/>
  <c r="H17" i="45"/>
  <c r="F17" i="45"/>
  <c r="G19" i="46" s="1"/>
  <c r="K16" i="45"/>
  <c r="H16" i="45"/>
  <c r="F16" i="45"/>
  <c r="G32" i="46" s="1"/>
  <c r="K15" i="45"/>
  <c r="H15" i="45"/>
  <c r="F15" i="45"/>
  <c r="G17" i="46" s="1"/>
  <c r="L2" i="45"/>
  <c r="L1" i="45"/>
  <c r="C2" i="44"/>
  <c r="C1" i="44"/>
  <c r="G36" i="43"/>
  <c r="G35" i="43"/>
  <c r="G34" i="43"/>
  <c r="G33" i="43"/>
  <c r="G32" i="43"/>
  <c r="G31" i="43"/>
  <c r="G30" i="43"/>
  <c r="G29" i="43"/>
  <c r="G28" i="43"/>
  <c r="G25" i="43"/>
  <c r="G21" i="43"/>
  <c r="G20" i="43"/>
  <c r="G19" i="43"/>
  <c r="G18" i="43"/>
  <c r="G17" i="43"/>
  <c r="G16" i="43"/>
  <c r="G15" i="43"/>
  <c r="G14" i="43"/>
  <c r="G11" i="43"/>
  <c r="G10" i="43"/>
  <c r="G24" i="43" s="1"/>
  <c r="G8" i="43"/>
  <c r="G22" i="43" s="1"/>
  <c r="I2" i="43"/>
  <c r="I1" i="43"/>
  <c r="E24" i="42"/>
  <c r="G9" i="43" s="1"/>
  <c r="G23" i="43" s="1"/>
  <c r="G30" i="41"/>
  <c r="G29" i="41"/>
  <c r="G28" i="41"/>
  <c r="G16" i="41"/>
  <c r="G15" i="41"/>
  <c r="G14" i="41"/>
  <c r="I2" i="41"/>
  <c r="I1" i="41"/>
  <c r="K26" i="40"/>
  <c r="H26" i="40"/>
  <c r="F26" i="40"/>
  <c r="G11" i="41" s="1"/>
  <c r="G25" i="41" s="1"/>
  <c r="K25" i="40"/>
  <c r="H25" i="40"/>
  <c r="F25" i="40"/>
  <c r="G10" i="41" s="1"/>
  <c r="G24" i="41" s="1"/>
  <c r="K24" i="40"/>
  <c r="H24" i="40"/>
  <c r="F24" i="40"/>
  <c r="G9" i="41" s="1"/>
  <c r="G23" i="41" s="1"/>
  <c r="K23" i="40"/>
  <c r="H23" i="40"/>
  <c r="F23" i="40"/>
  <c r="G8" i="41" s="1"/>
  <c r="G22" i="41" s="1"/>
  <c r="K22" i="40"/>
  <c r="H22" i="40"/>
  <c r="F22" i="40"/>
  <c r="G21" i="41" s="1"/>
  <c r="K21" i="40"/>
  <c r="H21" i="40"/>
  <c r="F21" i="40"/>
  <c r="G20" i="41" s="1"/>
  <c r="K20" i="40"/>
  <c r="H20" i="40"/>
  <c r="F20" i="40"/>
  <c r="G36" i="41" s="1"/>
  <c r="K19" i="40"/>
  <c r="H19" i="40"/>
  <c r="F19" i="40"/>
  <c r="G35" i="41" s="1"/>
  <c r="K18" i="40"/>
  <c r="H18" i="40"/>
  <c r="F18" i="40"/>
  <c r="G34" i="41" s="1"/>
  <c r="K17" i="40"/>
  <c r="H17" i="40"/>
  <c r="F17" i="40"/>
  <c r="G19" i="41" s="1"/>
  <c r="K16" i="40"/>
  <c r="H16" i="40"/>
  <c r="F16" i="40"/>
  <c r="G18" i="41" s="1"/>
  <c r="K15" i="40"/>
  <c r="H15" i="40"/>
  <c r="F15" i="40"/>
  <c r="G17" i="41" s="1"/>
  <c r="L2" i="40"/>
  <c r="L1" i="40"/>
  <c r="C2" i="39"/>
  <c r="C1" i="39"/>
  <c r="G36" i="38"/>
  <c r="G35" i="38"/>
  <c r="G34" i="38"/>
  <c r="G33" i="38"/>
  <c r="G32" i="38"/>
  <c r="G31" i="38"/>
  <c r="G30" i="38"/>
  <c r="G29" i="38"/>
  <c r="G28" i="38"/>
  <c r="G21" i="38"/>
  <c r="G20" i="38"/>
  <c r="G19" i="38"/>
  <c r="G18" i="38"/>
  <c r="G17" i="38"/>
  <c r="G16" i="38"/>
  <c r="G15" i="38"/>
  <c r="G14" i="38"/>
  <c r="G11" i="38"/>
  <c r="G25" i="38" s="1"/>
  <c r="G10" i="38"/>
  <c r="G24" i="38" s="1"/>
  <c r="G9" i="38"/>
  <c r="G23" i="38" s="1"/>
  <c r="G8" i="38"/>
  <c r="G22" i="38" s="1"/>
  <c r="I1" i="38"/>
  <c r="E24" i="37"/>
  <c r="L2" i="50" l="1"/>
  <c r="C2" i="49"/>
  <c r="I2" i="51"/>
  <c r="G13" i="48"/>
  <c r="G27" i="48"/>
  <c r="G27" i="43"/>
  <c r="G13" i="38"/>
  <c r="G27" i="38"/>
  <c r="G31" i="41"/>
  <c r="G13" i="51"/>
  <c r="G31" i="51"/>
  <c r="G32" i="51"/>
  <c r="G33" i="51"/>
  <c r="G13" i="43"/>
  <c r="F24" i="45"/>
  <c r="G9" i="46" s="1"/>
  <c r="G23" i="46" s="1"/>
  <c r="G13" i="46" s="1"/>
  <c r="G31" i="46"/>
  <c r="G33" i="46"/>
  <c r="G13" i="41"/>
  <c r="G32" i="41"/>
  <c r="G33" i="41"/>
  <c r="K21" i="35"/>
  <c r="K26" i="35"/>
  <c r="K25" i="35"/>
  <c r="K24" i="35"/>
  <c r="K23" i="35"/>
  <c r="K22" i="35"/>
  <c r="K20" i="35"/>
  <c r="K19" i="35"/>
  <c r="K18" i="35"/>
  <c r="K17" i="35"/>
  <c r="K16" i="35"/>
  <c r="K15" i="35"/>
  <c r="H26" i="35"/>
  <c r="H25" i="35"/>
  <c r="H24" i="35"/>
  <c r="H23" i="35"/>
  <c r="H22" i="35"/>
  <c r="H21" i="35"/>
  <c r="H20" i="35"/>
  <c r="H19" i="35"/>
  <c r="H18" i="35"/>
  <c r="H17" i="35"/>
  <c r="H16" i="35"/>
  <c r="H15" i="35"/>
  <c r="E24" i="30"/>
  <c r="F24" i="35" s="1"/>
  <c r="F26" i="35"/>
  <c r="F25" i="35"/>
  <c r="F23" i="35"/>
  <c r="F22" i="35"/>
  <c r="F21" i="35"/>
  <c r="F20" i="35"/>
  <c r="F19" i="35"/>
  <c r="F18" i="35"/>
  <c r="F17" i="35"/>
  <c r="F16" i="35"/>
  <c r="F15" i="35"/>
  <c r="G27" i="51" l="1"/>
  <c r="G6" i="51" s="1"/>
  <c r="C30" i="50" s="1"/>
  <c r="G6" i="48"/>
  <c r="B30" i="47" s="1"/>
  <c r="G6" i="43"/>
  <c r="B30" i="42" s="1"/>
  <c r="G6" i="38"/>
  <c r="B30" i="37" s="1"/>
  <c r="G27" i="41"/>
  <c r="G6" i="41" s="1"/>
  <c r="C30" i="40" s="1"/>
  <c r="G27" i="46"/>
  <c r="G6" i="46" s="1"/>
  <c r="C30" i="45" s="1"/>
  <c r="I1" i="36"/>
  <c r="I2" i="36" l="1"/>
  <c r="L2" i="35"/>
  <c r="C2" i="33"/>
  <c r="I2" i="31"/>
  <c r="L1" i="35" l="1"/>
  <c r="G36" i="36" l="1"/>
  <c r="G35" i="36"/>
  <c r="G34" i="36"/>
  <c r="G33" i="36"/>
  <c r="G32" i="36"/>
  <c r="G31" i="36"/>
  <c r="G30" i="36"/>
  <c r="G29" i="36"/>
  <c r="G28" i="36"/>
  <c r="G21" i="36"/>
  <c r="G20" i="36"/>
  <c r="G19" i="36"/>
  <c r="G18" i="36"/>
  <c r="G17" i="36"/>
  <c r="G16" i="36"/>
  <c r="G15" i="36"/>
  <c r="G14" i="36"/>
  <c r="G11" i="36"/>
  <c r="G25" i="36" s="1"/>
  <c r="G10" i="36"/>
  <c r="G24" i="36" s="1"/>
  <c r="G8" i="36"/>
  <c r="G22" i="36" s="1"/>
  <c r="G9" i="36"/>
  <c r="G23" i="36" s="1"/>
  <c r="C1" i="33"/>
  <c r="G27" i="36" l="1"/>
  <c r="G13" i="36"/>
  <c r="I1" i="31"/>
  <c r="G6" i="36" l="1"/>
  <c r="C30" i="35" l="1"/>
  <c r="G33" i="31"/>
  <c r="G32" i="31"/>
  <c r="G29" i="31"/>
  <c r="G30" i="31"/>
  <c r="G36" i="31"/>
  <c r="G35" i="31"/>
  <c r="G34" i="31"/>
  <c r="G21" i="31"/>
  <c r="G16" i="31"/>
  <c r="G15" i="31"/>
  <c r="G19" i="31"/>
  <c r="G11" i="31"/>
  <c r="G10" i="31"/>
  <c r="G24" i="31" s="1"/>
  <c r="G25" i="31" l="1"/>
  <c r="G20" i="31" l="1"/>
  <c r="G14" i="31"/>
  <c r="G17" i="31"/>
  <c r="G8" i="31"/>
  <c r="G22" i="31" s="1"/>
  <c r="G9" i="31"/>
  <c r="G23" i="31" s="1"/>
  <c r="G18" i="31"/>
  <c r="G28" i="31"/>
  <c r="G31" i="31"/>
  <c r="G27" i="31" l="1"/>
  <c r="G13" i="31"/>
  <c r="G6" i="31" l="1"/>
  <c r="B30" i="30" s="1"/>
</calcChain>
</file>

<file path=xl/sharedStrings.xml><?xml version="1.0" encoding="utf-8"?>
<sst xmlns="http://schemas.openxmlformats.org/spreadsheetml/2006/main" count="2169" uniqueCount="169">
  <si>
    <t>Value</t>
    <phoneticPr fontId="3"/>
  </si>
  <si>
    <t>Units</t>
    <phoneticPr fontId="3"/>
  </si>
  <si>
    <t>1. Calculations for emission reductions</t>
    <phoneticPr fontId="3"/>
  </si>
  <si>
    <t>2. Selected default values, etc.</t>
    <phoneticPr fontId="3"/>
  </si>
  <si>
    <t>3. Calculations for reference emissions</t>
    <phoneticPr fontId="3"/>
  </si>
  <si>
    <t>4. Calculations of the project emissions</t>
    <phoneticPr fontId="3"/>
  </si>
  <si>
    <t>Fuel type</t>
    <phoneticPr fontId="3"/>
  </si>
  <si>
    <t>Parameter</t>
  </si>
  <si>
    <t>[Monitoring option]</t>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</si>
  <si>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</si>
  <si>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</si>
  <si>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</si>
  <si>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</si>
  <si>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</si>
  <si>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</si>
  <si>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</si>
  <si>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</si>
  <si>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</si>
  <si>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</si>
  <si>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Monitoring point No.</t>
    <phoneticPr fontId="3"/>
  </si>
  <si>
    <t>Parameters</t>
    <phoneticPr fontId="3"/>
  </si>
  <si>
    <t>Description of data</t>
    <phoneticPr fontId="3"/>
  </si>
  <si>
    <t>Estimated Values</t>
    <phoneticPr fontId="3"/>
  </si>
  <si>
    <t>Units</t>
    <phoneticPr fontId="3"/>
  </si>
  <si>
    <t>Monitoring option</t>
    <phoneticPr fontId="3"/>
  </si>
  <si>
    <t>Source of data</t>
    <phoneticPr fontId="3"/>
  </si>
  <si>
    <t>Measurement methods and procedures</t>
    <phoneticPr fontId="3"/>
  </si>
  <si>
    <t>Monitoring frequency</t>
    <phoneticPr fontId="3"/>
  </si>
  <si>
    <t>Other comments</t>
    <phoneticPr fontId="3"/>
  </si>
  <si>
    <t>Option B</t>
    <phoneticPr fontId="3"/>
  </si>
  <si>
    <t>Option A</t>
    <phoneticPr fontId="3"/>
  </si>
  <si>
    <t>Based on public data which is measured by entities other than the project participants (Data used: publicly recognized data such as statistical data and specifications)</t>
    <phoneticPr fontId="3"/>
  </si>
  <si>
    <t>Based on the amount of transaction which is measured directly using measuring equipments (Data used: commercial evidence such as invoices)</t>
    <phoneticPr fontId="3"/>
  </si>
  <si>
    <t>Option C</t>
    <phoneticPr fontId="3"/>
  </si>
  <si>
    <t>Based on the actual measurement using measuring equipments (Data used: measured values)</t>
    <phoneticPr fontId="3"/>
  </si>
  <si>
    <t>-</t>
    <phoneticPr fontId="3"/>
  </si>
  <si>
    <t>The default value set in the methodologies</t>
    <phoneticPr fontId="3"/>
  </si>
  <si>
    <t>(1)</t>
    <phoneticPr fontId="3"/>
  </si>
  <si>
    <t>Continuously</t>
    <phoneticPr fontId="3"/>
  </si>
  <si>
    <r>
      <t>tCO</t>
    </r>
    <r>
      <rPr>
        <vertAlign val="subscript"/>
        <sz val="11"/>
        <color indexed="8"/>
        <rFont val="Arial"/>
        <family val="2"/>
      </rPr>
      <t>2</t>
    </r>
    <r>
      <rPr>
        <sz val="11"/>
        <color indexed="8"/>
        <rFont val="Arial"/>
        <family val="2"/>
      </rPr>
      <t>/p</t>
    </r>
    <phoneticPr fontId="3"/>
  </si>
  <si>
    <t>-</t>
    <phoneticPr fontId="3"/>
  </si>
  <si>
    <r>
      <t>PE</t>
    </r>
    <r>
      <rPr>
        <vertAlign val="subscript"/>
        <sz val="11"/>
        <color indexed="8"/>
        <rFont val="Arial"/>
        <family val="2"/>
      </rPr>
      <t>p</t>
    </r>
    <phoneticPr fontId="3"/>
  </si>
  <si>
    <r>
      <t>ER</t>
    </r>
    <r>
      <rPr>
        <vertAlign val="subscript"/>
        <sz val="11"/>
        <color indexed="8"/>
        <rFont val="Arial"/>
        <family val="2"/>
      </rPr>
      <t>p</t>
    </r>
    <phoneticPr fontId="3"/>
  </si>
  <si>
    <t>GJ/t</t>
    <phoneticPr fontId="3"/>
  </si>
  <si>
    <t>Option B or Option C</t>
    <phoneticPr fontId="3"/>
  </si>
  <si>
    <t>Invoice from fuel supply company or
measured data</t>
    <phoneticPr fontId="3"/>
  </si>
  <si>
    <t>t/p</t>
    <phoneticPr fontId="3"/>
  </si>
  <si>
    <t>GJ/t</t>
    <phoneticPr fontId="3"/>
  </si>
  <si>
    <t>t/p</t>
    <phoneticPr fontId="3"/>
  </si>
  <si>
    <t>(2)</t>
    <phoneticPr fontId="3"/>
  </si>
  <si>
    <t xml:space="preserve">For diesel oil </t>
    <phoneticPr fontId="3"/>
  </si>
  <si>
    <r>
      <t>tCO</t>
    </r>
    <r>
      <rPr>
        <vertAlign val="subscript"/>
        <sz val="11"/>
        <rFont val="Arial"/>
        <family val="2"/>
      </rPr>
      <t>2</t>
    </r>
    <r>
      <rPr>
        <sz val="11"/>
        <rFont val="Arial"/>
        <family val="2"/>
      </rPr>
      <t>/p</t>
    </r>
    <phoneticPr fontId="3"/>
  </si>
  <si>
    <r>
      <t>RE</t>
    </r>
    <r>
      <rPr>
        <vertAlign val="subscript"/>
        <sz val="11"/>
        <rFont val="Arial"/>
        <family val="2"/>
      </rPr>
      <t>p</t>
    </r>
    <phoneticPr fontId="3"/>
  </si>
  <si>
    <r>
      <t>Nm</t>
    </r>
    <r>
      <rPr>
        <vertAlign val="superscript"/>
        <sz val="11"/>
        <rFont val="Arial"/>
        <family val="2"/>
      </rPr>
      <t>3</t>
    </r>
    <r>
      <rPr>
        <sz val="11"/>
        <rFont val="Arial"/>
        <family val="2"/>
      </rPr>
      <t>/p or t/p</t>
    </r>
    <phoneticPr fontId="3"/>
  </si>
  <si>
    <r>
      <t>GJ/Nm</t>
    </r>
    <r>
      <rPr>
        <vertAlign val="superscript"/>
        <sz val="11"/>
        <rFont val="Arial"/>
        <family val="2"/>
      </rPr>
      <t>3</t>
    </r>
    <r>
      <rPr>
        <sz val="11"/>
        <rFont val="Arial"/>
        <family val="2"/>
      </rPr>
      <t xml:space="preserve">  or GJ/t</t>
    </r>
    <phoneticPr fontId="3"/>
  </si>
  <si>
    <r>
      <t>tCO</t>
    </r>
    <r>
      <rPr>
        <vertAlign val="subscript"/>
        <sz val="11"/>
        <rFont val="Arial"/>
        <family val="2"/>
      </rPr>
      <t>2</t>
    </r>
    <r>
      <rPr>
        <sz val="11"/>
        <rFont val="Arial"/>
        <family val="2"/>
      </rPr>
      <t>/GJ</t>
    </r>
    <phoneticPr fontId="3"/>
  </si>
  <si>
    <t>For natural gas or LPG</t>
    <phoneticPr fontId="3"/>
  </si>
  <si>
    <t>For natural gas or LPG</t>
    <phoneticPr fontId="3"/>
  </si>
  <si>
    <r>
      <t xml:space="preserve">Emission reductions during the period </t>
    </r>
    <r>
      <rPr>
        <i/>
        <sz val="11"/>
        <color indexed="8"/>
        <rFont val="Arial"/>
        <family val="2"/>
      </rPr>
      <t>p</t>
    </r>
    <phoneticPr fontId="3"/>
  </si>
  <si>
    <r>
      <t xml:space="preserve">Reference emissions during the period </t>
    </r>
    <r>
      <rPr>
        <i/>
        <sz val="11"/>
        <color indexed="8"/>
        <rFont val="Arial"/>
        <family val="2"/>
      </rPr>
      <t>p</t>
    </r>
    <phoneticPr fontId="3"/>
  </si>
  <si>
    <t>(3)</t>
    <phoneticPr fontId="3"/>
  </si>
  <si>
    <t>For diesel oil</t>
    <phoneticPr fontId="3"/>
  </si>
  <si>
    <t>Efficiency of reference boiler (OT)</t>
    <phoneticPr fontId="3"/>
  </si>
  <si>
    <r>
      <t>η</t>
    </r>
    <r>
      <rPr>
        <vertAlign val="subscript"/>
        <sz val="11"/>
        <color theme="1"/>
        <rFont val="Arial"/>
        <family val="2"/>
      </rPr>
      <t>i,PJ(OT)</t>
    </r>
    <phoneticPr fontId="3"/>
  </si>
  <si>
    <r>
      <t>η</t>
    </r>
    <r>
      <rPr>
        <vertAlign val="subscript"/>
        <sz val="11"/>
        <color indexed="8"/>
        <rFont val="Arial"/>
        <family val="2"/>
      </rPr>
      <t>RE(OT)</t>
    </r>
    <phoneticPr fontId="3"/>
  </si>
  <si>
    <r>
      <t>η</t>
    </r>
    <r>
      <rPr>
        <vertAlign val="subscript"/>
        <sz val="11"/>
        <rFont val="Arial"/>
        <family val="2"/>
      </rPr>
      <t>i,PJ(EC)</t>
    </r>
    <phoneticPr fontId="3"/>
  </si>
  <si>
    <r>
      <t xml:space="preserve">Net calorific value of fuel used by the project boiler (OT) </t>
    </r>
    <r>
      <rPr>
        <i/>
        <sz val="11"/>
        <rFont val="Arial"/>
        <family val="2"/>
      </rPr>
      <t>i</t>
    </r>
    <r>
      <rPr>
        <sz val="11"/>
        <rFont val="Arial"/>
        <family val="2"/>
      </rPr>
      <t xml:space="preserve"> for the fuel type </t>
    </r>
    <r>
      <rPr>
        <i/>
        <sz val="11"/>
        <rFont val="Arial"/>
        <family val="2"/>
      </rPr>
      <t>j</t>
    </r>
    <r>
      <rPr>
        <sz val="11"/>
        <rFont val="Arial"/>
        <family val="2"/>
      </rPr>
      <t xml:space="preserve"> (for natural gas or LPG)</t>
    </r>
    <phoneticPr fontId="3"/>
  </si>
  <si>
    <r>
      <t xml:space="preserve">Net calorific value of fuel used by the project boiler (OT)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3"/>
  </si>
  <si>
    <r>
      <t xml:space="preserve">Net calorific value of fuel used by the project boiler (EC) </t>
    </r>
    <r>
      <rPr>
        <i/>
        <sz val="11"/>
        <rFont val="Arial"/>
        <family val="2"/>
      </rPr>
      <t>i</t>
    </r>
    <r>
      <rPr>
        <sz val="11"/>
        <rFont val="Arial"/>
        <family val="2"/>
      </rPr>
      <t xml:space="preserve"> for the fuel type </t>
    </r>
    <r>
      <rPr>
        <i/>
        <sz val="11"/>
        <rFont val="Arial"/>
        <family val="2"/>
      </rPr>
      <t>j</t>
    </r>
    <r>
      <rPr>
        <sz val="11"/>
        <rFont val="Arial"/>
        <family val="2"/>
      </rPr>
      <t xml:space="preserve"> (for natural gas or LPG)</t>
    </r>
    <phoneticPr fontId="3"/>
  </si>
  <si>
    <t>N/A</t>
  </si>
  <si>
    <t>Natural gas/LPG</t>
    <phoneticPr fontId="3"/>
  </si>
  <si>
    <t>Diesel</t>
    <phoneticPr fontId="3"/>
  </si>
  <si>
    <t>Natural gas/LPG
/Diesel/Coal</t>
    <phoneticPr fontId="3"/>
  </si>
  <si>
    <r>
      <t>CO</t>
    </r>
    <r>
      <rPr>
        <vertAlign val="subscript"/>
        <sz val="11"/>
        <rFont val="Arial"/>
        <family val="2"/>
      </rPr>
      <t>2</t>
    </r>
    <r>
      <rPr>
        <sz val="11"/>
        <rFont val="Arial"/>
        <family val="2"/>
      </rPr>
      <t xml:space="preserve"> emission factor of fuel used by the reference boiler (OT)</t>
    </r>
    <phoneticPr fontId="3"/>
  </si>
  <si>
    <t>Natural gas/LPG</t>
    <phoneticPr fontId="3"/>
  </si>
  <si>
    <t>Diesel</t>
    <phoneticPr fontId="3"/>
  </si>
  <si>
    <t>N/A</t>
    <phoneticPr fontId="3"/>
  </si>
  <si>
    <t>[List of Default Values]</t>
    <phoneticPr fontId="3"/>
  </si>
  <si>
    <t>Net calorific value of natural gas</t>
    <phoneticPr fontId="3"/>
  </si>
  <si>
    <r>
      <t>GJ/Nm</t>
    </r>
    <r>
      <rPr>
        <vertAlign val="superscript"/>
        <sz val="11"/>
        <color indexed="8"/>
        <rFont val="Arial"/>
        <family val="2"/>
      </rPr>
      <t>3</t>
    </r>
  </si>
  <si>
    <t>Net calorific value of LPG</t>
    <phoneticPr fontId="3"/>
  </si>
  <si>
    <t>GJ/t</t>
    <phoneticPr fontId="3"/>
  </si>
  <si>
    <t>Net calorific value of diesel</t>
    <phoneticPr fontId="3"/>
  </si>
  <si>
    <t>GJ/t</t>
    <phoneticPr fontId="3"/>
  </si>
  <si>
    <r>
      <t>EF</t>
    </r>
    <r>
      <rPr>
        <vertAlign val="subscript"/>
        <sz val="11"/>
        <rFont val="Arial"/>
        <family val="2"/>
      </rPr>
      <t>RE</t>
    </r>
    <r>
      <rPr>
        <sz val="11"/>
        <rFont val="Arial"/>
        <family val="2"/>
      </rPr>
      <t xml:space="preserve"> (Lower)</t>
    </r>
    <phoneticPr fontId="3"/>
  </si>
  <si>
    <r>
      <t>EF</t>
    </r>
    <r>
      <rPr>
        <vertAlign val="subscript"/>
        <sz val="11"/>
        <rFont val="Arial"/>
        <family val="2"/>
      </rPr>
      <t>i,j,PJ</t>
    </r>
    <r>
      <rPr>
        <sz val="11"/>
        <rFont val="Arial"/>
        <family val="2"/>
      </rPr>
      <t xml:space="preserve"> (Default)</t>
    </r>
    <phoneticPr fontId="3"/>
  </si>
  <si>
    <r>
      <t>CO</t>
    </r>
    <r>
      <rPr>
        <vertAlign val="subscript"/>
        <sz val="11"/>
        <rFont val="Arial"/>
        <family val="2"/>
      </rPr>
      <t>2</t>
    </r>
    <r>
      <rPr>
        <sz val="11"/>
        <rFont val="Arial"/>
        <family val="2"/>
      </rPr>
      <t xml:space="preserve"> emission factor of natural gas</t>
    </r>
    <phoneticPr fontId="3"/>
  </si>
  <si>
    <r>
      <t>tCO</t>
    </r>
    <r>
      <rPr>
        <vertAlign val="subscript"/>
        <sz val="11"/>
        <rFont val="Arial"/>
        <family val="2"/>
      </rPr>
      <t>2</t>
    </r>
    <r>
      <rPr>
        <sz val="11"/>
        <rFont val="Arial"/>
        <family val="2"/>
      </rPr>
      <t>/GJ</t>
    </r>
    <phoneticPr fontId="3"/>
  </si>
  <si>
    <r>
      <t>CO</t>
    </r>
    <r>
      <rPr>
        <vertAlign val="subscript"/>
        <sz val="11"/>
        <rFont val="Arial"/>
        <family val="2"/>
      </rPr>
      <t>2</t>
    </r>
    <r>
      <rPr>
        <sz val="11"/>
        <rFont val="Arial"/>
        <family val="2"/>
      </rPr>
      <t xml:space="preserve"> emission factor of LPG</t>
    </r>
    <phoneticPr fontId="3"/>
  </si>
  <si>
    <r>
      <t>tCO</t>
    </r>
    <r>
      <rPr>
        <vertAlign val="subscript"/>
        <sz val="11"/>
        <rFont val="Arial"/>
        <family val="2"/>
      </rPr>
      <t>2</t>
    </r>
    <r>
      <rPr>
        <sz val="11"/>
        <rFont val="Arial"/>
        <family val="2"/>
      </rPr>
      <t>/GJ</t>
    </r>
    <phoneticPr fontId="3"/>
  </si>
  <si>
    <r>
      <t>CO</t>
    </r>
    <r>
      <rPr>
        <vertAlign val="subscript"/>
        <sz val="11"/>
        <rFont val="Arial"/>
        <family val="2"/>
      </rPr>
      <t>2</t>
    </r>
    <r>
      <rPr>
        <sz val="11"/>
        <rFont val="Arial"/>
        <family val="2"/>
      </rPr>
      <t xml:space="preserve"> emission factor of diesel</t>
    </r>
    <phoneticPr fontId="3"/>
  </si>
  <si>
    <r>
      <t>CO</t>
    </r>
    <r>
      <rPr>
        <vertAlign val="subscript"/>
        <sz val="11"/>
        <rFont val="Arial"/>
        <family val="2"/>
      </rPr>
      <t>2</t>
    </r>
    <r>
      <rPr>
        <sz val="11"/>
        <rFont val="Arial"/>
        <family val="2"/>
      </rPr>
      <t xml:space="preserve"> emission factor of kerosene</t>
    </r>
    <phoneticPr fontId="3"/>
  </si>
  <si>
    <r>
      <t>CO</t>
    </r>
    <r>
      <rPr>
        <vertAlign val="subscript"/>
        <sz val="11"/>
        <rFont val="Arial"/>
        <family val="2"/>
      </rPr>
      <t>2</t>
    </r>
    <r>
      <rPr>
        <sz val="11"/>
        <rFont val="Arial"/>
        <family val="2"/>
      </rPr>
      <t xml:space="preserve"> emission factor of HFO</t>
    </r>
    <phoneticPr fontId="3"/>
  </si>
  <si>
    <r>
      <t>CO</t>
    </r>
    <r>
      <rPr>
        <vertAlign val="subscript"/>
        <sz val="11"/>
        <rFont val="Arial"/>
        <family val="2"/>
      </rPr>
      <t>2</t>
    </r>
    <r>
      <rPr>
        <sz val="11"/>
        <rFont val="Arial"/>
        <family val="2"/>
      </rPr>
      <t xml:space="preserve"> emission factor of Coal</t>
    </r>
    <phoneticPr fontId="3"/>
  </si>
  <si>
    <r>
      <t>CO</t>
    </r>
    <r>
      <rPr>
        <vertAlign val="subscript"/>
        <sz val="11"/>
        <rFont val="Arial"/>
        <family val="2"/>
      </rPr>
      <t>2</t>
    </r>
    <r>
      <rPr>
        <sz val="11"/>
        <rFont val="Arial"/>
        <family val="2"/>
      </rPr>
      <t xml:space="preserve"> emission factor of fuel used by the reference boiler (EC)</t>
    </r>
    <phoneticPr fontId="3"/>
  </si>
  <si>
    <t>Efficiency of reference boiler (OT)</t>
  </si>
  <si>
    <r>
      <t xml:space="preserve">Efficiency of project boiler (OT) </t>
    </r>
    <r>
      <rPr>
        <i/>
        <sz val="11"/>
        <rFont val="Arial"/>
        <family val="2"/>
      </rPr>
      <t>i</t>
    </r>
    <r>
      <rPr>
        <sz val="11"/>
        <color rgb="FFFF0000"/>
        <rFont val="Arial"/>
        <family val="2"/>
      </rPr>
      <t/>
    </r>
    <phoneticPr fontId="3"/>
  </si>
  <si>
    <r>
      <t xml:space="preserve">Efficiency of project boiler (EC) </t>
    </r>
    <r>
      <rPr>
        <i/>
        <sz val="11"/>
        <rFont val="Arial"/>
        <family val="2"/>
      </rPr>
      <t>i</t>
    </r>
    <phoneticPr fontId="3"/>
  </si>
  <si>
    <r>
      <t xml:space="preserve">Efficiency of reference boiler (EC) </t>
    </r>
    <r>
      <rPr>
        <i/>
        <sz val="11"/>
        <rFont val="Arial"/>
        <family val="2"/>
      </rPr>
      <t>i</t>
    </r>
    <phoneticPr fontId="3"/>
  </si>
  <si>
    <r>
      <t xml:space="preserve">The amount of fuel consumption of project boiler (OT) </t>
    </r>
    <r>
      <rPr>
        <i/>
        <sz val="11"/>
        <rFont val="Arial"/>
        <family val="2"/>
      </rPr>
      <t>i</t>
    </r>
    <r>
      <rPr>
        <sz val="11"/>
        <rFont val="Arial"/>
        <family val="2"/>
      </rPr>
      <t xml:space="preserve"> for the fuel type</t>
    </r>
    <r>
      <rPr>
        <i/>
        <sz val="11"/>
        <rFont val="Arial"/>
        <family val="2"/>
      </rPr>
      <t xml:space="preserve"> j</t>
    </r>
    <r>
      <rPr>
        <sz val="11"/>
        <rFont val="Arial"/>
        <family val="2"/>
      </rPr>
      <t xml:space="preserve"> during the period </t>
    </r>
    <r>
      <rPr>
        <i/>
        <sz val="11"/>
        <rFont val="Arial"/>
        <family val="2"/>
      </rPr>
      <t>p</t>
    </r>
    <r>
      <rPr>
        <sz val="11"/>
        <rFont val="Arial"/>
        <family val="2"/>
      </rPr>
      <t xml:space="preserve"> (for natural gas or LPG)</t>
    </r>
    <phoneticPr fontId="3"/>
  </si>
  <si>
    <r>
      <t>The amount of fuel consumption of project boiler</t>
    </r>
    <r>
      <rPr>
        <i/>
        <sz val="11"/>
        <rFont val="Arial"/>
        <family val="2"/>
      </rPr>
      <t xml:space="preserve"> </t>
    </r>
    <r>
      <rPr>
        <sz val="11"/>
        <rFont val="Arial"/>
        <family val="2"/>
      </rPr>
      <t>(OT)</t>
    </r>
    <r>
      <rPr>
        <i/>
        <sz val="11"/>
        <rFont val="Arial"/>
        <family val="2"/>
      </rPr>
      <t xml:space="preserve"> i</t>
    </r>
    <r>
      <rPr>
        <sz val="11"/>
        <rFont val="Arial"/>
        <family val="2"/>
      </rPr>
      <t xml:space="preserve"> for the fuel type </t>
    </r>
    <r>
      <rPr>
        <i/>
        <sz val="11"/>
        <rFont val="Arial"/>
        <family val="2"/>
      </rPr>
      <t xml:space="preserve">j </t>
    </r>
    <r>
      <rPr>
        <sz val="11"/>
        <rFont val="Arial"/>
        <family val="2"/>
      </rPr>
      <t xml:space="preserve">during the period </t>
    </r>
    <r>
      <rPr>
        <i/>
        <sz val="11"/>
        <rFont val="Arial"/>
        <family val="2"/>
      </rPr>
      <t>p</t>
    </r>
    <r>
      <rPr>
        <sz val="11"/>
        <rFont val="Arial"/>
        <family val="2"/>
      </rPr>
      <t xml:space="preserve"> (for diesel oil)</t>
    </r>
    <phoneticPr fontId="3"/>
  </si>
  <si>
    <r>
      <t xml:space="preserve">The amoun of fuel consumption of project boiler (EC) </t>
    </r>
    <r>
      <rPr>
        <i/>
        <sz val="11"/>
        <rFont val="Arial"/>
        <family val="2"/>
      </rPr>
      <t>i</t>
    </r>
    <r>
      <rPr>
        <sz val="11"/>
        <rFont val="Arial"/>
        <family val="2"/>
      </rPr>
      <t xml:space="preserve"> for the fuel type</t>
    </r>
    <r>
      <rPr>
        <i/>
        <sz val="11"/>
        <rFont val="Arial"/>
        <family val="2"/>
      </rPr>
      <t xml:space="preserve"> j</t>
    </r>
    <r>
      <rPr>
        <sz val="11"/>
        <rFont val="Arial"/>
        <family val="2"/>
      </rPr>
      <t xml:space="preserve"> during the period </t>
    </r>
    <r>
      <rPr>
        <i/>
        <sz val="11"/>
        <rFont val="Arial"/>
        <family val="2"/>
      </rPr>
      <t>p</t>
    </r>
    <r>
      <rPr>
        <sz val="11"/>
        <rFont val="Arial"/>
        <family val="2"/>
      </rPr>
      <t xml:space="preserve"> (for natural gas or LPG)</t>
    </r>
    <phoneticPr fontId="3"/>
  </si>
  <si>
    <r>
      <t xml:space="preserve">Efficiency of project boiler (OT) </t>
    </r>
    <r>
      <rPr>
        <i/>
        <sz val="11"/>
        <rFont val="Arial"/>
        <family val="2"/>
      </rPr>
      <t>i</t>
    </r>
    <phoneticPr fontId="3"/>
  </si>
  <si>
    <r>
      <t>η</t>
    </r>
    <r>
      <rPr>
        <vertAlign val="subscript"/>
        <sz val="11"/>
        <rFont val="Arial"/>
        <family val="2"/>
      </rPr>
      <t>i,RE(EC)</t>
    </r>
    <phoneticPr fontId="3"/>
  </si>
  <si>
    <r>
      <t>η</t>
    </r>
    <r>
      <rPr>
        <vertAlign val="subscript"/>
        <sz val="11"/>
        <rFont val="Arial"/>
        <family val="2"/>
      </rPr>
      <t>i,PJ(OT)</t>
    </r>
    <phoneticPr fontId="3"/>
  </si>
  <si>
    <r>
      <t>η</t>
    </r>
    <r>
      <rPr>
        <vertAlign val="subscript"/>
        <sz val="11"/>
        <rFont val="Arial"/>
        <family val="2"/>
      </rPr>
      <t>RE(OT)</t>
    </r>
    <phoneticPr fontId="3"/>
  </si>
  <si>
    <r>
      <t xml:space="preserve">The amount of fuel consumption of project boiler (EC) </t>
    </r>
    <r>
      <rPr>
        <i/>
        <sz val="11"/>
        <rFont val="Arial"/>
        <family val="2"/>
      </rPr>
      <t>i</t>
    </r>
    <r>
      <rPr>
        <sz val="11"/>
        <rFont val="Arial"/>
        <family val="2"/>
      </rPr>
      <t xml:space="preserve"> for the fuel type</t>
    </r>
    <r>
      <rPr>
        <i/>
        <sz val="11"/>
        <rFont val="Arial"/>
        <family val="2"/>
      </rPr>
      <t xml:space="preserve"> j</t>
    </r>
    <r>
      <rPr>
        <sz val="11"/>
        <rFont val="Arial"/>
        <family val="2"/>
      </rPr>
      <t xml:space="preserve"> during the period </t>
    </r>
    <r>
      <rPr>
        <i/>
        <sz val="11"/>
        <rFont val="Arial"/>
        <family val="2"/>
      </rPr>
      <t>p</t>
    </r>
    <r>
      <rPr>
        <sz val="11"/>
        <rFont val="Arial"/>
        <family val="2"/>
      </rPr>
      <t xml:space="preserve"> (for natural gas or LPG)</t>
    </r>
    <phoneticPr fontId="3"/>
  </si>
  <si>
    <r>
      <t>CO</t>
    </r>
    <r>
      <rPr>
        <vertAlign val="subscript"/>
        <sz val="11"/>
        <rFont val="Arial"/>
        <family val="2"/>
      </rPr>
      <t>2</t>
    </r>
    <r>
      <rPr>
        <sz val="11"/>
        <rFont val="Arial"/>
        <family val="2"/>
      </rPr>
      <t xml:space="preserve"> emission factor of fuel used by the project boiler (OT) </t>
    </r>
    <r>
      <rPr>
        <i/>
        <sz val="11"/>
        <rFont val="Arial"/>
        <family val="2"/>
      </rPr>
      <t>i</t>
    </r>
    <r>
      <rPr>
        <sz val="11"/>
        <rFont val="Arial"/>
        <family val="2"/>
      </rPr>
      <t xml:space="preserve"> for the fuel type </t>
    </r>
    <r>
      <rPr>
        <i/>
        <sz val="11"/>
        <rFont val="Arial"/>
        <family val="2"/>
      </rPr>
      <t>j</t>
    </r>
    <phoneticPr fontId="3"/>
  </si>
  <si>
    <r>
      <t>CO</t>
    </r>
    <r>
      <rPr>
        <vertAlign val="subscript"/>
        <sz val="11"/>
        <rFont val="Arial"/>
        <family val="2"/>
      </rPr>
      <t>2</t>
    </r>
    <r>
      <rPr>
        <sz val="11"/>
        <rFont val="Arial"/>
        <family val="2"/>
      </rPr>
      <t xml:space="preserve"> emission factor of fuel used by the project boiler (OT) </t>
    </r>
    <r>
      <rPr>
        <i/>
        <sz val="11"/>
        <rFont val="Arial"/>
        <family val="2"/>
      </rPr>
      <t xml:space="preserve">i </t>
    </r>
    <r>
      <rPr>
        <sz val="11"/>
        <rFont val="Arial"/>
        <family val="2"/>
      </rPr>
      <t xml:space="preserve">for the fuel type </t>
    </r>
    <r>
      <rPr>
        <i/>
        <sz val="11"/>
        <rFont val="Arial"/>
        <family val="2"/>
      </rPr>
      <t>j</t>
    </r>
    <phoneticPr fontId="3"/>
  </si>
  <si>
    <r>
      <t>CO</t>
    </r>
    <r>
      <rPr>
        <vertAlign val="subscript"/>
        <sz val="11"/>
        <rFont val="Arial"/>
        <family val="2"/>
      </rPr>
      <t>2</t>
    </r>
    <r>
      <rPr>
        <sz val="11"/>
        <rFont val="Arial"/>
        <family val="2"/>
      </rPr>
      <t xml:space="preserve"> emission factor of fuel used by the project boiler (EC) </t>
    </r>
    <r>
      <rPr>
        <i/>
        <sz val="11"/>
        <rFont val="Arial"/>
        <family val="2"/>
      </rPr>
      <t>i</t>
    </r>
    <r>
      <rPr>
        <sz val="11"/>
        <rFont val="Arial"/>
        <family val="2"/>
      </rPr>
      <t xml:space="preserve"> for the fuel type </t>
    </r>
    <r>
      <rPr>
        <i/>
        <sz val="11"/>
        <rFont val="Arial"/>
        <family val="2"/>
      </rPr>
      <t>j</t>
    </r>
    <phoneticPr fontId="3"/>
  </si>
  <si>
    <r>
      <t xml:space="preserve">Project emissions during the period </t>
    </r>
    <r>
      <rPr>
        <i/>
        <sz val="11"/>
        <rFont val="Arial"/>
        <family val="2"/>
      </rPr>
      <t>p</t>
    </r>
    <phoneticPr fontId="3"/>
  </si>
  <si>
    <t>Specification, boiler performance sheet or test data of the project boiler (EC) by the manufacturer or supplier</t>
    <phoneticPr fontId="3"/>
  </si>
  <si>
    <t>Specification, boiler performance sheet or test data of the reference boiler (EC) by the manufacturer or supplier</t>
    <phoneticPr fontId="3"/>
  </si>
  <si>
    <r>
      <t>EF</t>
    </r>
    <r>
      <rPr>
        <vertAlign val="subscript"/>
        <sz val="11"/>
        <rFont val="Arial"/>
        <family val="2"/>
      </rPr>
      <t>RE(EC)</t>
    </r>
    <phoneticPr fontId="3"/>
  </si>
  <si>
    <r>
      <t>NCV</t>
    </r>
    <r>
      <rPr>
        <vertAlign val="subscript"/>
        <sz val="11"/>
        <rFont val="Arial"/>
        <family val="2"/>
      </rPr>
      <t>i,j,PJ(EC)</t>
    </r>
    <phoneticPr fontId="3"/>
  </si>
  <si>
    <r>
      <t>NCV</t>
    </r>
    <r>
      <rPr>
        <vertAlign val="subscript"/>
        <sz val="11"/>
        <rFont val="Arial"/>
        <family val="2"/>
      </rPr>
      <t>i,j,PJ(OT)</t>
    </r>
    <phoneticPr fontId="3"/>
  </si>
  <si>
    <r>
      <t>FC</t>
    </r>
    <r>
      <rPr>
        <vertAlign val="subscript"/>
        <sz val="11"/>
        <rFont val="Arial"/>
        <family val="2"/>
      </rPr>
      <t>p,i,j,PJ(EC)</t>
    </r>
    <phoneticPr fontId="3"/>
  </si>
  <si>
    <r>
      <t>FC</t>
    </r>
    <r>
      <rPr>
        <vertAlign val="subscript"/>
        <sz val="11"/>
        <rFont val="Arial"/>
        <family val="2"/>
      </rPr>
      <t>p,i,j,PJ(OT)</t>
    </r>
    <phoneticPr fontId="3"/>
  </si>
  <si>
    <r>
      <t>EF</t>
    </r>
    <r>
      <rPr>
        <vertAlign val="subscript"/>
        <sz val="11"/>
        <rFont val="Arial"/>
        <family val="2"/>
      </rPr>
      <t>i,j,PJ(EC)</t>
    </r>
    <phoneticPr fontId="3"/>
  </si>
  <si>
    <r>
      <t>EF</t>
    </r>
    <r>
      <rPr>
        <vertAlign val="subscript"/>
        <sz val="11"/>
        <rFont val="Arial"/>
        <family val="2"/>
      </rPr>
      <t>i,j,PJ(OT)</t>
    </r>
    <phoneticPr fontId="3"/>
  </si>
  <si>
    <t>(1) Net calorific value (lower heating value) provided by fuel supplier, (2) IPCC default values at the lower limit in Table 1.2 of Chapter 1 of Vol. 2 of the “2006 IPCC Guidelines on National GHG Inventories” (when (1) is not available, apply (2))</t>
    <phoneticPr fontId="3"/>
  </si>
  <si>
    <t>IPCC default values in Table 1.4 of Chapter 1 of Vol. 2 of the “2006 IPCC Guidelines on National GHG Inventories"</t>
    <phoneticPr fontId="3"/>
  </si>
  <si>
    <r>
      <t>EF</t>
    </r>
    <r>
      <rPr>
        <vertAlign val="subscript"/>
        <sz val="11"/>
        <rFont val="Arial"/>
        <family val="2"/>
      </rPr>
      <t>j,RE(OT)</t>
    </r>
    <phoneticPr fontId="3"/>
  </si>
  <si>
    <t xml:space="preserve">Monitoring Plan Sheet  (input sheet) [Attachment to Project Design Document]  </t>
    <phoneticPr fontId="3"/>
  </si>
  <si>
    <r>
      <t xml:space="preserve">Table 1: Parameters to be monitored </t>
    </r>
    <r>
      <rPr>
        <b/>
        <i/>
        <sz val="11"/>
        <color indexed="8"/>
        <rFont val="Arial"/>
        <family val="2"/>
      </rPr>
      <t>ex post</t>
    </r>
    <phoneticPr fontId="3"/>
  </si>
  <si>
    <r>
      <t xml:space="preserve">The amount of fuel consumption of project boiler (OT) </t>
    </r>
    <r>
      <rPr>
        <i/>
        <sz val="11"/>
        <rFont val="Arial"/>
        <family val="2"/>
      </rPr>
      <t>i</t>
    </r>
    <r>
      <rPr>
        <sz val="11"/>
        <rFont val="Arial"/>
        <family val="2"/>
      </rPr>
      <t xml:space="preserve"> for the fuel type </t>
    </r>
    <r>
      <rPr>
        <i/>
        <sz val="11"/>
        <rFont val="Arial"/>
        <family val="2"/>
      </rPr>
      <t>j</t>
    </r>
    <r>
      <rPr>
        <sz val="11"/>
        <rFont val="Arial"/>
        <family val="2"/>
      </rPr>
      <t xml:space="preserve"> (=natural gas or LPG) during the period </t>
    </r>
    <r>
      <rPr>
        <i/>
        <sz val="11"/>
        <rFont val="Arial"/>
        <family val="2"/>
      </rPr>
      <t>p</t>
    </r>
    <phoneticPr fontId="3"/>
  </si>
  <si>
    <r>
      <t>Nm</t>
    </r>
    <r>
      <rPr>
        <vertAlign val="superscript"/>
        <sz val="11"/>
        <rFont val="Arial"/>
        <family val="2"/>
      </rPr>
      <t>3</t>
    </r>
    <r>
      <rPr>
        <sz val="11"/>
        <rFont val="Arial"/>
        <family val="2"/>
      </rPr>
      <t>/p
 or t/p</t>
    </r>
    <phoneticPr fontId="3"/>
  </si>
  <si>
    <r>
      <t xml:space="preserve">[For Option B]
Data is collected and recorded from the invoices by the fuel supply company.
[For Option C]
Data is measured by measuring equipments in the factory.
- Specification of measuring equipments:
  1) Fuel flow meter is applied for measurement of fuel consumption of the project boilers.
  2) Meter is certified in compliance with national / regional / international standards on fuel flow meter.
- Measuring and recording:
</t>
    </r>
    <r>
      <rPr>
        <sz val="11"/>
        <rFont val="ＭＳ Ｐゴシック"/>
        <family val="3"/>
        <charset val="128"/>
      </rPr>
      <t>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3"/>
  </si>
  <si>
    <r>
      <t xml:space="preserve">The amount of fuel consumption of project boiler (OT) </t>
    </r>
    <r>
      <rPr>
        <i/>
        <sz val="11"/>
        <rFont val="Arial"/>
        <family val="2"/>
      </rPr>
      <t>i</t>
    </r>
    <r>
      <rPr>
        <sz val="11"/>
        <rFont val="Arial"/>
        <family val="2"/>
      </rPr>
      <t xml:space="preserve"> for the fuel type </t>
    </r>
    <r>
      <rPr>
        <i/>
        <sz val="11"/>
        <rFont val="Arial"/>
        <family val="2"/>
      </rPr>
      <t>j</t>
    </r>
    <r>
      <rPr>
        <sz val="11"/>
        <rFont val="Arial"/>
        <family val="2"/>
      </rPr>
      <t xml:space="preserve"> (=diesel oil) during the period </t>
    </r>
    <r>
      <rPr>
        <i/>
        <sz val="11"/>
        <rFont val="Arial"/>
        <family val="2"/>
      </rPr>
      <t>p</t>
    </r>
    <phoneticPr fontId="3"/>
  </si>
  <si>
    <r>
      <t xml:space="preserve">The amount of fuel consumption of project boiler (EC) </t>
    </r>
    <r>
      <rPr>
        <i/>
        <sz val="11"/>
        <rFont val="Arial"/>
        <family val="2"/>
      </rPr>
      <t>i</t>
    </r>
    <r>
      <rPr>
        <sz val="11"/>
        <rFont val="Arial"/>
        <family val="2"/>
      </rPr>
      <t xml:space="preserve"> for the fuel type </t>
    </r>
    <r>
      <rPr>
        <i/>
        <sz val="11"/>
        <rFont val="Arial"/>
        <family val="2"/>
      </rPr>
      <t>j</t>
    </r>
    <r>
      <rPr>
        <sz val="11"/>
        <rFont val="Arial"/>
        <family val="2"/>
      </rPr>
      <t xml:space="preserve"> (=natural gas or LPG) during the period </t>
    </r>
    <r>
      <rPr>
        <i/>
        <sz val="11"/>
        <rFont val="Arial"/>
        <family val="2"/>
      </rPr>
      <t>p</t>
    </r>
    <phoneticPr fontId="3"/>
  </si>
  <si>
    <r>
      <t xml:space="preserve">Table 2: Project-specific parameters to be fixed </t>
    </r>
    <r>
      <rPr>
        <b/>
        <i/>
        <sz val="11"/>
        <color indexed="8"/>
        <rFont val="Arial"/>
        <family val="2"/>
      </rPr>
      <t>ex ante</t>
    </r>
    <phoneticPr fontId="3"/>
  </si>
  <si>
    <r>
      <t xml:space="preserve">Net calorific value of fuel used by the project boiler (OT) </t>
    </r>
    <r>
      <rPr>
        <i/>
        <sz val="11"/>
        <rFont val="Arial"/>
        <family val="2"/>
      </rPr>
      <t xml:space="preserve">i </t>
    </r>
    <r>
      <rPr>
        <sz val="11"/>
        <rFont val="Arial"/>
        <family val="2"/>
      </rPr>
      <t>for the fuel type</t>
    </r>
    <r>
      <rPr>
        <i/>
        <sz val="11"/>
        <rFont val="Arial"/>
        <family val="2"/>
      </rPr>
      <t xml:space="preserve"> j </t>
    </r>
    <phoneticPr fontId="3"/>
  </si>
  <si>
    <r>
      <t>GJ/Nm</t>
    </r>
    <r>
      <rPr>
        <vertAlign val="superscript"/>
        <sz val="11"/>
        <rFont val="Arial"/>
        <family val="2"/>
      </rPr>
      <t>3</t>
    </r>
    <r>
      <rPr>
        <sz val="11"/>
        <rFont val="Arial"/>
        <family val="2"/>
      </rPr>
      <t xml:space="preserve">
 or GJ/t</t>
    </r>
    <phoneticPr fontId="3"/>
  </si>
  <si>
    <r>
      <t xml:space="preserve">Net calorific value of fuel used by the project boiler (OT) </t>
    </r>
    <r>
      <rPr>
        <i/>
        <sz val="11"/>
        <rFont val="Arial"/>
        <family val="2"/>
      </rPr>
      <t>i</t>
    </r>
    <r>
      <rPr>
        <sz val="11"/>
        <rFont val="Arial"/>
        <family val="2"/>
      </rPr>
      <t xml:space="preserve"> for the fuel type</t>
    </r>
    <r>
      <rPr>
        <i/>
        <sz val="11"/>
        <rFont val="Arial"/>
        <family val="2"/>
      </rPr>
      <t xml:space="preserve"> j </t>
    </r>
    <phoneticPr fontId="3"/>
  </si>
  <si>
    <r>
      <t xml:space="preserve">Net calorific value of fuel used by the project boiler (EC) </t>
    </r>
    <r>
      <rPr>
        <i/>
        <sz val="11"/>
        <rFont val="Arial"/>
        <family val="2"/>
      </rPr>
      <t xml:space="preserve">i </t>
    </r>
    <r>
      <rPr>
        <sz val="11"/>
        <rFont val="Arial"/>
        <family val="2"/>
      </rPr>
      <t>for the fuel type</t>
    </r>
    <r>
      <rPr>
        <i/>
        <sz val="11"/>
        <rFont val="Arial"/>
        <family val="2"/>
      </rPr>
      <t xml:space="preserve"> j </t>
    </r>
    <phoneticPr fontId="3"/>
  </si>
  <si>
    <r>
      <t>EF</t>
    </r>
    <r>
      <rPr>
        <vertAlign val="subscript"/>
        <sz val="11"/>
        <rFont val="Arial"/>
        <family val="2"/>
      </rPr>
      <t>RE(OT)</t>
    </r>
    <phoneticPr fontId="3"/>
  </si>
  <si>
    <r>
      <t>CO</t>
    </r>
    <r>
      <rPr>
        <vertAlign val="subscript"/>
        <sz val="11"/>
        <rFont val="Arial"/>
        <family val="2"/>
      </rPr>
      <t>2</t>
    </r>
    <r>
      <rPr>
        <sz val="11"/>
        <rFont val="Arial"/>
        <family val="2"/>
      </rPr>
      <t xml:space="preserve"> emission factor of fuel used by reference boiler (OT)</t>
    </r>
    <phoneticPr fontId="3"/>
  </si>
  <si>
    <r>
      <t xml:space="preserve">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CO2 emission factor of the fuel used by the existing or planned boiler is applied. Otherwise, the value  of the fuel used by the project boiler </t>
    </r>
    <r>
      <rPr>
        <i/>
        <sz val="11"/>
        <color theme="1"/>
        <rFont val="Arial"/>
        <family val="2"/>
      </rPr>
      <t>i</t>
    </r>
    <r>
      <rPr>
        <sz val="11"/>
        <color theme="1"/>
        <rFont val="Arial"/>
        <family val="2"/>
      </rPr>
      <t xml:space="preserve"> is applied.</t>
    </r>
    <phoneticPr fontId="3"/>
  </si>
  <si>
    <r>
      <t>EF</t>
    </r>
    <r>
      <rPr>
        <vertAlign val="subscript"/>
        <sz val="11"/>
        <rFont val="Arial"/>
        <family val="2"/>
      </rPr>
      <t>j,RE(EC)</t>
    </r>
    <phoneticPr fontId="3"/>
  </si>
  <si>
    <r>
      <t>CO</t>
    </r>
    <r>
      <rPr>
        <vertAlign val="subscript"/>
        <sz val="11"/>
        <rFont val="Arial"/>
        <family val="2"/>
      </rPr>
      <t>2</t>
    </r>
    <r>
      <rPr>
        <sz val="11"/>
        <rFont val="Arial"/>
        <family val="2"/>
      </rPr>
      <t xml:space="preserve"> emission factor of fuel used by reference boiler (EC) for the fuel type </t>
    </r>
    <r>
      <rPr>
        <i/>
        <sz val="11"/>
        <rFont val="Arial"/>
        <family val="2"/>
      </rPr>
      <t>j</t>
    </r>
    <phoneticPr fontId="3"/>
  </si>
  <si>
    <r>
      <t>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t>
    </r>
    <r>
      <rPr>
        <vertAlign val="subscript"/>
        <sz val="11"/>
        <rFont val="Arial"/>
        <family val="2"/>
      </rPr>
      <t>2</t>
    </r>
    <r>
      <rPr>
        <sz val="11"/>
        <rFont val="Arial"/>
        <family val="2"/>
      </rPr>
      <t xml:space="preserve"> emission factor of the fuel used by the existing or planned boiler is applied. Otherwise, the value  of the fuel used by the project boiler </t>
    </r>
    <r>
      <rPr>
        <i/>
        <sz val="11"/>
        <rFont val="Arial"/>
        <family val="2"/>
      </rPr>
      <t xml:space="preserve">i </t>
    </r>
    <r>
      <rPr>
        <sz val="11"/>
        <rFont val="Arial"/>
        <family val="2"/>
      </rPr>
      <t>is applied.</t>
    </r>
    <phoneticPr fontId="3"/>
  </si>
  <si>
    <r>
      <t xml:space="preserve">Efficiency of project boiler (OT) </t>
    </r>
    <r>
      <rPr>
        <i/>
        <sz val="11"/>
        <rFont val="Arial"/>
        <family val="2"/>
      </rPr>
      <t>i</t>
    </r>
    <r>
      <rPr>
        <sz val="14"/>
        <color rgb="FFFF0000"/>
        <rFont val="Arial"/>
        <family val="2"/>
      </rPr>
      <t/>
    </r>
    <phoneticPr fontId="3"/>
  </si>
  <si>
    <r>
      <t>Specifications of the project boiler or factory test data of the project boiler</t>
    </r>
    <r>
      <rPr>
        <sz val="11"/>
        <color rgb="FFFF0000"/>
        <rFont val="Arial"/>
        <family val="2"/>
      </rPr>
      <t xml:space="preserve"> </t>
    </r>
    <r>
      <rPr>
        <sz val="11"/>
        <rFont val="Arial"/>
        <family val="2"/>
      </rPr>
      <t>by the manufacturer</t>
    </r>
    <phoneticPr fontId="3"/>
  </si>
  <si>
    <r>
      <t xml:space="preserve">Efficiency of project boiler (EC) </t>
    </r>
    <r>
      <rPr>
        <i/>
        <sz val="11"/>
        <rFont val="Arial"/>
        <family val="2"/>
      </rPr>
      <t>i</t>
    </r>
    <r>
      <rPr>
        <sz val="14"/>
        <color rgb="FFFF0000"/>
        <rFont val="Arial"/>
        <family val="2"/>
      </rPr>
      <t/>
    </r>
    <phoneticPr fontId="3"/>
  </si>
  <si>
    <r>
      <t>η</t>
    </r>
    <r>
      <rPr>
        <vertAlign val="subscript"/>
        <sz val="11"/>
        <rFont val="Arial"/>
        <family val="2"/>
      </rPr>
      <t>RE(EC)</t>
    </r>
    <phoneticPr fontId="3"/>
  </si>
  <si>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3"/>
  </si>
  <si>
    <r>
      <t>CO</t>
    </r>
    <r>
      <rPr>
        <b/>
        <vertAlign val="subscript"/>
        <sz val="11"/>
        <color indexed="9"/>
        <rFont val="Arial"/>
        <family val="2"/>
      </rPr>
      <t>2</t>
    </r>
    <r>
      <rPr>
        <b/>
        <sz val="11"/>
        <color indexed="9"/>
        <rFont val="Arial"/>
        <family val="2"/>
      </rPr>
      <t xml:space="preserve"> emission reductions</t>
    </r>
    <phoneticPr fontId="3"/>
  </si>
  <si>
    <t>Monitoring Plan Sheet (Calculation Process Sheet) [Attachment to Project Design Document]</t>
    <phoneticPr fontId="3"/>
  </si>
  <si>
    <t>Monitoring Spreadsheet: JCM_TH_AM010_ver01.0</t>
    <phoneticPr fontId="3"/>
  </si>
  <si>
    <t>Monitoring Structure Sheet [Attachment to Project Design Document]</t>
  </si>
  <si>
    <t>Responsible personnel</t>
  </si>
  <si>
    <t>Role</t>
  </si>
  <si>
    <t>Monitoring Report Sheet (Input Separate Sheet) [For Verification]</t>
    <phoneticPr fontId="3"/>
  </si>
  <si>
    <r>
      <t xml:space="preserve">Table 1: Parameters monitored </t>
    </r>
    <r>
      <rPr>
        <b/>
        <i/>
        <sz val="11"/>
        <color indexed="8"/>
        <rFont val="Arial"/>
        <family val="2"/>
      </rPr>
      <t>ex post</t>
    </r>
    <phoneticPr fontId="3"/>
  </si>
  <si>
    <r>
      <t xml:space="preserve">Table 2: Project-specific parameters fixed </t>
    </r>
    <r>
      <rPr>
        <b/>
        <i/>
        <sz val="11"/>
        <color indexed="8"/>
        <rFont val="Arial"/>
        <family val="2"/>
      </rPr>
      <t>ex ante</t>
    </r>
    <phoneticPr fontId="3"/>
  </si>
  <si>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3"/>
  </si>
  <si>
    <t>Monitoring period</t>
    <phoneticPr fontId="3"/>
  </si>
  <si>
    <t>(b)</t>
    <phoneticPr fontId="28"/>
  </si>
  <si>
    <t>Monitoring period</t>
    <phoneticPr fontId="28"/>
  </si>
  <si>
    <t>Monitoring Report Sheet (Calculation Process Sheet) [For Verification]</t>
    <phoneticPr fontId="3"/>
  </si>
  <si>
    <t>Monitored Values</t>
    <phoneticPr fontId="3"/>
  </si>
  <si>
    <t>01/01/20 to 31/12/20</t>
    <phoneticPr fontId="28"/>
  </si>
  <si>
    <r>
      <t xml:space="preserve">Bando Manufacturing (Thailand) Ltd.
Production Engineering </t>
    </r>
    <r>
      <rPr>
        <sz val="11"/>
        <rFont val="ＭＳ ゴシック"/>
        <family val="3"/>
        <charset val="128"/>
      </rPr>
      <t>＆</t>
    </r>
    <r>
      <rPr>
        <sz val="11"/>
        <rFont val="Arial"/>
        <family val="2"/>
      </rPr>
      <t xml:space="preserve"> Maintenance General Manager</t>
    </r>
    <phoneticPr fontId="32"/>
  </si>
  <si>
    <t>1) To approve the monitoring results
2) To submit monitoring reports
3) To keep and archive monitored  and  required data  in the verification  and issuance for two years after the final issuance of credits</t>
  </si>
  <si>
    <t>Bando Manufacturing (Thailand) Ltd.
Production Maintenance General Manager</t>
    <phoneticPr fontId="32"/>
  </si>
  <si>
    <t>1) To check operational situation of the boiler, compile monitoring data and create monitoring report.</t>
  </si>
  <si>
    <t xml:space="preserve">Bando Manufacturing (Thailand) Ltd.
Operator
Production Maintenance in charge of Boiler
</t>
    <phoneticPr fontId="32"/>
  </si>
  <si>
    <t>1) To check calibrate situation of the boiler instruments
2) Replace the measuring instrument in the 7th year of use.
3) To operate , maintenance the boiler and gather monitoring data with his subordinate</t>
  </si>
  <si>
    <t>Reference Number: TH018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</si>
</sst>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0;[Red]\-#,##0.0000"/>
    <numFmt numFmtId="177" formatCode="0.0000_ "/>
    <numFmt numFmtId="178" formatCode="#,##0.0;[Red]\-#,##0.0"/>
    <numFmt numFmtId="179" formatCode="0.0000_);[Red]\(0.0000\)"/>
    <numFmt numFmtId="180" formatCode="#,##0.0_ ;[Red]\-#,##0.0\ "/>
    <numFmt numFmtId="181" formatCode="#,##0.0000_ ;[Red]\-#,##0.0000\ "/>
    <numFmt numFmtId="182" formatCode="#,##0.00_ ;[Red]\-#,##0.00\ "/>
    <numFmt numFmtId="183" formatCode="0.0"/>
    <numFmt numFmtId="184" formatCode="0.0000"/>
    <numFmt numFmtId="185" formatCode="0.0_);[Red]\(0.0\)"/>
  </numFmts>
  <fonts count="33"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2"/>
      <color indexed="8"/>
      <name val="Arial"/>
      <family val="2"/>
    </font>
    <font>
      <sz val="14"/>
      <color rgb="FFFF0000"/>
      <name val="Arial"/>
      <family val="2"/>
    </font>
    <font>
      <vertAlign val="subscript"/>
      <sz val="11"/>
      <name val="Arial"/>
      <family val="2"/>
    </font>
    <font>
      <vertAlign val="superscript"/>
      <sz val="11"/>
      <color indexed="8"/>
      <name val="Arial"/>
      <family val="2"/>
    </font>
    <font>
      <sz val="11"/>
      <color theme="1"/>
      <name val="Arial"/>
      <family val="2"/>
    </font>
    <font>
      <vertAlign val="superscript"/>
      <sz val="11"/>
      <name val="Arial"/>
      <family val="2"/>
    </font>
    <font>
      <sz val="10"/>
      <name val="Arial"/>
      <family val="2"/>
    </font>
    <font>
      <i/>
      <sz val="11"/>
      <color indexed="8"/>
      <name val="Arial"/>
      <family val="2"/>
    </font>
    <font>
      <sz val="11"/>
      <color rgb="FFFF0000"/>
      <name val="Arial"/>
      <family val="2"/>
    </font>
    <font>
      <i/>
      <sz val="11"/>
      <name val="Arial"/>
      <family val="2"/>
    </font>
    <font>
      <vertAlign val="subscript"/>
      <sz val="11"/>
      <color theme="1"/>
      <name val="Arial"/>
      <family val="2"/>
    </font>
    <font>
      <b/>
      <i/>
      <sz val="11"/>
      <color indexed="8"/>
      <name val="Arial"/>
      <family val="2"/>
    </font>
    <font>
      <sz val="11"/>
      <name val="ＭＳ Ｐゴシック"/>
      <family val="3"/>
      <charset val="128"/>
    </font>
    <font>
      <i/>
      <sz val="11"/>
      <color theme="1"/>
      <name val="Arial"/>
      <family val="2"/>
    </font>
    <font>
      <b/>
      <vertAlign val="subscript"/>
      <sz val="11"/>
      <color indexed="8"/>
      <name val="Arial"/>
      <family val="2"/>
    </font>
    <font>
      <b/>
      <vertAlign val="subscript"/>
      <sz val="11"/>
      <color indexed="9"/>
      <name val="Arial"/>
      <family val="2"/>
    </font>
    <font>
      <sz val="6"/>
      <name val="ＭＳ Ｐゴシック"/>
      <family val="3"/>
      <charset val="128"/>
      <scheme val="minor"/>
    </font>
    <font>
      <b/>
      <sz val="11"/>
      <color theme="0"/>
      <name val="Arial"/>
      <family val="2"/>
    </font>
    <font>
      <sz val="11"/>
      <color theme="1"/>
      <name val="ＭＳ Ｐゴシック"/>
      <family val="3"/>
      <charset val="128"/>
      <scheme val="minor"/>
    </font>
    <font>
      <sz val="11"/>
      <name val="ＭＳ ゴシック"/>
      <family val="3"/>
      <charset val="128"/>
    </font>
    <font>
      <sz val="6"/>
      <name val="ＭＳ Ｐゴシック"/>
      <family val="2"/>
      <charset val="128"/>
      <scheme val="minor"/>
    </font>
  </fonts>
  <fills count="10">
    <fill>
      <patternFill patternType="none"/>
    </fill>
    <fill>
      <patternFill patternType="gray125"/>
    </fill>
    <fill>
      <patternFill patternType="solid">
        <fgColor indexed="9"/>
        <bgColor indexed="64"/>
      </patternFill>
    </fill>
    <fill>
      <patternFill patternType="solid">
        <fgColor rgb="FF0F243E"/>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3" tint="-0.499984740745262"/>
        <bgColor indexed="64"/>
      </patternFill>
    </fill>
    <fill>
      <patternFill patternType="solid">
        <fgColor theme="3" tint="-0.24994659260841701"/>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top/>
      <bottom/>
      <diagonal/>
    </border>
    <border>
      <left/>
      <right style="medium">
        <color indexed="64"/>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thin">
        <color indexed="23"/>
      </bottom>
      <diagonal/>
    </border>
    <border>
      <left/>
      <right/>
      <top/>
      <bottom style="thin">
        <color indexed="23"/>
      </bottom>
      <diagonal/>
    </border>
    <border>
      <left/>
      <right style="medium">
        <color indexed="64"/>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right style="medium">
        <color indexed="64"/>
      </right>
      <top style="thin">
        <color indexed="23"/>
      </top>
      <bottom style="thin">
        <color indexed="2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medium">
        <color indexed="64"/>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auto="1"/>
      </left>
      <right style="thin">
        <color auto="1"/>
      </right>
      <top style="thin">
        <color auto="1"/>
      </top>
      <bottom/>
      <diagonal/>
    </border>
    <border>
      <left style="thin">
        <color auto="1"/>
      </left>
      <right/>
      <top style="thin">
        <color indexed="23"/>
      </top>
      <bottom/>
      <diagonal/>
    </border>
    <border>
      <left/>
      <right style="thin">
        <color indexed="23"/>
      </right>
      <top style="thin">
        <color indexed="23"/>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4">
    <xf numFmtId="0" fontId="0" fillId="0" borderId="0">
      <alignment vertical="center"/>
    </xf>
    <xf numFmtId="38" fontId="2" fillId="0" borderId="0" applyFont="0" applyFill="0" applyBorder="0" applyAlignment="0" applyProtection="0">
      <alignment vertical="center"/>
    </xf>
    <xf numFmtId="0" fontId="30" fillId="0" borderId="0">
      <alignment vertical="center"/>
    </xf>
    <xf numFmtId="0" fontId="1" fillId="0" borderId="0">
      <alignment vertical="center"/>
    </xf>
  </cellStyleXfs>
  <cellXfs count="187">
    <xf numFmtId="0" fontId="0" fillId="0" borderId="0" xfId="0">
      <alignment vertical="center"/>
    </xf>
    <xf numFmtId="0" fontId="0" fillId="0" borderId="0" xfId="0" applyProtection="1">
      <alignment vertical="center"/>
    </xf>
    <xf numFmtId="0" fontId="16" fillId="0" borderId="0" xfId="0" applyFont="1" applyAlignment="1" applyProtection="1">
      <alignment horizontal="right" vertical="center"/>
    </xf>
    <xf numFmtId="0" fontId="7" fillId="9" borderId="34" xfId="0" applyFont="1" applyFill="1" applyBorder="1" applyAlignment="1" applyProtection="1">
      <alignment horizontal="center" vertical="center" wrapText="1"/>
    </xf>
    <xf numFmtId="0" fontId="9" fillId="0" borderId="34" xfId="0" applyFont="1" applyFill="1" applyBorder="1" applyAlignment="1" applyProtection="1">
      <alignment vertical="center" wrapText="1"/>
      <protection locked="0"/>
    </xf>
    <xf numFmtId="184" fontId="9" fillId="0" borderId="1" xfId="0" applyNumberFormat="1" applyFont="1" applyBorder="1" applyProtection="1">
      <alignment vertical="center"/>
      <protection locked="0"/>
    </xf>
    <xf numFmtId="183" fontId="9" fillId="0" borderId="1" xfId="0" applyNumberFormat="1" applyFont="1" applyBorder="1" applyProtection="1">
      <alignment vertical="center"/>
      <protection locked="0"/>
    </xf>
    <xf numFmtId="2" fontId="9" fillId="0" borderId="1" xfId="0" applyNumberFormat="1" applyFont="1" applyBorder="1" applyProtection="1">
      <alignment vertical="center"/>
      <protection locked="0"/>
    </xf>
    <xf numFmtId="38" fontId="9" fillId="2" borderId="1" xfId="1" applyFont="1" applyFill="1" applyBorder="1" applyProtection="1">
      <alignment vertical="center"/>
      <protection locked="0"/>
    </xf>
    <xf numFmtId="0" fontId="9" fillId="0" borderId="1" xfId="0" applyFont="1" applyFill="1" applyBorder="1" applyAlignment="1" applyProtection="1">
      <alignment vertical="center" wrapText="1"/>
      <protection locked="0"/>
    </xf>
    <xf numFmtId="0" fontId="9" fillId="2" borderId="1" xfId="0" applyFont="1" applyFill="1" applyBorder="1" applyAlignment="1" applyProtection="1">
      <alignment vertical="center" wrapText="1"/>
      <protection locked="0"/>
    </xf>
    <xf numFmtId="0" fontId="4" fillId="0" borderId="0" xfId="0" applyFont="1" applyProtection="1">
      <alignment vertical="center"/>
    </xf>
    <xf numFmtId="0" fontId="4" fillId="0" borderId="0" xfId="0" applyFont="1" applyAlignment="1" applyProtection="1">
      <alignment horizontal="right" vertical="center"/>
    </xf>
    <xf numFmtId="0" fontId="11" fillId="3" borderId="0" xfId="0" applyFont="1" applyFill="1" applyAlignment="1" applyProtection="1">
      <alignment vertical="center"/>
    </xf>
    <xf numFmtId="0" fontId="11" fillId="3" borderId="0" xfId="0" applyFont="1" applyFill="1" applyAlignment="1" applyProtection="1">
      <alignment horizontal="right" vertical="center"/>
    </xf>
    <xf numFmtId="0" fontId="12" fillId="0" borderId="0" xfId="0" applyFont="1" applyProtection="1">
      <alignment vertical="center"/>
    </xf>
    <xf numFmtId="0" fontId="8" fillId="0" borderId="0" xfId="0" applyFont="1" applyFill="1" applyBorder="1" applyProtection="1">
      <alignment vertical="center"/>
    </xf>
    <xf numFmtId="0" fontId="7" fillId="4" borderId="1" xfId="0" applyFont="1" applyFill="1" applyBorder="1" applyAlignment="1" applyProtection="1">
      <alignment horizontal="center" vertical="center" wrapText="1"/>
    </xf>
    <xf numFmtId="0" fontId="4" fillId="0" borderId="0" xfId="0" applyFont="1" applyAlignment="1" applyProtection="1">
      <alignment vertical="center" wrapText="1"/>
    </xf>
    <xf numFmtId="0" fontId="9" fillId="5" borderId="1" xfId="0" quotePrefix="1" applyFont="1" applyFill="1" applyBorder="1" applyAlignment="1" applyProtection="1">
      <alignment horizontal="center" vertical="center"/>
    </xf>
    <xf numFmtId="0" fontId="9" fillId="5" borderId="1" xfId="0" applyFont="1" applyFill="1" applyBorder="1" applyProtection="1">
      <alignment vertical="center"/>
    </xf>
    <xf numFmtId="0" fontId="9" fillId="5" borderId="1" xfId="0" applyFont="1" applyFill="1" applyBorder="1" applyAlignment="1" applyProtection="1">
      <alignment vertical="center" wrapText="1"/>
    </xf>
    <xf numFmtId="0" fontId="9" fillId="0" borderId="1" xfId="0" applyFont="1" applyFill="1" applyBorder="1" applyAlignment="1" applyProtection="1">
      <alignment vertical="center" wrapText="1"/>
    </xf>
    <xf numFmtId="0" fontId="9" fillId="0" borderId="0" xfId="0" applyFont="1" applyProtection="1">
      <alignment vertical="center"/>
    </xf>
    <xf numFmtId="0" fontId="8" fillId="0" borderId="0" xfId="0" applyFont="1" applyProtection="1">
      <alignment vertical="center"/>
    </xf>
    <xf numFmtId="0" fontId="7" fillId="4" borderId="1" xfId="0" applyFont="1" applyFill="1" applyBorder="1" applyAlignment="1" applyProtection="1">
      <alignment horizontal="center" vertical="center"/>
    </xf>
    <xf numFmtId="0" fontId="9" fillId="5" borderId="5" xfId="0" applyFont="1" applyFill="1" applyBorder="1" applyProtection="1">
      <alignment vertical="center"/>
    </xf>
    <xf numFmtId="0" fontId="4" fillId="0" borderId="0" xfId="0" applyFont="1" applyBorder="1" applyProtection="1">
      <alignment vertical="center"/>
    </xf>
    <xf numFmtId="38" fontId="4" fillId="0" borderId="0" xfId="1" applyFont="1" applyProtection="1">
      <alignment vertical="center"/>
    </xf>
    <xf numFmtId="0" fontId="4" fillId="0" borderId="1" xfId="0" applyFont="1" applyFill="1" applyBorder="1" applyProtection="1">
      <alignment vertical="center"/>
    </xf>
    <xf numFmtId="0" fontId="4" fillId="0" borderId="0" xfId="0" applyFont="1" applyFill="1" applyBorder="1" applyAlignment="1" applyProtection="1">
      <alignment horizontal="left" vertical="center" wrapText="1"/>
    </xf>
    <xf numFmtId="0" fontId="4" fillId="0" borderId="0" xfId="0" applyFont="1" applyAlignment="1" applyProtection="1">
      <alignment horizontal="center" vertical="center"/>
    </xf>
    <xf numFmtId="0" fontId="7" fillId="4" borderId="9" xfId="0" applyFont="1" applyFill="1" applyBorder="1" applyProtection="1">
      <alignment vertical="center"/>
    </xf>
    <xf numFmtId="0" fontId="4" fillId="4" borderId="22" xfId="0" applyFont="1" applyFill="1" applyBorder="1" applyProtection="1">
      <alignment vertical="center"/>
    </xf>
    <xf numFmtId="0" fontId="7" fillId="4" borderId="22" xfId="0" applyFont="1" applyFill="1" applyBorder="1" applyProtection="1">
      <alignment vertical="center"/>
    </xf>
    <xf numFmtId="0" fontId="7" fillId="4" borderId="22"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7" fillId="4" borderId="11" xfId="0" applyFont="1" applyFill="1" applyBorder="1" applyAlignment="1" applyProtection="1">
      <alignment horizontal="center" vertical="center" shrinkToFit="1"/>
    </xf>
    <xf numFmtId="0" fontId="4" fillId="4" borderId="12" xfId="0" applyFont="1" applyFill="1" applyBorder="1" applyProtection="1">
      <alignment vertical="center"/>
    </xf>
    <xf numFmtId="0" fontId="4" fillId="6" borderId="3" xfId="0" applyFont="1" applyFill="1" applyBorder="1" applyProtection="1">
      <alignment vertical="center"/>
    </xf>
    <xf numFmtId="0" fontId="4" fillId="6" borderId="20" xfId="0" applyFont="1" applyFill="1" applyBorder="1" applyProtection="1">
      <alignment vertical="center"/>
    </xf>
    <xf numFmtId="0" fontId="4" fillId="6" borderId="21" xfId="0" applyFont="1" applyFill="1" applyBorder="1" applyProtection="1">
      <alignment vertical="center"/>
    </xf>
    <xf numFmtId="0" fontId="4" fillId="0" borderId="20" xfId="0" applyFont="1" applyBorder="1" applyAlignment="1" applyProtection="1">
      <alignment horizontal="center" vertical="center"/>
    </xf>
    <xf numFmtId="178" fontId="4" fillId="0" borderId="29" xfId="1" applyNumberFormat="1" applyFont="1" applyBorder="1" applyProtection="1">
      <alignment vertical="center"/>
    </xf>
    <xf numFmtId="0" fontId="4" fillId="0" borderId="5" xfId="0" applyFont="1" applyBorder="1" applyProtection="1">
      <alignment vertical="center"/>
    </xf>
    <xf numFmtId="0" fontId="4" fillId="0" borderId="13" xfId="0" applyFont="1" applyFill="1" applyBorder="1" applyAlignment="1" applyProtection="1">
      <alignment horizontal="center" vertical="center"/>
    </xf>
    <xf numFmtId="0" fontId="7" fillId="4" borderId="14" xfId="0" applyFont="1" applyFill="1" applyBorder="1" applyProtection="1">
      <alignment vertical="center"/>
    </xf>
    <xf numFmtId="0" fontId="4" fillId="4" borderId="1" xfId="0" applyFont="1" applyFill="1" applyBorder="1" applyProtection="1">
      <alignment vertical="center"/>
    </xf>
    <xf numFmtId="0" fontId="4" fillId="4" borderId="4" xfId="0" applyFont="1" applyFill="1" applyBorder="1" applyProtection="1">
      <alignment vertical="center"/>
    </xf>
    <xf numFmtId="0" fontId="7" fillId="4" borderId="5" xfId="0" applyFont="1" applyFill="1" applyBorder="1" applyProtection="1">
      <alignment vertical="center"/>
    </xf>
    <xf numFmtId="0" fontId="7" fillId="4" borderId="1" xfId="0" applyFont="1" applyFill="1" applyBorder="1" applyProtection="1">
      <alignment vertical="center"/>
    </xf>
    <xf numFmtId="0" fontId="7" fillId="4" borderId="3" xfId="0" applyFont="1" applyFill="1" applyBorder="1" applyProtection="1">
      <alignment vertical="center"/>
    </xf>
    <xf numFmtId="0" fontId="7" fillId="4" borderId="13" xfId="0" applyFont="1" applyFill="1" applyBorder="1" applyAlignment="1" applyProtection="1">
      <alignment horizontal="center" vertical="center"/>
    </xf>
    <xf numFmtId="0" fontId="10" fillId="0" borderId="0" xfId="0" applyFont="1" applyProtection="1">
      <alignment vertical="center"/>
    </xf>
    <xf numFmtId="0" fontId="4" fillId="4" borderId="14" xfId="0" applyFont="1" applyFill="1" applyBorder="1" applyProtection="1">
      <alignment vertical="center"/>
    </xf>
    <xf numFmtId="0" fontId="9" fillId="6" borderId="4" xfId="0" applyFont="1" applyFill="1" applyBorder="1" applyProtection="1">
      <alignment vertical="center"/>
    </xf>
    <xf numFmtId="0" fontId="4" fillId="6" borderId="18" xfId="0" applyFont="1" applyFill="1" applyBorder="1" applyProtection="1">
      <alignment vertical="center"/>
    </xf>
    <xf numFmtId="0" fontId="4" fillId="6" borderId="5" xfId="0" applyFont="1" applyFill="1" applyBorder="1" applyProtection="1">
      <alignment vertical="center"/>
    </xf>
    <xf numFmtId="0" fontId="9" fillId="0" borderId="4" xfId="0" applyFont="1" applyBorder="1" applyAlignment="1" applyProtection="1">
      <alignment horizontal="center" vertical="center"/>
    </xf>
    <xf numFmtId="2" fontId="9" fillId="0" borderId="1" xfId="0" applyNumberFormat="1" applyFont="1" applyFill="1" applyBorder="1" applyProtection="1">
      <alignment vertical="center"/>
    </xf>
    <xf numFmtId="0" fontId="9" fillId="0" borderId="1" xfId="0" applyFont="1" applyFill="1" applyBorder="1" applyProtection="1">
      <alignment vertical="center"/>
    </xf>
    <xf numFmtId="0" fontId="16" fillId="0" borderId="13" xfId="0" applyFont="1" applyFill="1" applyBorder="1" applyAlignment="1" applyProtection="1">
      <alignment horizontal="center" vertical="center"/>
    </xf>
    <xf numFmtId="0" fontId="9" fillId="0" borderId="13" xfId="0" applyFont="1" applyBorder="1" applyAlignment="1" applyProtection="1">
      <alignment horizontal="center" vertical="center"/>
    </xf>
    <xf numFmtId="0" fontId="9" fillId="0" borderId="13" xfId="0" applyFont="1" applyFill="1" applyBorder="1" applyAlignment="1" applyProtection="1">
      <alignment horizontal="center" vertical="center"/>
    </xf>
    <xf numFmtId="0" fontId="7" fillId="4" borderId="18" xfId="0" applyFont="1" applyFill="1" applyBorder="1" applyProtection="1">
      <alignment vertical="center"/>
    </xf>
    <xf numFmtId="0" fontId="4" fillId="4" borderId="18" xfId="0" applyFont="1" applyFill="1" applyBorder="1" applyProtection="1">
      <alignment vertical="center"/>
    </xf>
    <xf numFmtId="0" fontId="7" fillId="4" borderId="0" xfId="0" applyFont="1" applyFill="1" applyBorder="1" applyAlignment="1" applyProtection="1">
      <alignment horizontal="center" vertical="center"/>
    </xf>
    <xf numFmtId="0" fontId="7" fillId="4" borderId="0" xfId="0" applyFont="1" applyFill="1" applyBorder="1" applyProtection="1">
      <alignment vertical="center"/>
    </xf>
    <xf numFmtId="0" fontId="7" fillId="4" borderId="15" xfId="0" applyFont="1" applyFill="1" applyBorder="1" applyAlignment="1" applyProtection="1">
      <alignment horizontal="center" vertical="center"/>
    </xf>
    <xf numFmtId="0" fontId="4" fillId="4" borderId="16" xfId="0" applyFont="1" applyFill="1" applyBorder="1" applyProtection="1">
      <alignment vertical="center"/>
    </xf>
    <xf numFmtId="0" fontId="4" fillId="6" borderId="17" xfId="0" applyFont="1" applyFill="1" applyBorder="1" applyProtection="1">
      <alignment vertical="center"/>
    </xf>
    <xf numFmtId="0" fontId="9" fillId="6" borderId="0" xfId="0" applyFont="1" applyFill="1" applyBorder="1" applyProtection="1">
      <alignment vertical="center"/>
    </xf>
    <xf numFmtId="0" fontId="9" fillId="6" borderId="1" xfId="0" applyFont="1" applyFill="1" applyBorder="1" applyProtection="1">
      <alignment vertical="center"/>
    </xf>
    <xf numFmtId="178" fontId="9" fillId="0" borderId="29" xfId="0" applyNumberFormat="1" applyFont="1" applyFill="1" applyBorder="1" applyProtection="1">
      <alignment vertical="center"/>
    </xf>
    <xf numFmtId="0" fontId="9" fillId="0" borderId="5" xfId="0" applyFont="1" applyBorder="1" applyProtection="1">
      <alignment vertical="center"/>
    </xf>
    <xf numFmtId="0" fontId="4" fillId="6" borderId="8" xfId="0" applyFont="1" applyFill="1" applyBorder="1" applyProtection="1">
      <alignment vertical="center"/>
    </xf>
    <xf numFmtId="0" fontId="9" fillId="0" borderId="1" xfId="0" applyFont="1" applyBorder="1" applyAlignment="1" applyProtection="1">
      <alignment horizontal="center" vertical="center"/>
    </xf>
    <xf numFmtId="38" fontId="9" fillId="0" borderId="20" xfId="0" applyNumberFormat="1" applyFont="1" applyFill="1" applyBorder="1" applyProtection="1">
      <alignment vertical="center"/>
    </xf>
    <xf numFmtId="0" fontId="9" fillId="0" borderId="30" xfId="0" applyFont="1" applyFill="1" applyBorder="1" applyAlignment="1" applyProtection="1">
      <alignment horizontal="center" vertical="center"/>
    </xf>
    <xf numFmtId="38" fontId="9" fillId="0" borderId="4" xfId="0" applyNumberFormat="1" applyFont="1" applyFill="1" applyBorder="1" applyProtection="1">
      <alignment vertical="center"/>
    </xf>
    <xf numFmtId="0" fontId="4" fillId="6" borderId="8" xfId="0" applyFont="1" applyFill="1" applyBorder="1" applyAlignment="1" applyProtection="1">
      <alignment vertical="center"/>
    </xf>
    <xf numFmtId="179" fontId="9" fillId="0" borderId="4" xfId="0" applyNumberFormat="1" applyFont="1" applyFill="1" applyBorder="1" applyProtection="1">
      <alignment vertical="center"/>
    </xf>
    <xf numFmtId="0" fontId="9" fillId="0" borderId="1" xfId="0" applyFont="1" applyFill="1" applyBorder="1" applyAlignment="1" applyProtection="1">
      <alignment horizontal="left" vertical="center" wrapText="1"/>
    </xf>
    <xf numFmtId="0" fontId="9" fillId="0" borderId="31" xfId="0" applyFont="1" applyBorder="1" applyAlignment="1" applyProtection="1">
      <alignment horizontal="center" vertical="center"/>
    </xf>
    <xf numFmtId="185" fontId="9" fillId="0" borderId="4" xfId="0" applyNumberFormat="1" applyFont="1" applyFill="1" applyBorder="1" applyProtection="1">
      <alignment vertical="center"/>
    </xf>
    <xf numFmtId="0" fontId="9" fillId="0" borderId="1" xfId="0" applyFont="1" applyBorder="1" applyProtection="1">
      <alignment vertical="center"/>
    </xf>
    <xf numFmtId="179" fontId="9" fillId="0" borderId="7" xfId="0" applyNumberFormat="1" applyFont="1" applyFill="1" applyBorder="1" applyProtection="1">
      <alignment vertical="center"/>
    </xf>
    <xf numFmtId="0" fontId="9" fillId="0" borderId="6" xfId="0" applyFont="1" applyFill="1" applyBorder="1" applyAlignment="1" applyProtection="1">
      <alignment horizontal="left" vertical="center" wrapText="1"/>
    </xf>
    <xf numFmtId="0" fontId="9" fillId="0" borderId="33" xfId="0" applyFont="1" applyBorder="1" applyAlignment="1" applyProtection="1">
      <alignment horizontal="center" vertical="center"/>
    </xf>
    <xf numFmtId="0" fontId="9" fillId="5" borderId="7" xfId="0" applyFont="1" applyFill="1" applyBorder="1" applyProtection="1">
      <alignment vertical="center"/>
    </xf>
    <xf numFmtId="0" fontId="18" fillId="5" borderId="18" xfId="0" applyFont="1" applyFill="1" applyBorder="1" applyProtection="1">
      <alignment vertical="center"/>
    </xf>
    <xf numFmtId="0" fontId="9" fillId="0" borderId="1" xfId="0" applyFont="1" applyBorder="1" applyAlignment="1" applyProtection="1">
      <alignment horizontal="center" vertical="center" wrapText="1"/>
    </xf>
    <xf numFmtId="176" fontId="9" fillId="0" borderId="32" xfId="1" applyNumberFormat="1" applyFont="1" applyFill="1" applyBorder="1" applyProtection="1">
      <alignment vertical="center"/>
    </xf>
    <xf numFmtId="0" fontId="9" fillId="0" borderId="32" xfId="0" applyFont="1" applyBorder="1" applyProtection="1">
      <alignment vertical="center"/>
    </xf>
    <xf numFmtId="0" fontId="9" fillId="0" borderId="32" xfId="0" applyFont="1" applyFill="1" applyBorder="1" applyAlignment="1" applyProtection="1">
      <alignment horizontal="center" vertical="center"/>
    </xf>
    <xf numFmtId="0" fontId="9" fillId="5" borderId="4" xfId="0" applyFont="1" applyFill="1" applyBorder="1" applyProtection="1">
      <alignment vertical="center"/>
    </xf>
    <xf numFmtId="0" fontId="9" fillId="5" borderId="18" xfId="0" applyFont="1" applyFill="1" applyBorder="1" applyProtection="1">
      <alignment vertical="center"/>
    </xf>
    <xf numFmtId="2" fontId="9" fillId="0" borderId="32" xfId="0" applyNumberFormat="1" applyFont="1" applyFill="1" applyBorder="1" applyProtection="1">
      <alignment vertical="center"/>
    </xf>
    <xf numFmtId="0" fontId="4" fillId="6" borderId="0" xfId="0" applyFont="1" applyFill="1" applyBorder="1" applyProtection="1">
      <alignment vertical="center"/>
    </xf>
    <xf numFmtId="0" fontId="9" fillId="5" borderId="0" xfId="0" applyFont="1" applyFill="1" applyBorder="1" applyProtection="1">
      <alignment vertical="center"/>
    </xf>
    <xf numFmtId="0" fontId="9" fillId="5" borderId="23" xfId="0" applyFont="1" applyFill="1" applyBorder="1" applyProtection="1">
      <alignment vertical="center"/>
    </xf>
    <xf numFmtId="0" fontId="4" fillId="4" borderId="0" xfId="0" applyFont="1" applyFill="1" applyBorder="1" applyProtection="1">
      <alignment vertical="center"/>
    </xf>
    <xf numFmtId="0" fontId="7" fillId="4" borderId="20" xfId="0" applyFont="1" applyFill="1" applyBorder="1" applyProtection="1">
      <alignment vertical="center"/>
    </xf>
    <xf numFmtId="0" fontId="7" fillId="4" borderId="23" xfId="0" applyFont="1" applyFill="1" applyBorder="1" applyAlignment="1" applyProtection="1">
      <alignment horizontal="center" vertical="center"/>
    </xf>
    <xf numFmtId="0" fontId="7" fillId="4" borderId="23" xfId="0" applyFont="1" applyFill="1" applyBorder="1" applyProtection="1">
      <alignment vertical="center"/>
    </xf>
    <xf numFmtId="0" fontId="7" fillId="4" borderId="24" xfId="0" applyFont="1" applyFill="1" applyBorder="1" applyAlignment="1" applyProtection="1">
      <alignment horizontal="center" vertical="center"/>
    </xf>
    <xf numFmtId="0" fontId="9" fillId="6" borderId="6" xfId="0" applyFont="1" applyFill="1" applyBorder="1" applyAlignment="1" applyProtection="1">
      <alignment vertical="center"/>
    </xf>
    <xf numFmtId="0" fontId="4" fillId="6" borderId="6" xfId="0" applyFont="1" applyFill="1" applyBorder="1" applyAlignment="1" applyProtection="1">
      <alignment vertical="center"/>
    </xf>
    <xf numFmtId="0" fontId="9" fillId="6" borderId="1" xfId="0" applyFont="1" applyFill="1" applyBorder="1" applyAlignment="1" applyProtection="1">
      <alignment vertical="center"/>
    </xf>
    <xf numFmtId="178" fontId="4" fillId="0" borderId="29" xfId="0" applyNumberFormat="1" applyFont="1" applyBorder="1" applyProtection="1">
      <alignment vertical="center"/>
    </xf>
    <xf numFmtId="0" fontId="4" fillId="0" borderId="13" xfId="0" applyFont="1" applyBorder="1" applyAlignment="1" applyProtection="1">
      <alignment horizontal="center" vertical="center"/>
    </xf>
    <xf numFmtId="38" fontId="9" fillId="0" borderId="1" xfId="0" applyNumberFormat="1" applyFont="1" applyFill="1" applyBorder="1" applyProtection="1">
      <alignment vertical="center"/>
    </xf>
    <xf numFmtId="176" fontId="9" fillId="0" borderId="1" xfId="0" applyNumberFormat="1" applyFont="1" applyFill="1" applyBorder="1" applyProtection="1">
      <alignment vertical="center"/>
    </xf>
    <xf numFmtId="178" fontId="9" fillId="0" borderId="1" xfId="0" applyNumberFormat="1" applyFont="1" applyFill="1" applyBorder="1" applyProtection="1">
      <alignment vertical="center"/>
    </xf>
    <xf numFmtId="0" fontId="9" fillId="0" borderId="1" xfId="0" applyFont="1" applyFill="1" applyBorder="1" applyAlignment="1" applyProtection="1">
      <alignment horizontal="center" vertical="center"/>
    </xf>
    <xf numFmtId="0" fontId="4" fillId="0" borderId="0" xfId="0" applyFont="1" applyFill="1" applyBorder="1" applyProtection="1">
      <alignment vertical="center"/>
    </xf>
    <xf numFmtId="0" fontId="5" fillId="0" borderId="0" xfId="0" applyFont="1" applyFill="1" applyBorder="1" applyProtection="1">
      <alignment vertical="center"/>
    </xf>
    <xf numFmtId="0" fontId="9" fillId="0" borderId="0" xfId="0" applyFont="1" applyFill="1" applyBorder="1" applyAlignment="1" applyProtection="1">
      <alignment horizontal="left" vertical="center"/>
    </xf>
    <xf numFmtId="0" fontId="9" fillId="0" borderId="0" xfId="0" applyFont="1" applyFill="1" applyBorder="1" applyProtection="1">
      <alignment vertical="center"/>
    </xf>
    <xf numFmtId="0" fontId="5" fillId="0" borderId="0" xfId="0" applyFont="1" applyFill="1" applyBorder="1" applyAlignment="1" applyProtection="1">
      <alignment horizontal="center" vertical="center"/>
    </xf>
    <xf numFmtId="0" fontId="9" fillId="7" borderId="19" xfId="0" applyFont="1" applyFill="1" applyBorder="1" applyProtection="1">
      <alignment vertical="center"/>
    </xf>
    <xf numFmtId="177" fontId="4" fillId="7" borderId="2" xfId="0" applyNumberFormat="1" applyFont="1" applyFill="1" applyBorder="1" applyAlignment="1" applyProtection="1">
      <alignment horizontal="center" vertical="center"/>
    </xf>
    <xf numFmtId="0" fontId="4" fillId="7" borderId="2"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xf>
    <xf numFmtId="0" fontId="4" fillId="7" borderId="19" xfId="0" applyFont="1" applyFill="1" applyBorder="1" applyProtection="1">
      <alignment vertical="center"/>
    </xf>
    <xf numFmtId="180" fontId="4" fillId="7" borderId="2" xfId="0" applyNumberFormat="1" applyFont="1" applyFill="1" applyBorder="1" applyAlignment="1" applyProtection="1">
      <alignment horizontal="center" vertical="center"/>
    </xf>
    <xf numFmtId="0" fontId="4" fillId="2" borderId="0" xfId="0" applyFont="1" applyFill="1" applyBorder="1" applyProtection="1">
      <alignment vertical="center"/>
    </xf>
    <xf numFmtId="0" fontId="9" fillId="7" borderId="2" xfId="0" applyFont="1" applyFill="1" applyBorder="1" applyAlignment="1" applyProtection="1">
      <alignment horizontal="center" vertical="center"/>
    </xf>
    <xf numFmtId="181" fontId="9" fillId="7" borderId="2" xfId="0" applyNumberFormat="1" applyFont="1" applyFill="1" applyBorder="1" applyAlignment="1" applyProtection="1">
      <alignment horizontal="center" vertical="center"/>
    </xf>
    <xf numFmtId="0" fontId="9" fillId="7" borderId="2" xfId="0" applyFont="1" applyFill="1" applyBorder="1" applyProtection="1">
      <alignment vertical="center"/>
    </xf>
    <xf numFmtId="182" fontId="9" fillId="7" borderId="2" xfId="0" applyNumberFormat="1" applyFont="1" applyFill="1" applyBorder="1" applyAlignment="1" applyProtection="1">
      <alignment horizontal="center" vertical="center"/>
    </xf>
    <xf numFmtId="184" fontId="9" fillId="5" borderId="1" xfId="0" applyNumberFormat="1" applyFont="1" applyFill="1" applyBorder="1" applyProtection="1">
      <alignment vertical="center"/>
    </xf>
    <xf numFmtId="183" fontId="9" fillId="5" borderId="1" xfId="0" applyNumberFormat="1" applyFont="1" applyFill="1" applyBorder="1" applyProtection="1">
      <alignment vertical="center"/>
    </xf>
    <xf numFmtId="2" fontId="9" fillId="5" borderId="1" xfId="0" applyNumberFormat="1" applyFont="1" applyFill="1" applyBorder="1" applyProtection="1">
      <alignment vertical="center"/>
    </xf>
    <xf numFmtId="0" fontId="9" fillId="0" borderId="1" xfId="0" quotePrefix="1" applyFont="1" applyFill="1" applyBorder="1" applyAlignment="1" applyProtection="1">
      <alignment horizontal="center" vertical="center" wrapText="1"/>
      <protection locked="0"/>
    </xf>
    <xf numFmtId="0" fontId="29" fillId="4" borderId="35" xfId="0" applyFont="1" applyFill="1" applyBorder="1" applyAlignment="1" applyProtection="1">
      <alignment horizontal="center" vertical="center"/>
    </xf>
    <xf numFmtId="0" fontId="9" fillId="0" borderId="1" xfId="0" quotePrefix="1" applyFont="1" applyFill="1" applyBorder="1" applyAlignment="1" applyProtection="1">
      <alignment horizontal="center" vertical="center" shrinkToFit="1"/>
      <protection locked="0"/>
    </xf>
    <xf numFmtId="0" fontId="9" fillId="5" borderId="1" xfId="0" applyFont="1" applyFill="1" applyBorder="1" applyAlignment="1" applyProtection="1">
      <alignment vertical="center" wrapText="1"/>
    </xf>
    <xf numFmtId="0" fontId="7" fillId="4" borderId="1" xfId="0" applyFont="1" applyFill="1" applyBorder="1" applyAlignment="1" applyProtection="1">
      <alignment horizontal="center" vertical="center" wrapText="1"/>
    </xf>
    <xf numFmtId="0" fontId="11" fillId="3" borderId="0" xfId="0" applyFont="1" applyFill="1" applyAlignment="1" applyProtection="1">
      <alignment vertical="center"/>
    </xf>
    <xf numFmtId="38" fontId="9" fillId="0" borderId="1" xfId="1" applyFont="1" applyFill="1" applyBorder="1" applyProtection="1">
      <alignment vertical="center"/>
      <protection locked="0"/>
    </xf>
    <xf numFmtId="0" fontId="9" fillId="0" borderId="34" xfId="2" applyFont="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0" fontId="4" fillId="0" borderId="1" xfId="0" applyFont="1" applyFill="1" applyBorder="1" applyAlignment="1" applyProtection="1">
      <alignment vertical="center" wrapText="1"/>
    </xf>
    <xf numFmtId="0" fontId="7" fillId="4" borderId="1" xfId="0" applyFont="1" applyFill="1" applyBorder="1" applyAlignment="1" applyProtection="1">
      <alignment horizontal="center" vertical="center" wrapText="1"/>
    </xf>
    <xf numFmtId="0" fontId="7" fillId="4" borderId="25" xfId="0" applyFont="1" applyFill="1" applyBorder="1" applyAlignment="1" applyProtection="1">
      <alignment horizontal="center" vertical="center"/>
    </xf>
    <xf numFmtId="0" fontId="7" fillId="4" borderId="26" xfId="0" applyFont="1" applyFill="1" applyBorder="1" applyAlignment="1" applyProtection="1">
      <alignment horizontal="center" vertical="center"/>
    </xf>
    <xf numFmtId="38" fontId="20" fillId="2" borderId="27" xfId="1" applyFont="1" applyFill="1" applyBorder="1" applyAlignment="1" applyProtection="1">
      <alignment vertical="center"/>
    </xf>
    <xf numFmtId="38" fontId="20" fillId="2" borderId="28" xfId="1" applyFont="1" applyFill="1" applyBorder="1" applyAlignment="1" applyProtection="1">
      <alignment vertical="center"/>
    </xf>
    <xf numFmtId="0" fontId="9" fillId="5" borderId="1" xfId="0" applyFont="1" applyFill="1" applyBorder="1" applyAlignment="1" applyProtection="1">
      <alignment vertical="center" wrapText="1"/>
    </xf>
    <xf numFmtId="0" fontId="9" fillId="5" borderId="4" xfId="0" applyFont="1" applyFill="1" applyBorder="1" applyAlignment="1" applyProtection="1">
      <alignment vertical="center" wrapText="1"/>
    </xf>
    <xf numFmtId="0" fontId="9" fillId="5" borderId="5" xfId="0" applyFont="1" applyFill="1" applyBorder="1" applyAlignment="1" applyProtection="1">
      <alignment vertical="center" wrapText="1"/>
    </xf>
    <xf numFmtId="0" fontId="9"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16" fillId="0" borderId="6" xfId="0" applyFont="1" applyBorder="1" applyAlignment="1" applyProtection="1">
      <alignment horizontal="left" vertical="center" wrapText="1"/>
      <protection locked="0"/>
    </xf>
    <xf numFmtId="0" fontId="9" fillId="0" borderId="4" xfId="0" applyFont="1" applyFill="1" applyBorder="1" applyAlignment="1" applyProtection="1">
      <alignment vertical="center" wrapText="1"/>
    </xf>
    <xf numFmtId="0" fontId="9" fillId="0" borderId="18" xfId="0" applyFont="1" applyFill="1" applyBorder="1" applyAlignment="1" applyProtection="1">
      <alignment vertical="center" wrapText="1"/>
    </xf>
    <xf numFmtId="0" fontId="9" fillId="0" borderId="5" xfId="0" applyFont="1" applyFill="1" applyBorder="1" applyAlignment="1" applyProtection="1">
      <alignment vertical="center" wrapText="1"/>
    </xf>
    <xf numFmtId="0" fontId="9" fillId="5" borderId="4" xfId="0" applyFont="1" applyFill="1" applyBorder="1" applyAlignment="1" applyProtection="1">
      <alignment horizontal="left" vertical="center" wrapText="1"/>
    </xf>
    <xf numFmtId="0" fontId="9" fillId="5" borderId="18" xfId="0" applyFont="1" applyFill="1" applyBorder="1" applyAlignment="1" applyProtection="1">
      <alignment horizontal="left" vertical="center" wrapText="1"/>
    </xf>
    <xf numFmtId="0" fontId="9" fillId="5" borderId="5" xfId="0" applyFont="1" applyFill="1" applyBorder="1" applyAlignment="1" applyProtection="1">
      <alignment horizontal="left" vertical="center" wrapText="1"/>
    </xf>
    <xf numFmtId="0" fontId="11" fillId="3" borderId="0" xfId="0" applyFont="1" applyFill="1" applyAlignment="1" applyProtection="1">
      <alignment vertical="center"/>
    </xf>
    <xf numFmtId="0" fontId="11" fillId="8" borderId="0" xfId="0" applyFont="1" applyFill="1" applyAlignment="1" applyProtection="1">
      <alignment horizontal="left" vertical="center"/>
    </xf>
    <xf numFmtId="0" fontId="9" fillId="5" borderId="1" xfId="0" applyFont="1" applyFill="1" applyBorder="1" applyAlignment="1" applyProtection="1">
      <alignment horizontal="left" vertical="center" wrapText="1"/>
    </xf>
    <xf numFmtId="0" fontId="9"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left" vertical="center" wrapText="1"/>
    </xf>
    <xf numFmtId="38" fontId="20" fillId="2" borderId="38" xfId="1" applyFont="1" applyFill="1" applyBorder="1" applyAlignment="1" applyProtection="1">
      <alignment vertical="center"/>
    </xf>
    <xf numFmtId="38" fontId="20" fillId="2" borderId="39" xfId="1" applyFont="1" applyFill="1" applyBorder="1" applyAlignment="1" applyProtection="1">
      <alignment vertical="center"/>
    </xf>
    <xf numFmtId="0" fontId="4" fillId="0" borderId="4" xfId="0" applyFont="1" applyFill="1" applyBorder="1" applyAlignment="1" applyProtection="1">
      <alignment vertical="center" wrapText="1"/>
    </xf>
    <xf numFmtId="0" fontId="4" fillId="0" borderId="18" xfId="0" applyFont="1" applyFill="1" applyBorder="1" applyAlignment="1" applyProtection="1">
      <alignment vertical="center" wrapText="1"/>
    </xf>
    <xf numFmtId="0" fontId="4" fillId="0" borderId="5" xfId="0" applyFont="1" applyFill="1" applyBorder="1" applyAlignment="1" applyProtection="1">
      <alignment vertical="center" wrapText="1"/>
    </xf>
    <xf numFmtId="0" fontId="9" fillId="5" borderId="4" xfId="0" applyFont="1" applyFill="1" applyBorder="1" applyAlignment="1" applyProtection="1">
      <alignment horizontal="center" vertical="center" wrapText="1"/>
    </xf>
    <xf numFmtId="0" fontId="9" fillId="5" borderId="5"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xf>
    <xf numFmtId="0" fontId="0" fillId="0" borderId="5" xfId="0" applyBorder="1" applyAlignment="1" applyProtection="1">
      <alignment horizontal="center" vertical="center"/>
    </xf>
    <xf numFmtId="0" fontId="0" fillId="0" borderId="5" xfId="0" applyBorder="1" applyAlignment="1" applyProtection="1">
      <alignment horizontal="center" vertical="center" wrapText="1"/>
    </xf>
    <xf numFmtId="0" fontId="16" fillId="5" borderId="6" xfId="0" applyFont="1" applyFill="1" applyBorder="1" applyAlignment="1" applyProtection="1">
      <alignment horizontal="left" vertical="center" wrapText="1"/>
    </xf>
    <xf numFmtId="0" fontId="9" fillId="5" borderId="18" xfId="0" applyFont="1" applyFill="1" applyBorder="1" applyAlignment="1" applyProtection="1">
      <alignment vertical="center" wrapText="1"/>
    </xf>
    <xf numFmtId="0" fontId="7" fillId="4" borderId="4" xfId="0" applyFont="1" applyFill="1" applyBorder="1" applyAlignment="1" applyProtection="1">
      <alignment horizontal="center" vertical="center" wrapText="1"/>
    </xf>
    <xf numFmtId="0" fontId="7" fillId="4" borderId="36" xfId="0" applyFont="1" applyFill="1" applyBorder="1" applyAlignment="1" applyProtection="1">
      <alignment horizontal="center" vertical="center"/>
    </xf>
    <xf numFmtId="0" fontId="0" fillId="0" borderId="37" xfId="0" applyBorder="1" applyAlignment="1" applyProtection="1">
      <alignment horizontal="center" vertical="center"/>
    </xf>
    <xf numFmtId="0" fontId="11" fillId="8" borderId="0" xfId="0" applyFont="1" applyFill="1" applyProtection="1">
      <alignment vertical="center"/>
    </xf>
  </cellXfs>
  <cellStyles count="4">
    <cellStyle name="桁区切り" xfId="1" builtinId="6"/>
    <cellStyle name="標準" xfId="0" builtinId="0"/>
    <cellStyle name="標準 2" xfId="3" xr:uid="{32694B3F-61F8-45D4-9144-A86C4031A6DA}"/>
    <cellStyle name="標準 3" xfId="2" xr:uid="{52834284-179F-4523-B416-799E94C1C6B4}"/>
  </cellStyles>
  <dxfs count="0"/>
  <tableStyles count="0" defaultTableStyle="TableStyleMedium9" defaultPivotStyle="PivotStyleLight16"/>
  <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35"/>
  <sheetViews>
    <sheetView showGridLines="0" tabSelected="1" view="pageBreakPreview" zoomScale="70" zoomScaleNormal="60" zoomScaleSheetLayoutView="70" workbookViewId="0"/>
  </sheetViews>
  <sheetFormatPr defaultColWidth="9" defaultRowHeight="14.25" x14ac:dyDescent="0.15"/>
  <cols>
    <col min="1" max="1" width="3.625" style="11" customWidth="1"/>
    <col min="2" max="2" width="15.625" style="11" customWidth="1"/>
    <col min="3" max="3" width="16.875" style="11" customWidth="1"/>
    <col min="4" max="4" width="32.625" style="11" customWidth="1"/>
    <col min="5" max="5" width="15.375" style="11" customWidth="1"/>
    <col min="6" max="6" width="13.125" style="11" customWidth="1"/>
    <col min="7" max="7" width="15.5" style="11" customWidth="1"/>
    <col min="8" max="8" width="18.375" style="11" bestFit="1" customWidth="1"/>
    <col min="9" max="9" width="111" style="11" customWidth="1"/>
    <col min="10" max="10" width="20.625" style="11" customWidth="1"/>
    <col min="11" max="11" width="39.75" style="11" customWidth="1"/>
    <col min="12" max="16384" width="9" style="11"/>
  </cols>
  <sheetData>
    <row r="1" spans="1:11" ht="18" customHeight="1" x14ac:dyDescent="0.15">
      <c r="K1" s="12" t="s">
        <v>148</v>
      </c>
    </row>
    <row r="2" spans="1:11" ht="18" customHeight="1" x14ac:dyDescent="0.15">
      <c r="K2" s="12" t="s">
        <v>168</v>
      </c>
    </row>
    <row r="3" spans="1:11" s="15" customFormat="1" ht="27.75" customHeight="1" x14ac:dyDescent="0.15">
      <c r="A3" s="13" t="s">
        <v>123</v>
      </c>
      <c r="B3" s="13"/>
      <c r="C3" s="13"/>
      <c r="D3" s="13"/>
      <c r="E3" s="13"/>
      <c r="F3" s="13"/>
      <c r="G3" s="13"/>
      <c r="H3" s="13"/>
      <c r="I3" s="13"/>
      <c r="J3" s="13"/>
      <c r="K3" s="14"/>
    </row>
    <row r="5" spans="1:11" ht="18.75" customHeight="1" x14ac:dyDescent="0.15">
      <c r="A5" s="16" t="s">
        <v>124</v>
      </c>
      <c r="B5" s="16"/>
    </row>
    <row r="6" spans="1:11" ht="18.75" customHeight="1" x14ac:dyDescent="0.15">
      <c r="A6" s="16"/>
      <c r="B6" s="17" t="s">
        <v>9</v>
      </c>
      <c r="C6" s="17" t="s">
        <v>10</v>
      </c>
      <c r="D6" s="17" t="s">
        <v>11</v>
      </c>
      <c r="E6" s="17" t="s">
        <v>12</v>
      </c>
      <c r="F6" s="17" t="s">
        <v>13</v>
      </c>
      <c r="G6" s="17" t="s">
        <v>14</v>
      </c>
      <c r="H6" s="17" t="s">
        <v>15</v>
      </c>
      <c r="I6" s="17" t="s">
        <v>16</v>
      </c>
      <c r="J6" s="17" t="s">
        <v>17</v>
      </c>
      <c r="K6" s="17" t="s">
        <v>18</v>
      </c>
    </row>
    <row r="7" spans="1:11" s="18" customFormat="1" ht="39" customHeight="1" x14ac:dyDescent="0.15">
      <c r="B7" s="17" t="s">
        <v>19</v>
      </c>
      <c r="C7" s="17" t="s">
        <v>20</v>
      </c>
      <c r="D7" s="17" t="s">
        <v>21</v>
      </c>
      <c r="E7" s="17" t="s">
        <v>22</v>
      </c>
      <c r="F7" s="17" t="s">
        <v>23</v>
      </c>
      <c r="G7" s="17" t="s">
        <v>24</v>
      </c>
      <c r="H7" s="17" t="s">
        <v>25</v>
      </c>
      <c r="I7" s="17" t="s">
        <v>26</v>
      </c>
      <c r="J7" s="17" t="s">
        <v>27</v>
      </c>
      <c r="K7" s="17" t="s">
        <v>28</v>
      </c>
    </row>
    <row r="8" spans="1:11" ht="232.5" customHeight="1" x14ac:dyDescent="0.15">
      <c r="B8" s="19" t="s">
        <v>37</v>
      </c>
      <c r="C8" s="20" t="s">
        <v>117</v>
      </c>
      <c r="D8" s="21" t="s">
        <v>125</v>
      </c>
      <c r="E8" s="8">
        <v>787800</v>
      </c>
      <c r="F8" s="21" t="s">
        <v>126</v>
      </c>
      <c r="G8" s="9" t="s">
        <v>44</v>
      </c>
      <c r="H8" s="9" t="s">
        <v>45</v>
      </c>
      <c r="I8" s="10" t="s">
        <v>127</v>
      </c>
      <c r="J8" s="10" t="s">
        <v>38</v>
      </c>
      <c r="K8" s="10" t="s">
        <v>56</v>
      </c>
    </row>
    <row r="9" spans="1:11" ht="232.5" customHeight="1" x14ac:dyDescent="0.15">
      <c r="B9" s="19" t="s">
        <v>49</v>
      </c>
      <c r="C9" s="20" t="s">
        <v>117</v>
      </c>
      <c r="D9" s="21" t="s">
        <v>128</v>
      </c>
      <c r="E9" s="8"/>
      <c r="F9" s="21" t="s">
        <v>46</v>
      </c>
      <c r="G9" s="9" t="s">
        <v>44</v>
      </c>
      <c r="H9" s="9" t="s">
        <v>45</v>
      </c>
      <c r="I9" s="10" t="s">
        <v>127</v>
      </c>
      <c r="J9" s="10" t="s">
        <v>38</v>
      </c>
      <c r="K9" s="10" t="s">
        <v>61</v>
      </c>
    </row>
    <row r="10" spans="1:11" ht="232.5" customHeight="1" x14ac:dyDescent="0.15">
      <c r="B10" s="19" t="s">
        <v>60</v>
      </c>
      <c r="C10" s="20" t="s">
        <v>116</v>
      </c>
      <c r="D10" s="21" t="s">
        <v>129</v>
      </c>
      <c r="E10" s="8"/>
      <c r="F10" s="21" t="s">
        <v>126</v>
      </c>
      <c r="G10" s="9" t="s">
        <v>44</v>
      </c>
      <c r="H10" s="9" t="s">
        <v>45</v>
      </c>
      <c r="I10" s="10" t="s">
        <v>127</v>
      </c>
      <c r="J10" s="10" t="s">
        <v>38</v>
      </c>
      <c r="K10" s="10" t="s">
        <v>56</v>
      </c>
    </row>
    <row r="11" spans="1:11" ht="8.25" customHeight="1" x14ac:dyDescent="0.15"/>
    <row r="12" spans="1:11" ht="20.100000000000001" customHeight="1" x14ac:dyDescent="0.15">
      <c r="A12" s="16" t="s">
        <v>130</v>
      </c>
    </row>
    <row r="13" spans="1:11" ht="20.100000000000001" customHeight="1" x14ac:dyDescent="0.15">
      <c r="B13" s="17" t="s">
        <v>9</v>
      </c>
      <c r="C13" s="144" t="s">
        <v>10</v>
      </c>
      <c r="D13" s="144"/>
      <c r="E13" s="17" t="s">
        <v>11</v>
      </c>
      <c r="F13" s="17" t="s">
        <v>12</v>
      </c>
      <c r="G13" s="144" t="s">
        <v>13</v>
      </c>
      <c r="H13" s="144"/>
      <c r="I13" s="144"/>
      <c r="J13" s="144" t="s">
        <v>14</v>
      </c>
      <c r="K13" s="144"/>
    </row>
    <row r="14" spans="1:11" ht="39" customHeight="1" x14ac:dyDescent="0.15">
      <c r="B14" s="17" t="s">
        <v>20</v>
      </c>
      <c r="C14" s="144" t="s">
        <v>21</v>
      </c>
      <c r="D14" s="144"/>
      <c r="E14" s="17" t="s">
        <v>22</v>
      </c>
      <c r="F14" s="17" t="s">
        <v>23</v>
      </c>
      <c r="G14" s="144" t="s">
        <v>25</v>
      </c>
      <c r="H14" s="144"/>
      <c r="I14" s="144"/>
      <c r="J14" s="144" t="s">
        <v>28</v>
      </c>
      <c r="K14" s="144"/>
    </row>
    <row r="15" spans="1:11" ht="64.5" customHeight="1" x14ac:dyDescent="0.15">
      <c r="B15" s="20" t="s">
        <v>115</v>
      </c>
      <c r="C15" s="150" t="s">
        <v>131</v>
      </c>
      <c r="D15" s="151"/>
      <c r="E15" s="5">
        <v>3.7699999999999997E-2</v>
      </c>
      <c r="F15" s="21" t="s">
        <v>132</v>
      </c>
      <c r="G15" s="152" t="s">
        <v>120</v>
      </c>
      <c r="H15" s="152"/>
      <c r="I15" s="152"/>
      <c r="J15" s="142" t="s">
        <v>57</v>
      </c>
      <c r="K15" s="142"/>
    </row>
    <row r="16" spans="1:11" ht="64.5" customHeight="1" x14ac:dyDescent="0.15">
      <c r="B16" s="20" t="s">
        <v>115</v>
      </c>
      <c r="C16" s="150" t="s">
        <v>133</v>
      </c>
      <c r="D16" s="151"/>
      <c r="E16" s="6">
        <v>44.8</v>
      </c>
      <c r="F16" s="21" t="s">
        <v>47</v>
      </c>
      <c r="G16" s="152" t="s">
        <v>120</v>
      </c>
      <c r="H16" s="152"/>
      <c r="I16" s="152"/>
      <c r="J16" s="142" t="s">
        <v>50</v>
      </c>
      <c r="K16" s="142"/>
    </row>
    <row r="17" spans="1:11" ht="64.5" customHeight="1" x14ac:dyDescent="0.15">
      <c r="B17" s="20" t="s">
        <v>114</v>
      </c>
      <c r="C17" s="150" t="s">
        <v>134</v>
      </c>
      <c r="D17" s="151"/>
      <c r="E17" s="5"/>
      <c r="F17" s="21" t="s">
        <v>132</v>
      </c>
      <c r="G17" s="152" t="s">
        <v>120</v>
      </c>
      <c r="H17" s="152"/>
      <c r="I17" s="152"/>
      <c r="J17" s="142" t="s">
        <v>56</v>
      </c>
      <c r="K17" s="142"/>
    </row>
    <row r="18" spans="1:11" ht="51.75" customHeight="1" x14ac:dyDescent="0.15">
      <c r="B18" s="20" t="s">
        <v>119</v>
      </c>
      <c r="C18" s="150" t="s">
        <v>107</v>
      </c>
      <c r="D18" s="151"/>
      <c r="E18" s="5">
        <v>5.4300000000000001E-2</v>
      </c>
      <c r="F18" s="20" t="s">
        <v>55</v>
      </c>
      <c r="G18" s="152" t="s">
        <v>121</v>
      </c>
      <c r="H18" s="152"/>
      <c r="I18" s="152"/>
      <c r="J18" s="142" t="s">
        <v>56</v>
      </c>
      <c r="K18" s="142"/>
    </row>
    <row r="19" spans="1:11" ht="51.75" customHeight="1" x14ac:dyDescent="0.15">
      <c r="B19" s="20" t="s">
        <v>119</v>
      </c>
      <c r="C19" s="150" t="s">
        <v>107</v>
      </c>
      <c r="D19" s="151"/>
      <c r="E19" s="5"/>
      <c r="F19" s="20" t="s">
        <v>55</v>
      </c>
      <c r="G19" s="152" t="s">
        <v>121</v>
      </c>
      <c r="H19" s="152"/>
      <c r="I19" s="152"/>
      <c r="J19" s="142" t="s">
        <v>50</v>
      </c>
      <c r="K19" s="142"/>
    </row>
    <row r="20" spans="1:11" ht="51.75" customHeight="1" x14ac:dyDescent="0.15">
      <c r="B20" s="20" t="s">
        <v>118</v>
      </c>
      <c r="C20" s="150" t="s">
        <v>109</v>
      </c>
      <c r="D20" s="151"/>
      <c r="E20" s="5"/>
      <c r="F20" s="20" t="s">
        <v>55</v>
      </c>
      <c r="G20" s="152" t="s">
        <v>121</v>
      </c>
      <c r="H20" s="152"/>
      <c r="I20" s="152"/>
      <c r="J20" s="142" t="s">
        <v>56</v>
      </c>
      <c r="K20" s="142"/>
    </row>
    <row r="21" spans="1:11" ht="107.45" customHeight="1" x14ac:dyDescent="0.15">
      <c r="B21" s="20" t="s">
        <v>135</v>
      </c>
      <c r="C21" s="150" t="s">
        <v>136</v>
      </c>
      <c r="D21" s="151"/>
      <c r="E21" s="5">
        <v>7.2599999999999998E-2</v>
      </c>
      <c r="F21" s="20" t="s">
        <v>55</v>
      </c>
      <c r="G21" s="153" t="s">
        <v>137</v>
      </c>
      <c r="H21" s="153"/>
      <c r="I21" s="153"/>
      <c r="J21" s="142" t="s">
        <v>35</v>
      </c>
      <c r="K21" s="142"/>
    </row>
    <row r="22" spans="1:11" ht="107.45" customHeight="1" x14ac:dyDescent="0.15">
      <c r="B22" s="20" t="s">
        <v>138</v>
      </c>
      <c r="C22" s="150" t="s">
        <v>139</v>
      </c>
      <c r="D22" s="151"/>
      <c r="E22" s="5"/>
      <c r="F22" s="20" t="s">
        <v>55</v>
      </c>
      <c r="G22" s="152" t="s">
        <v>140</v>
      </c>
      <c r="H22" s="152"/>
      <c r="I22" s="152"/>
      <c r="J22" s="142" t="s">
        <v>35</v>
      </c>
      <c r="K22" s="142"/>
    </row>
    <row r="23" spans="1:11" ht="51.75" customHeight="1" x14ac:dyDescent="0.15">
      <c r="B23" s="20" t="s">
        <v>104</v>
      </c>
      <c r="C23" s="150" t="s">
        <v>141</v>
      </c>
      <c r="D23" s="151"/>
      <c r="E23" s="7">
        <v>0.98</v>
      </c>
      <c r="F23" s="20" t="s">
        <v>35</v>
      </c>
      <c r="G23" s="154" t="s">
        <v>142</v>
      </c>
      <c r="H23" s="155"/>
      <c r="I23" s="156"/>
      <c r="J23" s="157" t="s">
        <v>35</v>
      </c>
      <c r="K23" s="158"/>
    </row>
    <row r="24" spans="1:11" ht="51.75" customHeight="1" x14ac:dyDescent="0.15">
      <c r="B24" s="20" t="s">
        <v>105</v>
      </c>
      <c r="C24" s="149" t="s">
        <v>62</v>
      </c>
      <c r="D24" s="149"/>
      <c r="E24" s="20">
        <f>'MPS(calc_process)_1'!F51</f>
        <v>0.89</v>
      </c>
      <c r="F24" s="20" t="s">
        <v>35</v>
      </c>
      <c r="G24" s="152" t="s">
        <v>36</v>
      </c>
      <c r="H24" s="152"/>
      <c r="I24" s="152"/>
      <c r="J24" s="142" t="s">
        <v>35</v>
      </c>
      <c r="K24" s="142"/>
    </row>
    <row r="25" spans="1:11" ht="51.75" customHeight="1" x14ac:dyDescent="0.15">
      <c r="B25" s="20" t="s">
        <v>65</v>
      </c>
      <c r="C25" s="150" t="s">
        <v>143</v>
      </c>
      <c r="D25" s="151"/>
      <c r="E25" s="7">
        <v>0.93</v>
      </c>
      <c r="F25" s="20" t="s">
        <v>35</v>
      </c>
      <c r="G25" s="159" t="s">
        <v>111</v>
      </c>
      <c r="H25" s="159"/>
      <c r="I25" s="159"/>
      <c r="J25" s="142" t="s">
        <v>35</v>
      </c>
      <c r="K25" s="142"/>
    </row>
    <row r="26" spans="1:11" ht="51.75" customHeight="1" x14ac:dyDescent="0.15">
      <c r="B26" s="20" t="s">
        <v>144</v>
      </c>
      <c r="C26" s="149" t="s">
        <v>98</v>
      </c>
      <c r="D26" s="149"/>
      <c r="E26" s="7">
        <v>0.84899999999999998</v>
      </c>
      <c r="F26" s="20" t="s">
        <v>35</v>
      </c>
      <c r="G26" s="160" t="s">
        <v>112</v>
      </c>
      <c r="H26" s="161"/>
      <c r="I26" s="162"/>
      <c r="J26" s="142" t="s">
        <v>35</v>
      </c>
      <c r="K26" s="142"/>
    </row>
    <row r="27" spans="1:11" ht="6.75" customHeight="1" x14ac:dyDescent="0.15">
      <c r="B27" s="23"/>
      <c r="C27" s="23"/>
      <c r="D27" s="23"/>
      <c r="E27" s="23"/>
      <c r="F27" s="23"/>
      <c r="G27" s="23"/>
      <c r="H27" s="23"/>
      <c r="I27" s="23"/>
      <c r="J27" s="23"/>
      <c r="K27" s="23"/>
    </row>
    <row r="28" spans="1:11" ht="18.75" customHeight="1" x14ac:dyDescent="0.15">
      <c r="A28" s="24" t="s">
        <v>145</v>
      </c>
      <c r="B28" s="24"/>
    </row>
    <row r="29" spans="1:11" ht="17.25" thickBot="1" x14ac:dyDescent="0.2">
      <c r="B29" s="145" t="s">
        <v>146</v>
      </c>
      <c r="C29" s="146"/>
      <c r="D29" s="25" t="s">
        <v>23</v>
      </c>
    </row>
    <row r="30" spans="1:11" ht="19.5" thickBot="1" x14ac:dyDescent="0.2">
      <c r="B30" s="147">
        <f>ROUNDDOWN('MPS(calc_process)_1'!G6, 0)</f>
        <v>761</v>
      </c>
      <c r="C30" s="148"/>
      <c r="D30" s="26" t="s">
        <v>51</v>
      </c>
    </row>
    <row r="31" spans="1:11" ht="20.100000000000001" customHeight="1" x14ac:dyDescent="0.15">
      <c r="B31" s="27"/>
      <c r="C31" s="27"/>
      <c r="F31" s="28"/>
      <c r="G31" s="28"/>
    </row>
    <row r="32" spans="1:11" ht="18.75" customHeight="1" x14ac:dyDescent="0.15">
      <c r="A32" s="16" t="s">
        <v>8</v>
      </c>
    </row>
    <row r="33" spans="2:10" ht="18" customHeight="1" x14ac:dyDescent="0.15">
      <c r="B33" s="29" t="s">
        <v>30</v>
      </c>
      <c r="C33" s="143" t="s">
        <v>31</v>
      </c>
      <c r="D33" s="143"/>
      <c r="E33" s="143"/>
      <c r="F33" s="143"/>
      <c r="G33" s="143"/>
      <c r="H33" s="143"/>
      <c r="I33" s="143"/>
      <c r="J33" s="30"/>
    </row>
    <row r="34" spans="2:10" ht="18" customHeight="1" x14ac:dyDescent="0.15">
      <c r="B34" s="29" t="s">
        <v>29</v>
      </c>
      <c r="C34" s="143" t="s">
        <v>32</v>
      </c>
      <c r="D34" s="143"/>
      <c r="E34" s="143"/>
      <c r="F34" s="143"/>
      <c r="G34" s="143"/>
      <c r="H34" s="143"/>
      <c r="I34" s="143"/>
      <c r="J34" s="30"/>
    </row>
    <row r="35" spans="2:10" ht="18" customHeight="1" x14ac:dyDescent="0.15">
      <c r="B35" s="29" t="s">
        <v>33</v>
      </c>
      <c r="C35" s="143" t="s">
        <v>34</v>
      </c>
      <c r="D35" s="143"/>
      <c r="E35" s="143"/>
      <c r="F35" s="143"/>
      <c r="G35" s="143"/>
      <c r="H35" s="143"/>
      <c r="I35" s="143"/>
      <c r="J35" s="30"/>
    </row>
  </sheetData>
  <sheetProtection algorithmName="SHA-512" hashValue="jhnVuUZwUScFmztknnsIWlQCdCaPbyDNjAN5iy2OL0kY2nknL0DmlNGs66kEGB8jYidlN/sotKt9qJaQjd3ukQ==" saltValue="SYutQJWonH6KTdokrf3vcw==" spinCount="100000" sheet="1" objects="1" scenarios="1" formatCells="0" formatRows="0"/>
  <mergeCells count="47">
    <mergeCell ref="C17:D17"/>
    <mergeCell ref="G17:I17"/>
    <mergeCell ref="J17:K17"/>
    <mergeCell ref="J19:K19"/>
    <mergeCell ref="C19:D19"/>
    <mergeCell ref="G19:I19"/>
    <mergeCell ref="J18:K18"/>
    <mergeCell ref="G18:I18"/>
    <mergeCell ref="C18:D18"/>
    <mergeCell ref="C26:D26"/>
    <mergeCell ref="C25:D25"/>
    <mergeCell ref="G25:I25"/>
    <mergeCell ref="G26:I26"/>
    <mergeCell ref="C20:D20"/>
    <mergeCell ref="G20:I20"/>
    <mergeCell ref="C22:D22"/>
    <mergeCell ref="G22:I22"/>
    <mergeCell ref="G13:I13"/>
    <mergeCell ref="G14:I14"/>
    <mergeCell ref="G24:I24"/>
    <mergeCell ref="G23:I23"/>
    <mergeCell ref="J24:K24"/>
    <mergeCell ref="J23:K23"/>
    <mergeCell ref="J15:K15"/>
    <mergeCell ref="J21:K21"/>
    <mergeCell ref="G16:I16"/>
    <mergeCell ref="J16:K16"/>
    <mergeCell ref="J13:K13"/>
    <mergeCell ref="J14:K14"/>
    <mergeCell ref="J22:K22"/>
    <mergeCell ref="J20:K20"/>
    <mergeCell ref="J25:K25"/>
    <mergeCell ref="J26:K26"/>
    <mergeCell ref="C34:I34"/>
    <mergeCell ref="C35:I35"/>
    <mergeCell ref="C13:D13"/>
    <mergeCell ref="C14:D14"/>
    <mergeCell ref="B29:C29"/>
    <mergeCell ref="B30:C30"/>
    <mergeCell ref="C33:I33"/>
    <mergeCell ref="C24:D24"/>
    <mergeCell ref="C23:D23"/>
    <mergeCell ref="C15:D15"/>
    <mergeCell ref="G15:I15"/>
    <mergeCell ref="C21:D21"/>
    <mergeCell ref="G21:I21"/>
    <mergeCell ref="C16:D16"/>
  </mergeCells>
  <phoneticPr fontId="3"/>
  <pageMargins left="0.70866141732283472" right="0.70866141732283472" top="0.42" bottom="0.45" header="0.31496062992125984" footer="0.31496062992125984"/>
  <pageSetup paperSize="9" scale="3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5B7E5-16C3-40E2-B93B-9010FA4181D8}">
  <sheetPr>
    <tabColor theme="5" tint="0.39997558519241921"/>
  </sheetPr>
  <dimension ref="A1:K51"/>
  <sheetViews>
    <sheetView showGridLines="0" view="pageBreakPreview" zoomScale="70" zoomScaleNormal="100" zoomScaleSheetLayoutView="70" workbookViewId="0"/>
  </sheetViews>
  <sheetFormatPr defaultColWidth="9" defaultRowHeight="14.25" x14ac:dyDescent="0.15"/>
  <cols>
    <col min="1" max="4" width="3.625" style="11" customWidth="1"/>
    <col min="5" max="5" width="53.375" style="11" customWidth="1"/>
    <col min="6" max="6" width="21.375" style="11" customWidth="1"/>
    <col min="7" max="7" width="20.25" style="11" customWidth="1"/>
    <col min="8" max="8" width="14.625" style="11" customWidth="1"/>
    <col min="9" max="9" width="14.75" style="31" customWidth="1"/>
    <col min="10" max="16384" width="9" style="11"/>
  </cols>
  <sheetData>
    <row r="1" spans="1:11" ht="18" customHeight="1" x14ac:dyDescent="0.15">
      <c r="I1" s="12" t="str">
        <f>'MPS(input)_2'!K1</f>
        <v>Monitoring Spreadsheet: JCM_TH_AM010_ver01.0</v>
      </c>
    </row>
    <row r="2" spans="1:11" ht="18" customHeight="1" x14ac:dyDescent="0.15">
      <c r="I2" s="12" t="str">
        <f>'MPS(input)_2'!K2</f>
        <v>Reference Number: TH018</v>
      </c>
    </row>
    <row r="3" spans="1:11" ht="27.75" customHeight="1" x14ac:dyDescent="0.15">
      <c r="A3" s="186" t="s">
        <v>159</v>
      </c>
      <c r="B3" s="186"/>
      <c r="C3" s="186"/>
      <c r="D3" s="186"/>
      <c r="E3" s="186"/>
      <c r="F3" s="186"/>
      <c r="G3" s="186"/>
      <c r="H3" s="186"/>
      <c r="I3" s="186"/>
    </row>
    <row r="4" spans="1:11" ht="11.25" customHeight="1" thickBot="1" x14ac:dyDescent="0.2"/>
    <row r="5" spans="1:11" ht="18.75" customHeight="1" thickBot="1" x14ac:dyDescent="0.2">
      <c r="A5" s="32" t="s">
        <v>2</v>
      </c>
      <c r="B5" s="33"/>
      <c r="C5" s="33"/>
      <c r="D5" s="33"/>
      <c r="E5" s="34"/>
      <c r="F5" s="35" t="s">
        <v>6</v>
      </c>
      <c r="G5" s="36" t="s">
        <v>0</v>
      </c>
      <c r="H5" s="36" t="s">
        <v>1</v>
      </c>
      <c r="I5" s="37" t="s">
        <v>7</v>
      </c>
    </row>
    <row r="6" spans="1:11" ht="18.75" customHeight="1" thickBot="1" x14ac:dyDescent="0.2">
      <c r="A6" s="38"/>
      <c r="B6" s="39" t="s">
        <v>58</v>
      </c>
      <c r="C6" s="39"/>
      <c r="D6" s="40"/>
      <c r="E6" s="41"/>
      <c r="F6" s="42" t="s">
        <v>76</v>
      </c>
      <c r="G6" s="43">
        <f>G13-G27</f>
        <v>0</v>
      </c>
      <c r="H6" s="44" t="s">
        <v>39</v>
      </c>
      <c r="I6" s="45" t="s">
        <v>42</v>
      </c>
    </row>
    <row r="7" spans="1:11" ht="18.75" customHeight="1" x14ac:dyDescent="0.15">
      <c r="A7" s="46" t="s">
        <v>3</v>
      </c>
      <c r="B7" s="47"/>
      <c r="C7" s="47"/>
      <c r="D7" s="48"/>
      <c r="E7" s="49"/>
      <c r="F7" s="50"/>
      <c r="G7" s="51"/>
      <c r="H7" s="50"/>
      <c r="I7" s="52"/>
      <c r="J7" s="53"/>
      <c r="K7" s="53"/>
    </row>
    <row r="8" spans="1:11" ht="18.75" customHeight="1" x14ac:dyDescent="0.15">
      <c r="A8" s="54"/>
      <c r="B8" s="55" t="s">
        <v>96</v>
      </c>
      <c r="C8" s="56"/>
      <c r="D8" s="56"/>
      <c r="E8" s="57"/>
      <c r="F8" s="58" t="s">
        <v>69</v>
      </c>
      <c r="G8" s="59">
        <f>'MRS(input)_2'!F23</f>
        <v>0</v>
      </c>
      <c r="H8" s="60" t="s">
        <v>35</v>
      </c>
      <c r="I8" s="61" t="s">
        <v>63</v>
      </c>
    </row>
    <row r="9" spans="1:11" ht="18.75" customHeight="1" x14ac:dyDescent="0.15">
      <c r="A9" s="54"/>
      <c r="B9" s="55" t="s">
        <v>62</v>
      </c>
      <c r="C9" s="56"/>
      <c r="D9" s="56"/>
      <c r="E9" s="57"/>
      <c r="F9" s="58" t="s">
        <v>69</v>
      </c>
      <c r="G9" s="59">
        <f>'MRS(input)_2'!F24</f>
        <v>0.89</v>
      </c>
      <c r="H9" s="60" t="s">
        <v>35</v>
      </c>
      <c r="I9" s="45" t="s">
        <v>64</v>
      </c>
    </row>
    <row r="10" spans="1:11" ht="18.75" customHeight="1" x14ac:dyDescent="0.15">
      <c r="A10" s="54"/>
      <c r="B10" s="55" t="s">
        <v>97</v>
      </c>
      <c r="C10" s="56"/>
      <c r="D10" s="56"/>
      <c r="E10" s="57"/>
      <c r="F10" s="58" t="s">
        <v>69</v>
      </c>
      <c r="G10" s="59">
        <f>'MRS(input)_2'!F25</f>
        <v>0.93</v>
      </c>
      <c r="H10" s="60" t="s">
        <v>35</v>
      </c>
      <c r="I10" s="62" t="s">
        <v>65</v>
      </c>
    </row>
    <row r="11" spans="1:11" ht="18.75" customHeight="1" x14ac:dyDescent="0.15">
      <c r="A11" s="54"/>
      <c r="B11" s="55" t="s">
        <v>98</v>
      </c>
      <c r="C11" s="56"/>
      <c r="D11" s="56"/>
      <c r="E11" s="57"/>
      <c r="F11" s="58" t="s">
        <v>69</v>
      </c>
      <c r="G11" s="59">
        <f>'MRS(input)_2'!F26</f>
        <v>0.88</v>
      </c>
      <c r="H11" s="60" t="s">
        <v>35</v>
      </c>
      <c r="I11" s="63" t="s">
        <v>103</v>
      </c>
    </row>
    <row r="12" spans="1:11" ht="18.75" customHeight="1" thickBot="1" x14ac:dyDescent="0.2">
      <c r="A12" s="46" t="s">
        <v>4</v>
      </c>
      <c r="B12" s="64"/>
      <c r="C12" s="65"/>
      <c r="D12" s="66"/>
      <c r="E12" s="66"/>
      <c r="F12" s="66"/>
      <c r="G12" s="67"/>
      <c r="H12" s="67"/>
      <c r="I12" s="68"/>
    </row>
    <row r="13" spans="1:11" ht="18.75" customHeight="1" thickBot="1" x14ac:dyDescent="0.2">
      <c r="A13" s="69"/>
      <c r="B13" s="70" t="s">
        <v>59</v>
      </c>
      <c r="C13" s="71"/>
      <c r="D13" s="72"/>
      <c r="E13" s="72"/>
      <c r="F13" s="58" t="s">
        <v>69</v>
      </c>
      <c r="G13" s="73">
        <f>G14*G17*G20*G22/G23+G15*G18*G20*G22/G23+G16*G19*G21*G24/G25</f>
        <v>0</v>
      </c>
      <c r="H13" s="74" t="s">
        <v>51</v>
      </c>
      <c r="I13" s="62" t="s">
        <v>52</v>
      </c>
    </row>
    <row r="14" spans="1:11" ht="32.450000000000003" customHeight="1" x14ac:dyDescent="0.15">
      <c r="A14" s="54"/>
      <c r="B14" s="75"/>
      <c r="C14" s="163" t="s">
        <v>99</v>
      </c>
      <c r="D14" s="164"/>
      <c r="E14" s="165"/>
      <c r="F14" s="76" t="s">
        <v>70</v>
      </c>
      <c r="G14" s="77">
        <f>'MRS(input)_2'!F8</f>
        <v>0</v>
      </c>
      <c r="H14" s="22" t="s">
        <v>53</v>
      </c>
      <c r="I14" s="78" t="s">
        <v>117</v>
      </c>
    </row>
    <row r="15" spans="1:11" ht="33" customHeight="1" x14ac:dyDescent="0.15">
      <c r="A15" s="54"/>
      <c r="B15" s="75"/>
      <c r="C15" s="163" t="s">
        <v>100</v>
      </c>
      <c r="D15" s="164"/>
      <c r="E15" s="165"/>
      <c r="F15" s="58" t="s">
        <v>71</v>
      </c>
      <c r="G15" s="79">
        <f>'MRS(input)_2'!F9</f>
        <v>0</v>
      </c>
      <c r="H15" s="22" t="s">
        <v>46</v>
      </c>
      <c r="I15" s="78" t="s">
        <v>117</v>
      </c>
    </row>
    <row r="16" spans="1:11" ht="33" customHeight="1" x14ac:dyDescent="0.15">
      <c r="A16" s="54"/>
      <c r="B16" s="75"/>
      <c r="C16" s="163" t="s">
        <v>101</v>
      </c>
      <c r="D16" s="164"/>
      <c r="E16" s="165"/>
      <c r="F16" s="76" t="s">
        <v>70</v>
      </c>
      <c r="G16" s="79">
        <f>'MRS(input)_2'!F10</f>
        <v>0</v>
      </c>
      <c r="H16" s="22" t="s">
        <v>53</v>
      </c>
      <c r="I16" s="78" t="s">
        <v>116</v>
      </c>
    </row>
    <row r="17" spans="1:9" ht="33" customHeight="1" x14ac:dyDescent="0.15">
      <c r="A17" s="54"/>
      <c r="B17" s="80"/>
      <c r="C17" s="163" t="s">
        <v>66</v>
      </c>
      <c r="D17" s="164"/>
      <c r="E17" s="165"/>
      <c r="F17" s="76" t="s">
        <v>70</v>
      </c>
      <c r="G17" s="112">
        <f>'MRS(input)_2'!F15</f>
        <v>0</v>
      </c>
      <c r="H17" s="82" t="s">
        <v>54</v>
      </c>
      <c r="I17" s="83" t="s">
        <v>115</v>
      </c>
    </row>
    <row r="18" spans="1:9" ht="33" customHeight="1" x14ac:dyDescent="0.15">
      <c r="A18" s="54"/>
      <c r="B18" s="80"/>
      <c r="C18" s="163" t="s">
        <v>67</v>
      </c>
      <c r="D18" s="164"/>
      <c r="E18" s="165"/>
      <c r="F18" s="58" t="s">
        <v>71</v>
      </c>
      <c r="G18" s="113">
        <f>'MRS(input)_2'!F16</f>
        <v>0</v>
      </c>
      <c r="H18" s="85" t="s">
        <v>43</v>
      </c>
      <c r="I18" s="83" t="s">
        <v>115</v>
      </c>
    </row>
    <row r="19" spans="1:9" ht="33" customHeight="1" x14ac:dyDescent="0.15">
      <c r="A19" s="54"/>
      <c r="B19" s="80"/>
      <c r="C19" s="163" t="s">
        <v>68</v>
      </c>
      <c r="D19" s="164"/>
      <c r="E19" s="165"/>
      <c r="F19" s="76" t="s">
        <v>70</v>
      </c>
      <c r="G19" s="112">
        <f>'MRS(input)_2'!F17</f>
        <v>3.7699999999999997E-2</v>
      </c>
      <c r="H19" s="87" t="s">
        <v>54</v>
      </c>
      <c r="I19" s="88" t="s">
        <v>114</v>
      </c>
    </row>
    <row r="20" spans="1:9" ht="42" customHeight="1" x14ac:dyDescent="0.15">
      <c r="A20" s="54"/>
      <c r="B20" s="75"/>
      <c r="C20" s="89" t="s">
        <v>73</v>
      </c>
      <c r="D20" s="90"/>
      <c r="E20" s="90"/>
      <c r="F20" s="91" t="s">
        <v>72</v>
      </c>
      <c r="G20" s="112">
        <f>'MRS(input)_2'!F21</f>
        <v>0</v>
      </c>
      <c r="H20" s="74" t="s">
        <v>55</v>
      </c>
      <c r="I20" s="114" t="s">
        <v>122</v>
      </c>
    </row>
    <row r="21" spans="1:9" ht="42" customHeight="1" x14ac:dyDescent="0.15">
      <c r="A21" s="54"/>
      <c r="B21" s="70"/>
      <c r="C21" s="89" t="s">
        <v>94</v>
      </c>
      <c r="D21" s="90"/>
      <c r="E21" s="90"/>
      <c r="F21" s="91" t="s">
        <v>72</v>
      </c>
      <c r="G21" s="112">
        <f>'MRS(input)_2'!F22</f>
        <v>7.2599999999999998E-2</v>
      </c>
      <c r="H21" s="74" t="s">
        <v>55</v>
      </c>
      <c r="I21" s="114" t="s">
        <v>113</v>
      </c>
    </row>
    <row r="22" spans="1:9" ht="18.75" customHeight="1" x14ac:dyDescent="0.15">
      <c r="A22" s="69"/>
      <c r="B22" s="70"/>
      <c r="C22" s="95" t="s">
        <v>102</v>
      </c>
      <c r="D22" s="96"/>
      <c r="E22" s="96"/>
      <c r="F22" s="58" t="s">
        <v>69</v>
      </c>
      <c r="G22" s="59">
        <f>G8</f>
        <v>0</v>
      </c>
      <c r="H22" s="60" t="s">
        <v>35</v>
      </c>
      <c r="I22" s="63" t="s">
        <v>104</v>
      </c>
    </row>
    <row r="23" spans="1:9" ht="18.75" customHeight="1" x14ac:dyDescent="0.15">
      <c r="A23" s="69"/>
      <c r="B23" s="70"/>
      <c r="C23" s="95" t="s">
        <v>62</v>
      </c>
      <c r="D23" s="96"/>
      <c r="E23" s="96"/>
      <c r="F23" s="58" t="s">
        <v>69</v>
      </c>
      <c r="G23" s="59">
        <f>G9</f>
        <v>0.89</v>
      </c>
      <c r="H23" s="60" t="s">
        <v>35</v>
      </c>
      <c r="I23" s="63" t="s">
        <v>105</v>
      </c>
    </row>
    <row r="24" spans="1:9" ht="18.75" customHeight="1" x14ac:dyDescent="0.15">
      <c r="A24" s="54"/>
      <c r="B24" s="98"/>
      <c r="C24" s="95" t="s">
        <v>97</v>
      </c>
      <c r="D24" s="99"/>
      <c r="E24" s="100"/>
      <c r="F24" s="58" t="s">
        <v>69</v>
      </c>
      <c r="G24" s="59">
        <f>G10</f>
        <v>0.93</v>
      </c>
      <c r="H24" s="60" t="s">
        <v>35</v>
      </c>
      <c r="I24" s="62" t="s">
        <v>65</v>
      </c>
    </row>
    <row r="25" spans="1:9" ht="18.75" customHeight="1" x14ac:dyDescent="0.15">
      <c r="A25" s="54"/>
      <c r="B25" s="98"/>
      <c r="C25" s="95" t="s">
        <v>98</v>
      </c>
      <c r="D25" s="99"/>
      <c r="E25" s="100"/>
      <c r="F25" s="58" t="s">
        <v>69</v>
      </c>
      <c r="G25" s="59">
        <f>G11</f>
        <v>0.88</v>
      </c>
      <c r="H25" s="60" t="s">
        <v>35</v>
      </c>
      <c r="I25" s="62" t="s">
        <v>103</v>
      </c>
    </row>
    <row r="26" spans="1:9" ht="18.75" customHeight="1" thickBot="1" x14ac:dyDescent="0.2">
      <c r="A26" s="46" t="s">
        <v>5</v>
      </c>
      <c r="B26" s="101"/>
      <c r="C26" s="101"/>
      <c r="D26" s="101"/>
      <c r="E26" s="102"/>
      <c r="F26" s="103"/>
      <c r="G26" s="67"/>
      <c r="H26" s="104"/>
      <c r="I26" s="105"/>
    </row>
    <row r="27" spans="1:9" ht="18.75" customHeight="1" thickBot="1" x14ac:dyDescent="0.2">
      <c r="A27" s="54"/>
      <c r="B27" s="106" t="s">
        <v>110</v>
      </c>
      <c r="C27" s="107"/>
      <c r="D27" s="107"/>
      <c r="E27" s="108"/>
      <c r="F27" s="58" t="s">
        <v>69</v>
      </c>
      <c r="G27" s="109">
        <f>G28*G31*G34+G29*G32*G35+G30*G33*G36</f>
        <v>0</v>
      </c>
      <c r="H27" s="44" t="s">
        <v>39</v>
      </c>
      <c r="I27" s="110" t="s">
        <v>41</v>
      </c>
    </row>
    <row r="28" spans="1:9" ht="33" customHeight="1" x14ac:dyDescent="0.15">
      <c r="A28" s="54"/>
      <c r="B28" s="75"/>
      <c r="C28" s="163" t="s">
        <v>99</v>
      </c>
      <c r="D28" s="164"/>
      <c r="E28" s="165"/>
      <c r="F28" s="76" t="s">
        <v>70</v>
      </c>
      <c r="G28" s="111">
        <f>'MRS(input)_2'!F8</f>
        <v>0</v>
      </c>
      <c r="H28" s="22" t="s">
        <v>53</v>
      </c>
      <c r="I28" s="78" t="s">
        <v>117</v>
      </c>
    </row>
    <row r="29" spans="1:9" ht="33" customHeight="1" x14ac:dyDescent="0.15">
      <c r="A29" s="54"/>
      <c r="B29" s="75"/>
      <c r="C29" s="163" t="s">
        <v>100</v>
      </c>
      <c r="D29" s="164"/>
      <c r="E29" s="165"/>
      <c r="F29" s="58" t="s">
        <v>71</v>
      </c>
      <c r="G29" s="111">
        <f>'MRS(input)_2'!F9</f>
        <v>0</v>
      </c>
      <c r="H29" s="22" t="s">
        <v>46</v>
      </c>
      <c r="I29" s="78" t="s">
        <v>117</v>
      </c>
    </row>
    <row r="30" spans="1:9" ht="33" customHeight="1" x14ac:dyDescent="0.15">
      <c r="A30" s="54"/>
      <c r="B30" s="75"/>
      <c r="C30" s="163" t="s">
        <v>106</v>
      </c>
      <c r="D30" s="164"/>
      <c r="E30" s="165"/>
      <c r="F30" s="76" t="s">
        <v>70</v>
      </c>
      <c r="G30" s="111">
        <f>'MRS(input)_2'!F10</f>
        <v>0</v>
      </c>
      <c r="H30" s="22" t="s">
        <v>53</v>
      </c>
      <c r="I30" s="78" t="s">
        <v>116</v>
      </c>
    </row>
    <row r="31" spans="1:9" ht="33" customHeight="1" x14ac:dyDescent="0.15">
      <c r="A31" s="54"/>
      <c r="B31" s="75"/>
      <c r="C31" s="163" t="s">
        <v>66</v>
      </c>
      <c r="D31" s="164"/>
      <c r="E31" s="165"/>
      <c r="F31" s="76" t="s">
        <v>70</v>
      </c>
      <c r="G31" s="112">
        <f>'MRS(input)_2'!F15</f>
        <v>0</v>
      </c>
      <c r="H31" s="82" t="s">
        <v>54</v>
      </c>
      <c r="I31" s="83" t="s">
        <v>115</v>
      </c>
    </row>
    <row r="32" spans="1:9" ht="33" customHeight="1" x14ac:dyDescent="0.15">
      <c r="A32" s="54"/>
      <c r="B32" s="75"/>
      <c r="C32" s="163" t="s">
        <v>67</v>
      </c>
      <c r="D32" s="164"/>
      <c r="E32" s="165"/>
      <c r="F32" s="58" t="s">
        <v>71</v>
      </c>
      <c r="G32" s="113">
        <f>'MRS(input)_2'!F16</f>
        <v>0</v>
      </c>
      <c r="H32" s="85" t="s">
        <v>43</v>
      </c>
      <c r="I32" s="83" t="s">
        <v>115</v>
      </c>
    </row>
    <row r="33" spans="1:9" ht="33" customHeight="1" x14ac:dyDescent="0.15">
      <c r="A33" s="54"/>
      <c r="B33" s="75"/>
      <c r="C33" s="163" t="s">
        <v>68</v>
      </c>
      <c r="D33" s="164"/>
      <c r="E33" s="165"/>
      <c r="F33" s="76" t="s">
        <v>70</v>
      </c>
      <c r="G33" s="112">
        <f>'MRS(input)_2'!F17</f>
        <v>3.7699999999999997E-2</v>
      </c>
      <c r="H33" s="87" t="s">
        <v>54</v>
      </c>
      <c r="I33" s="88" t="s">
        <v>114</v>
      </c>
    </row>
    <row r="34" spans="1:9" ht="33" customHeight="1" x14ac:dyDescent="0.15">
      <c r="A34" s="54"/>
      <c r="B34" s="75"/>
      <c r="C34" s="163" t="s">
        <v>107</v>
      </c>
      <c r="D34" s="164"/>
      <c r="E34" s="165"/>
      <c r="F34" s="76" t="s">
        <v>70</v>
      </c>
      <c r="G34" s="112">
        <f>'MRS(input)_2'!F18</f>
        <v>0</v>
      </c>
      <c r="H34" s="74" t="s">
        <v>55</v>
      </c>
      <c r="I34" s="114" t="s">
        <v>119</v>
      </c>
    </row>
    <row r="35" spans="1:9" ht="33" customHeight="1" x14ac:dyDescent="0.15">
      <c r="A35" s="54"/>
      <c r="B35" s="75"/>
      <c r="C35" s="163" t="s">
        <v>108</v>
      </c>
      <c r="D35" s="164"/>
      <c r="E35" s="165"/>
      <c r="F35" s="58" t="s">
        <v>71</v>
      </c>
      <c r="G35" s="112">
        <f>'MRS(input)_2'!F19</f>
        <v>0</v>
      </c>
      <c r="H35" s="74" t="s">
        <v>55</v>
      </c>
      <c r="I35" s="114" t="s">
        <v>119</v>
      </c>
    </row>
    <row r="36" spans="1:9" ht="33" customHeight="1" x14ac:dyDescent="0.15">
      <c r="A36" s="54"/>
      <c r="B36" s="75"/>
      <c r="C36" s="163" t="s">
        <v>109</v>
      </c>
      <c r="D36" s="164"/>
      <c r="E36" s="165"/>
      <c r="F36" s="76" t="s">
        <v>70</v>
      </c>
      <c r="G36" s="112">
        <f>'MRS(input)_2'!F20</f>
        <v>5.4300000000000001E-2</v>
      </c>
      <c r="H36" s="74" t="s">
        <v>55</v>
      </c>
      <c r="I36" s="114" t="s">
        <v>118</v>
      </c>
    </row>
    <row r="37" spans="1:9" x14ac:dyDescent="0.15">
      <c r="A37" s="115"/>
      <c r="B37" s="115"/>
      <c r="C37" s="116"/>
      <c r="D37" s="115"/>
      <c r="E37" s="116"/>
      <c r="F37" s="117"/>
      <c r="G37" s="118"/>
      <c r="H37" s="118"/>
      <c r="I37" s="119"/>
    </row>
    <row r="38" spans="1:9" ht="21.75" customHeight="1" x14ac:dyDescent="0.15">
      <c r="E38" s="115" t="s">
        <v>77</v>
      </c>
      <c r="F38" s="27"/>
    </row>
    <row r="39" spans="1:9" ht="33.75" customHeight="1" x14ac:dyDescent="0.15">
      <c r="E39" s="120" t="s">
        <v>78</v>
      </c>
      <c r="F39" s="121">
        <v>3.3099999999999997E-2</v>
      </c>
      <c r="G39" s="122" t="s">
        <v>79</v>
      </c>
      <c r="H39" s="123"/>
    </row>
    <row r="40" spans="1:9" ht="33.75" customHeight="1" x14ac:dyDescent="0.15">
      <c r="E40" s="124" t="s">
        <v>80</v>
      </c>
      <c r="F40" s="125">
        <v>44.8</v>
      </c>
      <c r="G40" s="122" t="s">
        <v>43</v>
      </c>
      <c r="H40" s="123"/>
    </row>
    <row r="41" spans="1:9" ht="33.75" customHeight="1" x14ac:dyDescent="0.15">
      <c r="E41" s="124" t="s">
        <v>82</v>
      </c>
      <c r="F41" s="125">
        <v>41.4</v>
      </c>
      <c r="G41" s="122" t="s">
        <v>43</v>
      </c>
      <c r="H41" s="115"/>
    </row>
    <row r="42" spans="1:9" ht="33.75" customHeight="1" x14ac:dyDescent="0.15">
      <c r="E42" s="126"/>
      <c r="F42" s="126"/>
      <c r="G42" s="115"/>
      <c r="H42" s="115"/>
    </row>
    <row r="43" spans="1:9" ht="33.75" customHeight="1" x14ac:dyDescent="0.15">
      <c r="E43" s="126"/>
      <c r="F43" s="127" t="s">
        <v>84</v>
      </c>
      <c r="G43" s="127" t="s">
        <v>85</v>
      </c>
      <c r="H43" s="115"/>
    </row>
    <row r="44" spans="1:9" ht="33.75" customHeight="1" x14ac:dyDescent="0.15">
      <c r="E44" s="120" t="s">
        <v>86</v>
      </c>
      <c r="F44" s="128">
        <v>5.4300000000000001E-2</v>
      </c>
      <c r="G44" s="128">
        <v>5.6099999999999997E-2</v>
      </c>
      <c r="H44" s="129" t="s">
        <v>55</v>
      </c>
    </row>
    <row r="45" spans="1:9" ht="33.75" customHeight="1" x14ac:dyDescent="0.15">
      <c r="E45" s="120" t="s">
        <v>88</v>
      </c>
      <c r="F45" s="128">
        <v>6.1600000000000002E-2</v>
      </c>
      <c r="G45" s="128">
        <v>6.3100000000000003E-2</v>
      </c>
      <c r="H45" s="129" t="s">
        <v>55</v>
      </c>
    </row>
    <row r="46" spans="1:9" s="31" customFormat="1" ht="33.75" customHeight="1" x14ac:dyDescent="0.15">
      <c r="E46" s="120" t="s">
        <v>90</v>
      </c>
      <c r="F46" s="128">
        <v>7.2599999999999998E-2</v>
      </c>
      <c r="G46" s="128">
        <v>7.4099999999999999E-2</v>
      </c>
      <c r="H46" s="129" t="s">
        <v>55</v>
      </c>
    </row>
    <row r="47" spans="1:9" s="31" customFormat="1" ht="33.75" customHeight="1" x14ac:dyDescent="0.15">
      <c r="E47" s="120" t="s">
        <v>91</v>
      </c>
      <c r="F47" s="128">
        <v>7.0800000000000002E-2</v>
      </c>
      <c r="G47" s="128">
        <v>7.1900000000000006E-2</v>
      </c>
      <c r="H47" s="129" t="s">
        <v>55</v>
      </c>
    </row>
    <row r="48" spans="1:9" s="31" customFormat="1" ht="33.75" customHeight="1" x14ac:dyDescent="0.15">
      <c r="E48" s="120" t="s">
        <v>92</v>
      </c>
      <c r="F48" s="128">
        <v>7.5499999999999998E-2</v>
      </c>
      <c r="G48" s="127">
        <v>7.7399999999999997E-2</v>
      </c>
      <c r="H48" s="129" t="s">
        <v>55</v>
      </c>
    </row>
    <row r="49" spans="5:8" ht="33.75" customHeight="1" x14ac:dyDescent="0.15">
      <c r="E49" s="120" t="s">
        <v>93</v>
      </c>
      <c r="F49" s="128">
        <v>9.0899999999999995E-2</v>
      </c>
      <c r="G49" s="128">
        <v>0.10100000000000001</v>
      </c>
      <c r="H49" s="129" t="s">
        <v>55</v>
      </c>
    </row>
    <row r="50" spans="5:8" ht="33.75" customHeight="1" x14ac:dyDescent="0.15"/>
    <row r="51" spans="5:8" ht="33.75" customHeight="1" x14ac:dyDescent="0.15">
      <c r="E51" s="120" t="s">
        <v>95</v>
      </c>
      <c r="F51" s="130">
        <v>0.89</v>
      </c>
    </row>
  </sheetData>
  <sheetProtection algorithmName="SHA-512" hashValue="SWuvvh/hj6T8jTx9nAY5a5P25XKWa79O0I83JeosmL1R1SWVbLz6Dnju6m3xUDgkdKWQuJh/q3ZR82fVhaWSkw==" saltValue="Sm0Z2NviEwHRYxXa+UGwuA==" spinCount="100000" sheet="1" objects="1" scenarios="1"/>
  <mergeCells count="16">
    <mergeCell ref="C33:E33"/>
    <mergeCell ref="C34:E34"/>
    <mergeCell ref="C35:E35"/>
    <mergeCell ref="C36:E36"/>
    <mergeCell ref="C19:E19"/>
    <mergeCell ref="C28:E28"/>
    <mergeCell ref="C29:E29"/>
    <mergeCell ref="C30:E30"/>
    <mergeCell ref="C31:E31"/>
    <mergeCell ref="C32:E32"/>
    <mergeCell ref="C18:E18"/>
    <mergeCell ref="A3:I3"/>
    <mergeCell ref="C14:E14"/>
    <mergeCell ref="C15:E15"/>
    <mergeCell ref="C16:E16"/>
    <mergeCell ref="C17:E17"/>
  </mergeCells>
  <phoneticPr fontId="28"/>
  <pageMargins left="0.70866141732283472" right="0.70866141732283472" top="0.44" bottom="0.46" header="0.31496062992125984" footer="0.31496062992125984"/>
  <pageSetup paperSize="9" scale="63" fitToHeight="2" orientation="portrait" r:id="rId1"/>
  <rowBreaks count="1" manualBreakCount="1">
    <brk id="36"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82C50-1CC1-4CC5-B465-F0E20E02C6E7}">
  <sheetPr>
    <tabColor theme="3" tint="0.39997558519241921"/>
  </sheetPr>
  <dimension ref="A1:K35"/>
  <sheetViews>
    <sheetView showGridLines="0" view="pageBreakPreview" zoomScale="70" zoomScaleNormal="60" zoomScaleSheetLayoutView="70" workbookViewId="0"/>
  </sheetViews>
  <sheetFormatPr defaultColWidth="9" defaultRowHeight="14.25" x14ac:dyDescent="0.15"/>
  <cols>
    <col min="1" max="1" width="3.625" style="11" customWidth="1"/>
    <col min="2" max="2" width="15.625" style="11" customWidth="1"/>
    <col min="3" max="3" width="16.875" style="11" customWidth="1"/>
    <col min="4" max="4" width="32.625" style="11" customWidth="1"/>
    <col min="5" max="5" width="15.375" style="11" customWidth="1"/>
    <col min="6" max="6" width="13.125" style="11" customWidth="1"/>
    <col min="7" max="7" width="15.5" style="11" customWidth="1"/>
    <col min="8" max="8" width="18.375" style="11" bestFit="1" customWidth="1"/>
    <col min="9" max="9" width="111" style="11" customWidth="1"/>
    <col min="10" max="10" width="20.625" style="11" customWidth="1"/>
    <col min="11" max="11" width="39.75" style="11" customWidth="1"/>
    <col min="12" max="16384" width="9" style="11"/>
  </cols>
  <sheetData>
    <row r="1" spans="1:11" ht="18" customHeight="1" x14ac:dyDescent="0.15">
      <c r="K1" s="12" t="s">
        <v>148</v>
      </c>
    </row>
    <row r="2" spans="1:11" ht="18" customHeight="1" x14ac:dyDescent="0.15">
      <c r="K2" s="12" t="str">
        <f>'MPS(input)_1'!K2</f>
        <v>Reference Number: TH018</v>
      </c>
    </row>
    <row r="3" spans="1:11" s="15" customFormat="1" ht="27.75" customHeight="1" x14ac:dyDescent="0.15">
      <c r="A3" s="139" t="s">
        <v>123</v>
      </c>
      <c r="B3" s="139"/>
      <c r="C3" s="139"/>
      <c r="D3" s="139"/>
      <c r="E3" s="139"/>
      <c r="F3" s="139"/>
      <c r="G3" s="139"/>
      <c r="H3" s="139"/>
      <c r="I3" s="139"/>
      <c r="J3" s="139"/>
      <c r="K3" s="14"/>
    </row>
    <row r="5" spans="1:11" ht="18.75" customHeight="1" x14ac:dyDescent="0.15">
      <c r="A5" s="16" t="s">
        <v>124</v>
      </c>
      <c r="B5" s="16"/>
    </row>
    <row r="6" spans="1:11" ht="18.75" customHeight="1" x14ac:dyDescent="0.15">
      <c r="A6" s="16"/>
      <c r="B6" s="138" t="s">
        <v>9</v>
      </c>
      <c r="C6" s="138" t="s">
        <v>10</v>
      </c>
      <c r="D6" s="138" t="s">
        <v>11</v>
      </c>
      <c r="E6" s="138" t="s">
        <v>12</v>
      </c>
      <c r="F6" s="138" t="s">
        <v>13</v>
      </c>
      <c r="G6" s="138" t="s">
        <v>14</v>
      </c>
      <c r="H6" s="138" t="s">
        <v>15</v>
      </c>
      <c r="I6" s="138" t="s">
        <v>16</v>
      </c>
      <c r="J6" s="138" t="s">
        <v>17</v>
      </c>
      <c r="K6" s="138" t="s">
        <v>18</v>
      </c>
    </row>
    <row r="7" spans="1:11" s="18" customFormat="1" ht="39" customHeight="1" x14ac:dyDescent="0.15">
      <c r="B7" s="138" t="s">
        <v>19</v>
      </c>
      <c r="C7" s="138" t="s">
        <v>20</v>
      </c>
      <c r="D7" s="138" t="s">
        <v>21</v>
      </c>
      <c r="E7" s="138" t="s">
        <v>22</v>
      </c>
      <c r="F7" s="138" t="s">
        <v>1</v>
      </c>
      <c r="G7" s="138" t="s">
        <v>24</v>
      </c>
      <c r="H7" s="138" t="s">
        <v>25</v>
      </c>
      <c r="I7" s="138" t="s">
        <v>26</v>
      </c>
      <c r="J7" s="138" t="s">
        <v>27</v>
      </c>
      <c r="K7" s="138" t="s">
        <v>28</v>
      </c>
    </row>
    <row r="8" spans="1:11" ht="232.5" customHeight="1" x14ac:dyDescent="0.15">
      <c r="B8" s="19" t="s">
        <v>37</v>
      </c>
      <c r="C8" s="20" t="s">
        <v>117</v>
      </c>
      <c r="D8" s="137" t="s">
        <v>125</v>
      </c>
      <c r="E8" s="8"/>
      <c r="F8" s="137" t="s">
        <v>126</v>
      </c>
      <c r="G8" s="9" t="s">
        <v>44</v>
      </c>
      <c r="H8" s="9" t="s">
        <v>45</v>
      </c>
      <c r="I8" s="10" t="s">
        <v>127</v>
      </c>
      <c r="J8" s="10" t="s">
        <v>38</v>
      </c>
      <c r="K8" s="10" t="s">
        <v>56</v>
      </c>
    </row>
    <row r="9" spans="1:11" ht="232.5" customHeight="1" x14ac:dyDescent="0.15">
      <c r="B9" s="19" t="s">
        <v>49</v>
      </c>
      <c r="C9" s="20" t="s">
        <v>117</v>
      </c>
      <c r="D9" s="137" t="s">
        <v>128</v>
      </c>
      <c r="E9" s="8"/>
      <c r="F9" s="137" t="s">
        <v>46</v>
      </c>
      <c r="G9" s="9" t="s">
        <v>44</v>
      </c>
      <c r="H9" s="9" t="s">
        <v>45</v>
      </c>
      <c r="I9" s="10" t="s">
        <v>127</v>
      </c>
      <c r="J9" s="10" t="s">
        <v>38</v>
      </c>
      <c r="K9" s="10" t="s">
        <v>61</v>
      </c>
    </row>
    <row r="10" spans="1:11" ht="232.5" customHeight="1" x14ac:dyDescent="0.15">
      <c r="B10" s="19" t="s">
        <v>60</v>
      </c>
      <c r="C10" s="20" t="s">
        <v>116</v>
      </c>
      <c r="D10" s="137" t="s">
        <v>129</v>
      </c>
      <c r="E10" s="8">
        <v>514666</v>
      </c>
      <c r="F10" s="137" t="s">
        <v>126</v>
      </c>
      <c r="G10" s="9" t="s">
        <v>44</v>
      </c>
      <c r="H10" s="9" t="s">
        <v>45</v>
      </c>
      <c r="I10" s="10" t="s">
        <v>127</v>
      </c>
      <c r="J10" s="10" t="s">
        <v>38</v>
      </c>
      <c r="K10" s="10" t="s">
        <v>56</v>
      </c>
    </row>
    <row r="11" spans="1:11" ht="8.25" customHeight="1" x14ac:dyDescent="0.15"/>
    <row r="12" spans="1:11" ht="20.100000000000001" customHeight="1" x14ac:dyDescent="0.15">
      <c r="A12" s="16" t="s">
        <v>130</v>
      </c>
    </row>
    <row r="13" spans="1:11" ht="20.100000000000001" customHeight="1" x14ac:dyDescent="0.15">
      <c r="B13" s="138" t="s">
        <v>9</v>
      </c>
      <c r="C13" s="144" t="s">
        <v>10</v>
      </c>
      <c r="D13" s="144"/>
      <c r="E13" s="138" t="s">
        <v>11</v>
      </c>
      <c r="F13" s="138" t="s">
        <v>12</v>
      </c>
      <c r="G13" s="144" t="s">
        <v>13</v>
      </c>
      <c r="H13" s="144"/>
      <c r="I13" s="144"/>
      <c r="J13" s="144" t="s">
        <v>14</v>
      </c>
      <c r="K13" s="144"/>
    </row>
    <row r="14" spans="1:11" ht="39" customHeight="1" x14ac:dyDescent="0.15">
      <c r="B14" s="138" t="s">
        <v>20</v>
      </c>
      <c r="C14" s="144" t="s">
        <v>21</v>
      </c>
      <c r="D14" s="144"/>
      <c r="E14" s="138" t="s">
        <v>22</v>
      </c>
      <c r="F14" s="138" t="s">
        <v>1</v>
      </c>
      <c r="G14" s="144" t="s">
        <v>25</v>
      </c>
      <c r="H14" s="144"/>
      <c r="I14" s="144"/>
      <c r="J14" s="144" t="s">
        <v>28</v>
      </c>
      <c r="K14" s="144"/>
    </row>
    <row r="15" spans="1:11" ht="64.5" customHeight="1" x14ac:dyDescent="0.15">
      <c r="B15" s="20" t="s">
        <v>115</v>
      </c>
      <c r="C15" s="150" t="s">
        <v>131</v>
      </c>
      <c r="D15" s="151"/>
      <c r="E15" s="5"/>
      <c r="F15" s="137" t="s">
        <v>132</v>
      </c>
      <c r="G15" s="152" t="s">
        <v>120</v>
      </c>
      <c r="H15" s="152"/>
      <c r="I15" s="152"/>
      <c r="J15" s="142" t="s">
        <v>56</v>
      </c>
      <c r="K15" s="142"/>
    </row>
    <row r="16" spans="1:11" ht="64.5" customHeight="1" x14ac:dyDescent="0.15">
      <c r="B16" s="20" t="s">
        <v>115</v>
      </c>
      <c r="C16" s="150" t="s">
        <v>133</v>
      </c>
      <c r="D16" s="151"/>
      <c r="E16" s="6"/>
      <c r="F16" s="137" t="s">
        <v>43</v>
      </c>
      <c r="G16" s="152" t="s">
        <v>120</v>
      </c>
      <c r="H16" s="152"/>
      <c r="I16" s="152"/>
      <c r="J16" s="142" t="s">
        <v>50</v>
      </c>
      <c r="K16" s="142"/>
    </row>
    <row r="17" spans="1:11" ht="64.5" customHeight="1" x14ac:dyDescent="0.15">
      <c r="B17" s="20" t="s">
        <v>114</v>
      </c>
      <c r="C17" s="150" t="s">
        <v>134</v>
      </c>
      <c r="D17" s="151"/>
      <c r="E17" s="5">
        <v>0.377</v>
      </c>
      <c r="F17" s="137" t="s">
        <v>132</v>
      </c>
      <c r="G17" s="152" t="s">
        <v>120</v>
      </c>
      <c r="H17" s="152"/>
      <c r="I17" s="152"/>
      <c r="J17" s="142" t="s">
        <v>56</v>
      </c>
      <c r="K17" s="142"/>
    </row>
    <row r="18" spans="1:11" ht="51.75" customHeight="1" x14ac:dyDescent="0.15">
      <c r="B18" s="20" t="s">
        <v>119</v>
      </c>
      <c r="C18" s="150" t="s">
        <v>107</v>
      </c>
      <c r="D18" s="151"/>
      <c r="E18" s="5"/>
      <c r="F18" s="20" t="s">
        <v>55</v>
      </c>
      <c r="G18" s="152" t="s">
        <v>121</v>
      </c>
      <c r="H18" s="152"/>
      <c r="I18" s="152"/>
      <c r="J18" s="142" t="s">
        <v>56</v>
      </c>
      <c r="K18" s="142"/>
    </row>
    <row r="19" spans="1:11" ht="51.75" customHeight="1" x14ac:dyDescent="0.15">
      <c r="B19" s="20" t="s">
        <v>119</v>
      </c>
      <c r="C19" s="150" t="s">
        <v>107</v>
      </c>
      <c r="D19" s="151"/>
      <c r="E19" s="5"/>
      <c r="F19" s="20" t="s">
        <v>55</v>
      </c>
      <c r="G19" s="152" t="s">
        <v>121</v>
      </c>
      <c r="H19" s="152"/>
      <c r="I19" s="152"/>
      <c r="J19" s="142" t="s">
        <v>50</v>
      </c>
      <c r="K19" s="142"/>
    </row>
    <row r="20" spans="1:11" ht="51.75" customHeight="1" x14ac:dyDescent="0.15">
      <c r="B20" s="20" t="s">
        <v>118</v>
      </c>
      <c r="C20" s="150" t="s">
        <v>109</v>
      </c>
      <c r="D20" s="151"/>
      <c r="E20" s="5">
        <v>5.4300000000000001E-2</v>
      </c>
      <c r="F20" s="20" t="s">
        <v>55</v>
      </c>
      <c r="G20" s="152" t="s">
        <v>121</v>
      </c>
      <c r="H20" s="152"/>
      <c r="I20" s="152"/>
      <c r="J20" s="142" t="s">
        <v>56</v>
      </c>
      <c r="K20" s="142"/>
    </row>
    <row r="21" spans="1:11" ht="107.45" customHeight="1" x14ac:dyDescent="0.15">
      <c r="B21" s="20" t="s">
        <v>135</v>
      </c>
      <c r="C21" s="150" t="s">
        <v>136</v>
      </c>
      <c r="D21" s="151"/>
      <c r="E21" s="5"/>
      <c r="F21" s="20" t="s">
        <v>55</v>
      </c>
      <c r="G21" s="153" t="s">
        <v>137</v>
      </c>
      <c r="H21" s="153"/>
      <c r="I21" s="153"/>
      <c r="J21" s="142" t="s">
        <v>35</v>
      </c>
      <c r="K21" s="142"/>
    </row>
    <row r="22" spans="1:11" ht="107.45" customHeight="1" x14ac:dyDescent="0.15">
      <c r="B22" s="20" t="s">
        <v>138</v>
      </c>
      <c r="C22" s="150" t="s">
        <v>139</v>
      </c>
      <c r="D22" s="151"/>
      <c r="E22" s="5">
        <v>7.2599999999999998E-2</v>
      </c>
      <c r="F22" s="20" t="s">
        <v>55</v>
      </c>
      <c r="G22" s="152" t="s">
        <v>140</v>
      </c>
      <c r="H22" s="152"/>
      <c r="I22" s="152"/>
      <c r="J22" s="142" t="s">
        <v>35</v>
      </c>
      <c r="K22" s="142"/>
    </row>
    <row r="23" spans="1:11" ht="51.75" customHeight="1" x14ac:dyDescent="0.15">
      <c r="B23" s="20" t="s">
        <v>104</v>
      </c>
      <c r="C23" s="150" t="s">
        <v>141</v>
      </c>
      <c r="D23" s="151"/>
      <c r="E23" s="7"/>
      <c r="F23" s="20" t="s">
        <v>35</v>
      </c>
      <c r="G23" s="154" t="s">
        <v>142</v>
      </c>
      <c r="H23" s="155"/>
      <c r="I23" s="156"/>
      <c r="J23" s="157" t="s">
        <v>35</v>
      </c>
      <c r="K23" s="158"/>
    </row>
    <row r="24" spans="1:11" ht="51.75" customHeight="1" x14ac:dyDescent="0.15">
      <c r="B24" s="20" t="s">
        <v>105</v>
      </c>
      <c r="C24" s="149" t="s">
        <v>62</v>
      </c>
      <c r="D24" s="149"/>
      <c r="E24" s="20">
        <f>'MPS(calc_process)_3'!F51</f>
        <v>0.89</v>
      </c>
      <c r="F24" s="20" t="s">
        <v>35</v>
      </c>
      <c r="G24" s="152" t="s">
        <v>36</v>
      </c>
      <c r="H24" s="152"/>
      <c r="I24" s="152"/>
      <c r="J24" s="142" t="s">
        <v>35</v>
      </c>
      <c r="K24" s="142"/>
    </row>
    <row r="25" spans="1:11" ht="51.75" customHeight="1" x14ac:dyDescent="0.15">
      <c r="B25" s="20" t="s">
        <v>65</v>
      </c>
      <c r="C25" s="150" t="s">
        <v>143</v>
      </c>
      <c r="D25" s="151"/>
      <c r="E25" s="7">
        <v>0.93</v>
      </c>
      <c r="F25" s="20" t="s">
        <v>35</v>
      </c>
      <c r="G25" s="159" t="s">
        <v>111</v>
      </c>
      <c r="H25" s="159"/>
      <c r="I25" s="159"/>
      <c r="J25" s="142" t="s">
        <v>35</v>
      </c>
      <c r="K25" s="142"/>
    </row>
    <row r="26" spans="1:11" ht="51.75" customHeight="1" x14ac:dyDescent="0.15">
      <c r="B26" s="20" t="s">
        <v>144</v>
      </c>
      <c r="C26" s="149" t="s">
        <v>98</v>
      </c>
      <c r="D26" s="149"/>
      <c r="E26" s="7">
        <v>0.88</v>
      </c>
      <c r="F26" s="20" t="s">
        <v>35</v>
      </c>
      <c r="G26" s="160" t="s">
        <v>112</v>
      </c>
      <c r="H26" s="161"/>
      <c r="I26" s="162"/>
      <c r="J26" s="142" t="s">
        <v>35</v>
      </c>
      <c r="K26" s="142"/>
    </row>
    <row r="27" spans="1:11" ht="6.75" customHeight="1" x14ac:dyDescent="0.15">
      <c r="B27" s="23"/>
      <c r="C27" s="23"/>
      <c r="D27" s="23"/>
      <c r="E27" s="23"/>
      <c r="F27" s="23"/>
      <c r="G27" s="23"/>
      <c r="H27" s="23"/>
      <c r="I27" s="23"/>
      <c r="J27" s="23"/>
      <c r="K27" s="23"/>
    </row>
    <row r="28" spans="1:11" ht="18.75" customHeight="1" x14ac:dyDescent="0.15">
      <c r="A28" s="24" t="s">
        <v>145</v>
      </c>
      <c r="B28" s="24"/>
    </row>
    <row r="29" spans="1:11" ht="17.25" thickBot="1" x14ac:dyDescent="0.2">
      <c r="B29" s="145" t="s">
        <v>146</v>
      </c>
      <c r="C29" s="146"/>
      <c r="D29" s="25" t="s">
        <v>1</v>
      </c>
    </row>
    <row r="30" spans="1:11" ht="19.5" thickBot="1" x14ac:dyDescent="0.2">
      <c r="B30" s="147">
        <f>ROUNDDOWN('MPS(calc_process)_3'!G6, 0)</f>
        <v>4351</v>
      </c>
      <c r="C30" s="148"/>
      <c r="D30" s="26" t="s">
        <v>51</v>
      </c>
    </row>
    <row r="31" spans="1:11" ht="20.100000000000001" customHeight="1" x14ac:dyDescent="0.15">
      <c r="B31" s="27"/>
      <c r="C31" s="27"/>
      <c r="F31" s="28"/>
      <c r="G31" s="28"/>
    </row>
    <row r="32" spans="1:11" ht="18.75" customHeight="1" x14ac:dyDescent="0.15">
      <c r="A32" s="16" t="s">
        <v>8</v>
      </c>
    </row>
    <row r="33" spans="2:10" ht="18" customHeight="1" x14ac:dyDescent="0.15">
      <c r="B33" s="29" t="s">
        <v>30</v>
      </c>
      <c r="C33" s="143" t="s">
        <v>31</v>
      </c>
      <c r="D33" s="143"/>
      <c r="E33" s="143"/>
      <c r="F33" s="143"/>
      <c r="G33" s="143"/>
      <c r="H33" s="143"/>
      <c r="I33" s="143"/>
      <c r="J33" s="30"/>
    </row>
    <row r="34" spans="2:10" ht="18" customHeight="1" x14ac:dyDescent="0.15">
      <c r="B34" s="29" t="s">
        <v>29</v>
      </c>
      <c r="C34" s="143" t="s">
        <v>32</v>
      </c>
      <c r="D34" s="143"/>
      <c r="E34" s="143"/>
      <c r="F34" s="143"/>
      <c r="G34" s="143"/>
      <c r="H34" s="143"/>
      <c r="I34" s="143"/>
      <c r="J34" s="30"/>
    </row>
    <row r="35" spans="2:10" ht="18" customHeight="1" x14ac:dyDescent="0.15">
      <c r="B35" s="29" t="s">
        <v>33</v>
      </c>
      <c r="C35" s="143" t="s">
        <v>34</v>
      </c>
      <c r="D35" s="143"/>
      <c r="E35" s="143"/>
      <c r="F35" s="143"/>
      <c r="G35" s="143"/>
      <c r="H35" s="143"/>
      <c r="I35" s="143"/>
      <c r="J35" s="30"/>
    </row>
  </sheetData>
  <sheetProtection algorithmName="SHA-512" hashValue="cEq8Ip8ATXjj7o1SnUa5gZnGq8SU9BndryLBC8kvl8KVAok6M7MrdtOpTvtFEk+xjlXc+/DUEnFUeeqF9D+iAg==" saltValue="KR+seZrMcVqG7TDFS8yldQ==" spinCount="100000" sheet="1" objects="1" scenarios="1" formatCells="0" formatRows="0"/>
  <mergeCells count="47">
    <mergeCell ref="B29:C29"/>
    <mergeCell ref="B30:C30"/>
    <mergeCell ref="C33:I33"/>
    <mergeCell ref="C34:I34"/>
    <mergeCell ref="C35:I35"/>
    <mergeCell ref="C25:D25"/>
    <mergeCell ref="G25:I25"/>
    <mergeCell ref="J25:K25"/>
    <mergeCell ref="C26:D26"/>
    <mergeCell ref="G26:I26"/>
    <mergeCell ref="J26:K26"/>
    <mergeCell ref="C23:D23"/>
    <mergeCell ref="G23:I23"/>
    <mergeCell ref="J23:K23"/>
    <mergeCell ref="C24:D24"/>
    <mergeCell ref="G24:I24"/>
    <mergeCell ref="J24:K24"/>
    <mergeCell ref="C21:D21"/>
    <mergeCell ref="G21:I21"/>
    <mergeCell ref="J21:K21"/>
    <mergeCell ref="C22:D22"/>
    <mergeCell ref="G22:I22"/>
    <mergeCell ref="J22:K22"/>
    <mergeCell ref="C19:D19"/>
    <mergeCell ref="G19:I19"/>
    <mergeCell ref="J19:K19"/>
    <mergeCell ref="C20:D20"/>
    <mergeCell ref="G20:I20"/>
    <mergeCell ref="J20:K20"/>
    <mergeCell ref="C17:D17"/>
    <mergeCell ref="G17:I17"/>
    <mergeCell ref="J17:K17"/>
    <mergeCell ref="C18:D18"/>
    <mergeCell ref="G18:I18"/>
    <mergeCell ref="J18:K18"/>
    <mergeCell ref="C15:D15"/>
    <mergeCell ref="G15:I15"/>
    <mergeCell ref="J15:K15"/>
    <mergeCell ref="C16:D16"/>
    <mergeCell ref="G16:I16"/>
    <mergeCell ref="J16:K16"/>
    <mergeCell ref="C13:D13"/>
    <mergeCell ref="G13:I13"/>
    <mergeCell ref="J13:K13"/>
    <mergeCell ref="C14:D14"/>
    <mergeCell ref="G14:I14"/>
    <mergeCell ref="J14:K14"/>
  </mergeCells>
  <phoneticPr fontId="28"/>
  <pageMargins left="0.70866141732283472" right="0.70866141732283472" top="0.42" bottom="0.45" header="0.31496062992125984" footer="0.31496062992125984"/>
  <pageSetup paperSize="9" scale="3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883EF-8300-4F98-95A2-86D7F3045414}">
  <sheetPr>
    <tabColor theme="3" tint="0.39997558519241921"/>
  </sheetPr>
  <dimension ref="A1:K51"/>
  <sheetViews>
    <sheetView showGridLines="0" view="pageBreakPreview" zoomScale="70" zoomScaleNormal="100" zoomScaleSheetLayoutView="70" workbookViewId="0"/>
  </sheetViews>
  <sheetFormatPr defaultColWidth="9" defaultRowHeight="14.25" x14ac:dyDescent="0.15"/>
  <cols>
    <col min="1" max="4" width="3.625" style="11" customWidth="1"/>
    <col min="5" max="5" width="53.375" style="11" customWidth="1"/>
    <col min="6" max="6" width="21.375" style="11" customWidth="1"/>
    <col min="7" max="7" width="20.25" style="11" customWidth="1"/>
    <col min="8" max="8" width="14.625" style="11" customWidth="1"/>
    <col min="9" max="9" width="14.75" style="31" customWidth="1"/>
    <col min="10" max="16384" width="9" style="11"/>
  </cols>
  <sheetData>
    <row r="1" spans="1:11" ht="18" customHeight="1" x14ac:dyDescent="0.15">
      <c r="I1" s="12" t="str">
        <f>'MPS(input)_3'!K1</f>
        <v>Monitoring Spreadsheet: JCM_TH_AM010_ver01.0</v>
      </c>
    </row>
    <row r="2" spans="1:11" ht="18" customHeight="1" x14ac:dyDescent="0.15">
      <c r="I2" s="12" t="str">
        <f>'MPS(input)_3'!K2</f>
        <v>Reference Number: TH018</v>
      </c>
    </row>
    <row r="3" spans="1:11" ht="27.75" customHeight="1" x14ac:dyDescent="0.15">
      <c r="A3" s="166" t="s">
        <v>147</v>
      </c>
      <c r="B3" s="166"/>
      <c r="C3" s="166"/>
      <c r="D3" s="166"/>
      <c r="E3" s="166"/>
      <c r="F3" s="166"/>
      <c r="G3" s="166"/>
      <c r="H3" s="166"/>
      <c r="I3" s="166"/>
    </row>
    <row r="4" spans="1:11" ht="11.25" customHeight="1" thickBot="1" x14ac:dyDescent="0.2"/>
    <row r="5" spans="1:11" ht="18.75" customHeight="1" thickBot="1" x14ac:dyDescent="0.2">
      <c r="A5" s="32" t="s">
        <v>2</v>
      </c>
      <c r="B5" s="33"/>
      <c r="C5" s="33"/>
      <c r="D5" s="33"/>
      <c r="E5" s="34"/>
      <c r="F5" s="35" t="s">
        <v>6</v>
      </c>
      <c r="G5" s="36" t="s">
        <v>0</v>
      </c>
      <c r="H5" s="36" t="s">
        <v>1</v>
      </c>
      <c r="I5" s="37" t="s">
        <v>7</v>
      </c>
    </row>
    <row r="6" spans="1:11" ht="18.75" customHeight="1" thickBot="1" x14ac:dyDescent="0.2">
      <c r="A6" s="38"/>
      <c r="B6" s="39" t="s">
        <v>58</v>
      </c>
      <c r="C6" s="39"/>
      <c r="D6" s="40"/>
      <c r="E6" s="41"/>
      <c r="F6" s="42" t="s">
        <v>76</v>
      </c>
      <c r="G6" s="43">
        <f>G13-G27</f>
        <v>4351.1021638500006</v>
      </c>
      <c r="H6" s="44" t="s">
        <v>39</v>
      </c>
      <c r="I6" s="45" t="s">
        <v>42</v>
      </c>
    </row>
    <row r="7" spans="1:11" ht="18.75" customHeight="1" x14ac:dyDescent="0.15">
      <c r="A7" s="46" t="s">
        <v>3</v>
      </c>
      <c r="B7" s="47"/>
      <c r="C7" s="47"/>
      <c r="D7" s="48"/>
      <c r="E7" s="49"/>
      <c r="F7" s="50"/>
      <c r="G7" s="51"/>
      <c r="H7" s="50"/>
      <c r="I7" s="52"/>
      <c r="J7" s="53"/>
      <c r="K7" s="53"/>
    </row>
    <row r="8" spans="1:11" ht="18.75" customHeight="1" x14ac:dyDescent="0.15">
      <c r="A8" s="54"/>
      <c r="B8" s="55" t="s">
        <v>96</v>
      </c>
      <c r="C8" s="56"/>
      <c r="D8" s="56"/>
      <c r="E8" s="57"/>
      <c r="F8" s="58" t="s">
        <v>69</v>
      </c>
      <c r="G8" s="59">
        <f>'MPS(input)_3'!E23</f>
        <v>0</v>
      </c>
      <c r="H8" s="60" t="s">
        <v>35</v>
      </c>
      <c r="I8" s="61" t="s">
        <v>63</v>
      </c>
    </row>
    <row r="9" spans="1:11" ht="18.75" customHeight="1" x14ac:dyDescent="0.15">
      <c r="A9" s="54"/>
      <c r="B9" s="55" t="s">
        <v>62</v>
      </c>
      <c r="C9" s="56"/>
      <c r="D9" s="56"/>
      <c r="E9" s="57"/>
      <c r="F9" s="58" t="s">
        <v>69</v>
      </c>
      <c r="G9" s="59">
        <f>'MPS(input)_3'!E24</f>
        <v>0.89</v>
      </c>
      <c r="H9" s="60" t="s">
        <v>35</v>
      </c>
      <c r="I9" s="45" t="s">
        <v>64</v>
      </c>
    </row>
    <row r="10" spans="1:11" ht="18.75" customHeight="1" x14ac:dyDescent="0.15">
      <c r="A10" s="54"/>
      <c r="B10" s="55" t="s">
        <v>97</v>
      </c>
      <c r="C10" s="56"/>
      <c r="D10" s="56"/>
      <c r="E10" s="57"/>
      <c r="F10" s="58" t="s">
        <v>69</v>
      </c>
      <c r="G10" s="59">
        <f>'MPS(input)_3'!E25</f>
        <v>0.93</v>
      </c>
      <c r="H10" s="60" t="s">
        <v>35</v>
      </c>
      <c r="I10" s="62" t="s">
        <v>65</v>
      </c>
    </row>
    <row r="11" spans="1:11" ht="18.75" customHeight="1" x14ac:dyDescent="0.15">
      <c r="A11" s="54"/>
      <c r="B11" s="55" t="s">
        <v>98</v>
      </c>
      <c r="C11" s="56"/>
      <c r="D11" s="56"/>
      <c r="E11" s="57"/>
      <c r="F11" s="58" t="s">
        <v>69</v>
      </c>
      <c r="G11" s="59">
        <f>'MPS(input)_3'!E26</f>
        <v>0.88</v>
      </c>
      <c r="H11" s="60" t="s">
        <v>35</v>
      </c>
      <c r="I11" s="63" t="s">
        <v>103</v>
      </c>
    </row>
    <row r="12" spans="1:11" ht="18.75" customHeight="1" thickBot="1" x14ac:dyDescent="0.2">
      <c r="A12" s="46" t="s">
        <v>4</v>
      </c>
      <c r="B12" s="64"/>
      <c r="C12" s="65"/>
      <c r="D12" s="66"/>
      <c r="E12" s="66"/>
      <c r="F12" s="66"/>
      <c r="G12" s="67"/>
      <c r="H12" s="67"/>
      <c r="I12" s="68"/>
    </row>
    <row r="13" spans="1:11" ht="18.75" customHeight="1" thickBot="1" x14ac:dyDescent="0.2">
      <c r="A13" s="69"/>
      <c r="B13" s="70" t="s">
        <v>59</v>
      </c>
      <c r="C13" s="71"/>
      <c r="D13" s="72"/>
      <c r="E13" s="72"/>
      <c r="F13" s="58" t="s">
        <v>69</v>
      </c>
      <c r="G13" s="73">
        <f>G14*G17*G20*G22/G23+G15*G18*G20*G22/G23+G16*G19*G21*G24/G25</f>
        <v>14886.881316450001</v>
      </c>
      <c r="H13" s="74" t="s">
        <v>51</v>
      </c>
      <c r="I13" s="62" t="s">
        <v>52</v>
      </c>
    </row>
    <row r="14" spans="1:11" ht="32.450000000000003" customHeight="1" x14ac:dyDescent="0.15">
      <c r="A14" s="54"/>
      <c r="B14" s="75"/>
      <c r="C14" s="163" t="s">
        <v>99</v>
      </c>
      <c r="D14" s="164"/>
      <c r="E14" s="165"/>
      <c r="F14" s="76" t="s">
        <v>70</v>
      </c>
      <c r="G14" s="77">
        <f>'MPS(input)_3'!E8</f>
        <v>0</v>
      </c>
      <c r="H14" s="22" t="s">
        <v>53</v>
      </c>
      <c r="I14" s="78" t="s">
        <v>117</v>
      </c>
    </row>
    <row r="15" spans="1:11" ht="33" customHeight="1" x14ac:dyDescent="0.15">
      <c r="A15" s="54"/>
      <c r="B15" s="75"/>
      <c r="C15" s="163" t="s">
        <v>100</v>
      </c>
      <c r="D15" s="164"/>
      <c r="E15" s="165"/>
      <c r="F15" s="58" t="s">
        <v>71</v>
      </c>
      <c r="G15" s="79">
        <f>'MPS(input)_3'!E9</f>
        <v>0</v>
      </c>
      <c r="H15" s="22" t="s">
        <v>46</v>
      </c>
      <c r="I15" s="78" t="s">
        <v>117</v>
      </c>
    </row>
    <row r="16" spans="1:11" ht="33" customHeight="1" x14ac:dyDescent="0.15">
      <c r="A16" s="54"/>
      <c r="B16" s="75"/>
      <c r="C16" s="163" t="s">
        <v>101</v>
      </c>
      <c r="D16" s="164"/>
      <c r="E16" s="165"/>
      <c r="F16" s="76" t="s">
        <v>70</v>
      </c>
      <c r="G16" s="79">
        <f>'MPS(input)_3'!E10</f>
        <v>514666</v>
      </c>
      <c r="H16" s="22" t="s">
        <v>53</v>
      </c>
      <c r="I16" s="78" t="s">
        <v>116</v>
      </c>
    </row>
    <row r="17" spans="1:9" ht="33" customHeight="1" x14ac:dyDescent="0.15">
      <c r="A17" s="54"/>
      <c r="B17" s="80"/>
      <c r="C17" s="163" t="s">
        <v>66</v>
      </c>
      <c r="D17" s="164"/>
      <c r="E17" s="165"/>
      <c r="F17" s="76" t="s">
        <v>70</v>
      </c>
      <c r="G17" s="81">
        <f>'MPS(input)_3'!E15</f>
        <v>0</v>
      </c>
      <c r="H17" s="82" t="s">
        <v>54</v>
      </c>
      <c r="I17" s="83" t="s">
        <v>115</v>
      </c>
    </row>
    <row r="18" spans="1:9" ht="33" customHeight="1" x14ac:dyDescent="0.15">
      <c r="A18" s="54"/>
      <c r="B18" s="80"/>
      <c r="C18" s="163" t="s">
        <v>67</v>
      </c>
      <c r="D18" s="164"/>
      <c r="E18" s="165"/>
      <c r="F18" s="58" t="s">
        <v>71</v>
      </c>
      <c r="G18" s="84">
        <f>'MPS(input)_3'!E16</f>
        <v>0</v>
      </c>
      <c r="H18" s="85" t="s">
        <v>43</v>
      </c>
      <c r="I18" s="83" t="s">
        <v>115</v>
      </c>
    </row>
    <row r="19" spans="1:9" ht="33" customHeight="1" x14ac:dyDescent="0.15">
      <c r="A19" s="54"/>
      <c r="B19" s="80"/>
      <c r="C19" s="163" t="s">
        <v>68</v>
      </c>
      <c r="D19" s="164"/>
      <c r="E19" s="165"/>
      <c r="F19" s="76" t="s">
        <v>70</v>
      </c>
      <c r="G19" s="86">
        <f>'MPS(input)_3'!E17</f>
        <v>0.377</v>
      </c>
      <c r="H19" s="87" t="s">
        <v>54</v>
      </c>
      <c r="I19" s="88" t="s">
        <v>114</v>
      </c>
    </row>
    <row r="20" spans="1:9" ht="42" customHeight="1" x14ac:dyDescent="0.15">
      <c r="A20" s="54"/>
      <c r="B20" s="75"/>
      <c r="C20" s="89" t="s">
        <v>73</v>
      </c>
      <c r="D20" s="90"/>
      <c r="E20" s="90"/>
      <c r="F20" s="91" t="s">
        <v>72</v>
      </c>
      <c r="G20" s="92">
        <f>'MPS(input)_3'!E21</f>
        <v>0</v>
      </c>
      <c r="H20" s="93" t="s">
        <v>55</v>
      </c>
      <c r="I20" s="94" t="s">
        <v>122</v>
      </c>
    </row>
    <row r="21" spans="1:9" ht="42" customHeight="1" x14ac:dyDescent="0.15">
      <c r="A21" s="54"/>
      <c r="B21" s="70"/>
      <c r="C21" s="89" t="s">
        <v>94</v>
      </c>
      <c r="D21" s="90"/>
      <c r="E21" s="90"/>
      <c r="F21" s="91" t="s">
        <v>72</v>
      </c>
      <c r="G21" s="92">
        <f>'MPS(input)_3'!E22</f>
        <v>7.2599999999999998E-2</v>
      </c>
      <c r="H21" s="93" t="s">
        <v>55</v>
      </c>
      <c r="I21" s="94" t="s">
        <v>113</v>
      </c>
    </row>
    <row r="22" spans="1:9" ht="18.75" customHeight="1" x14ac:dyDescent="0.15">
      <c r="A22" s="69"/>
      <c r="B22" s="70"/>
      <c r="C22" s="95" t="s">
        <v>102</v>
      </c>
      <c r="D22" s="96"/>
      <c r="E22" s="96"/>
      <c r="F22" s="58" t="s">
        <v>69</v>
      </c>
      <c r="G22" s="97">
        <f>G8</f>
        <v>0</v>
      </c>
      <c r="H22" s="60" t="s">
        <v>35</v>
      </c>
      <c r="I22" s="63" t="s">
        <v>104</v>
      </c>
    </row>
    <row r="23" spans="1:9" ht="18.75" customHeight="1" x14ac:dyDescent="0.15">
      <c r="A23" s="69"/>
      <c r="B23" s="70"/>
      <c r="C23" s="95" t="s">
        <v>62</v>
      </c>
      <c r="D23" s="96"/>
      <c r="E23" s="96"/>
      <c r="F23" s="58" t="s">
        <v>69</v>
      </c>
      <c r="G23" s="97">
        <f>G9</f>
        <v>0.89</v>
      </c>
      <c r="H23" s="60" t="s">
        <v>35</v>
      </c>
      <c r="I23" s="63" t="s">
        <v>105</v>
      </c>
    </row>
    <row r="24" spans="1:9" ht="18.75" customHeight="1" x14ac:dyDescent="0.15">
      <c r="A24" s="54"/>
      <c r="B24" s="98"/>
      <c r="C24" s="95" t="s">
        <v>97</v>
      </c>
      <c r="D24" s="99"/>
      <c r="E24" s="100"/>
      <c r="F24" s="58" t="s">
        <v>69</v>
      </c>
      <c r="G24" s="97">
        <f>G10</f>
        <v>0.93</v>
      </c>
      <c r="H24" s="60" t="s">
        <v>35</v>
      </c>
      <c r="I24" s="62" t="s">
        <v>65</v>
      </c>
    </row>
    <row r="25" spans="1:9" ht="18.75" customHeight="1" x14ac:dyDescent="0.15">
      <c r="A25" s="54"/>
      <c r="B25" s="98"/>
      <c r="C25" s="95" t="s">
        <v>98</v>
      </c>
      <c r="D25" s="99"/>
      <c r="E25" s="100"/>
      <c r="F25" s="58" t="s">
        <v>69</v>
      </c>
      <c r="G25" s="97">
        <f>G11</f>
        <v>0.88</v>
      </c>
      <c r="H25" s="60" t="s">
        <v>35</v>
      </c>
      <c r="I25" s="62" t="s">
        <v>103</v>
      </c>
    </row>
    <row r="26" spans="1:9" ht="18.75" customHeight="1" thickBot="1" x14ac:dyDescent="0.2">
      <c r="A26" s="46" t="s">
        <v>5</v>
      </c>
      <c r="B26" s="101"/>
      <c r="C26" s="101"/>
      <c r="D26" s="101"/>
      <c r="E26" s="102"/>
      <c r="F26" s="103"/>
      <c r="G26" s="67"/>
      <c r="H26" s="104"/>
      <c r="I26" s="105"/>
    </row>
    <row r="27" spans="1:9" ht="18.75" customHeight="1" thickBot="1" x14ac:dyDescent="0.2">
      <c r="A27" s="54"/>
      <c r="B27" s="106" t="s">
        <v>110</v>
      </c>
      <c r="C27" s="107"/>
      <c r="D27" s="107"/>
      <c r="E27" s="108"/>
      <c r="F27" s="58" t="s">
        <v>69</v>
      </c>
      <c r="G27" s="109">
        <f>G28*G31*G34+G29*G32*G35+G30*G33*G36</f>
        <v>10535.7791526</v>
      </c>
      <c r="H27" s="44" t="s">
        <v>39</v>
      </c>
      <c r="I27" s="110" t="s">
        <v>41</v>
      </c>
    </row>
    <row r="28" spans="1:9" ht="33" customHeight="1" x14ac:dyDescent="0.15">
      <c r="A28" s="54"/>
      <c r="B28" s="75"/>
      <c r="C28" s="163" t="s">
        <v>99</v>
      </c>
      <c r="D28" s="164"/>
      <c r="E28" s="165"/>
      <c r="F28" s="76" t="s">
        <v>70</v>
      </c>
      <c r="G28" s="111">
        <f>'MPS(input)_3'!E8</f>
        <v>0</v>
      </c>
      <c r="H28" s="22" t="s">
        <v>53</v>
      </c>
      <c r="I28" s="78" t="s">
        <v>117</v>
      </c>
    </row>
    <row r="29" spans="1:9" ht="33" customHeight="1" x14ac:dyDescent="0.15">
      <c r="A29" s="54"/>
      <c r="B29" s="75"/>
      <c r="C29" s="163" t="s">
        <v>100</v>
      </c>
      <c r="D29" s="164"/>
      <c r="E29" s="165"/>
      <c r="F29" s="58" t="s">
        <v>71</v>
      </c>
      <c r="G29" s="111">
        <f>'MPS(input)_3'!E9</f>
        <v>0</v>
      </c>
      <c r="H29" s="22" t="s">
        <v>46</v>
      </c>
      <c r="I29" s="78" t="s">
        <v>117</v>
      </c>
    </row>
    <row r="30" spans="1:9" ht="33" customHeight="1" x14ac:dyDescent="0.15">
      <c r="A30" s="54"/>
      <c r="B30" s="75"/>
      <c r="C30" s="163" t="s">
        <v>106</v>
      </c>
      <c r="D30" s="164"/>
      <c r="E30" s="165"/>
      <c r="F30" s="76" t="s">
        <v>70</v>
      </c>
      <c r="G30" s="111">
        <f>'MPS(input)_3'!E10</f>
        <v>514666</v>
      </c>
      <c r="H30" s="22" t="s">
        <v>53</v>
      </c>
      <c r="I30" s="78" t="s">
        <v>116</v>
      </c>
    </row>
    <row r="31" spans="1:9" ht="33" customHeight="1" x14ac:dyDescent="0.15">
      <c r="A31" s="54"/>
      <c r="B31" s="75"/>
      <c r="C31" s="163" t="s">
        <v>66</v>
      </c>
      <c r="D31" s="164"/>
      <c r="E31" s="165"/>
      <c r="F31" s="76" t="s">
        <v>70</v>
      </c>
      <c r="G31" s="112">
        <f>'MPS(input)_3'!E15</f>
        <v>0</v>
      </c>
      <c r="H31" s="82" t="s">
        <v>54</v>
      </c>
      <c r="I31" s="83" t="s">
        <v>115</v>
      </c>
    </row>
    <row r="32" spans="1:9" ht="33" customHeight="1" x14ac:dyDescent="0.15">
      <c r="A32" s="54"/>
      <c r="B32" s="75"/>
      <c r="C32" s="163" t="s">
        <v>67</v>
      </c>
      <c r="D32" s="164"/>
      <c r="E32" s="165"/>
      <c r="F32" s="58" t="s">
        <v>71</v>
      </c>
      <c r="G32" s="113">
        <f>'MPS(input)_3'!E16</f>
        <v>0</v>
      </c>
      <c r="H32" s="85" t="s">
        <v>43</v>
      </c>
      <c r="I32" s="83" t="s">
        <v>115</v>
      </c>
    </row>
    <row r="33" spans="1:9" ht="33" customHeight="1" x14ac:dyDescent="0.15">
      <c r="A33" s="54"/>
      <c r="B33" s="75"/>
      <c r="C33" s="163" t="s">
        <v>68</v>
      </c>
      <c r="D33" s="164"/>
      <c r="E33" s="165"/>
      <c r="F33" s="76" t="s">
        <v>70</v>
      </c>
      <c r="G33" s="112">
        <f>'MPS(input)_3'!E17</f>
        <v>0.377</v>
      </c>
      <c r="H33" s="87" t="s">
        <v>54</v>
      </c>
      <c r="I33" s="88" t="s">
        <v>114</v>
      </c>
    </row>
    <row r="34" spans="1:9" ht="33" customHeight="1" x14ac:dyDescent="0.15">
      <c r="A34" s="54"/>
      <c r="B34" s="75"/>
      <c r="C34" s="163" t="s">
        <v>107</v>
      </c>
      <c r="D34" s="164"/>
      <c r="E34" s="165"/>
      <c r="F34" s="76" t="s">
        <v>70</v>
      </c>
      <c r="G34" s="112">
        <f>'MPS(input)_3'!E18</f>
        <v>0</v>
      </c>
      <c r="H34" s="74" t="s">
        <v>55</v>
      </c>
      <c r="I34" s="114" t="s">
        <v>119</v>
      </c>
    </row>
    <row r="35" spans="1:9" ht="33" customHeight="1" x14ac:dyDescent="0.15">
      <c r="A35" s="54"/>
      <c r="B35" s="75"/>
      <c r="C35" s="163" t="s">
        <v>108</v>
      </c>
      <c r="D35" s="164"/>
      <c r="E35" s="165"/>
      <c r="F35" s="58" t="s">
        <v>71</v>
      </c>
      <c r="G35" s="112">
        <f>'MPS(input)_3'!E19</f>
        <v>0</v>
      </c>
      <c r="H35" s="74" t="s">
        <v>55</v>
      </c>
      <c r="I35" s="114" t="s">
        <v>119</v>
      </c>
    </row>
    <row r="36" spans="1:9" ht="33" customHeight="1" x14ac:dyDescent="0.15">
      <c r="A36" s="54"/>
      <c r="B36" s="75"/>
      <c r="C36" s="163" t="s">
        <v>109</v>
      </c>
      <c r="D36" s="164"/>
      <c r="E36" s="165"/>
      <c r="F36" s="76" t="s">
        <v>70</v>
      </c>
      <c r="G36" s="112">
        <f>'MPS(input)_3'!E20</f>
        <v>5.4300000000000001E-2</v>
      </c>
      <c r="H36" s="74" t="s">
        <v>55</v>
      </c>
      <c r="I36" s="114" t="s">
        <v>118</v>
      </c>
    </row>
    <row r="37" spans="1:9" x14ac:dyDescent="0.15">
      <c r="A37" s="115"/>
      <c r="B37" s="115"/>
      <c r="C37" s="116"/>
      <c r="D37" s="115"/>
      <c r="E37" s="116"/>
      <c r="F37" s="117"/>
      <c r="G37" s="118"/>
      <c r="H37" s="118"/>
      <c r="I37" s="119"/>
    </row>
    <row r="38" spans="1:9" ht="21.75" customHeight="1" x14ac:dyDescent="0.15">
      <c r="E38" s="115" t="s">
        <v>77</v>
      </c>
      <c r="F38" s="27"/>
    </row>
    <row r="39" spans="1:9" ht="33.75" customHeight="1" x14ac:dyDescent="0.15">
      <c r="E39" s="120" t="s">
        <v>78</v>
      </c>
      <c r="F39" s="121">
        <v>3.3099999999999997E-2</v>
      </c>
      <c r="G39" s="122" t="s">
        <v>79</v>
      </c>
      <c r="H39" s="123"/>
    </row>
    <row r="40" spans="1:9" ht="33.75" customHeight="1" x14ac:dyDescent="0.15">
      <c r="E40" s="124" t="s">
        <v>80</v>
      </c>
      <c r="F40" s="125">
        <v>44.8</v>
      </c>
      <c r="G40" s="122" t="s">
        <v>43</v>
      </c>
      <c r="H40" s="123"/>
    </row>
    <row r="41" spans="1:9" ht="33.75" customHeight="1" x14ac:dyDescent="0.15">
      <c r="E41" s="124" t="s">
        <v>82</v>
      </c>
      <c r="F41" s="125">
        <v>41.4</v>
      </c>
      <c r="G41" s="122" t="s">
        <v>43</v>
      </c>
      <c r="H41" s="115"/>
    </row>
    <row r="42" spans="1:9" ht="33.75" customHeight="1" x14ac:dyDescent="0.15">
      <c r="E42" s="126"/>
      <c r="F42" s="126"/>
      <c r="G42" s="115"/>
      <c r="H42" s="115"/>
    </row>
    <row r="43" spans="1:9" ht="33.75" customHeight="1" x14ac:dyDescent="0.15">
      <c r="E43" s="126"/>
      <c r="F43" s="127" t="s">
        <v>84</v>
      </c>
      <c r="G43" s="127" t="s">
        <v>85</v>
      </c>
      <c r="H43" s="115"/>
    </row>
    <row r="44" spans="1:9" ht="33.75" customHeight="1" x14ac:dyDescent="0.15">
      <c r="E44" s="120" t="s">
        <v>86</v>
      </c>
      <c r="F44" s="128">
        <v>5.4300000000000001E-2</v>
      </c>
      <c r="G44" s="128">
        <v>5.6099999999999997E-2</v>
      </c>
      <c r="H44" s="129" t="s">
        <v>55</v>
      </c>
    </row>
    <row r="45" spans="1:9" ht="33.75" customHeight="1" x14ac:dyDescent="0.15">
      <c r="E45" s="120" t="s">
        <v>88</v>
      </c>
      <c r="F45" s="128">
        <v>6.1600000000000002E-2</v>
      </c>
      <c r="G45" s="128">
        <v>6.3100000000000003E-2</v>
      </c>
      <c r="H45" s="129" t="s">
        <v>55</v>
      </c>
    </row>
    <row r="46" spans="1:9" s="31" customFormat="1" ht="33.75" customHeight="1" x14ac:dyDescent="0.15">
      <c r="E46" s="120" t="s">
        <v>90</v>
      </c>
      <c r="F46" s="128">
        <v>7.2599999999999998E-2</v>
      </c>
      <c r="G46" s="128">
        <v>7.4099999999999999E-2</v>
      </c>
      <c r="H46" s="129" t="s">
        <v>55</v>
      </c>
    </row>
    <row r="47" spans="1:9" s="31" customFormat="1" ht="33.75" customHeight="1" x14ac:dyDescent="0.15">
      <c r="E47" s="120" t="s">
        <v>91</v>
      </c>
      <c r="F47" s="128">
        <v>7.0800000000000002E-2</v>
      </c>
      <c r="G47" s="128">
        <v>7.1900000000000006E-2</v>
      </c>
      <c r="H47" s="129" t="s">
        <v>55</v>
      </c>
    </row>
    <row r="48" spans="1:9" s="31" customFormat="1" ht="33.75" customHeight="1" x14ac:dyDescent="0.15">
      <c r="E48" s="120" t="s">
        <v>92</v>
      </c>
      <c r="F48" s="128">
        <v>7.5499999999999998E-2</v>
      </c>
      <c r="G48" s="127">
        <v>7.7399999999999997E-2</v>
      </c>
      <c r="H48" s="129" t="s">
        <v>55</v>
      </c>
    </row>
    <row r="49" spans="5:8" ht="33.75" customHeight="1" x14ac:dyDescent="0.15">
      <c r="E49" s="120" t="s">
        <v>93</v>
      </c>
      <c r="F49" s="128">
        <v>9.0899999999999995E-2</v>
      </c>
      <c r="G49" s="128">
        <v>0.10100000000000001</v>
      </c>
      <c r="H49" s="129" t="s">
        <v>55</v>
      </c>
    </row>
    <row r="50" spans="5:8" ht="33.75" customHeight="1" x14ac:dyDescent="0.15"/>
    <row r="51" spans="5:8" ht="33.75" customHeight="1" x14ac:dyDescent="0.15">
      <c r="E51" s="120" t="s">
        <v>95</v>
      </c>
      <c r="F51" s="130">
        <v>0.89</v>
      </c>
    </row>
  </sheetData>
  <sheetProtection algorithmName="SHA-512" hashValue="66Fl9rwAjb94KUWWpI8fwB3uKLEdJUQmPNvy+EFYLUpB5ur/U3Fx4erog+3I7hniEE5scZDxeYCtWlMuIgB8WQ==" saltValue="KJO3fS27RdeBnuhhmyAQWA==" spinCount="100000" sheet="1" objects="1" scenarios="1"/>
  <mergeCells count="16">
    <mergeCell ref="C33:E33"/>
    <mergeCell ref="C34:E34"/>
    <mergeCell ref="C35:E35"/>
    <mergeCell ref="C36:E36"/>
    <mergeCell ref="C19:E19"/>
    <mergeCell ref="C28:E28"/>
    <mergeCell ref="C29:E29"/>
    <mergeCell ref="C30:E30"/>
    <mergeCell ref="C31:E31"/>
    <mergeCell ref="C32:E32"/>
    <mergeCell ref="C18:E18"/>
    <mergeCell ref="A3:I3"/>
    <mergeCell ref="C14:E14"/>
    <mergeCell ref="C15:E15"/>
    <mergeCell ref="C16:E16"/>
    <mergeCell ref="C17:E17"/>
  </mergeCells>
  <phoneticPr fontId="28"/>
  <pageMargins left="0.70866141732283472" right="0.70866141732283472" top="0.44" bottom="0.46" header="0.31496062992125984" footer="0.31496062992125984"/>
  <pageSetup paperSize="9" scale="63" fitToHeight="2" orientation="portrait" r:id="rId1"/>
  <rowBreaks count="1" manualBreakCount="1">
    <brk id="36"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A3251-4FE0-4A91-A183-BD51F4CC3FA8}">
  <sheetPr>
    <tabColor theme="3" tint="0.39997558519241921"/>
  </sheetPr>
  <dimension ref="A1:C12"/>
  <sheetViews>
    <sheetView showGridLines="0" view="pageBreakPreview" zoomScale="80" zoomScaleNormal="80" zoomScaleSheetLayoutView="80" workbookViewId="0"/>
  </sheetViews>
  <sheetFormatPr defaultColWidth="9" defaultRowHeight="13.5" x14ac:dyDescent="0.15"/>
  <cols>
    <col min="1" max="1" width="3.625" style="1" customWidth="1"/>
    <col min="2" max="2" width="36.375" style="1" customWidth="1"/>
    <col min="3" max="3" width="49.125" style="1" customWidth="1"/>
    <col min="4" max="16384" width="9" style="1"/>
  </cols>
  <sheetData>
    <row r="1" spans="1:3" ht="18" customHeight="1" x14ac:dyDescent="0.15">
      <c r="C1" s="2" t="str">
        <f>'MPS(input)_3'!K1</f>
        <v>Monitoring Spreadsheet: JCM_TH_AM010_ver01.0</v>
      </c>
    </row>
    <row r="2" spans="1:3" ht="18" customHeight="1" x14ac:dyDescent="0.15">
      <c r="C2" s="2" t="str">
        <f>'MPS(input)_3'!K2</f>
        <v>Reference Number: TH018</v>
      </c>
    </row>
    <row r="3" spans="1:3" ht="24.75" customHeight="1" x14ac:dyDescent="0.15">
      <c r="A3" s="167" t="s">
        <v>149</v>
      </c>
      <c r="B3" s="167"/>
      <c r="C3" s="167"/>
    </row>
    <row r="5" spans="1:3" ht="21" customHeight="1" x14ac:dyDescent="0.15">
      <c r="B5" s="3" t="s">
        <v>150</v>
      </c>
      <c r="C5" s="3" t="s">
        <v>151</v>
      </c>
    </row>
    <row r="6" spans="1:3" ht="84.75" customHeight="1" x14ac:dyDescent="0.15">
      <c r="B6" s="141" t="s">
        <v>162</v>
      </c>
      <c r="C6" s="141" t="s">
        <v>163</v>
      </c>
    </row>
    <row r="7" spans="1:3" ht="54.75" customHeight="1" x14ac:dyDescent="0.15">
      <c r="B7" s="141" t="s">
        <v>164</v>
      </c>
      <c r="C7" s="141" t="s">
        <v>165</v>
      </c>
    </row>
    <row r="8" spans="1:3" ht="92.25" customHeight="1" x14ac:dyDescent="0.15">
      <c r="B8" s="141" t="s">
        <v>166</v>
      </c>
      <c r="C8" s="141" t="s">
        <v>167</v>
      </c>
    </row>
    <row r="9" spans="1:3" ht="54.75" customHeight="1" x14ac:dyDescent="0.15">
      <c r="B9" s="4"/>
      <c r="C9" s="4"/>
    </row>
    <row r="10" spans="1:3" ht="54.75" customHeight="1" x14ac:dyDescent="0.15">
      <c r="B10" s="4"/>
      <c r="C10" s="4"/>
    </row>
    <row r="11" spans="1:3" ht="54.75" customHeight="1" x14ac:dyDescent="0.15">
      <c r="B11" s="4"/>
      <c r="C11" s="4"/>
    </row>
    <row r="12" spans="1:3" ht="54.75" customHeight="1" x14ac:dyDescent="0.15">
      <c r="B12" s="4"/>
      <c r="C12" s="4"/>
    </row>
  </sheetData>
  <sheetProtection algorithmName="SHA-512" hashValue="2yB89XsjeAHXXjQ4LgmRXMavU9nX21lQwPv0oOwUe0bhjNVvGlHwrZQK+PdFyzZEZuXnF6OHhYixNgNbR6uNLg==" saltValue="lXUUfhwMkcGxxJZBW9jk2w==" spinCount="100000" sheet="1" formatCells="0" formatRows="0" insertRows="0"/>
  <mergeCells count="1">
    <mergeCell ref="A3:C3"/>
  </mergeCells>
  <phoneticPr fontId="28"/>
  <pageMargins left="0.7"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A673-A244-48F8-8D09-72490DC3C0CD}">
  <sheetPr>
    <tabColor theme="5" tint="0.39997558519241921"/>
  </sheetPr>
  <dimension ref="A1:L35"/>
  <sheetViews>
    <sheetView showGridLines="0" view="pageBreakPreview" zoomScale="70" zoomScaleNormal="60" zoomScaleSheetLayoutView="70" workbookViewId="0"/>
  </sheetViews>
  <sheetFormatPr defaultColWidth="9" defaultRowHeight="14.25" x14ac:dyDescent="0.15"/>
  <cols>
    <col min="1" max="1" width="3.625" style="11" customWidth="1"/>
    <col min="2" max="2" width="19.5" style="11" customWidth="1"/>
    <col min="3" max="3" width="15.625" style="11" customWidth="1"/>
    <col min="4" max="4" width="16.875" style="11" customWidth="1"/>
    <col min="5" max="5" width="32.625" style="11" customWidth="1"/>
    <col min="6" max="6" width="15.375" style="11" customWidth="1"/>
    <col min="7" max="7" width="13.125" style="11" customWidth="1"/>
    <col min="8" max="8" width="15.5" style="11" customWidth="1"/>
    <col min="9" max="9" width="18.375" style="11" bestFit="1" customWidth="1"/>
    <col min="10" max="10" width="111" style="11" customWidth="1"/>
    <col min="11" max="11" width="20.625" style="11" customWidth="1"/>
    <col min="12" max="12" width="39.75" style="11" customWidth="1"/>
    <col min="13" max="16384" width="9" style="11"/>
  </cols>
  <sheetData>
    <row r="1" spans="1:12" ht="18" customHeight="1" x14ac:dyDescent="0.15">
      <c r="L1" s="12" t="str">
        <f>'MPS(input)_3'!K1</f>
        <v>Monitoring Spreadsheet: JCM_TH_AM010_ver01.0</v>
      </c>
    </row>
    <row r="2" spans="1:12" ht="18" customHeight="1" x14ac:dyDescent="0.15">
      <c r="L2" s="12" t="str">
        <f>'MPS(input)_3'!K2</f>
        <v>Reference Number: TH018</v>
      </c>
    </row>
    <row r="3" spans="1:12" s="15" customFormat="1" ht="27.75" customHeight="1" x14ac:dyDescent="0.15">
      <c r="A3" s="139" t="s">
        <v>152</v>
      </c>
      <c r="B3" s="139"/>
      <c r="C3" s="139"/>
      <c r="D3" s="139"/>
      <c r="E3" s="139"/>
      <c r="F3" s="139"/>
      <c r="G3" s="139"/>
      <c r="H3" s="139"/>
      <c r="I3" s="139"/>
      <c r="J3" s="139"/>
      <c r="K3" s="139"/>
      <c r="L3" s="14"/>
    </row>
    <row r="5" spans="1:12" ht="18.75" customHeight="1" x14ac:dyDescent="0.15">
      <c r="A5" s="16" t="s">
        <v>153</v>
      </c>
      <c r="B5" s="16"/>
      <c r="C5" s="16"/>
    </row>
    <row r="6" spans="1:12" ht="18.75" customHeight="1" x14ac:dyDescent="0.15">
      <c r="A6" s="16"/>
      <c r="B6" s="138" t="s">
        <v>9</v>
      </c>
      <c r="C6" s="138" t="s">
        <v>157</v>
      </c>
      <c r="D6" s="138" t="s">
        <v>11</v>
      </c>
      <c r="E6" s="138" t="s">
        <v>12</v>
      </c>
      <c r="F6" s="138" t="s">
        <v>13</v>
      </c>
      <c r="G6" s="138" t="s">
        <v>14</v>
      </c>
      <c r="H6" s="138" t="s">
        <v>15</v>
      </c>
      <c r="I6" s="138" t="s">
        <v>16</v>
      </c>
      <c r="J6" s="138" t="s">
        <v>17</v>
      </c>
      <c r="K6" s="138" t="s">
        <v>18</v>
      </c>
      <c r="L6" s="138" t="s">
        <v>18</v>
      </c>
    </row>
    <row r="7" spans="1:12" s="18" customFormat="1" ht="39" customHeight="1" x14ac:dyDescent="0.15">
      <c r="B7" s="138" t="s">
        <v>156</v>
      </c>
      <c r="C7" s="138" t="s">
        <v>19</v>
      </c>
      <c r="D7" s="138" t="s">
        <v>20</v>
      </c>
      <c r="E7" s="138" t="s">
        <v>21</v>
      </c>
      <c r="F7" s="138" t="s">
        <v>160</v>
      </c>
      <c r="G7" s="138" t="s">
        <v>1</v>
      </c>
      <c r="H7" s="138" t="s">
        <v>24</v>
      </c>
      <c r="I7" s="138" t="s">
        <v>25</v>
      </c>
      <c r="J7" s="138" t="s">
        <v>26</v>
      </c>
      <c r="K7" s="138" t="s">
        <v>27</v>
      </c>
      <c r="L7" s="138" t="s">
        <v>28</v>
      </c>
    </row>
    <row r="8" spans="1:12" ht="254.45" customHeight="1" x14ac:dyDescent="0.15">
      <c r="B8" s="134"/>
      <c r="C8" s="19" t="s">
        <v>37</v>
      </c>
      <c r="D8" s="20" t="s">
        <v>117</v>
      </c>
      <c r="E8" s="137" t="s">
        <v>125</v>
      </c>
      <c r="F8" s="8"/>
      <c r="G8" s="137" t="s">
        <v>126</v>
      </c>
      <c r="H8" s="9" t="s">
        <v>44</v>
      </c>
      <c r="I8" s="9" t="s">
        <v>45</v>
      </c>
      <c r="J8" s="10" t="s">
        <v>127</v>
      </c>
      <c r="K8" s="10" t="s">
        <v>38</v>
      </c>
      <c r="L8" s="10" t="s">
        <v>56</v>
      </c>
    </row>
    <row r="9" spans="1:12" ht="249.95" customHeight="1" x14ac:dyDescent="0.15">
      <c r="B9" s="134"/>
      <c r="C9" s="19" t="s">
        <v>49</v>
      </c>
      <c r="D9" s="20" t="s">
        <v>117</v>
      </c>
      <c r="E9" s="137" t="s">
        <v>128</v>
      </c>
      <c r="F9" s="8"/>
      <c r="G9" s="137" t="s">
        <v>46</v>
      </c>
      <c r="H9" s="9" t="s">
        <v>44</v>
      </c>
      <c r="I9" s="9" t="s">
        <v>45</v>
      </c>
      <c r="J9" s="10" t="s">
        <v>127</v>
      </c>
      <c r="K9" s="10" t="s">
        <v>38</v>
      </c>
      <c r="L9" s="10" t="s">
        <v>61</v>
      </c>
    </row>
    <row r="10" spans="1:12" ht="264.95" customHeight="1" x14ac:dyDescent="0.15">
      <c r="B10" s="134" t="s">
        <v>161</v>
      </c>
      <c r="C10" s="19" t="s">
        <v>60</v>
      </c>
      <c r="D10" s="20" t="s">
        <v>116</v>
      </c>
      <c r="E10" s="137" t="s">
        <v>129</v>
      </c>
      <c r="F10" s="8"/>
      <c r="G10" s="137" t="s">
        <v>126</v>
      </c>
      <c r="H10" s="9" t="s">
        <v>44</v>
      </c>
      <c r="I10" s="9" t="s">
        <v>45</v>
      </c>
      <c r="J10" s="10" t="s">
        <v>127</v>
      </c>
      <c r="K10" s="10" t="s">
        <v>38</v>
      </c>
      <c r="L10" s="10" t="s">
        <v>56</v>
      </c>
    </row>
    <row r="11" spans="1:12" ht="8.25" customHeight="1" x14ac:dyDescent="0.15"/>
    <row r="12" spans="1:12" ht="20.100000000000001" customHeight="1" x14ac:dyDescent="0.15">
      <c r="A12" s="16" t="s">
        <v>154</v>
      </c>
    </row>
    <row r="13" spans="1:12" ht="20.100000000000001" customHeight="1" x14ac:dyDescent="0.15">
      <c r="B13" s="183" t="s">
        <v>9</v>
      </c>
      <c r="C13" s="180"/>
      <c r="D13" s="144" t="s">
        <v>10</v>
      </c>
      <c r="E13" s="144"/>
      <c r="F13" s="138" t="s">
        <v>11</v>
      </c>
      <c r="G13" s="138" t="s">
        <v>12</v>
      </c>
      <c r="H13" s="144" t="s">
        <v>13</v>
      </c>
      <c r="I13" s="144"/>
      <c r="J13" s="144"/>
      <c r="K13" s="144" t="s">
        <v>14</v>
      </c>
      <c r="L13" s="144"/>
    </row>
    <row r="14" spans="1:12" ht="39" customHeight="1" x14ac:dyDescent="0.15">
      <c r="B14" s="183" t="s">
        <v>20</v>
      </c>
      <c r="C14" s="180"/>
      <c r="D14" s="144" t="s">
        <v>21</v>
      </c>
      <c r="E14" s="144"/>
      <c r="F14" s="138" t="s">
        <v>22</v>
      </c>
      <c r="G14" s="138" t="s">
        <v>1</v>
      </c>
      <c r="H14" s="144" t="s">
        <v>25</v>
      </c>
      <c r="I14" s="144"/>
      <c r="J14" s="144"/>
      <c r="K14" s="144" t="s">
        <v>28</v>
      </c>
      <c r="L14" s="144"/>
    </row>
    <row r="15" spans="1:12" ht="64.5" customHeight="1" x14ac:dyDescent="0.15">
      <c r="B15" s="178" t="s">
        <v>115</v>
      </c>
      <c r="C15" s="179"/>
      <c r="D15" s="150" t="s">
        <v>131</v>
      </c>
      <c r="E15" s="151"/>
      <c r="F15" s="131">
        <f>'MPS(input)_3'!E15</f>
        <v>0</v>
      </c>
      <c r="G15" s="137" t="s">
        <v>132</v>
      </c>
      <c r="H15" s="168" t="str">
        <f>'MPS(input)_3'!G15</f>
        <v>(1) Net calorific value (lower heating value) provided by fuel supplier, (2) IPCC default values at the lower limit in Table 1.2 of Chapter 1 of Vol. 2 of the “2006 IPCC Guidelines on National GHG Inventories” (when (1) is not available, apply (2))</v>
      </c>
      <c r="I15" s="168"/>
      <c r="J15" s="168"/>
      <c r="K15" s="169" t="str">
        <f>'MPS(input)_3'!J15</f>
        <v>For natural gas or LPG</v>
      </c>
      <c r="L15" s="169"/>
    </row>
    <row r="16" spans="1:12" ht="64.5" customHeight="1" x14ac:dyDescent="0.15">
      <c r="B16" s="178" t="s">
        <v>115</v>
      </c>
      <c r="C16" s="179"/>
      <c r="D16" s="150" t="s">
        <v>133</v>
      </c>
      <c r="E16" s="151"/>
      <c r="F16" s="132">
        <f>'MPS(input)_3'!E16</f>
        <v>0</v>
      </c>
      <c r="G16" s="137" t="s">
        <v>43</v>
      </c>
      <c r="H16" s="168" t="str">
        <f>'MPS(input)_3'!G16</f>
        <v>(1) Net calorific value (lower heating value) provided by fuel supplier, (2) IPCC default values at the lower limit in Table 1.2 of Chapter 1 of Vol. 2 of the “2006 IPCC Guidelines on National GHG Inventories” (when (1) is not available, apply (2))</v>
      </c>
      <c r="I16" s="168"/>
      <c r="J16" s="168"/>
      <c r="K16" s="169" t="str">
        <f>'MPS(input)_3'!J16</f>
        <v xml:space="preserve">For diesel oil </v>
      </c>
      <c r="L16" s="169"/>
    </row>
    <row r="17" spans="1:12" ht="64.5" customHeight="1" x14ac:dyDescent="0.15">
      <c r="B17" s="178" t="s">
        <v>114</v>
      </c>
      <c r="C17" s="179"/>
      <c r="D17" s="150" t="s">
        <v>134</v>
      </c>
      <c r="E17" s="151"/>
      <c r="F17" s="131">
        <f>'MPS(input)_3'!E17</f>
        <v>0.377</v>
      </c>
      <c r="G17" s="137" t="s">
        <v>132</v>
      </c>
      <c r="H17" s="168" t="str">
        <f>'MPS(input)_3'!G17</f>
        <v>(1) Net calorific value (lower heating value) provided by fuel supplier, (2) IPCC default values at the lower limit in Table 1.2 of Chapter 1 of Vol. 2 of the “2006 IPCC Guidelines on National GHG Inventories” (when (1) is not available, apply (2))</v>
      </c>
      <c r="I17" s="168"/>
      <c r="J17" s="168"/>
      <c r="K17" s="169" t="str">
        <f>'MPS(input)_3'!J17</f>
        <v>For natural gas or LPG</v>
      </c>
      <c r="L17" s="169"/>
    </row>
    <row r="18" spans="1:12" ht="51.75" customHeight="1" x14ac:dyDescent="0.15">
      <c r="B18" s="178" t="s">
        <v>119</v>
      </c>
      <c r="C18" s="179"/>
      <c r="D18" s="150" t="s">
        <v>107</v>
      </c>
      <c r="E18" s="151"/>
      <c r="F18" s="131">
        <f>'MPS(input)_3'!E18</f>
        <v>0</v>
      </c>
      <c r="G18" s="20" t="s">
        <v>55</v>
      </c>
      <c r="H18" s="168" t="str">
        <f>'MPS(input)_3'!G18</f>
        <v>IPCC default values in Table 1.4 of Chapter 1 of Vol. 2 of the “2006 IPCC Guidelines on National GHG Inventories"</v>
      </c>
      <c r="I18" s="168"/>
      <c r="J18" s="168"/>
      <c r="K18" s="169" t="str">
        <f>'MPS(input)_3'!J18</f>
        <v>For natural gas or LPG</v>
      </c>
      <c r="L18" s="169"/>
    </row>
    <row r="19" spans="1:12" ht="51.75" customHeight="1" x14ac:dyDescent="0.15">
      <c r="B19" s="176" t="s">
        <v>119</v>
      </c>
      <c r="C19" s="180"/>
      <c r="D19" s="150" t="s">
        <v>107</v>
      </c>
      <c r="E19" s="151"/>
      <c r="F19" s="131">
        <f>'MPS(input)_3'!E19</f>
        <v>0</v>
      </c>
      <c r="G19" s="20" t="s">
        <v>55</v>
      </c>
      <c r="H19" s="168" t="str">
        <f>'MPS(input)_3'!G19</f>
        <v>IPCC default values in Table 1.4 of Chapter 1 of Vol. 2 of the “2006 IPCC Guidelines on National GHG Inventories"</v>
      </c>
      <c r="I19" s="168"/>
      <c r="J19" s="168"/>
      <c r="K19" s="169" t="str">
        <f>'MPS(input)_3'!J19</f>
        <v xml:space="preserve">For diesel oil </v>
      </c>
      <c r="L19" s="169"/>
    </row>
    <row r="20" spans="1:12" ht="51.75" customHeight="1" x14ac:dyDescent="0.15">
      <c r="B20" s="178" t="s">
        <v>118</v>
      </c>
      <c r="C20" s="179"/>
      <c r="D20" s="150" t="s">
        <v>109</v>
      </c>
      <c r="E20" s="151"/>
      <c r="F20" s="131">
        <f>'MPS(input)_3'!E20</f>
        <v>5.4300000000000001E-2</v>
      </c>
      <c r="G20" s="20" t="s">
        <v>55</v>
      </c>
      <c r="H20" s="168" t="str">
        <f>'MPS(input)_3'!G20</f>
        <v>IPCC default values in Table 1.4 of Chapter 1 of Vol. 2 of the “2006 IPCC Guidelines on National GHG Inventories"</v>
      </c>
      <c r="I20" s="168"/>
      <c r="J20" s="168"/>
      <c r="K20" s="169" t="str">
        <f>'MPS(input)_3'!J20</f>
        <v>For natural gas or LPG</v>
      </c>
      <c r="L20" s="169"/>
    </row>
    <row r="21" spans="1:12" ht="122.45" customHeight="1" x14ac:dyDescent="0.15">
      <c r="B21" s="178" t="s">
        <v>135</v>
      </c>
      <c r="C21" s="179"/>
      <c r="D21" s="150" t="s">
        <v>136</v>
      </c>
      <c r="E21" s="151"/>
      <c r="F21" s="131">
        <f>'MPS(input)_3'!E21</f>
        <v>0</v>
      </c>
      <c r="G21" s="20" t="s">
        <v>55</v>
      </c>
      <c r="H21" s="170" t="str">
        <f>'MPS(input)_3'!G21</f>
        <v>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CO2 emission factor of the fuel used by the existing or planned boiler is applied. Otherwise, the value  of the fuel used by the project boiler i is applied.</v>
      </c>
      <c r="I21" s="170"/>
      <c r="J21" s="170"/>
      <c r="K21" s="169" t="str">
        <f>'MPS(input)_3'!J21</f>
        <v>-</v>
      </c>
      <c r="L21" s="169"/>
    </row>
    <row r="22" spans="1:12" ht="122.45" customHeight="1" x14ac:dyDescent="0.15">
      <c r="B22" s="178" t="s">
        <v>138</v>
      </c>
      <c r="C22" s="179"/>
      <c r="D22" s="150" t="s">
        <v>139</v>
      </c>
      <c r="E22" s="151"/>
      <c r="F22" s="131">
        <f>'MPS(input)_3'!E22</f>
        <v>7.2599999999999998E-2</v>
      </c>
      <c r="G22" s="20" t="s">
        <v>55</v>
      </c>
      <c r="H22" s="168" t="str">
        <f>'MPS(input)_3'!G22</f>
        <v>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CO2 emission factor of the fuel used by the existing or planned boiler is applied. Otherwise, the value  of the fuel used by the project boiler i is applied.</v>
      </c>
      <c r="I22" s="168"/>
      <c r="J22" s="168"/>
      <c r="K22" s="169" t="str">
        <f>'MPS(input)_3'!J22</f>
        <v>-</v>
      </c>
      <c r="L22" s="169"/>
    </row>
    <row r="23" spans="1:12" ht="51.75" customHeight="1" x14ac:dyDescent="0.15">
      <c r="B23" s="178" t="s">
        <v>104</v>
      </c>
      <c r="C23" s="179"/>
      <c r="D23" s="150" t="s">
        <v>141</v>
      </c>
      <c r="E23" s="151"/>
      <c r="F23" s="133">
        <f>'MPS(input)_3'!E23</f>
        <v>0</v>
      </c>
      <c r="G23" s="20" t="s">
        <v>35</v>
      </c>
      <c r="H23" s="163" t="str">
        <f>'MPS(input)_3'!G23</f>
        <v>Specifications of the project boiler or factory test data of the project boiler by the manufacturer</v>
      </c>
      <c r="I23" s="164"/>
      <c r="J23" s="165"/>
      <c r="K23" s="176" t="str">
        <f>'MPS(input)_3'!J23</f>
        <v>-</v>
      </c>
      <c r="L23" s="177"/>
    </row>
    <row r="24" spans="1:12" ht="51.75" customHeight="1" x14ac:dyDescent="0.15">
      <c r="B24" s="178" t="s">
        <v>105</v>
      </c>
      <c r="C24" s="179"/>
      <c r="D24" s="149" t="s">
        <v>62</v>
      </c>
      <c r="E24" s="149"/>
      <c r="F24" s="20">
        <f>'MPS(input)_3'!E24</f>
        <v>0.89</v>
      </c>
      <c r="G24" s="20" t="s">
        <v>35</v>
      </c>
      <c r="H24" s="168" t="str">
        <f>'MPS(input)_3'!G24</f>
        <v>The default value set in the methodologies</v>
      </c>
      <c r="I24" s="168"/>
      <c r="J24" s="168"/>
      <c r="K24" s="169" t="str">
        <f>'MPS(input)_3'!J24</f>
        <v>-</v>
      </c>
      <c r="L24" s="169"/>
    </row>
    <row r="25" spans="1:12" ht="51.75" customHeight="1" x14ac:dyDescent="0.15">
      <c r="B25" s="178" t="s">
        <v>65</v>
      </c>
      <c r="C25" s="179"/>
      <c r="D25" s="150" t="s">
        <v>143</v>
      </c>
      <c r="E25" s="151"/>
      <c r="F25" s="133">
        <f>'MPS(input)_3'!E25</f>
        <v>0.93</v>
      </c>
      <c r="G25" s="20" t="s">
        <v>35</v>
      </c>
      <c r="H25" s="181" t="str">
        <f>'MPS(input)_3'!G25</f>
        <v>Specification, boiler performance sheet or test data of the project boiler (EC) by the manufacturer or supplier</v>
      </c>
      <c r="I25" s="181"/>
      <c r="J25" s="181"/>
      <c r="K25" s="176" t="str">
        <f>'MPS(input)_3'!J25</f>
        <v>-</v>
      </c>
      <c r="L25" s="177"/>
    </row>
    <row r="26" spans="1:12" ht="51.75" customHeight="1" x14ac:dyDescent="0.15">
      <c r="B26" s="178" t="s">
        <v>144</v>
      </c>
      <c r="C26" s="179"/>
      <c r="D26" s="149" t="s">
        <v>98</v>
      </c>
      <c r="E26" s="149"/>
      <c r="F26" s="133">
        <f>'MPS(input)_3'!E26</f>
        <v>0.88</v>
      </c>
      <c r="G26" s="20" t="s">
        <v>35</v>
      </c>
      <c r="H26" s="150" t="str">
        <f>'MPS(input)_3'!G26</f>
        <v>Specification, boiler performance sheet or test data of the reference boiler (EC) by the manufacturer or supplier</v>
      </c>
      <c r="I26" s="182"/>
      <c r="J26" s="151"/>
      <c r="K26" s="176" t="str">
        <f>'MPS(input)_3'!J26</f>
        <v>-</v>
      </c>
      <c r="L26" s="177"/>
    </row>
    <row r="27" spans="1:12" ht="6.75" customHeight="1" x14ac:dyDescent="0.15">
      <c r="B27" s="23"/>
      <c r="C27" s="23"/>
      <c r="D27" s="23"/>
      <c r="E27" s="23"/>
      <c r="F27" s="23"/>
      <c r="G27" s="23"/>
      <c r="H27" s="23"/>
      <c r="I27" s="23"/>
      <c r="J27" s="23"/>
      <c r="K27" s="23"/>
      <c r="L27" s="23"/>
    </row>
    <row r="28" spans="1:12" ht="18.75" customHeight="1" x14ac:dyDescent="0.15">
      <c r="A28" s="24" t="s">
        <v>155</v>
      </c>
      <c r="B28" s="24"/>
      <c r="C28" s="24"/>
    </row>
    <row r="29" spans="1:12" ht="17.25" thickBot="1" x14ac:dyDescent="0.2">
      <c r="B29" s="135" t="s">
        <v>158</v>
      </c>
      <c r="C29" s="184" t="s">
        <v>146</v>
      </c>
      <c r="D29" s="185"/>
      <c r="E29" s="25" t="s">
        <v>1</v>
      </c>
    </row>
    <row r="30" spans="1:12" ht="19.5" thickBot="1" x14ac:dyDescent="0.2">
      <c r="B30" s="136"/>
      <c r="C30" s="171">
        <f>ROUNDDOWN('MRS(calc_process)_3'!G6, 0)</f>
        <v>0</v>
      </c>
      <c r="D30" s="172"/>
      <c r="E30" s="26" t="s">
        <v>51</v>
      </c>
    </row>
    <row r="31" spans="1:12" ht="20.100000000000001" customHeight="1" x14ac:dyDescent="0.15">
      <c r="B31" s="27"/>
      <c r="C31" s="27"/>
      <c r="D31" s="27"/>
      <c r="G31" s="28"/>
      <c r="H31" s="28"/>
    </row>
    <row r="32" spans="1:12" ht="18.75" customHeight="1" x14ac:dyDescent="0.15">
      <c r="A32" s="16" t="s">
        <v>8</v>
      </c>
    </row>
    <row r="33" spans="2:11" ht="18" customHeight="1" x14ac:dyDescent="0.15">
      <c r="B33" s="29" t="s">
        <v>30</v>
      </c>
      <c r="C33" s="173" t="s">
        <v>31</v>
      </c>
      <c r="D33" s="174"/>
      <c r="E33" s="174"/>
      <c r="F33" s="174"/>
      <c r="G33" s="174"/>
      <c r="H33" s="174"/>
      <c r="I33" s="174"/>
      <c r="J33" s="175"/>
      <c r="K33" s="30"/>
    </row>
    <row r="34" spans="2:11" ht="18" customHeight="1" x14ac:dyDescent="0.15">
      <c r="B34" s="29" t="s">
        <v>29</v>
      </c>
      <c r="C34" s="173" t="s">
        <v>32</v>
      </c>
      <c r="D34" s="174"/>
      <c r="E34" s="174"/>
      <c r="F34" s="174"/>
      <c r="G34" s="174"/>
      <c r="H34" s="174"/>
      <c r="I34" s="174"/>
      <c r="J34" s="175"/>
      <c r="K34" s="30"/>
    </row>
    <row r="35" spans="2:11" ht="18" customHeight="1" x14ac:dyDescent="0.15">
      <c r="B35" s="29" t="s">
        <v>33</v>
      </c>
      <c r="C35" s="173" t="s">
        <v>34</v>
      </c>
      <c r="D35" s="174"/>
      <c r="E35" s="174"/>
      <c r="F35" s="174"/>
      <c r="G35" s="174"/>
      <c r="H35" s="174"/>
      <c r="I35" s="174"/>
      <c r="J35" s="175"/>
      <c r="K35" s="30"/>
    </row>
  </sheetData>
  <sheetProtection algorithmName="SHA-512" hashValue="szs4UgtA2oJZPKwSyJHsA9p63uEpaxEfZwCQ0dbM/bZMxrLbjvqdmWc77qArNObSyReej89lc9/ilV95B8wmnw==" saltValue="uk6ZEdLwsPaRfOdKoE4k8Q==" spinCount="100000" sheet="1" objects="1" scenarios="1" formatCells="0" formatRows="0"/>
  <mergeCells count="61">
    <mergeCell ref="C29:D29"/>
    <mergeCell ref="C30:D30"/>
    <mergeCell ref="C33:J33"/>
    <mergeCell ref="C34:J34"/>
    <mergeCell ref="C35:J35"/>
    <mergeCell ref="B25:C25"/>
    <mergeCell ref="D25:E25"/>
    <mergeCell ref="H25:J25"/>
    <mergeCell ref="K25:L25"/>
    <mergeCell ref="B26:C26"/>
    <mergeCell ref="D26:E26"/>
    <mergeCell ref="H26:J26"/>
    <mergeCell ref="K26:L26"/>
    <mergeCell ref="B23:C23"/>
    <mergeCell ref="D23:E23"/>
    <mergeCell ref="H23:J23"/>
    <mergeCell ref="K23:L23"/>
    <mergeCell ref="B24:C24"/>
    <mergeCell ref="D24:E24"/>
    <mergeCell ref="H24:J24"/>
    <mergeCell ref="K24:L24"/>
    <mergeCell ref="B21:C21"/>
    <mergeCell ref="D21:E21"/>
    <mergeCell ref="H21:J21"/>
    <mergeCell ref="K21:L21"/>
    <mergeCell ref="B22:C22"/>
    <mergeCell ref="D22:E22"/>
    <mergeCell ref="H22:J22"/>
    <mergeCell ref="K22:L22"/>
    <mergeCell ref="B19:C19"/>
    <mergeCell ref="D19:E19"/>
    <mergeCell ref="H19:J19"/>
    <mergeCell ref="K19:L19"/>
    <mergeCell ref="B20:C20"/>
    <mergeCell ref="D20:E20"/>
    <mergeCell ref="H20:J20"/>
    <mergeCell ref="K20:L20"/>
    <mergeCell ref="B17:C17"/>
    <mergeCell ref="D17:E17"/>
    <mergeCell ref="H17:J17"/>
    <mergeCell ref="K17:L17"/>
    <mergeCell ref="B18:C18"/>
    <mergeCell ref="D18:E18"/>
    <mergeCell ref="H18:J18"/>
    <mergeCell ref="K18:L18"/>
    <mergeCell ref="B15:C15"/>
    <mergeCell ref="D15:E15"/>
    <mergeCell ref="H15:J15"/>
    <mergeCell ref="K15:L15"/>
    <mergeCell ref="B16:C16"/>
    <mergeCell ref="D16:E16"/>
    <mergeCell ref="H16:J16"/>
    <mergeCell ref="K16:L16"/>
    <mergeCell ref="B13:C13"/>
    <mergeCell ref="D13:E13"/>
    <mergeCell ref="H13:J13"/>
    <mergeCell ref="K13:L13"/>
    <mergeCell ref="B14:C14"/>
    <mergeCell ref="D14:E14"/>
    <mergeCell ref="H14:J14"/>
    <mergeCell ref="K14:L14"/>
  </mergeCells>
  <phoneticPr fontId="28"/>
  <pageMargins left="0.70866141732283472" right="0.70866141732283472" top="0.42" bottom="0.45" header="0.31496062992125984" footer="0.31496062992125984"/>
  <pageSetup paperSize="9" scale="3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27AD7-7C00-4585-ACBA-CD0C2D7F68D1}">
  <sheetPr>
    <tabColor theme="5" tint="0.39997558519241921"/>
  </sheetPr>
  <dimension ref="A1:K51"/>
  <sheetViews>
    <sheetView showGridLines="0" view="pageBreakPreview" zoomScale="70" zoomScaleNormal="100" zoomScaleSheetLayoutView="70" workbookViewId="0"/>
  </sheetViews>
  <sheetFormatPr defaultColWidth="9" defaultRowHeight="14.25" x14ac:dyDescent="0.15"/>
  <cols>
    <col min="1" max="4" width="3.625" style="11" customWidth="1"/>
    <col min="5" max="5" width="53.375" style="11" customWidth="1"/>
    <col min="6" max="6" width="21.375" style="11" customWidth="1"/>
    <col min="7" max="7" width="20.25" style="11" customWidth="1"/>
    <col min="8" max="8" width="14.625" style="11" customWidth="1"/>
    <col min="9" max="9" width="14.75" style="31" customWidth="1"/>
    <col min="10" max="16384" width="9" style="11"/>
  </cols>
  <sheetData>
    <row r="1" spans="1:11" ht="18" customHeight="1" x14ac:dyDescent="0.15">
      <c r="I1" s="12" t="str">
        <f>'MPS(input)_3'!K1</f>
        <v>Monitoring Spreadsheet: JCM_TH_AM010_ver01.0</v>
      </c>
    </row>
    <row r="2" spans="1:11" ht="18" customHeight="1" x14ac:dyDescent="0.15">
      <c r="I2" s="12" t="str">
        <f>'MPS(input)_3'!K2</f>
        <v>Reference Number: TH018</v>
      </c>
    </row>
    <row r="3" spans="1:11" ht="27.75" customHeight="1" x14ac:dyDescent="0.15">
      <c r="A3" s="186" t="s">
        <v>159</v>
      </c>
      <c r="B3" s="186"/>
      <c r="C3" s="186"/>
      <c r="D3" s="186"/>
      <c r="E3" s="186"/>
      <c r="F3" s="186"/>
      <c r="G3" s="186"/>
      <c r="H3" s="186"/>
      <c r="I3" s="186"/>
    </row>
    <row r="4" spans="1:11" ht="11.25" customHeight="1" thickBot="1" x14ac:dyDescent="0.2"/>
    <row r="5" spans="1:11" ht="18.75" customHeight="1" thickBot="1" x14ac:dyDescent="0.2">
      <c r="A5" s="32" t="s">
        <v>2</v>
      </c>
      <c r="B5" s="33"/>
      <c r="C5" s="33"/>
      <c r="D5" s="33"/>
      <c r="E5" s="34"/>
      <c r="F5" s="35" t="s">
        <v>6</v>
      </c>
      <c r="G5" s="36" t="s">
        <v>0</v>
      </c>
      <c r="H5" s="36" t="s">
        <v>1</v>
      </c>
      <c r="I5" s="37" t="s">
        <v>7</v>
      </c>
    </row>
    <row r="6" spans="1:11" ht="18.75" customHeight="1" thickBot="1" x14ac:dyDescent="0.2">
      <c r="A6" s="38"/>
      <c r="B6" s="39" t="s">
        <v>58</v>
      </c>
      <c r="C6" s="39"/>
      <c r="D6" s="40"/>
      <c r="E6" s="41"/>
      <c r="F6" s="42" t="s">
        <v>76</v>
      </c>
      <c r="G6" s="43">
        <f>G13-G27</f>
        <v>0</v>
      </c>
      <c r="H6" s="44" t="s">
        <v>39</v>
      </c>
      <c r="I6" s="45" t="s">
        <v>42</v>
      </c>
    </row>
    <row r="7" spans="1:11" ht="18.75" customHeight="1" x14ac:dyDescent="0.15">
      <c r="A7" s="46" t="s">
        <v>3</v>
      </c>
      <c r="B7" s="47"/>
      <c r="C7" s="47"/>
      <c r="D7" s="48"/>
      <c r="E7" s="49"/>
      <c r="F7" s="50"/>
      <c r="G7" s="51"/>
      <c r="H7" s="50"/>
      <c r="I7" s="52"/>
      <c r="J7" s="53"/>
      <c r="K7" s="53"/>
    </row>
    <row r="8" spans="1:11" ht="18.75" customHeight="1" x14ac:dyDescent="0.15">
      <c r="A8" s="54"/>
      <c r="B8" s="55" t="s">
        <v>96</v>
      </c>
      <c r="C8" s="56"/>
      <c r="D8" s="56"/>
      <c r="E8" s="57"/>
      <c r="F8" s="58" t="s">
        <v>69</v>
      </c>
      <c r="G8" s="59">
        <f>'MRS(input)_3'!F23</f>
        <v>0</v>
      </c>
      <c r="H8" s="60" t="s">
        <v>35</v>
      </c>
      <c r="I8" s="61" t="s">
        <v>63</v>
      </c>
    </row>
    <row r="9" spans="1:11" ht="18.75" customHeight="1" x14ac:dyDescent="0.15">
      <c r="A9" s="54"/>
      <c r="B9" s="55" t="s">
        <v>62</v>
      </c>
      <c r="C9" s="56"/>
      <c r="D9" s="56"/>
      <c r="E9" s="57"/>
      <c r="F9" s="58" t="s">
        <v>69</v>
      </c>
      <c r="G9" s="59">
        <f>'MRS(input)_3'!F24</f>
        <v>0.89</v>
      </c>
      <c r="H9" s="60" t="s">
        <v>35</v>
      </c>
      <c r="I9" s="45" t="s">
        <v>64</v>
      </c>
    </row>
    <row r="10" spans="1:11" ht="18.75" customHeight="1" x14ac:dyDescent="0.15">
      <c r="A10" s="54"/>
      <c r="B10" s="55" t="s">
        <v>97</v>
      </c>
      <c r="C10" s="56"/>
      <c r="D10" s="56"/>
      <c r="E10" s="57"/>
      <c r="F10" s="58" t="s">
        <v>69</v>
      </c>
      <c r="G10" s="59">
        <f>'MRS(input)_3'!F25</f>
        <v>0.93</v>
      </c>
      <c r="H10" s="60" t="s">
        <v>35</v>
      </c>
      <c r="I10" s="62" t="s">
        <v>65</v>
      </c>
    </row>
    <row r="11" spans="1:11" ht="18.75" customHeight="1" x14ac:dyDescent="0.15">
      <c r="A11" s="54"/>
      <c r="B11" s="55" t="s">
        <v>98</v>
      </c>
      <c r="C11" s="56"/>
      <c r="D11" s="56"/>
      <c r="E11" s="57"/>
      <c r="F11" s="58" t="s">
        <v>69</v>
      </c>
      <c r="G11" s="59">
        <f>'MRS(input)_3'!F26</f>
        <v>0.88</v>
      </c>
      <c r="H11" s="60" t="s">
        <v>35</v>
      </c>
      <c r="I11" s="63" t="s">
        <v>103</v>
      </c>
    </row>
    <row r="12" spans="1:11" ht="18.75" customHeight="1" thickBot="1" x14ac:dyDescent="0.2">
      <c r="A12" s="46" t="s">
        <v>4</v>
      </c>
      <c r="B12" s="64"/>
      <c r="C12" s="65"/>
      <c r="D12" s="66"/>
      <c r="E12" s="66"/>
      <c r="F12" s="66"/>
      <c r="G12" s="67"/>
      <c r="H12" s="67"/>
      <c r="I12" s="68"/>
    </row>
    <row r="13" spans="1:11" ht="18.75" customHeight="1" thickBot="1" x14ac:dyDescent="0.2">
      <c r="A13" s="69"/>
      <c r="B13" s="70" t="s">
        <v>59</v>
      </c>
      <c r="C13" s="71"/>
      <c r="D13" s="72"/>
      <c r="E13" s="72"/>
      <c r="F13" s="58" t="s">
        <v>69</v>
      </c>
      <c r="G13" s="73">
        <f>G14*G17*G20*G22/G23+G15*G18*G20*G22/G23+G16*G19*G21*G24/G25</f>
        <v>0</v>
      </c>
      <c r="H13" s="74" t="s">
        <v>51</v>
      </c>
      <c r="I13" s="62" t="s">
        <v>52</v>
      </c>
    </row>
    <row r="14" spans="1:11" ht="32.450000000000003" customHeight="1" x14ac:dyDescent="0.15">
      <c r="A14" s="54"/>
      <c r="B14" s="75"/>
      <c r="C14" s="163" t="s">
        <v>99</v>
      </c>
      <c r="D14" s="164"/>
      <c r="E14" s="165"/>
      <c r="F14" s="76" t="s">
        <v>70</v>
      </c>
      <c r="G14" s="77">
        <f>'MRS(input)_3'!F8</f>
        <v>0</v>
      </c>
      <c r="H14" s="22" t="s">
        <v>53</v>
      </c>
      <c r="I14" s="78" t="s">
        <v>117</v>
      </c>
    </row>
    <row r="15" spans="1:11" ht="33" customHeight="1" x14ac:dyDescent="0.15">
      <c r="A15" s="54"/>
      <c r="B15" s="75"/>
      <c r="C15" s="163" t="s">
        <v>100</v>
      </c>
      <c r="D15" s="164"/>
      <c r="E15" s="165"/>
      <c r="F15" s="58" t="s">
        <v>71</v>
      </c>
      <c r="G15" s="79">
        <f>'MRS(input)_3'!F9</f>
        <v>0</v>
      </c>
      <c r="H15" s="22" t="s">
        <v>46</v>
      </c>
      <c r="I15" s="78" t="s">
        <v>117</v>
      </c>
    </row>
    <row r="16" spans="1:11" ht="33" customHeight="1" x14ac:dyDescent="0.15">
      <c r="A16" s="54"/>
      <c r="B16" s="75"/>
      <c r="C16" s="163" t="s">
        <v>101</v>
      </c>
      <c r="D16" s="164"/>
      <c r="E16" s="165"/>
      <c r="F16" s="76" t="s">
        <v>70</v>
      </c>
      <c r="G16" s="79">
        <f>'MRS(input)_3'!F10</f>
        <v>0</v>
      </c>
      <c r="H16" s="22" t="s">
        <v>53</v>
      </c>
      <c r="I16" s="78" t="s">
        <v>116</v>
      </c>
    </row>
    <row r="17" spans="1:9" ht="33" customHeight="1" x14ac:dyDescent="0.15">
      <c r="A17" s="54"/>
      <c r="B17" s="80"/>
      <c r="C17" s="163" t="s">
        <v>66</v>
      </c>
      <c r="D17" s="164"/>
      <c r="E17" s="165"/>
      <c r="F17" s="76" t="s">
        <v>70</v>
      </c>
      <c r="G17" s="112">
        <f>'MRS(input)_3'!F15</f>
        <v>0</v>
      </c>
      <c r="H17" s="82" t="s">
        <v>54</v>
      </c>
      <c r="I17" s="83" t="s">
        <v>115</v>
      </c>
    </row>
    <row r="18" spans="1:9" ht="33" customHeight="1" x14ac:dyDescent="0.15">
      <c r="A18" s="54"/>
      <c r="B18" s="80"/>
      <c r="C18" s="163" t="s">
        <v>67</v>
      </c>
      <c r="D18" s="164"/>
      <c r="E18" s="165"/>
      <c r="F18" s="58" t="s">
        <v>71</v>
      </c>
      <c r="G18" s="113">
        <f>'MRS(input)_3'!F16</f>
        <v>0</v>
      </c>
      <c r="H18" s="85" t="s">
        <v>43</v>
      </c>
      <c r="I18" s="83" t="s">
        <v>115</v>
      </c>
    </row>
    <row r="19" spans="1:9" ht="33" customHeight="1" x14ac:dyDescent="0.15">
      <c r="A19" s="54"/>
      <c r="B19" s="80"/>
      <c r="C19" s="163" t="s">
        <v>68</v>
      </c>
      <c r="D19" s="164"/>
      <c r="E19" s="165"/>
      <c r="F19" s="76" t="s">
        <v>70</v>
      </c>
      <c r="G19" s="112">
        <f>'MRS(input)_3'!F17</f>
        <v>0.377</v>
      </c>
      <c r="H19" s="87" t="s">
        <v>54</v>
      </c>
      <c r="I19" s="88" t="s">
        <v>114</v>
      </c>
    </row>
    <row r="20" spans="1:9" ht="42" customHeight="1" x14ac:dyDescent="0.15">
      <c r="A20" s="54"/>
      <c r="B20" s="75"/>
      <c r="C20" s="89" t="s">
        <v>73</v>
      </c>
      <c r="D20" s="90"/>
      <c r="E20" s="90"/>
      <c r="F20" s="91" t="s">
        <v>72</v>
      </c>
      <c r="G20" s="112">
        <f>'MRS(input)_3'!F21</f>
        <v>0</v>
      </c>
      <c r="H20" s="74" t="s">
        <v>55</v>
      </c>
      <c r="I20" s="114" t="s">
        <v>122</v>
      </c>
    </row>
    <row r="21" spans="1:9" ht="42" customHeight="1" x14ac:dyDescent="0.15">
      <c r="A21" s="54"/>
      <c r="B21" s="70"/>
      <c r="C21" s="89" t="s">
        <v>94</v>
      </c>
      <c r="D21" s="90"/>
      <c r="E21" s="90"/>
      <c r="F21" s="91" t="s">
        <v>72</v>
      </c>
      <c r="G21" s="112">
        <f>'MRS(input)_3'!F22</f>
        <v>7.2599999999999998E-2</v>
      </c>
      <c r="H21" s="74" t="s">
        <v>55</v>
      </c>
      <c r="I21" s="114" t="s">
        <v>113</v>
      </c>
    </row>
    <row r="22" spans="1:9" ht="18.75" customHeight="1" x14ac:dyDescent="0.15">
      <c r="A22" s="69"/>
      <c r="B22" s="70"/>
      <c r="C22" s="95" t="s">
        <v>102</v>
      </c>
      <c r="D22" s="96"/>
      <c r="E22" s="96"/>
      <c r="F22" s="58" t="s">
        <v>69</v>
      </c>
      <c r="G22" s="59">
        <f>G8</f>
        <v>0</v>
      </c>
      <c r="H22" s="60" t="s">
        <v>35</v>
      </c>
      <c r="I22" s="63" t="s">
        <v>104</v>
      </c>
    </row>
    <row r="23" spans="1:9" ht="18.75" customHeight="1" x14ac:dyDescent="0.15">
      <c r="A23" s="69"/>
      <c r="B23" s="70"/>
      <c r="C23" s="95" t="s">
        <v>62</v>
      </c>
      <c r="D23" s="96"/>
      <c r="E23" s="96"/>
      <c r="F23" s="58" t="s">
        <v>69</v>
      </c>
      <c r="G23" s="59">
        <f>G9</f>
        <v>0.89</v>
      </c>
      <c r="H23" s="60" t="s">
        <v>35</v>
      </c>
      <c r="I23" s="63" t="s">
        <v>105</v>
      </c>
    </row>
    <row r="24" spans="1:9" ht="18.75" customHeight="1" x14ac:dyDescent="0.15">
      <c r="A24" s="54"/>
      <c r="B24" s="98"/>
      <c r="C24" s="95" t="s">
        <v>97</v>
      </c>
      <c r="D24" s="99"/>
      <c r="E24" s="100"/>
      <c r="F24" s="58" t="s">
        <v>69</v>
      </c>
      <c r="G24" s="59">
        <f>G10</f>
        <v>0.93</v>
      </c>
      <c r="H24" s="60" t="s">
        <v>35</v>
      </c>
      <c r="I24" s="62" t="s">
        <v>65</v>
      </c>
    </row>
    <row r="25" spans="1:9" ht="18.75" customHeight="1" x14ac:dyDescent="0.15">
      <c r="A25" s="54"/>
      <c r="B25" s="98"/>
      <c r="C25" s="95" t="s">
        <v>98</v>
      </c>
      <c r="D25" s="99"/>
      <c r="E25" s="100"/>
      <c r="F25" s="58" t="s">
        <v>69</v>
      </c>
      <c r="G25" s="59">
        <f>G11</f>
        <v>0.88</v>
      </c>
      <c r="H25" s="60" t="s">
        <v>35</v>
      </c>
      <c r="I25" s="62" t="s">
        <v>103</v>
      </c>
    </row>
    <row r="26" spans="1:9" ht="18.75" customHeight="1" thickBot="1" x14ac:dyDescent="0.2">
      <c r="A26" s="46" t="s">
        <v>5</v>
      </c>
      <c r="B26" s="101"/>
      <c r="C26" s="101"/>
      <c r="D26" s="101"/>
      <c r="E26" s="102"/>
      <c r="F26" s="103"/>
      <c r="G26" s="67"/>
      <c r="H26" s="104"/>
      <c r="I26" s="105"/>
    </row>
    <row r="27" spans="1:9" ht="18.75" customHeight="1" thickBot="1" x14ac:dyDescent="0.2">
      <c r="A27" s="54"/>
      <c r="B27" s="106" t="s">
        <v>110</v>
      </c>
      <c r="C27" s="107"/>
      <c r="D27" s="107"/>
      <c r="E27" s="108"/>
      <c r="F27" s="58" t="s">
        <v>69</v>
      </c>
      <c r="G27" s="109">
        <f>G28*G31*G34+G29*G32*G35+G30*G33*G36</f>
        <v>0</v>
      </c>
      <c r="H27" s="44" t="s">
        <v>39</v>
      </c>
      <c r="I27" s="110" t="s">
        <v>41</v>
      </c>
    </row>
    <row r="28" spans="1:9" ht="33" customHeight="1" x14ac:dyDescent="0.15">
      <c r="A28" s="54"/>
      <c r="B28" s="75"/>
      <c r="C28" s="163" t="s">
        <v>99</v>
      </c>
      <c r="D28" s="164"/>
      <c r="E28" s="165"/>
      <c r="F28" s="76" t="s">
        <v>70</v>
      </c>
      <c r="G28" s="111">
        <f>'MRS(input)_3'!F8</f>
        <v>0</v>
      </c>
      <c r="H28" s="22" t="s">
        <v>53</v>
      </c>
      <c r="I28" s="78" t="s">
        <v>117</v>
      </c>
    </row>
    <row r="29" spans="1:9" ht="33" customHeight="1" x14ac:dyDescent="0.15">
      <c r="A29" s="54"/>
      <c r="B29" s="75"/>
      <c r="C29" s="163" t="s">
        <v>100</v>
      </c>
      <c r="D29" s="164"/>
      <c r="E29" s="165"/>
      <c r="F29" s="58" t="s">
        <v>71</v>
      </c>
      <c r="G29" s="111">
        <f>'MRS(input)_3'!F9</f>
        <v>0</v>
      </c>
      <c r="H29" s="22" t="s">
        <v>46</v>
      </c>
      <c r="I29" s="78" t="s">
        <v>117</v>
      </c>
    </row>
    <row r="30" spans="1:9" ht="33" customHeight="1" x14ac:dyDescent="0.15">
      <c r="A30" s="54"/>
      <c r="B30" s="75"/>
      <c r="C30" s="163" t="s">
        <v>106</v>
      </c>
      <c r="D30" s="164"/>
      <c r="E30" s="165"/>
      <c r="F30" s="76" t="s">
        <v>70</v>
      </c>
      <c r="G30" s="111">
        <f>'MRS(input)_3'!F10</f>
        <v>0</v>
      </c>
      <c r="H30" s="22" t="s">
        <v>53</v>
      </c>
      <c r="I30" s="78" t="s">
        <v>116</v>
      </c>
    </row>
    <row r="31" spans="1:9" ht="33" customHeight="1" x14ac:dyDescent="0.15">
      <c r="A31" s="54"/>
      <c r="B31" s="75"/>
      <c r="C31" s="163" t="s">
        <v>66</v>
      </c>
      <c r="D31" s="164"/>
      <c r="E31" s="165"/>
      <c r="F31" s="76" t="s">
        <v>70</v>
      </c>
      <c r="G31" s="112">
        <f>'MRS(input)_3'!F15</f>
        <v>0</v>
      </c>
      <c r="H31" s="82" t="s">
        <v>54</v>
      </c>
      <c r="I31" s="83" t="s">
        <v>115</v>
      </c>
    </row>
    <row r="32" spans="1:9" ht="33" customHeight="1" x14ac:dyDescent="0.15">
      <c r="A32" s="54"/>
      <c r="B32" s="75"/>
      <c r="C32" s="163" t="s">
        <v>67</v>
      </c>
      <c r="D32" s="164"/>
      <c r="E32" s="165"/>
      <c r="F32" s="58" t="s">
        <v>71</v>
      </c>
      <c r="G32" s="113">
        <f>'MRS(input)_3'!F16</f>
        <v>0</v>
      </c>
      <c r="H32" s="85" t="s">
        <v>43</v>
      </c>
      <c r="I32" s="83" t="s">
        <v>115</v>
      </c>
    </row>
    <row r="33" spans="1:9" ht="33" customHeight="1" x14ac:dyDescent="0.15">
      <c r="A33" s="54"/>
      <c r="B33" s="75"/>
      <c r="C33" s="163" t="s">
        <v>68</v>
      </c>
      <c r="D33" s="164"/>
      <c r="E33" s="165"/>
      <c r="F33" s="76" t="s">
        <v>70</v>
      </c>
      <c r="G33" s="112">
        <f>'MRS(input)_3'!F17</f>
        <v>0.377</v>
      </c>
      <c r="H33" s="87" t="s">
        <v>54</v>
      </c>
      <c r="I33" s="88" t="s">
        <v>114</v>
      </c>
    </row>
    <row r="34" spans="1:9" ht="33" customHeight="1" x14ac:dyDescent="0.15">
      <c r="A34" s="54"/>
      <c r="B34" s="75"/>
      <c r="C34" s="163" t="s">
        <v>107</v>
      </c>
      <c r="D34" s="164"/>
      <c r="E34" s="165"/>
      <c r="F34" s="76" t="s">
        <v>70</v>
      </c>
      <c r="G34" s="112">
        <f>'MRS(input)_3'!F18</f>
        <v>0</v>
      </c>
      <c r="H34" s="74" t="s">
        <v>55</v>
      </c>
      <c r="I34" s="114" t="s">
        <v>119</v>
      </c>
    </row>
    <row r="35" spans="1:9" ht="33" customHeight="1" x14ac:dyDescent="0.15">
      <c r="A35" s="54"/>
      <c r="B35" s="75"/>
      <c r="C35" s="163" t="s">
        <v>108</v>
      </c>
      <c r="D35" s="164"/>
      <c r="E35" s="165"/>
      <c r="F35" s="58" t="s">
        <v>71</v>
      </c>
      <c r="G35" s="112">
        <f>'MRS(input)_3'!F19</f>
        <v>0</v>
      </c>
      <c r="H35" s="74" t="s">
        <v>55</v>
      </c>
      <c r="I35" s="114" t="s">
        <v>119</v>
      </c>
    </row>
    <row r="36" spans="1:9" ht="33" customHeight="1" x14ac:dyDescent="0.15">
      <c r="A36" s="54"/>
      <c r="B36" s="75"/>
      <c r="C36" s="163" t="s">
        <v>109</v>
      </c>
      <c r="D36" s="164"/>
      <c r="E36" s="165"/>
      <c r="F36" s="76" t="s">
        <v>70</v>
      </c>
      <c r="G36" s="112">
        <f>'MRS(input)_3'!F20</f>
        <v>5.4300000000000001E-2</v>
      </c>
      <c r="H36" s="74" t="s">
        <v>55</v>
      </c>
      <c r="I36" s="114" t="s">
        <v>118</v>
      </c>
    </row>
    <row r="37" spans="1:9" x14ac:dyDescent="0.15">
      <c r="A37" s="115"/>
      <c r="B37" s="115"/>
      <c r="C37" s="116"/>
      <c r="D37" s="115"/>
      <c r="E37" s="116"/>
      <c r="F37" s="117"/>
      <c r="G37" s="118"/>
      <c r="H37" s="118"/>
      <c r="I37" s="119"/>
    </row>
    <row r="38" spans="1:9" ht="21.75" customHeight="1" x14ac:dyDescent="0.15">
      <c r="E38" s="115" t="s">
        <v>77</v>
      </c>
      <c r="F38" s="27"/>
    </row>
    <row r="39" spans="1:9" ht="33.75" customHeight="1" x14ac:dyDescent="0.15">
      <c r="E39" s="120" t="s">
        <v>78</v>
      </c>
      <c r="F39" s="121">
        <v>3.3099999999999997E-2</v>
      </c>
      <c r="G39" s="122" t="s">
        <v>79</v>
      </c>
      <c r="H39" s="123"/>
    </row>
    <row r="40" spans="1:9" ht="33.75" customHeight="1" x14ac:dyDescent="0.15">
      <c r="E40" s="124" t="s">
        <v>80</v>
      </c>
      <c r="F40" s="125">
        <v>44.8</v>
      </c>
      <c r="G40" s="122" t="s">
        <v>43</v>
      </c>
      <c r="H40" s="123"/>
    </row>
    <row r="41" spans="1:9" ht="33.75" customHeight="1" x14ac:dyDescent="0.15">
      <c r="E41" s="124" t="s">
        <v>82</v>
      </c>
      <c r="F41" s="125">
        <v>41.4</v>
      </c>
      <c r="G41" s="122" t="s">
        <v>43</v>
      </c>
      <c r="H41" s="115"/>
    </row>
    <row r="42" spans="1:9" ht="33.75" customHeight="1" x14ac:dyDescent="0.15">
      <c r="E42" s="126"/>
      <c r="F42" s="126"/>
      <c r="G42" s="115"/>
      <c r="H42" s="115"/>
    </row>
    <row r="43" spans="1:9" ht="33.75" customHeight="1" x14ac:dyDescent="0.15">
      <c r="E43" s="126"/>
      <c r="F43" s="127" t="s">
        <v>84</v>
      </c>
      <c r="G43" s="127" t="s">
        <v>85</v>
      </c>
      <c r="H43" s="115"/>
    </row>
    <row r="44" spans="1:9" ht="33.75" customHeight="1" x14ac:dyDescent="0.15">
      <c r="E44" s="120" t="s">
        <v>86</v>
      </c>
      <c r="F44" s="128">
        <v>5.4300000000000001E-2</v>
      </c>
      <c r="G44" s="128">
        <v>5.6099999999999997E-2</v>
      </c>
      <c r="H44" s="129" t="s">
        <v>55</v>
      </c>
    </row>
    <row r="45" spans="1:9" ht="33.75" customHeight="1" x14ac:dyDescent="0.15">
      <c r="E45" s="120" t="s">
        <v>88</v>
      </c>
      <c r="F45" s="128">
        <v>6.1600000000000002E-2</v>
      </c>
      <c r="G45" s="128">
        <v>6.3100000000000003E-2</v>
      </c>
      <c r="H45" s="129" t="s">
        <v>55</v>
      </c>
    </row>
    <row r="46" spans="1:9" s="31" customFormat="1" ht="33.75" customHeight="1" x14ac:dyDescent="0.15">
      <c r="E46" s="120" t="s">
        <v>90</v>
      </c>
      <c r="F46" s="128">
        <v>7.2599999999999998E-2</v>
      </c>
      <c r="G46" s="128">
        <v>7.4099999999999999E-2</v>
      </c>
      <c r="H46" s="129" t="s">
        <v>55</v>
      </c>
    </row>
    <row r="47" spans="1:9" s="31" customFormat="1" ht="33.75" customHeight="1" x14ac:dyDescent="0.15">
      <c r="E47" s="120" t="s">
        <v>91</v>
      </c>
      <c r="F47" s="128">
        <v>7.0800000000000002E-2</v>
      </c>
      <c r="G47" s="128">
        <v>7.1900000000000006E-2</v>
      </c>
      <c r="H47" s="129" t="s">
        <v>55</v>
      </c>
    </row>
    <row r="48" spans="1:9" s="31" customFormat="1" ht="33.75" customHeight="1" x14ac:dyDescent="0.15">
      <c r="E48" s="120" t="s">
        <v>92</v>
      </c>
      <c r="F48" s="128">
        <v>7.5499999999999998E-2</v>
      </c>
      <c r="G48" s="127">
        <v>7.7399999999999997E-2</v>
      </c>
      <c r="H48" s="129" t="s">
        <v>55</v>
      </c>
    </row>
    <row r="49" spans="5:8" ht="33.75" customHeight="1" x14ac:dyDescent="0.15">
      <c r="E49" s="120" t="s">
        <v>93</v>
      </c>
      <c r="F49" s="128">
        <v>9.0899999999999995E-2</v>
      </c>
      <c r="G49" s="128">
        <v>0.10100000000000001</v>
      </c>
      <c r="H49" s="129" t="s">
        <v>55</v>
      </c>
    </row>
    <row r="50" spans="5:8" ht="33.75" customHeight="1" x14ac:dyDescent="0.15"/>
    <row r="51" spans="5:8" ht="33.75" customHeight="1" x14ac:dyDescent="0.15">
      <c r="E51" s="120" t="s">
        <v>95</v>
      </c>
      <c r="F51" s="130">
        <v>0.89</v>
      </c>
    </row>
  </sheetData>
  <sheetProtection algorithmName="SHA-512" hashValue="SWuvvh/hj6T8jTx9nAY5a5P25XKWa79O0I83JeosmL1R1SWVbLz6Dnju6m3xUDgkdKWQuJh/q3ZR82fVhaWSkw==" saltValue="Sm0Z2NviEwHRYxXa+UGwuA==" spinCount="100000" sheet="1" objects="1" scenarios="1"/>
  <mergeCells count="16">
    <mergeCell ref="C33:E33"/>
    <mergeCell ref="C34:E34"/>
    <mergeCell ref="C35:E35"/>
    <mergeCell ref="C36:E36"/>
    <mergeCell ref="C19:E19"/>
    <mergeCell ref="C28:E28"/>
    <mergeCell ref="C29:E29"/>
    <mergeCell ref="C30:E30"/>
    <mergeCell ref="C31:E31"/>
    <mergeCell ref="C32:E32"/>
    <mergeCell ref="C18:E18"/>
    <mergeCell ref="A3:I3"/>
    <mergeCell ref="C14:E14"/>
    <mergeCell ref="C15:E15"/>
    <mergeCell ref="C16:E16"/>
    <mergeCell ref="C17:E17"/>
  </mergeCells>
  <phoneticPr fontId="28"/>
  <pageMargins left="0.70866141732283472" right="0.70866141732283472" top="0.44" bottom="0.46" header="0.31496062992125984" footer="0.31496062992125984"/>
  <pageSetup paperSize="9" scale="63" fitToHeight="2" orientation="portrait" r:id="rId1"/>
  <rowBreaks count="1" manualBreakCount="1">
    <brk id="36"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F08F2-43C6-4C05-8482-362EC788B96F}">
  <sheetPr>
    <tabColor theme="3" tint="0.39997558519241921"/>
  </sheetPr>
  <dimension ref="A1:K35"/>
  <sheetViews>
    <sheetView showGridLines="0" view="pageBreakPreview" zoomScale="70" zoomScaleNormal="60" zoomScaleSheetLayoutView="70" workbookViewId="0"/>
  </sheetViews>
  <sheetFormatPr defaultColWidth="9" defaultRowHeight="14.25" x14ac:dyDescent="0.15"/>
  <cols>
    <col min="1" max="1" width="3.625" style="11" customWidth="1"/>
    <col min="2" max="2" width="15.625" style="11" customWidth="1"/>
    <col min="3" max="3" width="16.875" style="11" customWidth="1"/>
    <col min="4" max="4" width="32.625" style="11" customWidth="1"/>
    <col min="5" max="5" width="15.375" style="11" customWidth="1"/>
    <col min="6" max="6" width="13.125" style="11" customWidth="1"/>
    <col min="7" max="7" width="15.5" style="11" customWidth="1"/>
    <col min="8" max="8" width="18.375" style="11" bestFit="1" customWidth="1"/>
    <col min="9" max="9" width="111" style="11" customWidth="1"/>
    <col min="10" max="10" width="20.625" style="11" customWidth="1"/>
    <col min="11" max="11" width="39.75" style="11" customWidth="1"/>
    <col min="12" max="16384" width="9" style="11"/>
  </cols>
  <sheetData>
    <row r="1" spans="1:11" ht="18" customHeight="1" x14ac:dyDescent="0.15">
      <c r="K1" s="12" t="s">
        <v>148</v>
      </c>
    </row>
    <row r="2" spans="1:11" ht="18" customHeight="1" x14ac:dyDescent="0.15">
      <c r="K2" s="12" t="str">
        <f>'MPS(input)_1'!K2</f>
        <v>Reference Number: TH018</v>
      </c>
    </row>
    <row r="3" spans="1:11" s="15" customFormat="1" ht="27.75" customHeight="1" x14ac:dyDescent="0.15">
      <c r="A3" s="139" t="s">
        <v>123</v>
      </c>
      <c r="B3" s="139"/>
      <c r="C3" s="139"/>
      <c r="D3" s="139"/>
      <c r="E3" s="139"/>
      <c r="F3" s="139"/>
      <c r="G3" s="139"/>
      <c r="H3" s="139"/>
      <c r="I3" s="139"/>
      <c r="J3" s="139"/>
      <c r="K3" s="14"/>
    </row>
    <row r="5" spans="1:11" ht="18.75" customHeight="1" x14ac:dyDescent="0.15">
      <c r="A5" s="16" t="s">
        <v>124</v>
      </c>
      <c r="B5" s="16"/>
    </row>
    <row r="6" spans="1:11" ht="18.75" customHeight="1" x14ac:dyDescent="0.15">
      <c r="A6" s="16"/>
      <c r="B6" s="138" t="s">
        <v>9</v>
      </c>
      <c r="C6" s="138" t="s">
        <v>10</v>
      </c>
      <c r="D6" s="138" t="s">
        <v>11</v>
      </c>
      <c r="E6" s="138" t="s">
        <v>12</v>
      </c>
      <c r="F6" s="138" t="s">
        <v>13</v>
      </c>
      <c r="G6" s="138" t="s">
        <v>14</v>
      </c>
      <c r="H6" s="138" t="s">
        <v>15</v>
      </c>
      <c r="I6" s="138" t="s">
        <v>16</v>
      </c>
      <c r="J6" s="138" t="s">
        <v>17</v>
      </c>
      <c r="K6" s="138" t="s">
        <v>18</v>
      </c>
    </row>
    <row r="7" spans="1:11" s="18" customFormat="1" ht="39" customHeight="1" x14ac:dyDescent="0.15">
      <c r="B7" s="138" t="s">
        <v>19</v>
      </c>
      <c r="C7" s="138" t="s">
        <v>20</v>
      </c>
      <c r="D7" s="138" t="s">
        <v>21</v>
      </c>
      <c r="E7" s="138" t="s">
        <v>22</v>
      </c>
      <c r="F7" s="138" t="s">
        <v>1</v>
      </c>
      <c r="G7" s="138" t="s">
        <v>24</v>
      </c>
      <c r="H7" s="138" t="s">
        <v>25</v>
      </c>
      <c r="I7" s="138" t="s">
        <v>26</v>
      </c>
      <c r="J7" s="138" t="s">
        <v>27</v>
      </c>
      <c r="K7" s="138" t="s">
        <v>28</v>
      </c>
    </row>
    <row r="8" spans="1:11" ht="232.5" customHeight="1" x14ac:dyDescent="0.15">
      <c r="B8" s="19" t="s">
        <v>37</v>
      </c>
      <c r="C8" s="20" t="s">
        <v>117</v>
      </c>
      <c r="D8" s="137" t="s">
        <v>125</v>
      </c>
      <c r="E8" s="8"/>
      <c r="F8" s="137" t="s">
        <v>126</v>
      </c>
      <c r="G8" s="9" t="s">
        <v>44</v>
      </c>
      <c r="H8" s="9" t="s">
        <v>45</v>
      </c>
      <c r="I8" s="10" t="s">
        <v>127</v>
      </c>
      <c r="J8" s="10" t="s">
        <v>38</v>
      </c>
      <c r="K8" s="10" t="s">
        <v>56</v>
      </c>
    </row>
    <row r="9" spans="1:11" ht="232.5" customHeight="1" x14ac:dyDescent="0.15">
      <c r="B9" s="19" t="s">
        <v>49</v>
      </c>
      <c r="C9" s="20" t="s">
        <v>117</v>
      </c>
      <c r="D9" s="137" t="s">
        <v>128</v>
      </c>
      <c r="E9" s="8"/>
      <c r="F9" s="137" t="s">
        <v>46</v>
      </c>
      <c r="G9" s="9" t="s">
        <v>44</v>
      </c>
      <c r="H9" s="9" t="s">
        <v>45</v>
      </c>
      <c r="I9" s="10" t="s">
        <v>127</v>
      </c>
      <c r="J9" s="10" t="s">
        <v>38</v>
      </c>
      <c r="K9" s="10" t="s">
        <v>61</v>
      </c>
    </row>
    <row r="10" spans="1:11" ht="232.5" customHeight="1" x14ac:dyDescent="0.15">
      <c r="B10" s="19" t="s">
        <v>60</v>
      </c>
      <c r="C10" s="20" t="s">
        <v>116</v>
      </c>
      <c r="D10" s="137" t="s">
        <v>129</v>
      </c>
      <c r="E10" s="8">
        <v>478874</v>
      </c>
      <c r="F10" s="137" t="s">
        <v>126</v>
      </c>
      <c r="G10" s="9" t="s">
        <v>44</v>
      </c>
      <c r="H10" s="9" t="s">
        <v>45</v>
      </c>
      <c r="I10" s="10" t="s">
        <v>127</v>
      </c>
      <c r="J10" s="10" t="s">
        <v>38</v>
      </c>
      <c r="K10" s="10" t="s">
        <v>56</v>
      </c>
    </row>
    <row r="11" spans="1:11" ht="8.25" customHeight="1" x14ac:dyDescent="0.15"/>
    <row r="12" spans="1:11" ht="20.100000000000001" customHeight="1" x14ac:dyDescent="0.15">
      <c r="A12" s="16" t="s">
        <v>130</v>
      </c>
    </row>
    <row r="13" spans="1:11" ht="20.100000000000001" customHeight="1" x14ac:dyDescent="0.15">
      <c r="B13" s="138" t="s">
        <v>9</v>
      </c>
      <c r="C13" s="144" t="s">
        <v>10</v>
      </c>
      <c r="D13" s="144"/>
      <c r="E13" s="138" t="s">
        <v>11</v>
      </c>
      <c r="F13" s="138" t="s">
        <v>12</v>
      </c>
      <c r="G13" s="144" t="s">
        <v>13</v>
      </c>
      <c r="H13" s="144"/>
      <c r="I13" s="144"/>
      <c r="J13" s="144" t="s">
        <v>14</v>
      </c>
      <c r="K13" s="144"/>
    </row>
    <row r="14" spans="1:11" ht="39" customHeight="1" x14ac:dyDescent="0.15">
      <c r="B14" s="138" t="s">
        <v>20</v>
      </c>
      <c r="C14" s="144" t="s">
        <v>21</v>
      </c>
      <c r="D14" s="144"/>
      <c r="E14" s="138" t="s">
        <v>22</v>
      </c>
      <c r="F14" s="138" t="s">
        <v>1</v>
      </c>
      <c r="G14" s="144" t="s">
        <v>25</v>
      </c>
      <c r="H14" s="144"/>
      <c r="I14" s="144"/>
      <c r="J14" s="144" t="s">
        <v>28</v>
      </c>
      <c r="K14" s="144"/>
    </row>
    <row r="15" spans="1:11" ht="64.5" customHeight="1" x14ac:dyDescent="0.15">
      <c r="B15" s="20" t="s">
        <v>115</v>
      </c>
      <c r="C15" s="150" t="s">
        <v>131</v>
      </c>
      <c r="D15" s="151"/>
      <c r="E15" s="5"/>
      <c r="F15" s="137" t="s">
        <v>132</v>
      </c>
      <c r="G15" s="152" t="s">
        <v>120</v>
      </c>
      <c r="H15" s="152"/>
      <c r="I15" s="152"/>
      <c r="J15" s="142" t="s">
        <v>56</v>
      </c>
      <c r="K15" s="142"/>
    </row>
    <row r="16" spans="1:11" ht="64.5" customHeight="1" x14ac:dyDescent="0.15">
      <c r="B16" s="20" t="s">
        <v>115</v>
      </c>
      <c r="C16" s="150" t="s">
        <v>133</v>
      </c>
      <c r="D16" s="151"/>
      <c r="E16" s="6"/>
      <c r="F16" s="137" t="s">
        <v>43</v>
      </c>
      <c r="G16" s="152" t="s">
        <v>120</v>
      </c>
      <c r="H16" s="152"/>
      <c r="I16" s="152"/>
      <c r="J16" s="142" t="s">
        <v>50</v>
      </c>
      <c r="K16" s="142"/>
    </row>
    <row r="17" spans="1:11" ht="64.5" customHeight="1" x14ac:dyDescent="0.15">
      <c r="B17" s="20" t="s">
        <v>114</v>
      </c>
      <c r="C17" s="150" t="s">
        <v>134</v>
      </c>
      <c r="D17" s="151"/>
      <c r="E17" s="5">
        <v>3.7699999999999997E-2</v>
      </c>
      <c r="F17" s="137" t="s">
        <v>132</v>
      </c>
      <c r="G17" s="152" t="s">
        <v>120</v>
      </c>
      <c r="H17" s="152"/>
      <c r="I17" s="152"/>
      <c r="J17" s="142" t="s">
        <v>56</v>
      </c>
      <c r="K17" s="142"/>
    </row>
    <row r="18" spans="1:11" ht="51.75" customHeight="1" x14ac:dyDescent="0.15">
      <c r="B18" s="20" t="s">
        <v>119</v>
      </c>
      <c r="C18" s="150" t="s">
        <v>107</v>
      </c>
      <c r="D18" s="151"/>
      <c r="E18" s="5"/>
      <c r="F18" s="20" t="s">
        <v>55</v>
      </c>
      <c r="G18" s="152" t="s">
        <v>121</v>
      </c>
      <c r="H18" s="152"/>
      <c r="I18" s="152"/>
      <c r="J18" s="142" t="s">
        <v>56</v>
      </c>
      <c r="K18" s="142"/>
    </row>
    <row r="19" spans="1:11" ht="51.75" customHeight="1" x14ac:dyDescent="0.15">
      <c r="B19" s="20" t="s">
        <v>119</v>
      </c>
      <c r="C19" s="150" t="s">
        <v>107</v>
      </c>
      <c r="D19" s="151"/>
      <c r="E19" s="5"/>
      <c r="F19" s="20" t="s">
        <v>55</v>
      </c>
      <c r="G19" s="152" t="s">
        <v>121</v>
      </c>
      <c r="H19" s="152"/>
      <c r="I19" s="152"/>
      <c r="J19" s="142" t="s">
        <v>50</v>
      </c>
      <c r="K19" s="142"/>
    </row>
    <row r="20" spans="1:11" ht="51.75" customHeight="1" x14ac:dyDescent="0.15">
      <c r="B20" s="20" t="s">
        <v>118</v>
      </c>
      <c r="C20" s="150" t="s">
        <v>109</v>
      </c>
      <c r="D20" s="151"/>
      <c r="E20" s="5">
        <v>5.4300000000000001E-2</v>
      </c>
      <c r="F20" s="20" t="s">
        <v>55</v>
      </c>
      <c r="G20" s="152" t="s">
        <v>121</v>
      </c>
      <c r="H20" s="152"/>
      <c r="I20" s="152"/>
      <c r="J20" s="142" t="s">
        <v>56</v>
      </c>
      <c r="K20" s="142"/>
    </row>
    <row r="21" spans="1:11" ht="107.45" customHeight="1" x14ac:dyDescent="0.15">
      <c r="B21" s="20" t="s">
        <v>135</v>
      </c>
      <c r="C21" s="150" t="s">
        <v>136</v>
      </c>
      <c r="D21" s="151"/>
      <c r="E21" s="5"/>
      <c r="F21" s="20" t="s">
        <v>55</v>
      </c>
      <c r="G21" s="153" t="s">
        <v>137</v>
      </c>
      <c r="H21" s="153"/>
      <c r="I21" s="153"/>
      <c r="J21" s="142" t="s">
        <v>35</v>
      </c>
      <c r="K21" s="142"/>
    </row>
    <row r="22" spans="1:11" ht="107.45" customHeight="1" x14ac:dyDescent="0.15">
      <c r="B22" s="20" t="s">
        <v>138</v>
      </c>
      <c r="C22" s="150" t="s">
        <v>139</v>
      </c>
      <c r="D22" s="151"/>
      <c r="E22" s="5">
        <v>7.2599999999999998E-2</v>
      </c>
      <c r="F22" s="20" t="s">
        <v>55</v>
      </c>
      <c r="G22" s="152" t="s">
        <v>140</v>
      </c>
      <c r="H22" s="152"/>
      <c r="I22" s="152"/>
      <c r="J22" s="142" t="s">
        <v>35</v>
      </c>
      <c r="K22" s="142"/>
    </row>
    <row r="23" spans="1:11" ht="51.75" customHeight="1" x14ac:dyDescent="0.15">
      <c r="B23" s="20" t="s">
        <v>104</v>
      </c>
      <c r="C23" s="150" t="s">
        <v>141</v>
      </c>
      <c r="D23" s="151"/>
      <c r="E23" s="7"/>
      <c r="F23" s="20" t="s">
        <v>35</v>
      </c>
      <c r="G23" s="154" t="s">
        <v>142</v>
      </c>
      <c r="H23" s="155"/>
      <c r="I23" s="156"/>
      <c r="J23" s="157" t="s">
        <v>35</v>
      </c>
      <c r="K23" s="158"/>
    </row>
    <row r="24" spans="1:11" ht="51.75" customHeight="1" x14ac:dyDescent="0.15">
      <c r="B24" s="20" t="s">
        <v>105</v>
      </c>
      <c r="C24" s="149" t="s">
        <v>62</v>
      </c>
      <c r="D24" s="149"/>
      <c r="E24" s="20">
        <f>'MPS(calc_process)_4'!F51</f>
        <v>0.89</v>
      </c>
      <c r="F24" s="20" t="s">
        <v>35</v>
      </c>
      <c r="G24" s="152" t="s">
        <v>36</v>
      </c>
      <c r="H24" s="152"/>
      <c r="I24" s="152"/>
      <c r="J24" s="142" t="s">
        <v>35</v>
      </c>
      <c r="K24" s="142"/>
    </row>
    <row r="25" spans="1:11" ht="51.75" customHeight="1" x14ac:dyDescent="0.15">
      <c r="B25" s="20" t="s">
        <v>65</v>
      </c>
      <c r="C25" s="150" t="s">
        <v>143</v>
      </c>
      <c r="D25" s="151"/>
      <c r="E25" s="7">
        <v>0.93</v>
      </c>
      <c r="F25" s="20" t="s">
        <v>35</v>
      </c>
      <c r="G25" s="159" t="s">
        <v>111</v>
      </c>
      <c r="H25" s="159"/>
      <c r="I25" s="159"/>
      <c r="J25" s="142" t="s">
        <v>35</v>
      </c>
      <c r="K25" s="142"/>
    </row>
    <row r="26" spans="1:11" ht="51.75" customHeight="1" x14ac:dyDescent="0.15">
      <c r="B26" s="20" t="s">
        <v>144</v>
      </c>
      <c r="C26" s="149" t="s">
        <v>98</v>
      </c>
      <c r="D26" s="149"/>
      <c r="E26" s="7">
        <v>0.88</v>
      </c>
      <c r="F26" s="20" t="s">
        <v>35</v>
      </c>
      <c r="G26" s="160" t="s">
        <v>112</v>
      </c>
      <c r="H26" s="161"/>
      <c r="I26" s="162"/>
      <c r="J26" s="142" t="s">
        <v>35</v>
      </c>
      <c r="K26" s="142"/>
    </row>
    <row r="27" spans="1:11" ht="6.75" customHeight="1" x14ac:dyDescent="0.15">
      <c r="B27" s="23"/>
      <c r="C27" s="23"/>
      <c r="D27" s="23"/>
      <c r="E27" s="23"/>
      <c r="F27" s="23"/>
      <c r="G27" s="23"/>
      <c r="H27" s="23"/>
      <c r="I27" s="23"/>
      <c r="J27" s="23"/>
      <c r="K27" s="23"/>
    </row>
    <row r="28" spans="1:11" ht="18.75" customHeight="1" x14ac:dyDescent="0.15">
      <c r="A28" s="24" t="s">
        <v>145</v>
      </c>
      <c r="B28" s="24"/>
    </row>
    <row r="29" spans="1:11" ht="17.25" thickBot="1" x14ac:dyDescent="0.2">
      <c r="B29" s="145" t="s">
        <v>146</v>
      </c>
      <c r="C29" s="146"/>
      <c r="D29" s="25" t="s">
        <v>1</v>
      </c>
    </row>
    <row r="30" spans="1:11" ht="19.5" thickBot="1" x14ac:dyDescent="0.2">
      <c r="B30" s="147">
        <f>ROUNDDOWN('MPS(calc_process)_4'!G6, 0)</f>
        <v>404</v>
      </c>
      <c r="C30" s="148"/>
      <c r="D30" s="26" t="s">
        <v>51</v>
      </c>
    </row>
    <row r="31" spans="1:11" ht="20.100000000000001" customHeight="1" x14ac:dyDescent="0.15">
      <c r="B31" s="27"/>
      <c r="C31" s="27"/>
      <c r="F31" s="28"/>
      <c r="G31" s="28"/>
    </row>
    <row r="32" spans="1:11" ht="18.75" customHeight="1" x14ac:dyDescent="0.15">
      <c r="A32" s="16" t="s">
        <v>8</v>
      </c>
    </row>
    <row r="33" spans="2:10" ht="18" customHeight="1" x14ac:dyDescent="0.15">
      <c r="B33" s="29" t="s">
        <v>30</v>
      </c>
      <c r="C33" s="143" t="s">
        <v>31</v>
      </c>
      <c r="D33" s="143"/>
      <c r="E33" s="143"/>
      <c r="F33" s="143"/>
      <c r="G33" s="143"/>
      <c r="H33" s="143"/>
      <c r="I33" s="143"/>
      <c r="J33" s="30"/>
    </row>
    <row r="34" spans="2:10" ht="18" customHeight="1" x14ac:dyDescent="0.15">
      <c r="B34" s="29" t="s">
        <v>29</v>
      </c>
      <c r="C34" s="143" t="s">
        <v>32</v>
      </c>
      <c r="D34" s="143"/>
      <c r="E34" s="143"/>
      <c r="F34" s="143"/>
      <c r="G34" s="143"/>
      <c r="H34" s="143"/>
      <c r="I34" s="143"/>
      <c r="J34" s="30"/>
    </row>
    <row r="35" spans="2:10" ht="18" customHeight="1" x14ac:dyDescent="0.15">
      <c r="B35" s="29" t="s">
        <v>33</v>
      </c>
      <c r="C35" s="143" t="s">
        <v>34</v>
      </c>
      <c r="D35" s="143"/>
      <c r="E35" s="143"/>
      <c r="F35" s="143"/>
      <c r="G35" s="143"/>
      <c r="H35" s="143"/>
      <c r="I35" s="143"/>
      <c r="J35" s="30"/>
    </row>
  </sheetData>
  <sheetProtection algorithmName="SHA-512" hashValue="DRes09IfAs3wH2t2tddNILqfJP1ENk8HHc8MwwIqdaeMF9rmHLhYuU4ZEaFIAeG+CCPtcPN2l5wTzukcotBb2A==" saltValue="Ex0y8SJVwGsCLq+EUyqQNQ==" spinCount="100000" sheet="1" objects="1" scenarios="1" formatCells="0" formatRows="0"/>
  <mergeCells count="47">
    <mergeCell ref="B29:C29"/>
    <mergeCell ref="B30:C30"/>
    <mergeCell ref="C33:I33"/>
    <mergeCell ref="C34:I34"/>
    <mergeCell ref="C35:I35"/>
    <mergeCell ref="C25:D25"/>
    <mergeCell ref="G25:I25"/>
    <mergeCell ref="J25:K25"/>
    <mergeCell ref="C26:D26"/>
    <mergeCell ref="G26:I26"/>
    <mergeCell ref="J26:K26"/>
    <mergeCell ref="C23:D23"/>
    <mergeCell ref="G23:I23"/>
    <mergeCell ref="J23:K23"/>
    <mergeCell ref="C24:D24"/>
    <mergeCell ref="G24:I24"/>
    <mergeCell ref="J24:K24"/>
    <mergeCell ref="C21:D21"/>
    <mergeCell ref="G21:I21"/>
    <mergeCell ref="J21:K21"/>
    <mergeCell ref="C22:D22"/>
    <mergeCell ref="G22:I22"/>
    <mergeCell ref="J22:K22"/>
    <mergeCell ref="C19:D19"/>
    <mergeCell ref="G19:I19"/>
    <mergeCell ref="J19:K19"/>
    <mergeCell ref="C20:D20"/>
    <mergeCell ref="G20:I20"/>
    <mergeCell ref="J20:K20"/>
    <mergeCell ref="C17:D17"/>
    <mergeCell ref="G17:I17"/>
    <mergeCell ref="J17:K17"/>
    <mergeCell ref="C18:D18"/>
    <mergeCell ref="G18:I18"/>
    <mergeCell ref="J18:K18"/>
    <mergeCell ref="C15:D15"/>
    <mergeCell ref="G15:I15"/>
    <mergeCell ref="J15:K15"/>
    <mergeCell ref="C16:D16"/>
    <mergeCell ref="G16:I16"/>
    <mergeCell ref="J16:K16"/>
    <mergeCell ref="C13:D13"/>
    <mergeCell ref="G13:I13"/>
    <mergeCell ref="J13:K13"/>
    <mergeCell ref="C14:D14"/>
    <mergeCell ref="G14:I14"/>
    <mergeCell ref="J14:K14"/>
  </mergeCells>
  <phoneticPr fontId="28"/>
  <pageMargins left="0.70866141732283472" right="0.70866141732283472" top="0.42" bottom="0.45" header="0.31496062992125984" footer="0.31496062992125984"/>
  <pageSetup paperSize="9" scale="3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AFB71-FB02-4772-AAEC-BF3A919EAA71}">
  <sheetPr>
    <tabColor theme="3" tint="0.39997558519241921"/>
  </sheetPr>
  <dimension ref="A1:K51"/>
  <sheetViews>
    <sheetView showGridLines="0" view="pageBreakPreview" zoomScale="70" zoomScaleNormal="100" zoomScaleSheetLayoutView="70" workbookViewId="0"/>
  </sheetViews>
  <sheetFormatPr defaultColWidth="9" defaultRowHeight="14.25" x14ac:dyDescent="0.15"/>
  <cols>
    <col min="1" max="4" width="3.625" style="11" customWidth="1"/>
    <col min="5" max="5" width="53.375" style="11" customWidth="1"/>
    <col min="6" max="6" width="21.375" style="11" customWidth="1"/>
    <col min="7" max="7" width="20.25" style="11" customWidth="1"/>
    <col min="8" max="8" width="14.625" style="11" customWidth="1"/>
    <col min="9" max="9" width="14.75" style="31" customWidth="1"/>
    <col min="10" max="16384" width="9" style="11"/>
  </cols>
  <sheetData>
    <row r="1" spans="1:11" ht="18" customHeight="1" x14ac:dyDescent="0.15">
      <c r="I1" s="12" t="str">
        <f>'MPS(input)_4'!K1</f>
        <v>Monitoring Spreadsheet: JCM_TH_AM010_ver01.0</v>
      </c>
    </row>
    <row r="2" spans="1:11" ht="18" customHeight="1" x14ac:dyDescent="0.15">
      <c r="I2" s="12" t="str">
        <f>'MPS(input)_4'!K2</f>
        <v>Reference Number: TH018</v>
      </c>
    </row>
    <row r="3" spans="1:11" ht="27.75" customHeight="1" x14ac:dyDescent="0.15">
      <c r="A3" s="166" t="s">
        <v>147</v>
      </c>
      <c r="B3" s="166"/>
      <c r="C3" s="166"/>
      <c r="D3" s="166"/>
      <c r="E3" s="166"/>
      <c r="F3" s="166"/>
      <c r="G3" s="166"/>
      <c r="H3" s="166"/>
      <c r="I3" s="166"/>
    </row>
    <row r="4" spans="1:11" ht="11.25" customHeight="1" thickBot="1" x14ac:dyDescent="0.2"/>
    <row r="5" spans="1:11" ht="18.75" customHeight="1" thickBot="1" x14ac:dyDescent="0.2">
      <c r="A5" s="32" t="s">
        <v>2</v>
      </c>
      <c r="B5" s="33"/>
      <c r="C5" s="33"/>
      <c r="D5" s="33"/>
      <c r="E5" s="34"/>
      <c r="F5" s="35" t="s">
        <v>6</v>
      </c>
      <c r="G5" s="36" t="s">
        <v>0</v>
      </c>
      <c r="H5" s="36" t="s">
        <v>1</v>
      </c>
      <c r="I5" s="37" t="s">
        <v>7</v>
      </c>
    </row>
    <row r="6" spans="1:11" ht="18.75" customHeight="1" thickBot="1" x14ac:dyDescent="0.2">
      <c r="A6" s="38"/>
      <c r="B6" s="39" t="s">
        <v>58</v>
      </c>
      <c r="C6" s="39"/>
      <c r="D6" s="40"/>
      <c r="E6" s="41"/>
      <c r="F6" s="42" t="s">
        <v>76</v>
      </c>
      <c r="G6" s="43">
        <f>G13-G27</f>
        <v>404.85085426499995</v>
      </c>
      <c r="H6" s="44" t="s">
        <v>39</v>
      </c>
      <c r="I6" s="45" t="s">
        <v>42</v>
      </c>
    </row>
    <row r="7" spans="1:11" ht="18.75" customHeight="1" x14ac:dyDescent="0.15">
      <c r="A7" s="46" t="s">
        <v>3</v>
      </c>
      <c r="B7" s="47"/>
      <c r="C7" s="47"/>
      <c r="D7" s="48"/>
      <c r="E7" s="49"/>
      <c r="F7" s="50"/>
      <c r="G7" s="51"/>
      <c r="H7" s="50"/>
      <c r="I7" s="52"/>
      <c r="J7" s="53"/>
      <c r="K7" s="53"/>
    </row>
    <row r="8" spans="1:11" ht="18.75" customHeight="1" x14ac:dyDescent="0.15">
      <c r="A8" s="54"/>
      <c r="B8" s="55" t="s">
        <v>96</v>
      </c>
      <c r="C8" s="56"/>
      <c r="D8" s="56"/>
      <c r="E8" s="57"/>
      <c r="F8" s="58" t="s">
        <v>69</v>
      </c>
      <c r="G8" s="59">
        <f>'MPS(input)_4'!E23</f>
        <v>0</v>
      </c>
      <c r="H8" s="60" t="s">
        <v>35</v>
      </c>
      <c r="I8" s="61" t="s">
        <v>63</v>
      </c>
    </row>
    <row r="9" spans="1:11" ht="18.75" customHeight="1" x14ac:dyDescent="0.15">
      <c r="A9" s="54"/>
      <c r="B9" s="55" t="s">
        <v>62</v>
      </c>
      <c r="C9" s="56"/>
      <c r="D9" s="56"/>
      <c r="E9" s="57"/>
      <c r="F9" s="58" t="s">
        <v>69</v>
      </c>
      <c r="G9" s="59">
        <f>'MPS(input)_4'!E24</f>
        <v>0.89</v>
      </c>
      <c r="H9" s="60" t="s">
        <v>35</v>
      </c>
      <c r="I9" s="45" t="s">
        <v>64</v>
      </c>
    </row>
    <row r="10" spans="1:11" ht="18.75" customHeight="1" x14ac:dyDescent="0.15">
      <c r="A10" s="54"/>
      <c r="B10" s="55" t="s">
        <v>97</v>
      </c>
      <c r="C10" s="56"/>
      <c r="D10" s="56"/>
      <c r="E10" s="57"/>
      <c r="F10" s="58" t="s">
        <v>69</v>
      </c>
      <c r="G10" s="59">
        <f>'MPS(input)_4'!E25</f>
        <v>0.93</v>
      </c>
      <c r="H10" s="60" t="s">
        <v>35</v>
      </c>
      <c r="I10" s="62" t="s">
        <v>65</v>
      </c>
    </row>
    <row r="11" spans="1:11" ht="18.75" customHeight="1" x14ac:dyDescent="0.15">
      <c r="A11" s="54"/>
      <c r="B11" s="55" t="s">
        <v>98</v>
      </c>
      <c r="C11" s="56"/>
      <c r="D11" s="56"/>
      <c r="E11" s="57"/>
      <c r="F11" s="58" t="s">
        <v>69</v>
      </c>
      <c r="G11" s="59">
        <f>'MPS(input)_4'!E26</f>
        <v>0.88</v>
      </c>
      <c r="H11" s="60" t="s">
        <v>35</v>
      </c>
      <c r="I11" s="63" t="s">
        <v>103</v>
      </c>
    </row>
    <row r="12" spans="1:11" ht="18.75" customHeight="1" thickBot="1" x14ac:dyDescent="0.2">
      <c r="A12" s="46" t="s">
        <v>4</v>
      </c>
      <c r="B12" s="64"/>
      <c r="C12" s="65"/>
      <c r="D12" s="66"/>
      <c r="E12" s="66"/>
      <c r="F12" s="66"/>
      <c r="G12" s="67"/>
      <c r="H12" s="67"/>
      <c r="I12" s="68"/>
    </row>
    <row r="13" spans="1:11" ht="18.75" customHeight="1" thickBot="1" x14ac:dyDescent="0.2">
      <c r="A13" s="69"/>
      <c r="B13" s="70" t="s">
        <v>59</v>
      </c>
      <c r="C13" s="71"/>
      <c r="D13" s="72"/>
      <c r="E13" s="72"/>
      <c r="F13" s="58" t="s">
        <v>69</v>
      </c>
      <c r="G13" s="73">
        <f>G14*G17*G20*G22/G23+G15*G18*G20*G22/G23+G16*G19*G21*G24/G25</f>
        <v>1385.1586084049998</v>
      </c>
      <c r="H13" s="74" t="s">
        <v>51</v>
      </c>
      <c r="I13" s="62" t="s">
        <v>52</v>
      </c>
    </row>
    <row r="14" spans="1:11" ht="32.450000000000003" customHeight="1" x14ac:dyDescent="0.15">
      <c r="A14" s="54"/>
      <c r="B14" s="75"/>
      <c r="C14" s="163" t="s">
        <v>99</v>
      </c>
      <c r="D14" s="164"/>
      <c r="E14" s="165"/>
      <c r="F14" s="76" t="s">
        <v>70</v>
      </c>
      <c r="G14" s="77">
        <f>'MPS(input)_4'!E8</f>
        <v>0</v>
      </c>
      <c r="H14" s="22" t="s">
        <v>53</v>
      </c>
      <c r="I14" s="78" t="s">
        <v>117</v>
      </c>
    </row>
    <row r="15" spans="1:11" ht="33" customHeight="1" x14ac:dyDescent="0.15">
      <c r="A15" s="54"/>
      <c r="B15" s="75"/>
      <c r="C15" s="163" t="s">
        <v>100</v>
      </c>
      <c r="D15" s="164"/>
      <c r="E15" s="165"/>
      <c r="F15" s="58" t="s">
        <v>71</v>
      </c>
      <c r="G15" s="79">
        <f>'MPS(input)_4'!E9</f>
        <v>0</v>
      </c>
      <c r="H15" s="22" t="s">
        <v>46</v>
      </c>
      <c r="I15" s="78" t="s">
        <v>117</v>
      </c>
    </row>
    <row r="16" spans="1:11" ht="33" customHeight="1" x14ac:dyDescent="0.15">
      <c r="A16" s="54"/>
      <c r="B16" s="75"/>
      <c r="C16" s="163" t="s">
        <v>101</v>
      </c>
      <c r="D16" s="164"/>
      <c r="E16" s="165"/>
      <c r="F16" s="76" t="s">
        <v>70</v>
      </c>
      <c r="G16" s="79">
        <f>'MPS(input)_4'!E10</f>
        <v>478874</v>
      </c>
      <c r="H16" s="22" t="s">
        <v>53</v>
      </c>
      <c r="I16" s="78" t="s">
        <v>116</v>
      </c>
    </row>
    <row r="17" spans="1:9" ht="33" customHeight="1" x14ac:dyDescent="0.15">
      <c r="A17" s="54"/>
      <c r="B17" s="80"/>
      <c r="C17" s="163" t="s">
        <v>66</v>
      </c>
      <c r="D17" s="164"/>
      <c r="E17" s="165"/>
      <c r="F17" s="76" t="s">
        <v>70</v>
      </c>
      <c r="G17" s="81">
        <f>'MPS(input)_4'!E15</f>
        <v>0</v>
      </c>
      <c r="H17" s="82" t="s">
        <v>54</v>
      </c>
      <c r="I17" s="83" t="s">
        <v>115</v>
      </c>
    </row>
    <row r="18" spans="1:9" ht="33" customHeight="1" x14ac:dyDescent="0.15">
      <c r="A18" s="54"/>
      <c r="B18" s="80"/>
      <c r="C18" s="163" t="s">
        <v>67</v>
      </c>
      <c r="D18" s="164"/>
      <c r="E18" s="165"/>
      <c r="F18" s="58" t="s">
        <v>71</v>
      </c>
      <c r="G18" s="84">
        <f>'MPS(input)_4'!E16</f>
        <v>0</v>
      </c>
      <c r="H18" s="85" t="s">
        <v>43</v>
      </c>
      <c r="I18" s="83" t="s">
        <v>115</v>
      </c>
    </row>
    <row r="19" spans="1:9" ht="33" customHeight="1" x14ac:dyDescent="0.15">
      <c r="A19" s="54"/>
      <c r="B19" s="80"/>
      <c r="C19" s="163" t="s">
        <v>68</v>
      </c>
      <c r="D19" s="164"/>
      <c r="E19" s="165"/>
      <c r="F19" s="76" t="s">
        <v>70</v>
      </c>
      <c r="G19" s="86">
        <f>'MPS(input)_4'!E17</f>
        <v>3.7699999999999997E-2</v>
      </c>
      <c r="H19" s="87" t="s">
        <v>54</v>
      </c>
      <c r="I19" s="88" t="s">
        <v>114</v>
      </c>
    </row>
    <row r="20" spans="1:9" ht="42" customHeight="1" x14ac:dyDescent="0.15">
      <c r="A20" s="54"/>
      <c r="B20" s="75"/>
      <c r="C20" s="89" t="s">
        <v>73</v>
      </c>
      <c r="D20" s="90"/>
      <c r="E20" s="90"/>
      <c r="F20" s="91" t="s">
        <v>72</v>
      </c>
      <c r="G20" s="92">
        <f>'MPS(input)_4'!E21</f>
        <v>0</v>
      </c>
      <c r="H20" s="93" t="s">
        <v>55</v>
      </c>
      <c r="I20" s="94" t="s">
        <v>122</v>
      </c>
    </row>
    <row r="21" spans="1:9" ht="42" customHeight="1" x14ac:dyDescent="0.15">
      <c r="A21" s="54"/>
      <c r="B21" s="70"/>
      <c r="C21" s="89" t="s">
        <v>94</v>
      </c>
      <c r="D21" s="90"/>
      <c r="E21" s="90"/>
      <c r="F21" s="91" t="s">
        <v>72</v>
      </c>
      <c r="G21" s="92">
        <f>'MPS(input)_4'!E22</f>
        <v>7.2599999999999998E-2</v>
      </c>
      <c r="H21" s="93" t="s">
        <v>55</v>
      </c>
      <c r="I21" s="94" t="s">
        <v>113</v>
      </c>
    </row>
    <row r="22" spans="1:9" ht="18.75" customHeight="1" x14ac:dyDescent="0.15">
      <c r="A22" s="69"/>
      <c r="B22" s="70"/>
      <c r="C22" s="95" t="s">
        <v>102</v>
      </c>
      <c r="D22" s="96"/>
      <c r="E22" s="96"/>
      <c r="F22" s="58" t="s">
        <v>69</v>
      </c>
      <c r="G22" s="97">
        <f>G8</f>
        <v>0</v>
      </c>
      <c r="H22" s="60" t="s">
        <v>35</v>
      </c>
      <c r="I22" s="63" t="s">
        <v>104</v>
      </c>
    </row>
    <row r="23" spans="1:9" ht="18.75" customHeight="1" x14ac:dyDescent="0.15">
      <c r="A23" s="69"/>
      <c r="B23" s="70"/>
      <c r="C23" s="95" t="s">
        <v>62</v>
      </c>
      <c r="D23" s="96"/>
      <c r="E23" s="96"/>
      <c r="F23" s="58" t="s">
        <v>69</v>
      </c>
      <c r="G23" s="97">
        <f>G9</f>
        <v>0.89</v>
      </c>
      <c r="H23" s="60" t="s">
        <v>35</v>
      </c>
      <c r="I23" s="63" t="s">
        <v>105</v>
      </c>
    </row>
    <row r="24" spans="1:9" ht="18.75" customHeight="1" x14ac:dyDescent="0.15">
      <c r="A24" s="54"/>
      <c r="B24" s="98"/>
      <c r="C24" s="95" t="s">
        <v>97</v>
      </c>
      <c r="D24" s="99"/>
      <c r="E24" s="100"/>
      <c r="F24" s="58" t="s">
        <v>69</v>
      </c>
      <c r="G24" s="97">
        <f>G10</f>
        <v>0.93</v>
      </c>
      <c r="H24" s="60" t="s">
        <v>35</v>
      </c>
      <c r="I24" s="62" t="s">
        <v>65</v>
      </c>
    </row>
    <row r="25" spans="1:9" ht="18.75" customHeight="1" x14ac:dyDescent="0.15">
      <c r="A25" s="54"/>
      <c r="B25" s="98"/>
      <c r="C25" s="95" t="s">
        <v>98</v>
      </c>
      <c r="D25" s="99"/>
      <c r="E25" s="100"/>
      <c r="F25" s="58" t="s">
        <v>69</v>
      </c>
      <c r="G25" s="97">
        <f>G11</f>
        <v>0.88</v>
      </c>
      <c r="H25" s="60" t="s">
        <v>35</v>
      </c>
      <c r="I25" s="62" t="s">
        <v>103</v>
      </c>
    </row>
    <row r="26" spans="1:9" ht="18.75" customHeight="1" thickBot="1" x14ac:dyDescent="0.2">
      <c r="A26" s="46" t="s">
        <v>5</v>
      </c>
      <c r="B26" s="101"/>
      <c r="C26" s="101"/>
      <c r="D26" s="101"/>
      <c r="E26" s="102"/>
      <c r="F26" s="103"/>
      <c r="G26" s="67"/>
      <c r="H26" s="104"/>
      <c r="I26" s="105"/>
    </row>
    <row r="27" spans="1:9" ht="18.75" customHeight="1" thickBot="1" x14ac:dyDescent="0.2">
      <c r="A27" s="54"/>
      <c r="B27" s="106" t="s">
        <v>110</v>
      </c>
      <c r="C27" s="107"/>
      <c r="D27" s="107"/>
      <c r="E27" s="108"/>
      <c r="F27" s="58" t="s">
        <v>69</v>
      </c>
      <c r="G27" s="109">
        <f>G28*G31*G34+G29*G32*G35+G30*G33*G36</f>
        <v>980.30775413999982</v>
      </c>
      <c r="H27" s="44" t="s">
        <v>39</v>
      </c>
      <c r="I27" s="110" t="s">
        <v>41</v>
      </c>
    </row>
    <row r="28" spans="1:9" ht="33" customHeight="1" x14ac:dyDescent="0.15">
      <c r="A28" s="54"/>
      <c r="B28" s="75"/>
      <c r="C28" s="163" t="s">
        <v>99</v>
      </c>
      <c r="D28" s="164"/>
      <c r="E28" s="165"/>
      <c r="F28" s="76" t="s">
        <v>70</v>
      </c>
      <c r="G28" s="111">
        <f>'MPS(input)_4'!E8</f>
        <v>0</v>
      </c>
      <c r="H28" s="22" t="s">
        <v>53</v>
      </c>
      <c r="I28" s="78" t="s">
        <v>117</v>
      </c>
    </row>
    <row r="29" spans="1:9" ht="33" customHeight="1" x14ac:dyDescent="0.15">
      <c r="A29" s="54"/>
      <c r="B29" s="75"/>
      <c r="C29" s="163" t="s">
        <v>100</v>
      </c>
      <c r="D29" s="164"/>
      <c r="E29" s="165"/>
      <c r="F29" s="58" t="s">
        <v>71</v>
      </c>
      <c r="G29" s="111">
        <f>'MPS(input)_4'!E9</f>
        <v>0</v>
      </c>
      <c r="H29" s="22" t="s">
        <v>46</v>
      </c>
      <c r="I29" s="78" t="s">
        <v>117</v>
      </c>
    </row>
    <row r="30" spans="1:9" ht="33" customHeight="1" x14ac:dyDescent="0.15">
      <c r="A30" s="54"/>
      <c r="B30" s="75"/>
      <c r="C30" s="163" t="s">
        <v>106</v>
      </c>
      <c r="D30" s="164"/>
      <c r="E30" s="165"/>
      <c r="F30" s="76" t="s">
        <v>70</v>
      </c>
      <c r="G30" s="111">
        <f>'MPS(input)_4'!E10</f>
        <v>478874</v>
      </c>
      <c r="H30" s="22" t="s">
        <v>53</v>
      </c>
      <c r="I30" s="78" t="s">
        <v>116</v>
      </c>
    </row>
    <row r="31" spans="1:9" ht="33" customHeight="1" x14ac:dyDescent="0.15">
      <c r="A31" s="54"/>
      <c r="B31" s="75"/>
      <c r="C31" s="163" t="s">
        <v>66</v>
      </c>
      <c r="D31" s="164"/>
      <c r="E31" s="165"/>
      <c r="F31" s="76" t="s">
        <v>70</v>
      </c>
      <c r="G31" s="112">
        <f>'MPS(input)_4'!E15</f>
        <v>0</v>
      </c>
      <c r="H31" s="82" t="s">
        <v>54</v>
      </c>
      <c r="I31" s="83" t="s">
        <v>115</v>
      </c>
    </row>
    <row r="32" spans="1:9" ht="33" customHeight="1" x14ac:dyDescent="0.15">
      <c r="A32" s="54"/>
      <c r="B32" s="75"/>
      <c r="C32" s="163" t="s">
        <v>67</v>
      </c>
      <c r="D32" s="164"/>
      <c r="E32" s="165"/>
      <c r="F32" s="58" t="s">
        <v>71</v>
      </c>
      <c r="G32" s="113">
        <f>'MPS(input)_4'!E16</f>
        <v>0</v>
      </c>
      <c r="H32" s="85" t="s">
        <v>43</v>
      </c>
      <c r="I32" s="83" t="s">
        <v>115</v>
      </c>
    </row>
    <row r="33" spans="1:9" ht="33" customHeight="1" x14ac:dyDescent="0.15">
      <c r="A33" s="54"/>
      <c r="B33" s="75"/>
      <c r="C33" s="163" t="s">
        <v>68</v>
      </c>
      <c r="D33" s="164"/>
      <c r="E33" s="165"/>
      <c r="F33" s="76" t="s">
        <v>70</v>
      </c>
      <c r="G33" s="112">
        <f>'MPS(input)_4'!E17</f>
        <v>3.7699999999999997E-2</v>
      </c>
      <c r="H33" s="87" t="s">
        <v>54</v>
      </c>
      <c r="I33" s="88" t="s">
        <v>114</v>
      </c>
    </row>
    <row r="34" spans="1:9" ht="33" customHeight="1" x14ac:dyDescent="0.15">
      <c r="A34" s="54"/>
      <c r="B34" s="75"/>
      <c r="C34" s="163" t="s">
        <v>107</v>
      </c>
      <c r="D34" s="164"/>
      <c r="E34" s="165"/>
      <c r="F34" s="76" t="s">
        <v>70</v>
      </c>
      <c r="G34" s="112">
        <f>'MPS(input)_4'!E18</f>
        <v>0</v>
      </c>
      <c r="H34" s="74" t="s">
        <v>55</v>
      </c>
      <c r="I34" s="114" t="s">
        <v>119</v>
      </c>
    </row>
    <row r="35" spans="1:9" ht="33" customHeight="1" x14ac:dyDescent="0.15">
      <c r="A35" s="54"/>
      <c r="B35" s="75"/>
      <c r="C35" s="163" t="s">
        <v>108</v>
      </c>
      <c r="D35" s="164"/>
      <c r="E35" s="165"/>
      <c r="F35" s="58" t="s">
        <v>71</v>
      </c>
      <c r="G35" s="112">
        <f>'MPS(input)_4'!E19</f>
        <v>0</v>
      </c>
      <c r="H35" s="74" t="s">
        <v>55</v>
      </c>
      <c r="I35" s="114" t="s">
        <v>119</v>
      </c>
    </row>
    <row r="36" spans="1:9" ht="33" customHeight="1" x14ac:dyDescent="0.15">
      <c r="A36" s="54"/>
      <c r="B36" s="75"/>
      <c r="C36" s="163" t="s">
        <v>109</v>
      </c>
      <c r="D36" s="164"/>
      <c r="E36" s="165"/>
      <c r="F36" s="76" t="s">
        <v>70</v>
      </c>
      <c r="G36" s="112">
        <f>'MPS(input)_4'!E20</f>
        <v>5.4300000000000001E-2</v>
      </c>
      <c r="H36" s="74" t="s">
        <v>55</v>
      </c>
      <c r="I36" s="114" t="s">
        <v>118</v>
      </c>
    </row>
    <row r="37" spans="1:9" x14ac:dyDescent="0.15">
      <c r="A37" s="115"/>
      <c r="B37" s="115"/>
      <c r="C37" s="116"/>
      <c r="D37" s="115"/>
      <c r="E37" s="116"/>
      <c r="F37" s="117"/>
      <c r="G37" s="118"/>
      <c r="H37" s="118"/>
      <c r="I37" s="119"/>
    </row>
    <row r="38" spans="1:9" ht="21.75" customHeight="1" x14ac:dyDescent="0.15">
      <c r="E38" s="115" t="s">
        <v>77</v>
      </c>
      <c r="F38" s="27"/>
    </row>
    <row r="39" spans="1:9" ht="33.75" customHeight="1" x14ac:dyDescent="0.15">
      <c r="E39" s="120" t="s">
        <v>78</v>
      </c>
      <c r="F39" s="121">
        <v>3.3099999999999997E-2</v>
      </c>
      <c r="G39" s="122" t="s">
        <v>79</v>
      </c>
      <c r="H39" s="123"/>
    </row>
    <row r="40" spans="1:9" ht="33.75" customHeight="1" x14ac:dyDescent="0.15">
      <c r="E40" s="124" t="s">
        <v>80</v>
      </c>
      <c r="F40" s="125">
        <v>44.8</v>
      </c>
      <c r="G40" s="122" t="s">
        <v>43</v>
      </c>
      <c r="H40" s="123"/>
    </row>
    <row r="41" spans="1:9" ht="33.75" customHeight="1" x14ac:dyDescent="0.15">
      <c r="E41" s="124" t="s">
        <v>82</v>
      </c>
      <c r="F41" s="125">
        <v>41.4</v>
      </c>
      <c r="G41" s="122" t="s">
        <v>43</v>
      </c>
      <c r="H41" s="115"/>
    </row>
    <row r="42" spans="1:9" ht="33.75" customHeight="1" x14ac:dyDescent="0.15">
      <c r="E42" s="126"/>
      <c r="F42" s="126"/>
      <c r="G42" s="115"/>
      <c r="H42" s="115"/>
    </row>
    <row r="43" spans="1:9" ht="33.75" customHeight="1" x14ac:dyDescent="0.15">
      <c r="E43" s="126"/>
      <c r="F43" s="127" t="s">
        <v>84</v>
      </c>
      <c r="G43" s="127" t="s">
        <v>85</v>
      </c>
      <c r="H43" s="115"/>
    </row>
    <row r="44" spans="1:9" ht="33.75" customHeight="1" x14ac:dyDescent="0.15">
      <c r="E44" s="120" t="s">
        <v>86</v>
      </c>
      <c r="F44" s="128">
        <v>5.4300000000000001E-2</v>
      </c>
      <c r="G44" s="128">
        <v>5.6099999999999997E-2</v>
      </c>
      <c r="H44" s="129" t="s">
        <v>55</v>
      </c>
    </row>
    <row r="45" spans="1:9" ht="33.75" customHeight="1" x14ac:dyDescent="0.15">
      <c r="E45" s="120" t="s">
        <v>88</v>
      </c>
      <c r="F45" s="128">
        <v>6.1600000000000002E-2</v>
      </c>
      <c r="G45" s="128">
        <v>6.3100000000000003E-2</v>
      </c>
      <c r="H45" s="129" t="s">
        <v>55</v>
      </c>
    </row>
    <row r="46" spans="1:9" s="31" customFormat="1" ht="33.75" customHeight="1" x14ac:dyDescent="0.15">
      <c r="E46" s="120" t="s">
        <v>90</v>
      </c>
      <c r="F46" s="128">
        <v>7.2599999999999998E-2</v>
      </c>
      <c r="G46" s="128">
        <v>7.4099999999999999E-2</v>
      </c>
      <c r="H46" s="129" t="s">
        <v>55</v>
      </c>
    </row>
    <row r="47" spans="1:9" s="31" customFormat="1" ht="33.75" customHeight="1" x14ac:dyDescent="0.15">
      <c r="E47" s="120" t="s">
        <v>91</v>
      </c>
      <c r="F47" s="128">
        <v>7.0800000000000002E-2</v>
      </c>
      <c r="G47" s="128">
        <v>7.1900000000000006E-2</v>
      </c>
      <c r="H47" s="129" t="s">
        <v>55</v>
      </c>
    </row>
    <row r="48" spans="1:9" s="31" customFormat="1" ht="33.75" customHeight="1" x14ac:dyDescent="0.15">
      <c r="E48" s="120" t="s">
        <v>92</v>
      </c>
      <c r="F48" s="128">
        <v>7.5499999999999998E-2</v>
      </c>
      <c r="G48" s="127">
        <v>7.7399999999999997E-2</v>
      </c>
      <c r="H48" s="129" t="s">
        <v>55</v>
      </c>
    </row>
    <row r="49" spans="5:8" ht="33.75" customHeight="1" x14ac:dyDescent="0.15">
      <c r="E49" s="120" t="s">
        <v>93</v>
      </c>
      <c r="F49" s="128">
        <v>9.0899999999999995E-2</v>
      </c>
      <c r="G49" s="128">
        <v>0.10100000000000001</v>
      </c>
      <c r="H49" s="129" t="s">
        <v>55</v>
      </c>
    </row>
    <row r="50" spans="5:8" ht="33.75" customHeight="1" x14ac:dyDescent="0.15"/>
    <row r="51" spans="5:8" ht="33.75" customHeight="1" x14ac:dyDescent="0.15">
      <c r="E51" s="120" t="s">
        <v>95</v>
      </c>
      <c r="F51" s="130">
        <v>0.89</v>
      </c>
    </row>
  </sheetData>
  <sheetProtection algorithmName="SHA-512" hashValue="66Fl9rwAjb94KUWWpI8fwB3uKLEdJUQmPNvy+EFYLUpB5ur/U3Fx4erog+3I7hniEE5scZDxeYCtWlMuIgB8WQ==" saltValue="KJO3fS27RdeBnuhhmyAQWA==" spinCount="100000" sheet="1" objects="1" scenarios="1"/>
  <mergeCells count="16">
    <mergeCell ref="C33:E33"/>
    <mergeCell ref="C34:E34"/>
    <mergeCell ref="C35:E35"/>
    <mergeCell ref="C36:E36"/>
    <mergeCell ref="C19:E19"/>
    <mergeCell ref="C28:E28"/>
    <mergeCell ref="C29:E29"/>
    <mergeCell ref="C30:E30"/>
    <mergeCell ref="C31:E31"/>
    <mergeCell ref="C32:E32"/>
    <mergeCell ref="C18:E18"/>
    <mergeCell ref="A3:I3"/>
    <mergeCell ref="C14:E14"/>
    <mergeCell ref="C15:E15"/>
    <mergeCell ref="C16:E16"/>
    <mergeCell ref="C17:E17"/>
  </mergeCells>
  <phoneticPr fontId="28"/>
  <pageMargins left="0.70866141732283472" right="0.70866141732283472" top="0.44" bottom="0.46" header="0.31496062992125984" footer="0.31496062992125984"/>
  <pageSetup paperSize="9" scale="63" fitToHeight="2" orientation="portrait" r:id="rId1"/>
  <rowBreaks count="1" manualBreakCount="1">
    <brk id="36"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6FF84-EE79-47C0-B2CB-55078353C1CA}">
  <sheetPr>
    <tabColor theme="3" tint="0.39997558519241921"/>
  </sheetPr>
  <dimension ref="A1:C12"/>
  <sheetViews>
    <sheetView showGridLines="0" view="pageBreakPreview" zoomScale="80" zoomScaleNormal="80" zoomScaleSheetLayoutView="80" workbookViewId="0"/>
  </sheetViews>
  <sheetFormatPr defaultColWidth="9" defaultRowHeight="13.5" x14ac:dyDescent="0.15"/>
  <cols>
    <col min="1" max="1" width="3.625" style="1" customWidth="1"/>
    <col min="2" max="2" width="36.375" style="1" customWidth="1"/>
    <col min="3" max="3" width="49.125" style="1" customWidth="1"/>
    <col min="4" max="16384" width="9" style="1"/>
  </cols>
  <sheetData>
    <row r="1" spans="1:3" ht="18" customHeight="1" x14ac:dyDescent="0.15">
      <c r="C1" s="2" t="str">
        <f>'MPS(input)_4'!K1</f>
        <v>Monitoring Spreadsheet: JCM_TH_AM010_ver01.0</v>
      </c>
    </row>
    <row r="2" spans="1:3" ht="18" customHeight="1" x14ac:dyDescent="0.15">
      <c r="C2" s="2" t="str">
        <f>'MPS(input)_4'!K2</f>
        <v>Reference Number: TH018</v>
      </c>
    </row>
    <row r="3" spans="1:3" ht="24.75" customHeight="1" x14ac:dyDescent="0.15">
      <c r="A3" s="167" t="s">
        <v>149</v>
      </c>
      <c r="B3" s="167"/>
      <c r="C3" s="167"/>
    </row>
    <row r="5" spans="1:3" ht="21" customHeight="1" x14ac:dyDescent="0.15">
      <c r="B5" s="3" t="s">
        <v>150</v>
      </c>
      <c r="C5" s="3" t="s">
        <v>151</v>
      </c>
    </row>
    <row r="6" spans="1:3" ht="81.400000000000006" customHeight="1" x14ac:dyDescent="0.15">
      <c r="B6" s="141" t="s">
        <v>162</v>
      </c>
      <c r="C6" s="141" t="s">
        <v>163</v>
      </c>
    </row>
    <row r="7" spans="1:3" ht="54.75" customHeight="1" x14ac:dyDescent="0.15">
      <c r="B7" s="141" t="s">
        <v>164</v>
      </c>
      <c r="C7" s="141" t="s">
        <v>165</v>
      </c>
    </row>
    <row r="8" spans="1:3" ht="90.75" customHeight="1" x14ac:dyDescent="0.15">
      <c r="B8" s="141" t="s">
        <v>166</v>
      </c>
      <c r="C8" s="141" t="s">
        <v>167</v>
      </c>
    </row>
    <row r="9" spans="1:3" ht="54.75" customHeight="1" x14ac:dyDescent="0.15">
      <c r="B9" s="4"/>
      <c r="C9" s="4"/>
    </row>
    <row r="10" spans="1:3" ht="54.75" customHeight="1" x14ac:dyDescent="0.15">
      <c r="B10" s="4"/>
      <c r="C10" s="4"/>
    </row>
    <row r="11" spans="1:3" ht="54.75" customHeight="1" x14ac:dyDescent="0.15">
      <c r="B11" s="4"/>
      <c r="C11" s="4"/>
    </row>
    <row r="12" spans="1:3" ht="54.75" customHeight="1" x14ac:dyDescent="0.15">
      <c r="B12" s="4"/>
      <c r="C12" s="4"/>
    </row>
  </sheetData>
  <sheetProtection algorithmName="SHA-512" hashValue="2yB89XsjeAHXXjQ4LgmRXMavU9nX21lQwPv0oOwUe0bhjNVvGlHwrZQK+PdFyzZEZuXnF6OHhYixNgNbR6uNLg==" saltValue="lXUUfhwMkcGxxJZBW9jk2w==" spinCount="100000" sheet="1" formatCells="0" formatRows="0" insertRows="0"/>
  <mergeCells count="1">
    <mergeCell ref="A3:C3"/>
  </mergeCells>
  <phoneticPr fontId="28"/>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B9212-5D4B-4033-B41A-021AFF3950BC}">
  <sheetPr>
    <tabColor theme="5" tint="0.39997558519241921"/>
  </sheetPr>
  <dimension ref="A1:L35"/>
  <sheetViews>
    <sheetView showGridLines="0" view="pageBreakPreview" zoomScale="70" zoomScaleNormal="60" zoomScaleSheetLayoutView="70" workbookViewId="0"/>
  </sheetViews>
  <sheetFormatPr defaultColWidth="9" defaultRowHeight="14.25" x14ac:dyDescent="0.15"/>
  <cols>
    <col min="1" max="1" width="3.625" style="11" customWidth="1"/>
    <col min="2" max="2" width="19.5" style="11" customWidth="1"/>
    <col min="3" max="3" width="15.625" style="11" customWidth="1"/>
    <col min="4" max="4" width="16.875" style="11" customWidth="1"/>
    <col min="5" max="5" width="32.625" style="11" customWidth="1"/>
    <col min="6" max="6" width="15.375" style="11" customWidth="1"/>
    <col min="7" max="7" width="13.125" style="11" customWidth="1"/>
    <col min="8" max="8" width="15.5" style="11" customWidth="1"/>
    <col min="9" max="9" width="18.375" style="11" bestFit="1" customWidth="1"/>
    <col min="10" max="10" width="111" style="11" customWidth="1"/>
    <col min="11" max="11" width="20.625" style="11" customWidth="1"/>
    <col min="12" max="12" width="39.75" style="11" customWidth="1"/>
    <col min="13" max="16384" width="9" style="11"/>
  </cols>
  <sheetData>
    <row r="1" spans="1:12" ht="18" customHeight="1" x14ac:dyDescent="0.15">
      <c r="L1" s="12" t="str">
        <f>'MPS(input)_4'!K1</f>
        <v>Monitoring Spreadsheet: JCM_TH_AM010_ver01.0</v>
      </c>
    </row>
    <row r="2" spans="1:12" ht="18" customHeight="1" x14ac:dyDescent="0.15">
      <c r="L2" s="12" t="str">
        <f>'MPS(input)_4'!K2</f>
        <v>Reference Number: TH018</v>
      </c>
    </row>
    <row r="3" spans="1:12" s="15" customFormat="1" ht="27.75" customHeight="1" x14ac:dyDescent="0.15">
      <c r="A3" s="139" t="s">
        <v>152</v>
      </c>
      <c r="B3" s="139"/>
      <c r="C3" s="139"/>
      <c r="D3" s="139"/>
      <c r="E3" s="139"/>
      <c r="F3" s="139"/>
      <c r="G3" s="139"/>
      <c r="H3" s="139"/>
      <c r="I3" s="139"/>
      <c r="J3" s="139"/>
      <c r="K3" s="139"/>
      <c r="L3" s="14"/>
    </row>
    <row r="5" spans="1:12" ht="18.75" customHeight="1" x14ac:dyDescent="0.15">
      <c r="A5" s="16" t="s">
        <v>153</v>
      </c>
      <c r="B5" s="16"/>
      <c r="C5" s="16"/>
    </row>
    <row r="6" spans="1:12" ht="18.75" customHeight="1" x14ac:dyDescent="0.15">
      <c r="A6" s="16"/>
      <c r="B6" s="138" t="s">
        <v>9</v>
      </c>
      <c r="C6" s="138" t="s">
        <v>157</v>
      </c>
      <c r="D6" s="138" t="s">
        <v>11</v>
      </c>
      <c r="E6" s="138" t="s">
        <v>12</v>
      </c>
      <c r="F6" s="138" t="s">
        <v>13</v>
      </c>
      <c r="G6" s="138" t="s">
        <v>14</v>
      </c>
      <c r="H6" s="138" t="s">
        <v>15</v>
      </c>
      <c r="I6" s="138" t="s">
        <v>16</v>
      </c>
      <c r="J6" s="138" t="s">
        <v>17</v>
      </c>
      <c r="K6" s="138" t="s">
        <v>18</v>
      </c>
      <c r="L6" s="138" t="s">
        <v>18</v>
      </c>
    </row>
    <row r="7" spans="1:12" s="18" customFormat="1" ht="39" customHeight="1" x14ac:dyDescent="0.15">
      <c r="B7" s="138" t="s">
        <v>156</v>
      </c>
      <c r="C7" s="138" t="s">
        <v>19</v>
      </c>
      <c r="D7" s="138" t="s">
        <v>20</v>
      </c>
      <c r="E7" s="138" t="s">
        <v>21</v>
      </c>
      <c r="F7" s="138" t="s">
        <v>160</v>
      </c>
      <c r="G7" s="138" t="s">
        <v>1</v>
      </c>
      <c r="H7" s="138" t="s">
        <v>24</v>
      </c>
      <c r="I7" s="138" t="s">
        <v>25</v>
      </c>
      <c r="J7" s="138" t="s">
        <v>26</v>
      </c>
      <c r="K7" s="138" t="s">
        <v>27</v>
      </c>
      <c r="L7" s="138" t="s">
        <v>28</v>
      </c>
    </row>
    <row r="8" spans="1:12" ht="254.45" customHeight="1" x14ac:dyDescent="0.15">
      <c r="B8" s="134"/>
      <c r="C8" s="19" t="s">
        <v>37</v>
      </c>
      <c r="D8" s="20" t="s">
        <v>117</v>
      </c>
      <c r="E8" s="137" t="s">
        <v>125</v>
      </c>
      <c r="F8" s="8"/>
      <c r="G8" s="137" t="s">
        <v>126</v>
      </c>
      <c r="H8" s="9" t="s">
        <v>44</v>
      </c>
      <c r="I8" s="9" t="s">
        <v>45</v>
      </c>
      <c r="J8" s="10" t="s">
        <v>127</v>
      </c>
      <c r="K8" s="10" t="s">
        <v>38</v>
      </c>
      <c r="L8" s="10" t="s">
        <v>56</v>
      </c>
    </row>
    <row r="9" spans="1:12" ht="249.95" customHeight="1" x14ac:dyDescent="0.15">
      <c r="B9" s="134"/>
      <c r="C9" s="19" t="s">
        <v>49</v>
      </c>
      <c r="D9" s="20" t="s">
        <v>117</v>
      </c>
      <c r="E9" s="137" t="s">
        <v>128</v>
      </c>
      <c r="F9" s="8"/>
      <c r="G9" s="137" t="s">
        <v>46</v>
      </c>
      <c r="H9" s="9" t="s">
        <v>44</v>
      </c>
      <c r="I9" s="9" t="s">
        <v>45</v>
      </c>
      <c r="J9" s="10" t="s">
        <v>127</v>
      </c>
      <c r="K9" s="10" t="s">
        <v>38</v>
      </c>
      <c r="L9" s="10" t="s">
        <v>61</v>
      </c>
    </row>
    <row r="10" spans="1:12" ht="264.95" customHeight="1" x14ac:dyDescent="0.15">
      <c r="B10" s="134" t="s">
        <v>161</v>
      </c>
      <c r="C10" s="19" t="s">
        <v>60</v>
      </c>
      <c r="D10" s="20" t="s">
        <v>116</v>
      </c>
      <c r="E10" s="137" t="s">
        <v>129</v>
      </c>
      <c r="F10" s="8"/>
      <c r="G10" s="137" t="s">
        <v>126</v>
      </c>
      <c r="H10" s="9" t="s">
        <v>44</v>
      </c>
      <c r="I10" s="9" t="s">
        <v>45</v>
      </c>
      <c r="J10" s="10" t="s">
        <v>127</v>
      </c>
      <c r="K10" s="10" t="s">
        <v>38</v>
      </c>
      <c r="L10" s="10" t="s">
        <v>56</v>
      </c>
    </row>
    <row r="11" spans="1:12" ht="8.25" customHeight="1" x14ac:dyDescent="0.15"/>
    <row r="12" spans="1:12" ht="20.100000000000001" customHeight="1" x14ac:dyDescent="0.15">
      <c r="A12" s="16" t="s">
        <v>154</v>
      </c>
    </row>
    <row r="13" spans="1:12" ht="20.100000000000001" customHeight="1" x14ac:dyDescent="0.15">
      <c r="B13" s="183" t="s">
        <v>9</v>
      </c>
      <c r="C13" s="180"/>
      <c r="D13" s="144" t="s">
        <v>10</v>
      </c>
      <c r="E13" s="144"/>
      <c r="F13" s="138" t="s">
        <v>11</v>
      </c>
      <c r="G13" s="138" t="s">
        <v>12</v>
      </c>
      <c r="H13" s="144" t="s">
        <v>13</v>
      </c>
      <c r="I13" s="144"/>
      <c r="J13" s="144"/>
      <c r="K13" s="144" t="s">
        <v>14</v>
      </c>
      <c r="L13" s="144"/>
    </row>
    <row r="14" spans="1:12" ht="39" customHeight="1" x14ac:dyDescent="0.15">
      <c r="B14" s="183" t="s">
        <v>20</v>
      </c>
      <c r="C14" s="180"/>
      <c r="D14" s="144" t="s">
        <v>21</v>
      </c>
      <c r="E14" s="144"/>
      <c r="F14" s="138" t="s">
        <v>22</v>
      </c>
      <c r="G14" s="138" t="s">
        <v>1</v>
      </c>
      <c r="H14" s="144" t="s">
        <v>25</v>
      </c>
      <c r="I14" s="144"/>
      <c r="J14" s="144"/>
      <c r="K14" s="144" t="s">
        <v>28</v>
      </c>
      <c r="L14" s="144"/>
    </row>
    <row r="15" spans="1:12" ht="64.5" customHeight="1" x14ac:dyDescent="0.15">
      <c r="B15" s="178" t="s">
        <v>115</v>
      </c>
      <c r="C15" s="179"/>
      <c r="D15" s="150" t="s">
        <v>131</v>
      </c>
      <c r="E15" s="151"/>
      <c r="F15" s="131">
        <f>'MPS(input)_4'!E15</f>
        <v>0</v>
      </c>
      <c r="G15" s="137" t="s">
        <v>132</v>
      </c>
      <c r="H15" s="168" t="str">
        <f>'MPS(input)_4'!G15</f>
        <v>(1) Net calorific value (lower heating value) provided by fuel supplier, (2) IPCC default values at the lower limit in Table 1.2 of Chapter 1 of Vol. 2 of the “2006 IPCC Guidelines on National GHG Inventories” (when (1) is not available, apply (2))</v>
      </c>
      <c r="I15" s="168"/>
      <c r="J15" s="168"/>
      <c r="K15" s="169" t="str">
        <f>'MPS(input)_4'!J15</f>
        <v>For natural gas or LPG</v>
      </c>
      <c r="L15" s="169"/>
    </row>
    <row r="16" spans="1:12" ht="64.5" customHeight="1" x14ac:dyDescent="0.15">
      <c r="B16" s="178" t="s">
        <v>115</v>
      </c>
      <c r="C16" s="179"/>
      <c r="D16" s="150" t="s">
        <v>133</v>
      </c>
      <c r="E16" s="151"/>
      <c r="F16" s="132">
        <f>'MPS(input)_4'!E16</f>
        <v>0</v>
      </c>
      <c r="G16" s="137" t="s">
        <v>43</v>
      </c>
      <c r="H16" s="168" t="str">
        <f>'MPS(input)_4'!G16</f>
        <v>(1) Net calorific value (lower heating value) provided by fuel supplier, (2) IPCC default values at the lower limit in Table 1.2 of Chapter 1 of Vol. 2 of the “2006 IPCC Guidelines on National GHG Inventories” (when (1) is not available, apply (2))</v>
      </c>
      <c r="I16" s="168"/>
      <c r="J16" s="168"/>
      <c r="K16" s="169" t="str">
        <f>'MPS(input)_4'!J16</f>
        <v xml:space="preserve">For diesel oil </v>
      </c>
      <c r="L16" s="169"/>
    </row>
    <row r="17" spans="1:12" ht="64.5" customHeight="1" x14ac:dyDescent="0.15">
      <c r="B17" s="178" t="s">
        <v>114</v>
      </c>
      <c r="C17" s="179"/>
      <c r="D17" s="150" t="s">
        <v>134</v>
      </c>
      <c r="E17" s="151"/>
      <c r="F17" s="131">
        <f>'MPS(input)_4'!E17</f>
        <v>3.7699999999999997E-2</v>
      </c>
      <c r="G17" s="137" t="s">
        <v>132</v>
      </c>
      <c r="H17" s="168" t="str">
        <f>'MPS(input)_4'!G17</f>
        <v>(1) Net calorific value (lower heating value) provided by fuel supplier, (2) IPCC default values at the lower limit in Table 1.2 of Chapter 1 of Vol. 2 of the “2006 IPCC Guidelines on National GHG Inventories” (when (1) is not available, apply (2))</v>
      </c>
      <c r="I17" s="168"/>
      <c r="J17" s="168"/>
      <c r="K17" s="169" t="str">
        <f>'MPS(input)_4'!J17</f>
        <v>For natural gas or LPG</v>
      </c>
      <c r="L17" s="169"/>
    </row>
    <row r="18" spans="1:12" ht="51.75" customHeight="1" x14ac:dyDescent="0.15">
      <c r="B18" s="178" t="s">
        <v>119</v>
      </c>
      <c r="C18" s="179"/>
      <c r="D18" s="150" t="s">
        <v>107</v>
      </c>
      <c r="E18" s="151"/>
      <c r="F18" s="131">
        <f>'MPS(input)_4'!E18</f>
        <v>0</v>
      </c>
      <c r="G18" s="20" t="s">
        <v>55</v>
      </c>
      <c r="H18" s="168" t="str">
        <f>'MPS(input)_4'!G18</f>
        <v>IPCC default values in Table 1.4 of Chapter 1 of Vol. 2 of the “2006 IPCC Guidelines on National GHG Inventories"</v>
      </c>
      <c r="I18" s="168"/>
      <c r="J18" s="168"/>
      <c r="K18" s="169" t="str">
        <f>'MPS(input)_4'!J18</f>
        <v>For natural gas or LPG</v>
      </c>
      <c r="L18" s="169"/>
    </row>
    <row r="19" spans="1:12" ht="51.75" customHeight="1" x14ac:dyDescent="0.15">
      <c r="B19" s="176" t="s">
        <v>119</v>
      </c>
      <c r="C19" s="180"/>
      <c r="D19" s="150" t="s">
        <v>107</v>
      </c>
      <c r="E19" s="151"/>
      <c r="F19" s="131">
        <f>'MPS(input)_4'!E19</f>
        <v>0</v>
      </c>
      <c r="G19" s="20" t="s">
        <v>55</v>
      </c>
      <c r="H19" s="168" t="str">
        <f>'MPS(input)_4'!G19</f>
        <v>IPCC default values in Table 1.4 of Chapter 1 of Vol. 2 of the “2006 IPCC Guidelines on National GHG Inventories"</v>
      </c>
      <c r="I19" s="168"/>
      <c r="J19" s="168"/>
      <c r="K19" s="169" t="str">
        <f>'MPS(input)_4'!J19</f>
        <v xml:space="preserve">For diesel oil </v>
      </c>
      <c r="L19" s="169"/>
    </row>
    <row r="20" spans="1:12" ht="51.75" customHeight="1" x14ac:dyDescent="0.15">
      <c r="B20" s="178" t="s">
        <v>118</v>
      </c>
      <c r="C20" s="179"/>
      <c r="D20" s="150" t="s">
        <v>109</v>
      </c>
      <c r="E20" s="151"/>
      <c r="F20" s="131">
        <f>'MPS(input)_4'!E20</f>
        <v>5.4300000000000001E-2</v>
      </c>
      <c r="G20" s="20" t="s">
        <v>55</v>
      </c>
      <c r="H20" s="168" t="str">
        <f>'MPS(input)_4'!G20</f>
        <v>IPCC default values in Table 1.4 of Chapter 1 of Vol. 2 of the “2006 IPCC Guidelines on National GHG Inventories"</v>
      </c>
      <c r="I20" s="168"/>
      <c r="J20" s="168"/>
      <c r="K20" s="169" t="str">
        <f>'MPS(input)_4'!J20</f>
        <v>For natural gas or LPG</v>
      </c>
      <c r="L20" s="169"/>
    </row>
    <row r="21" spans="1:12" ht="122.45" customHeight="1" x14ac:dyDescent="0.15">
      <c r="B21" s="178" t="s">
        <v>135</v>
      </c>
      <c r="C21" s="179"/>
      <c r="D21" s="150" t="s">
        <v>136</v>
      </c>
      <c r="E21" s="151"/>
      <c r="F21" s="131">
        <f>'MPS(input)_4'!E21</f>
        <v>0</v>
      </c>
      <c r="G21" s="20" t="s">
        <v>55</v>
      </c>
      <c r="H21" s="170" t="str">
        <f>'MPS(input)_4'!G21</f>
        <v>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CO2 emission factor of the fuel used by the existing or planned boiler is applied. Otherwise, the value  of the fuel used by the project boiler i is applied.</v>
      </c>
      <c r="I21" s="170"/>
      <c r="J21" s="170"/>
      <c r="K21" s="169" t="str">
        <f>'MPS(input)_4'!J21</f>
        <v>-</v>
      </c>
      <c r="L21" s="169"/>
    </row>
    <row r="22" spans="1:12" ht="122.45" customHeight="1" x14ac:dyDescent="0.15">
      <c r="B22" s="178" t="s">
        <v>138</v>
      </c>
      <c r="C22" s="179"/>
      <c r="D22" s="150" t="s">
        <v>139</v>
      </c>
      <c r="E22" s="151"/>
      <c r="F22" s="131">
        <f>'MPS(input)_4'!E22</f>
        <v>7.2599999999999998E-2</v>
      </c>
      <c r="G22" s="20" t="s">
        <v>55</v>
      </c>
      <c r="H22" s="168" t="str">
        <f>'MPS(input)_4'!G22</f>
        <v>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CO2 emission factor of the fuel used by the existing or planned boiler is applied. Otherwise, the value  of the fuel used by the project boiler i is applied.</v>
      </c>
      <c r="I22" s="168"/>
      <c r="J22" s="168"/>
      <c r="K22" s="169" t="str">
        <f>'MPS(input)_4'!J22</f>
        <v>-</v>
      </c>
      <c r="L22" s="169"/>
    </row>
    <row r="23" spans="1:12" ht="51.75" customHeight="1" x14ac:dyDescent="0.15">
      <c r="B23" s="178" t="s">
        <v>104</v>
      </c>
      <c r="C23" s="179"/>
      <c r="D23" s="150" t="s">
        <v>141</v>
      </c>
      <c r="E23" s="151"/>
      <c r="F23" s="133">
        <f>'MPS(input)_4'!E23</f>
        <v>0</v>
      </c>
      <c r="G23" s="20" t="s">
        <v>35</v>
      </c>
      <c r="H23" s="163" t="str">
        <f>'MPS(input)_4'!G23</f>
        <v>Specifications of the project boiler or factory test data of the project boiler by the manufacturer</v>
      </c>
      <c r="I23" s="164"/>
      <c r="J23" s="165"/>
      <c r="K23" s="176" t="str">
        <f>'MPS(input)_4'!J23</f>
        <v>-</v>
      </c>
      <c r="L23" s="177"/>
    </row>
    <row r="24" spans="1:12" ht="51.75" customHeight="1" x14ac:dyDescent="0.15">
      <c r="B24" s="178" t="s">
        <v>105</v>
      </c>
      <c r="C24" s="179"/>
      <c r="D24" s="149" t="s">
        <v>62</v>
      </c>
      <c r="E24" s="149"/>
      <c r="F24" s="20">
        <f>'MPS(input)_4'!E24</f>
        <v>0.89</v>
      </c>
      <c r="G24" s="20" t="s">
        <v>35</v>
      </c>
      <c r="H24" s="168" t="str">
        <f>'MPS(input)_4'!G24</f>
        <v>The default value set in the methodologies</v>
      </c>
      <c r="I24" s="168"/>
      <c r="J24" s="168"/>
      <c r="K24" s="169" t="str">
        <f>'MPS(input)_4'!J24</f>
        <v>-</v>
      </c>
      <c r="L24" s="169"/>
    </row>
    <row r="25" spans="1:12" ht="51.75" customHeight="1" x14ac:dyDescent="0.15">
      <c r="B25" s="178" t="s">
        <v>65</v>
      </c>
      <c r="C25" s="179"/>
      <c r="D25" s="150" t="s">
        <v>143</v>
      </c>
      <c r="E25" s="151"/>
      <c r="F25" s="133">
        <f>'MPS(input)_4'!E25</f>
        <v>0.93</v>
      </c>
      <c r="G25" s="20" t="s">
        <v>35</v>
      </c>
      <c r="H25" s="181" t="str">
        <f>'MPS(input)_4'!G25</f>
        <v>Specification, boiler performance sheet or test data of the project boiler (EC) by the manufacturer or supplier</v>
      </c>
      <c r="I25" s="181"/>
      <c r="J25" s="181"/>
      <c r="K25" s="176" t="str">
        <f>'MPS(input)_4'!J25</f>
        <v>-</v>
      </c>
      <c r="L25" s="177"/>
    </row>
    <row r="26" spans="1:12" ht="51.75" customHeight="1" x14ac:dyDescent="0.15">
      <c r="B26" s="178" t="s">
        <v>144</v>
      </c>
      <c r="C26" s="179"/>
      <c r="D26" s="149" t="s">
        <v>98</v>
      </c>
      <c r="E26" s="149"/>
      <c r="F26" s="133">
        <f>'MPS(input)_4'!E26</f>
        <v>0.88</v>
      </c>
      <c r="G26" s="20" t="s">
        <v>35</v>
      </c>
      <c r="H26" s="150" t="str">
        <f>'MPS(input)_4'!G26</f>
        <v>Specification, boiler performance sheet or test data of the reference boiler (EC) by the manufacturer or supplier</v>
      </c>
      <c r="I26" s="182"/>
      <c r="J26" s="151"/>
      <c r="K26" s="176" t="str">
        <f>'MPS(input)_4'!J26</f>
        <v>-</v>
      </c>
      <c r="L26" s="177"/>
    </row>
    <row r="27" spans="1:12" ht="6.75" customHeight="1" x14ac:dyDescent="0.15">
      <c r="B27" s="23"/>
      <c r="C27" s="23"/>
      <c r="D27" s="23"/>
      <c r="E27" s="23"/>
      <c r="F27" s="23"/>
      <c r="G27" s="23"/>
      <c r="H27" s="23"/>
      <c r="I27" s="23"/>
      <c r="J27" s="23"/>
      <c r="K27" s="23"/>
      <c r="L27" s="23"/>
    </row>
    <row r="28" spans="1:12" ht="18.75" customHeight="1" x14ac:dyDescent="0.15">
      <c r="A28" s="24" t="s">
        <v>155</v>
      </c>
      <c r="B28" s="24"/>
      <c r="C28" s="24"/>
    </row>
    <row r="29" spans="1:12" ht="17.25" thickBot="1" x14ac:dyDescent="0.2">
      <c r="B29" s="135" t="s">
        <v>158</v>
      </c>
      <c r="C29" s="184" t="s">
        <v>146</v>
      </c>
      <c r="D29" s="185"/>
      <c r="E29" s="25" t="s">
        <v>1</v>
      </c>
    </row>
    <row r="30" spans="1:12" ht="19.5" thickBot="1" x14ac:dyDescent="0.2">
      <c r="B30" s="136"/>
      <c r="C30" s="171">
        <f>ROUNDDOWN('MRS(calc_process)_4'!G6, 0)</f>
        <v>0</v>
      </c>
      <c r="D30" s="172"/>
      <c r="E30" s="26" t="s">
        <v>51</v>
      </c>
    </row>
    <row r="31" spans="1:12" ht="20.100000000000001" customHeight="1" x14ac:dyDescent="0.15">
      <c r="B31" s="27"/>
      <c r="C31" s="27"/>
      <c r="D31" s="27"/>
      <c r="G31" s="28"/>
      <c r="H31" s="28"/>
    </row>
    <row r="32" spans="1:12" ht="18.75" customHeight="1" x14ac:dyDescent="0.15">
      <c r="A32" s="16" t="s">
        <v>8</v>
      </c>
    </row>
    <row r="33" spans="2:11" ht="18" customHeight="1" x14ac:dyDescent="0.15">
      <c r="B33" s="29" t="s">
        <v>30</v>
      </c>
      <c r="C33" s="173" t="s">
        <v>31</v>
      </c>
      <c r="D33" s="174"/>
      <c r="E33" s="174"/>
      <c r="F33" s="174"/>
      <c r="G33" s="174"/>
      <c r="H33" s="174"/>
      <c r="I33" s="174"/>
      <c r="J33" s="175"/>
      <c r="K33" s="30"/>
    </row>
    <row r="34" spans="2:11" ht="18" customHeight="1" x14ac:dyDescent="0.15">
      <c r="B34" s="29" t="s">
        <v>29</v>
      </c>
      <c r="C34" s="173" t="s">
        <v>32</v>
      </c>
      <c r="D34" s="174"/>
      <c r="E34" s="174"/>
      <c r="F34" s="174"/>
      <c r="G34" s="174"/>
      <c r="H34" s="174"/>
      <c r="I34" s="174"/>
      <c r="J34" s="175"/>
      <c r="K34" s="30"/>
    </row>
    <row r="35" spans="2:11" ht="18" customHeight="1" x14ac:dyDescent="0.15">
      <c r="B35" s="29" t="s">
        <v>33</v>
      </c>
      <c r="C35" s="173" t="s">
        <v>34</v>
      </c>
      <c r="D35" s="174"/>
      <c r="E35" s="174"/>
      <c r="F35" s="174"/>
      <c r="G35" s="174"/>
      <c r="H35" s="174"/>
      <c r="I35" s="174"/>
      <c r="J35" s="175"/>
      <c r="K35" s="30"/>
    </row>
  </sheetData>
  <sheetProtection algorithmName="SHA-512" hashValue="szs4UgtA2oJZPKwSyJHsA9p63uEpaxEfZwCQ0dbM/bZMxrLbjvqdmWc77qArNObSyReej89lc9/ilV95B8wmnw==" saltValue="uk6ZEdLwsPaRfOdKoE4k8Q==" spinCount="100000" sheet="1" objects="1" scenarios="1" formatCells="0" formatRows="0"/>
  <mergeCells count="61">
    <mergeCell ref="C29:D29"/>
    <mergeCell ref="C30:D30"/>
    <mergeCell ref="C33:J33"/>
    <mergeCell ref="C34:J34"/>
    <mergeCell ref="C35:J35"/>
    <mergeCell ref="B25:C25"/>
    <mergeCell ref="D25:E25"/>
    <mergeCell ref="H25:J25"/>
    <mergeCell ref="K25:L25"/>
    <mergeCell ref="B26:C26"/>
    <mergeCell ref="D26:E26"/>
    <mergeCell ref="H26:J26"/>
    <mergeCell ref="K26:L26"/>
    <mergeCell ref="B23:C23"/>
    <mergeCell ref="D23:E23"/>
    <mergeCell ref="H23:J23"/>
    <mergeCell ref="K23:L23"/>
    <mergeCell ref="B24:C24"/>
    <mergeCell ref="D24:E24"/>
    <mergeCell ref="H24:J24"/>
    <mergeCell ref="K24:L24"/>
    <mergeCell ref="B21:C21"/>
    <mergeCell ref="D21:E21"/>
    <mergeCell ref="H21:J21"/>
    <mergeCell ref="K21:L21"/>
    <mergeCell ref="B22:C22"/>
    <mergeCell ref="D22:E22"/>
    <mergeCell ref="H22:J22"/>
    <mergeCell ref="K22:L22"/>
    <mergeCell ref="B19:C19"/>
    <mergeCell ref="D19:E19"/>
    <mergeCell ref="H19:J19"/>
    <mergeCell ref="K19:L19"/>
    <mergeCell ref="B20:C20"/>
    <mergeCell ref="D20:E20"/>
    <mergeCell ref="H20:J20"/>
    <mergeCell ref="K20:L20"/>
    <mergeCell ref="B17:C17"/>
    <mergeCell ref="D17:E17"/>
    <mergeCell ref="H17:J17"/>
    <mergeCell ref="K17:L17"/>
    <mergeCell ref="B18:C18"/>
    <mergeCell ref="D18:E18"/>
    <mergeCell ref="H18:J18"/>
    <mergeCell ref="K18:L18"/>
    <mergeCell ref="B15:C15"/>
    <mergeCell ref="D15:E15"/>
    <mergeCell ref="H15:J15"/>
    <mergeCell ref="K15:L15"/>
    <mergeCell ref="B16:C16"/>
    <mergeCell ref="D16:E16"/>
    <mergeCell ref="H16:J16"/>
    <mergeCell ref="K16:L16"/>
    <mergeCell ref="B13:C13"/>
    <mergeCell ref="D13:E13"/>
    <mergeCell ref="H13:J13"/>
    <mergeCell ref="K13:L13"/>
    <mergeCell ref="B14:C14"/>
    <mergeCell ref="D14:E14"/>
    <mergeCell ref="H14:J14"/>
    <mergeCell ref="K14:L14"/>
  </mergeCells>
  <phoneticPr fontId="28"/>
  <pageMargins left="0.70866141732283472" right="0.70866141732283472" top="0.42" bottom="0.45" header="0.31496062992125984" footer="0.31496062992125984"/>
  <pageSetup paperSize="9" scale="3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51"/>
  <sheetViews>
    <sheetView showGridLines="0" view="pageBreakPreview" zoomScale="70" zoomScaleNormal="100" zoomScaleSheetLayoutView="70" workbookViewId="0"/>
  </sheetViews>
  <sheetFormatPr defaultColWidth="9" defaultRowHeight="14.25" x14ac:dyDescent="0.15"/>
  <cols>
    <col min="1" max="4" width="3.625" style="11" customWidth="1"/>
    <col min="5" max="5" width="53.375" style="11" customWidth="1"/>
    <col min="6" max="6" width="21.375" style="11" customWidth="1"/>
    <col min="7" max="7" width="20.25" style="11" customWidth="1"/>
    <col min="8" max="8" width="14.625" style="11" customWidth="1"/>
    <col min="9" max="9" width="14.75" style="31" customWidth="1"/>
    <col min="10" max="16384" width="9" style="11"/>
  </cols>
  <sheetData>
    <row r="1" spans="1:11" ht="18" customHeight="1" x14ac:dyDescent="0.15">
      <c r="I1" s="12" t="str">
        <f>'MPS(input)_1'!K1</f>
        <v>Monitoring Spreadsheet: JCM_TH_AM010_ver01.0</v>
      </c>
    </row>
    <row r="2" spans="1:11" ht="18" customHeight="1" x14ac:dyDescent="0.15">
      <c r="I2" s="12" t="str">
        <f>'MPS(input)_1'!K2</f>
        <v>Reference Number: TH018</v>
      </c>
    </row>
    <row r="3" spans="1:11" ht="27.75" customHeight="1" x14ac:dyDescent="0.15">
      <c r="A3" s="166" t="s">
        <v>147</v>
      </c>
      <c r="B3" s="166"/>
      <c r="C3" s="166"/>
      <c r="D3" s="166"/>
      <c r="E3" s="166"/>
      <c r="F3" s="166"/>
      <c r="G3" s="166"/>
      <c r="H3" s="166"/>
      <c r="I3" s="166"/>
    </row>
    <row r="4" spans="1:11" ht="11.25" customHeight="1" thickBot="1" x14ac:dyDescent="0.2"/>
    <row r="5" spans="1:11" ht="18.75" customHeight="1" thickBot="1" x14ac:dyDescent="0.2">
      <c r="A5" s="32" t="s">
        <v>2</v>
      </c>
      <c r="B5" s="33"/>
      <c r="C5" s="33"/>
      <c r="D5" s="33"/>
      <c r="E5" s="34"/>
      <c r="F5" s="35" t="s">
        <v>6</v>
      </c>
      <c r="G5" s="36" t="s">
        <v>0</v>
      </c>
      <c r="H5" s="36" t="s">
        <v>1</v>
      </c>
      <c r="I5" s="37" t="s">
        <v>7</v>
      </c>
    </row>
    <row r="6" spans="1:11" ht="18.75" customHeight="1" thickBot="1" x14ac:dyDescent="0.2">
      <c r="A6" s="38"/>
      <c r="B6" s="39" t="s">
        <v>58</v>
      </c>
      <c r="C6" s="39"/>
      <c r="D6" s="40"/>
      <c r="E6" s="41"/>
      <c r="F6" s="42" t="s">
        <v>76</v>
      </c>
      <c r="G6" s="43">
        <f>G13-G27</f>
        <v>761.55625759550526</v>
      </c>
      <c r="H6" s="44" t="s">
        <v>39</v>
      </c>
      <c r="I6" s="45" t="s">
        <v>42</v>
      </c>
    </row>
    <row r="7" spans="1:11" ht="18.75" customHeight="1" x14ac:dyDescent="0.15">
      <c r="A7" s="46" t="s">
        <v>3</v>
      </c>
      <c r="B7" s="47"/>
      <c r="C7" s="47"/>
      <c r="D7" s="48"/>
      <c r="E7" s="49"/>
      <c r="F7" s="50"/>
      <c r="G7" s="51"/>
      <c r="H7" s="50"/>
      <c r="I7" s="52"/>
      <c r="J7" s="53"/>
      <c r="K7" s="53"/>
    </row>
    <row r="8" spans="1:11" ht="18.75" customHeight="1" x14ac:dyDescent="0.15">
      <c r="A8" s="54"/>
      <c r="B8" s="55" t="s">
        <v>96</v>
      </c>
      <c r="C8" s="56"/>
      <c r="D8" s="56"/>
      <c r="E8" s="57"/>
      <c r="F8" s="58" t="s">
        <v>69</v>
      </c>
      <c r="G8" s="59">
        <f>'MPS(input)_1'!E23</f>
        <v>0.98</v>
      </c>
      <c r="H8" s="60" t="s">
        <v>40</v>
      </c>
      <c r="I8" s="61" t="s">
        <v>63</v>
      </c>
    </row>
    <row r="9" spans="1:11" ht="18.75" customHeight="1" x14ac:dyDescent="0.15">
      <c r="A9" s="54"/>
      <c r="B9" s="55" t="s">
        <v>62</v>
      </c>
      <c r="C9" s="56"/>
      <c r="D9" s="56"/>
      <c r="E9" s="57"/>
      <c r="F9" s="58" t="s">
        <v>69</v>
      </c>
      <c r="G9" s="59">
        <f>'MPS(input)_1'!E24</f>
        <v>0.89</v>
      </c>
      <c r="H9" s="60" t="s">
        <v>40</v>
      </c>
      <c r="I9" s="45" t="s">
        <v>64</v>
      </c>
    </row>
    <row r="10" spans="1:11" ht="18.75" customHeight="1" x14ac:dyDescent="0.15">
      <c r="A10" s="54"/>
      <c r="B10" s="55" t="s">
        <v>97</v>
      </c>
      <c r="C10" s="56"/>
      <c r="D10" s="56"/>
      <c r="E10" s="57"/>
      <c r="F10" s="58" t="s">
        <v>69</v>
      </c>
      <c r="G10" s="59">
        <f>'MPS(input)_1'!E25</f>
        <v>0.93</v>
      </c>
      <c r="H10" s="60" t="s">
        <v>40</v>
      </c>
      <c r="I10" s="62" t="s">
        <v>65</v>
      </c>
    </row>
    <row r="11" spans="1:11" ht="18.75" customHeight="1" x14ac:dyDescent="0.15">
      <c r="A11" s="54"/>
      <c r="B11" s="55" t="s">
        <v>98</v>
      </c>
      <c r="C11" s="56"/>
      <c r="D11" s="56"/>
      <c r="E11" s="57"/>
      <c r="F11" s="58" t="s">
        <v>69</v>
      </c>
      <c r="G11" s="59">
        <f>'MPS(input)_1'!E26</f>
        <v>0.84899999999999998</v>
      </c>
      <c r="H11" s="60" t="s">
        <v>40</v>
      </c>
      <c r="I11" s="63" t="s">
        <v>103</v>
      </c>
    </row>
    <row r="12" spans="1:11" ht="18.75" customHeight="1" thickBot="1" x14ac:dyDescent="0.2">
      <c r="A12" s="46" t="s">
        <v>4</v>
      </c>
      <c r="B12" s="64"/>
      <c r="C12" s="65"/>
      <c r="D12" s="66"/>
      <c r="E12" s="66"/>
      <c r="F12" s="66"/>
      <c r="G12" s="67"/>
      <c r="H12" s="67"/>
      <c r="I12" s="68"/>
    </row>
    <row r="13" spans="1:11" ht="18.75" customHeight="1" thickBot="1" x14ac:dyDescent="0.2">
      <c r="A13" s="69"/>
      <c r="B13" s="70" t="s">
        <v>59</v>
      </c>
      <c r="C13" s="71"/>
      <c r="D13" s="72"/>
      <c r="E13" s="72"/>
      <c r="F13" s="58" t="s">
        <v>69</v>
      </c>
      <c r="G13" s="73">
        <f>G14*G17*G20*G22/G23+G15*G18*G20*G22/G23+G16*G19*G21*G24/G25</f>
        <v>2374.2695155955053</v>
      </c>
      <c r="H13" s="74" t="s">
        <v>51</v>
      </c>
      <c r="I13" s="62" t="s">
        <v>52</v>
      </c>
    </row>
    <row r="14" spans="1:11" ht="32.450000000000003" customHeight="1" x14ac:dyDescent="0.15">
      <c r="A14" s="54"/>
      <c r="B14" s="75"/>
      <c r="C14" s="163" t="s">
        <v>99</v>
      </c>
      <c r="D14" s="164"/>
      <c r="E14" s="165"/>
      <c r="F14" s="76" t="s">
        <v>70</v>
      </c>
      <c r="G14" s="77">
        <f>'MPS(input)_1'!E8</f>
        <v>787800</v>
      </c>
      <c r="H14" s="22" t="s">
        <v>53</v>
      </c>
      <c r="I14" s="78" t="s">
        <v>117</v>
      </c>
    </row>
    <row r="15" spans="1:11" ht="33" customHeight="1" x14ac:dyDescent="0.15">
      <c r="A15" s="54"/>
      <c r="B15" s="75"/>
      <c r="C15" s="163" t="s">
        <v>100</v>
      </c>
      <c r="D15" s="164"/>
      <c r="E15" s="165"/>
      <c r="F15" s="58" t="s">
        <v>71</v>
      </c>
      <c r="G15" s="79">
        <f>'MPS(input)_1'!E9</f>
        <v>0</v>
      </c>
      <c r="H15" s="22" t="s">
        <v>48</v>
      </c>
      <c r="I15" s="78" t="s">
        <v>117</v>
      </c>
    </row>
    <row r="16" spans="1:11" ht="33" customHeight="1" x14ac:dyDescent="0.15">
      <c r="A16" s="54"/>
      <c r="B16" s="75"/>
      <c r="C16" s="163" t="s">
        <v>101</v>
      </c>
      <c r="D16" s="164"/>
      <c r="E16" s="165"/>
      <c r="F16" s="76" t="s">
        <v>70</v>
      </c>
      <c r="G16" s="79">
        <f>'MPS(input)_1'!E10</f>
        <v>0</v>
      </c>
      <c r="H16" s="22" t="s">
        <v>53</v>
      </c>
      <c r="I16" s="78" t="s">
        <v>116</v>
      </c>
    </row>
    <row r="17" spans="1:9" ht="33" customHeight="1" x14ac:dyDescent="0.15">
      <c r="A17" s="54"/>
      <c r="B17" s="80"/>
      <c r="C17" s="163" t="s">
        <v>66</v>
      </c>
      <c r="D17" s="164"/>
      <c r="E17" s="165"/>
      <c r="F17" s="76" t="s">
        <v>70</v>
      </c>
      <c r="G17" s="81">
        <f>'MPS(input)_1'!E15</f>
        <v>3.7699999999999997E-2</v>
      </c>
      <c r="H17" s="82" t="s">
        <v>54</v>
      </c>
      <c r="I17" s="83" t="s">
        <v>115</v>
      </c>
    </row>
    <row r="18" spans="1:9" ht="33" customHeight="1" x14ac:dyDescent="0.15">
      <c r="A18" s="54"/>
      <c r="B18" s="80"/>
      <c r="C18" s="163" t="s">
        <v>67</v>
      </c>
      <c r="D18" s="164"/>
      <c r="E18" s="165"/>
      <c r="F18" s="58" t="s">
        <v>71</v>
      </c>
      <c r="G18" s="84">
        <f>'MPS(input)_1'!E16</f>
        <v>44.8</v>
      </c>
      <c r="H18" s="85" t="s">
        <v>43</v>
      </c>
      <c r="I18" s="83" t="s">
        <v>115</v>
      </c>
    </row>
    <row r="19" spans="1:9" ht="33" customHeight="1" x14ac:dyDescent="0.15">
      <c r="A19" s="54"/>
      <c r="B19" s="80"/>
      <c r="C19" s="163" t="s">
        <v>68</v>
      </c>
      <c r="D19" s="164"/>
      <c r="E19" s="165"/>
      <c r="F19" s="76" t="s">
        <v>70</v>
      </c>
      <c r="G19" s="86">
        <f>'MPS(input)_1'!E17</f>
        <v>0</v>
      </c>
      <c r="H19" s="87" t="s">
        <v>54</v>
      </c>
      <c r="I19" s="88" t="s">
        <v>114</v>
      </c>
    </row>
    <row r="20" spans="1:9" ht="42" customHeight="1" x14ac:dyDescent="0.15">
      <c r="A20" s="54"/>
      <c r="B20" s="75"/>
      <c r="C20" s="89" t="s">
        <v>73</v>
      </c>
      <c r="D20" s="90"/>
      <c r="E20" s="90"/>
      <c r="F20" s="91" t="s">
        <v>72</v>
      </c>
      <c r="G20" s="92">
        <f>'MPS(input)_1'!E21</f>
        <v>7.2599999999999998E-2</v>
      </c>
      <c r="H20" s="93" t="s">
        <v>55</v>
      </c>
      <c r="I20" s="94" t="s">
        <v>122</v>
      </c>
    </row>
    <row r="21" spans="1:9" ht="42" customHeight="1" x14ac:dyDescent="0.15">
      <c r="A21" s="54"/>
      <c r="B21" s="70"/>
      <c r="C21" s="89" t="s">
        <v>94</v>
      </c>
      <c r="D21" s="90"/>
      <c r="E21" s="90"/>
      <c r="F21" s="91" t="s">
        <v>72</v>
      </c>
      <c r="G21" s="92">
        <f>'MPS(input)_1'!E22</f>
        <v>0</v>
      </c>
      <c r="H21" s="93" t="s">
        <v>55</v>
      </c>
      <c r="I21" s="94" t="s">
        <v>113</v>
      </c>
    </row>
    <row r="22" spans="1:9" ht="18.75" customHeight="1" x14ac:dyDescent="0.15">
      <c r="A22" s="69"/>
      <c r="B22" s="70"/>
      <c r="C22" s="95" t="s">
        <v>102</v>
      </c>
      <c r="D22" s="96"/>
      <c r="E22" s="96"/>
      <c r="F22" s="58" t="s">
        <v>69</v>
      </c>
      <c r="G22" s="97">
        <f>G8</f>
        <v>0.98</v>
      </c>
      <c r="H22" s="60" t="s">
        <v>40</v>
      </c>
      <c r="I22" s="63" t="s">
        <v>104</v>
      </c>
    </row>
    <row r="23" spans="1:9" ht="18.75" customHeight="1" x14ac:dyDescent="0.15">
      <c r="A23" s="69"/>
      <c r="B23" s="70"/>
      <c r="C23" s="95" t="s">
        <v>62</v>
      </c>
      <c r="D23" s="96"/>
      <c r="E23" s="96"/>
      <c r="F23" s="58" t="s">
        <v>69</v>
      </c>
      <c r="G23" s="97">
        <f>G9</f>
        <v>0.89</v>
      </c>
      <c r="H23" s="60" t="s">
        <v>40</v>
      </c>
      <c r="I23" s="63" t="s">
        <v>105</v>
      </c>
    </row>
    <row r="24" spans="1:9" ht="18.75" customHeight="1" x14ac:dyDescent="0.15">
      <c r="A24" s="54"/>
      <c r="B24" s="98"/>
      <c r="C24" s="95" t="s">
        <v>97</v>
      </c>
      <c r="D24" s="99"/>
      <c r="E24" s="100"/>
      <c r="F24" s="58" t="s">
        <v>69</v>
      </c>
      <c r="G24" s="97">
        <f>G10</f>
        <v>0.93</v>
      </c>
      <c r="H24" s="60" t="s">
        <v>40</v>
      </c>
      <c r="I24" s="62" t="s">
        <v>65</v>
      </c>
    </row>
    <row r="25" spans="1:9" ht="18.75" customHeight="1" x14ac:dyDescent="0.15">
      <c r="A25" s="54"/>
      <c r="B25" s="98"/>
      <c r="C25" s="95" t="s">
        <v>98</v>
      </c>
      <c r="D25" s="99"/>
      <c r="E25" s="100"/>
      <c r="F25" s="58" t="s">
        <v>69</v>
      </c>
      <c r="G25" s="97">
        <f>G11</f>
        <v>0.84899999999999998</v>
      </c>
      <c r="H25" s="60" t="s">
        <v>40</v>
      </c>
      <c r="I25" s="62" t="s">
        <v>103</v>
      </c>
    </row>
    <row r="26" spans="1:9" ht="18.75" customHeight="1" thickBot="1" x14ac:dyDescent="0.2">
      <c r="A26" s="46" t="s">
        <v>5</v>
      </c>
      <c r="B26" s="101"/>
      <c r="C26" s="101"/>
      <c r="D26" s="101"/>
      <c r="E26" s="102"/>
      <c r="F26" s="103"/>
      <c r="G26" s="67"/>
      <c r="H26" s="104"/>
      <c r="I26" s="105"/>
    </row>
    <row r="27" spans="1:9" ht="18.75" customHeight="1" thickBot="1" x14ac:dyDescent="0.2">
      <c r="A27" s="54"/>
      <c r="B27" s="106" t="s">
        <v>110</v>
      </c>
      <c r="C27" s="107"/>
      <c r="D27" s="107"/>
      <c r="E27" s="108"/>
      <c r="F27" s="58" t="s">
        <v>69</v>
      </c>
      <c r="G27" s="109">
        <f>G28*G31*G34+G29*G32*G35+G30*G33*G36</f>
        <v>1612.713258</v>
      </c>
      <c r="H27" s="44" t="s">
        <v>39</v>
      </c>
      <c r="I27" s="110" t="s">
        <v>41</v>
      </c>
    </row>
    <row r="28" spans="1:9" ht="33" customHeight="1" x14ac:dyDescent="0.15">
      <c r="A28" s="54"/>
      <c r="B28" s="75"/>
      <c r="C28" s="163" t="s">
        <v>99</v>
      </c>
      <c r="D28" s="164"/>
      <c r="E28" s="165"/>
      <c r="F28" s="76" t="s">
        <v>70</v>
      </c>
      <c r="G28" s="111">
        <f>'MPS(input)_1'!E8</f>
        <v>787800</v>
      </c>
      <c r="H28" s="22" t="s">
        <v>53</v>
      </c>
      <c r="I28" s="78" t="s">
        <v>117</v>
      </c>
    </row>
    <row r="29" spans="1:9" ht="33" customHeight="1" x14ac:dyDescent="0.15">
      <c r="A29" s="54"/>
      <c r="B29" s="75"/>
      <c r="C29" s="163" t="s">
        <v>100</v>
      </c>
      <c r="D29" s="164"/>
      <c r="E29" s="165"/>
      <c r="F29" s="58" t="s">
        <v>71</v>
      </c>
      <c r="G29" s="111">
        <f>'MPS(input)_1'!E9</f>
        <v>0</v>
      </c>
      <c r="H29" s="22" t="s">
        <v>48</v>
      </c>
      <c r="I29" s="78" t="s">
        <v>117</v>
      </c>
    </row>
    <row r="30" spans="1:9" ht="33" customHeight="1" x14ac:dyDescent="0.15">
      <c r="A30" s="54"/>
      <c r="B30" s="75"/>
      <c r="C30" s="163" t="s">
        <v>106</v>
      </c>
      <c r="D30" s="164"/>
      <c r="E30" s="165"/>
      <c r="F30" s="76" t="s">
        <v>70</v>
      </c>
      <c r="G30" s="111">
        <f>'MPS(input)_1'!E10</f>
        <v>0</v>
      </c>
      <c r="H30" s="22" t="s">
        <v>53</v>
      </c>
      <c r="I30" s="78" t="s">
        <v>116</v>
      </c>
    </row>
    <row r="31" spans="1:9" ht="33" customHeight="1" x14ac:dyDescent="0.15">
      <c r="A31" s="54"/>
      <c r="B31" s="75"/>
      <c r="C31" s="163" t="s">
        <v>66</v>
      </c>
      <c r="D31" s="164"/>
      <c r="E31" s="165"/>
      <c r="F31" s="76" t="s">
        <v>70</v>
      </c>
      <c r="G31" s="112">
        <f>'MPS(input)_1'!E15</f>
        <v>3.7699999999999997E-2</v>
      </c>
      <c r="H31" s="82" t="s">
        <v>54</v>
      </c>
      <c r="I31" s="83" t="s">
        <v>115</v>
      </c>
    </row>
    <row r="32" spans="1:9" ht="33" customHeight="1" x14ac:dyDescent="0.15">
      <c r="A32" s="54"/>
      <c r="B32" s="75"/>
      <c r="C32" s="163" t="s">
        <v>67</v>
      </c>
      <c r="D32" s="164"/>
      <c r="E32" s="165"/>
      <c r="F32" s="58" t="s">
        <v>71</v>
      </c>
      <c r="G32" s="113">
        <f>'MPS(input)_1'!E16</f>
        <v>44.8</v>
      </c>
      <c r="H32" s="85" t="s">
        <v>43</v>
      </c>
      <c r="I32" s="83" t="s">
        <v>115</v>
      </c>
    </row>
    <row r="33" spans="1:9" ht="33" customHeight="1" x14ac:dyDescent="0.15">
      <c r="A33" s="54"/>
      <c r="B33" s="75"/>
      <c r="C33" s="163" t="s">
        <v>68</v>
      </c>
      <c r="D33" s="164"/>
      <c r="E33" s="165"/>
      <c r="F33" s="76" t="s">
        <v>70</v>
      </c>
      <c r="G33" s="112">
        <f>'MPS(input)_1'!E17</f>
        <v>0</v>
      </c>
      <c r="H33" s="87" t="s">
        <v>54</v>
      </c>
      <c r="I33" s="88" t="s">
        <v>114</v>
      </c>
    </row>
    <row r="34" spans="1:9" ht="33" customHeight="1" x14ac:dyDescent="0.15">
      <c r="A34" s="54"/>
      <c r="B34" s="75"/>
      <c r="C34" s="163" t="s">
        <v>107</v>
      </c>
      <c r="D34" s="164"/>
      <c r="E34" s="165"/>
      <c r="F34" s="76" t="s">
        <v>74</v>
      </c>
      <c r="G34" s="112">
        <f>'MPS(input)_1'!E18</f>
        <v>5.4300000000000001E-2</v>
      </c>
      <c r="H34" s="74" t="s">
        <v>55</v>
      </c>
      <c r="I34" s="114" t="s">
        <v>119</v>
      </c>
    </row>
    <row r="35" spans="1:9" ht="33" customHeight="1" x14ac:dyDescent="0.15">
      <c r="A35" s="54"/>
      <c r="B35" s="75"/>
      <c r="C35" s="163" t="s">
        <v>108</v>
      </c>
      <c r="D35" s="164"/>
      <c r="E35" s="165"/>
      <c r="F35" s="58" t="s">
        <v>75</v>
      </c>
      <c r="G35" s="112">
        <f>'MPS(input)_1'!E19</f>
        <v>0</v>
      </c>
      <c r="H35" s="74" t="s">
        <v>55</v>
      </c>
      <c r="I35" s="114" t="s">
        <v>119</v>
      </c>
    </row>
    <row r="36" spans="1:9" ht="33" customHeight="1" x14ac:dyDescent="0.15">
      <c r="A36" s="54"/>
      <c r="B36" s="75"/>
      <c r="C36" s="163" t="s">
        <v>109</v>
      </c>
      <c r="D36" s="164"/>
      <c r="E36" s="165"/>
      <c r="F36" s="76" t="s">
        <v>74</v>
      </c>
      <c r="G36" s="112">
        <f>'MPS(input)_1'!E20</f>
        <v>0</v>
      </c>
      <c r="H36" s="74" t="s">
        <v>55</v>
      </c>
      <c r="I36" s="114" t="s">
        <v>118</v>
      </c>
    </row>
    <row r="37" spans="1:9" x14ac:dyDescent="0.15">
      <c r="A37" s="115"/>
      <c r="B37" s="115"/>
      <c r="C37" s="116"/>
      <c r="D37" s="115"/>
      <c r="E37" s="116"/>
      <c r="F37" s="117"/>
      <c r="G37" s="118"/>
      <c r="H37" s="118"/>
      <c r="I37" s="119"/>
    </row>
    <row r="38" spans="1:9" ht="21.75" customHeight="1" x14ac:dyDescent="0.15">
      <c r="E38" s="115" t="s">
        <v>77</v>
      </c>
      <c r="F38" s="27"/>
    </row>
    <row r="39" spans="1:9" ht="33.75" customHeight="1" x14ac:dyDescent="0.15">
      <c r="E39" s="120" t="s">
        <v>78</v>
      </c>
      <c r="F39" s="121">
        <v>3.3099999999999997E-2</v>
      </c>
      <c r="G39" s="122" t="s">
        <v>79</v>
      </c>
      <c r="H39" s="123"/>
    </row>
    <row r="40" spans="1:9" ht="33.75" customHeight="1" x14ac:dyDescent="0.15">
      <c r="E40" s="124" t="s">
        <v>80</v>
      </c>
      <c r="F40" s="125">
        <v>44.8</v>
      </c>
      <c r="G40" s="122" t="s">
        <v>81</v>
      </c>
      <c r="H40" s="123"/>
    </row>
    <row r="41" spans="1:9" ht="33.75" customHeight="1" x14ac:dyDescent="0.15">
      <c r="E41" s="124" t="s">
        <v>82</v>
      </c>
      <c r="F41" s="125">
        <v>41.4</v>
      </c>
      <c r="G41" s="122" t="s">
        <v>83</v>
      </c>
      <c r="H41" s="115"/>
    </row>
    <row r="42" spans="1:9" ht="33.75" customHeight="1" x14ac:dyDescent="0.15">
      <c r="E42" s="126"/>
      <c r="F42" s="126"/>
      <c r="G42" s="115"/>
      <c r="H42" s="115"/>
    </row>
    <row r="43" spans="1:9" ht="33.75" customHeight="1" x14ac:dyDescent="0.15">
      <c r="E43" s="126"/>
      <c r="F43" s="127" t="s">
        <v>84</v>
      </c>
      <c r="G43" s="127" t="s">
        <v>85</v>
      </c>
      <c r="H43" s="115"/>
    </row>
    <row r="44" spans="1:9" ht="33.75" customHeight="1" x14ac:dyDescent="0.15">
      <c r="E44" s="120" t="s">
        <v>86</v>
      </c>
      <c r="F44" s="128">
        <v>5.4300000000000001E-2</v>
      </c>
      <c r="G44" s="128">
        <v>5.6099999999999997E-2</v>
      </c>
      <c r="H44" s="129" t="s">
        <v>87</v>
      </c>
    </row>
    <row r="45" spans="1:9" ht="33.75" customHeight="1" x14ac:dyDescent="0.15">
      <c r="E45" s="120" t="s">
        <v>88</v>
      </c>
      <c r="F45" s="128">
        <v>6.1600000000000002E-2</v>
      </c>
      <c r="G45" s="128">
        <v>6.3100000000000003E-2</v>
      </c>
      <c r="H45" s="129" t="s">
        <v>89</v>
      </c>
    </row>
    <row r="46" spans="1:9" s="31" customFormat="1" ht="33.75" customHeight="1" x14ac:dyDescent="0.15">
      <c r="E46" s="120" t="s">
        <v>90</v>
      </c>
      <c r="F46" s="128">
        <v>7.2599999999999998E-2</v>
      </c>
      <c r="G46" s="128">
        <v>7.4099999999999999E-2</v>
      </c>
      <c r="H46" s="129" t="s">
        <v>87</v>
      </c>
    </row>
    <row r="47" spans="1:9" s="31" customFormat="1" ht="33.75" customHeight="1" x14ac:dyDescent="0.15">
      <c r="E47" s="120" t="s">
        <v>91</v>
      </c>
      <c r="F47" s="128">
        <v>7.0800000000000002E-2</v>
      </c>
      <c r="G47" s="128">
        <v>7.1900000000000006E-2</v>
      </c>
      <c r="H47" s="129" t="s">
        <v>87</v>
      </c>
    </row>
    <row r="48" spans="1:9" s="31" customFormat="1" ht="33.75" customHeight="1" x14ac:dyDescent="0.15">
      <c r="E48" s="120" t="s">
        <v>92</v>
      </c>
      <c r="F48" s="128">
        <v>7.5499999999999998E-2</v>
      </c>
      <c r="G48" s="127">
        <v>7.7399999999999997E-2</v>
      </c>
      <c r="H48" s="129" t="s">
        <v>87</v>
      </c>
    </row>
    <row r="49" spans="5:8" ht="33.75" customHeight="1" x14ac:dyDescent="0.15">
      <c r="E49" s="120" t="s">
        <v>93</v>
      </c>
      <c r="F49" s="128">
        <v>9.0899999999999995E-2</v>
      </c>
      <c r="G49" s="128">
        <v>0.10100000000000001</v>
      </c>
      <c r="H49" s="129" t="s">
        <v>89</v>
      </c>
    </row>
    <row r="50" spans="5:8" ht="33.75" customHeight="1" x14ac:dyDescent="0.15"/>
    <row r="51" spans="5:8" ht="33.75" customHeight="1" x14ac:dyDescent="0.15">
      <c r="E51" s="120" t="s">
        <v>95</v>
      </c>
      <c r="F51" s="130">
        <v>0.89</v>
      </c>
    </row>
  </sheetData>
  <sheetProtection algorithmName="SHA-512" hashValue="66Fl9rwAjb94KUWWpI8fwB3uKLEdJUQmPNvy+EFYLUpB5ur/U3Fx4erog+3I7hniEE5scZDxeYCtWlMuIgB8WQ==" saltValue="KJO3fS27RdeBnuhhmyAQWA==" spinCount="100000" sheet="1" objects="1" scenarios="1"/>
  <mergeCells count="16">
    <mergeCell ref="C35:E35"/>
    <mergeCell ref="C36:E36"/>
    <mergeCell ref="A3:I3"/>
    <mergeCell ref="C34:E34"/>
    <mergeCell ref="C17:E17"/>
    <mergeCell ref="C31:E31"/>
    <mergeCell ref="C14:E14"/>
    <mergeCell ref="C28:E28"/>
    <mergeCell ref="C15:E15"/>
    <mergeCell ref="C29:E29"/>
    <mergeCell ref="C18:E18"/>
    <mergeCell ref="C33:E33"/>
    <mergeCell ref="C16:E16"/>
    <mergeCell ref="C19:E19"/>
    <mergeCell ref="C30:E30"/>
    <mergeCell ref="C32:E32"/>
  </mergeCells>
  <phoneticPr fontId="3"/>
  <pageMargins left="0.70866141732283472" right="0.70866141732283472" top="0.44" bottom="0.46" header="0.31496062992125984" footer="0.31496062992125984"/>
  <pageSetup paperSize="9" scale="63" fitToHeight="2" orientation="portrait" r:id="rId1"/>
  <rowBreaks count="1" manualBreakCount="1">
    <brk id="36" max="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6CC0C-8185-46AD-9954-263E743E5FC2}">
  <sheetPr>
    <tabColor theme="5" tint="0.39997558519241921"/>
  </sheetPr>
  <dimension ref="A1:K51"/>
  <sheetViews>
    <sheetView showGridLines="0" view="pageBreakPreview" zoomScale="70" zoomScaleNormal="100" zoomScaleSheetLayoutView="70" workbookViewId="0"/>
  </sheetViews>
  <sheetFormatPr defaultColWidth="9" defaultRowHeight="14.25" x14ac:dyDescent="0.15"/>
  <cols>
    <col min="1" max="4" width="3.625" style="11" customWidth="1"/>
    <col min="5" max="5" width="53.375" style="11" customWidth="1"/>
    <col min="6" max="6" width="21.375" style="11" customWidth="1"/>
    <col min="7" max="7" width="20.25" style="11" customWidth="1"/>
    <col min="8" max="8" width="14.625" style="11" customWidth="1"/>
    <col min="9" max="9" width="14.75" style="31" customWidth="1"/>
    <col min="10" max="16384" width="9" style="11"/>
  </cols>
  <sheetData>
    <row r="1" spans="1:11" ht="18" customHeight="1" x14ac:dyDescent="0.15">
      <c r="I1" s="12" t="str">
        <f>'MPS(input)_4'!K1</f>
        <v>Monitoring Spreadsheet: JCM_TH_AM010_ver01.0</v>
      </c>
    </row>
    <row r="2" spans="1:11" ht="18" customHeight="1" x14ac:dyDescent="0.15">
      <c r="I2" s="12" t="str">
        <f>'MPS(input)_4'!K2</f>
        <v>Reference Number: TH018</v>
      </c>
    </row>
    <row r="3" spans="1:11" ht="27.75" customHeight="1" x14ac:dyDescent="0.15">
      <c r="A3" s="186" t="s">
        <v>159</v>
      </c>
      <c r="B3" s="186"/>
      <c r="C3" s="186"/>
      <c r="D3" s="186"/>
      <c r="E3" s="186"/>
      <c r="F3" s="186"/>
      <c r="G3" s="186"/>
      <c r="H3" s="186"/>
      <c r="I3" s="186"/>
    </row>
    <row r="4" spans="1:11" ht="11.25" customHeight="1" thickBot="1" x14ac:dyDescent="0.2"/>
    <row r="5" spans="1:11" ht="18.75" customHeight="1" thickBot="1" x14ac:dyDescent="0.2">
      <c r="A5" s="32" t="s">
        <v>2</v>
      </c>
      <c r="B5" s="33"/>
      <c r="C5" s="33"/>
      <c r="D5" s="33"/>
      <c r="E5" s="34"/>
      <c r="F5" s="35" t="s">
        <v>6</v>
      </c>
      <c r="G5" s="36" t="s">
        <v>0</v>
      </c>
      <c r="H5" s="36" t="s">
        <v>1</v>
      </c>
      <c r="I5" s="37" t="s">
        <v>7</v>
      </c>
    </row>
    <row r="6" spans="1:11" ht="18.75" customHeight="1" thickBot="1" x14ac:dyDescent="0.2">
      <c r="A6" s="38"/>
      <c r="B6" s="39" t="s">
        <v>58</v>
      </c>
      <c r="C6" s="39"/>
      <c r="D6" s="40"/>
      <c r="E6" s="41"/>
      <c r="F6" s="42" t="s">
        <v>76</v>
      </c>
      <c r="G6" s="43">
        <f>G13-G27</f>
        <v>0</v>
      </c>
      <c r="H6" s="44" t="s">
        <v>39</v>
      </c>
      <c r="I6" s="45" t="s">
        <v>42</v>
      </c>
    </row>
    <row r="7" spans="1:11" ht="18.75" customHeight="1" x14ac:dyDescent="0.15">
      <c r="A7" s="46" t="s">
        <v>3</v>
      </c>
      <c r="B7" s="47"/>
      <c r="C7" s="47"/>
      <c r="D7" s="48"/>
      <c r="E7" s="49"/>
      <c r="F7" s="50"/>
      <c r="G7" s="51"/>
      <c r="H7" s="50"/>
      <c r="I7" s="52"/>
      <c r="J7" s="53"/>
      <c r="K7" s="53"/>
    </row>
    <row r="8" spans="1:11" ht="18.75" customHeight="1" x14ac:dyDescent="0.15">
      <c r="A8" s="54"/>
      <c r="B8" s="55" t="s">
        <v>96</v>
      </c>
      <c r="C8" s="56"/>
      <c r="D8" s="56"/>
      <c r="E8" s="57"/>
      <c r="F8" s="58" t="s">
        <v>69</v>
      </c>
      <c r="G8" s="59">
        <f>'MRS(input)_4'!F23</f>
        <v>0</v>
      </c>
      <c r="H8" s="60" t="s">
        <v>35</v>
      </c>
      <c r="I8" s="61" t="s">
        <v>63</v>
      </c>
    </row>
    <row r="9" spans="1:11" ht="18.75" customHeight="1" x14ac:dyDescent="0.15">
      <c r="A9" s="54"/>
      <c r="B9" s="55" t="s">
        <v>62</v>
      </c>
      <c r="C9" s="56"/>
      <c r="D9" s="56"/>
      <c r="E9" s="57"/>
      <c r="F9" s="58" t="s">
        <v>69</v>
      </c>
      <c r="G9" s="59">
        <f>'MRS(input)_4'!F24</f>
        <v>0.89</v>
      </c>
      <c r="H9" s="60" t="s">
        <v>35</v>
      </c>
      <c r="I9" s="45" t="s">
        <v>64</v>
      </c>
    </row>
    <row r="10" spans="1:11" ht="18.75" customHeight="1" x14ac:dyDescent="0.15">
      <c r="A10" s="54"/>
      <c r="B10" s="55" t="s">
        <v>97</v>
      </c>
      <c r="C10" s="56"/>
      <c r="D10" s="56"/>
      <c r="E10" s="57"/>
      <c r="F10" s="58" t="s">
        <v>69</v>
      </c>
      <c r="G10" s="59">
        <f>'MRS(input)_4'!F25</f>
        <v>0.93</v>
      </c>
      <c r="H10" s="60" t="s">
        <v>35</v>
      </c>
      <c r="I10" s="62" t="s">
        <v>65</v>
      </c>
    </row>
    <row r="11" spans="1:11" ht="18.75" customHeight="1" x14ac:dyDescent="0.15">
      <c r="A11" s="54"/>
      <c r="B11" s="55" t="s">
        <v>98</v>
      </c>
      <c r="C11" s="56"/>
      <c r="D11" s="56"/>
      <c r="E11" s="57"/>
      <c r="F11" s="58" t="s">
        <v>69</v>
      </c>
      <c r="G11" s="59">
        <f>'MRS(input)_4'!F26</f>
        <v>0.88</v>
      </c>
      <c r="H11" s="60" t="s">
        <v>35</v>
      </c>
      <c r="I11" s="63" t="s">
        <v>103</v>
      </c>
    </row>
    <row r="12" spans="1:11" ht="18.75" customHeight="1" thickBot="1" x14ac:dyDescent="0.2">
      <c r="A12" s="46" t="s">
        <v>4</v>
      </c>
      <c r="B12" s="64"/>
      <c r="C12" s="65"/>
      <c r="D12" s="66"/>
      <c r="E12" s="66"/>
      <c r="F12" s="66"/>
      <c r="G12" s="67"/>
      <c r="H12" s="67"/>
      <c r="I12" s="68"/>
    </row>
    <row r="13" spans="1:11" ht="18.75" customHeight="1" thickBot="1" x14ac:dyDescent="0.2">
      <c r="A13" s="69"/>
      <c r="B13" s="70" t="s">
        <v>59</v>
      </c>
      <c r="C13" s="71"/>
      <c r="D13" s="72"/>
      <c r="E13" s="72"/>
      <c r="F13" s="58" t="s">
        <v>69</v>
      </c>
      <c r="G13" s="73">
        <f>G14*G17*G20*G22/G23+G15*G18*G20*G22/G23+G16*G19*G21*G24/G25</f>
        <v>0</v>
      </c>
      <c r="H13" s="74" t="s">
        <v>51</v>
      </c>
      <c r="I13" s="62" t="s">
        <v>52</v>
      </c>
    </row>
    <row r="14" spans="1:11" ht="32.450000000000003" customHeight="1" x14ac:dyDescent="0.15">
      <c r="A14" s="54"/>
      <c r="B14" s="75"/>
      <c r="C14" s="163" t="s">
        <v>99</v>
      </c>
      <c r="D14" s="164"/>
      <c r="E14" s="165"/>
      <c r="F14" s="76" t="s">
        <v>70</v>
      </c>
      <c r="G14" s="77">
        <f>'MRS(input)_4'!F8</f>
        <v>0</v>
      </c>
      <c r="H14" s="22" t="s">
        <v>53</v>
      </c>
      <c r="I14" s="78" t="s">
        <v>117</v>
      </c>
    </row>
    <row r="15" spans="1:11" ht="33" customHeight="1" x14ac:dyDescent="0.15">
      <c r="A15" s="54"/>
      <c r="B15" s="75"/>
      <c r="C15" s="163" t="s">
        <v>100</v>
      </c>
      <c r="D15" s="164"/>
      <c r="E15" s="165"/>
      <c r="F15" s="58" t="s">
        <v>71</v>
      </c>
      <c r="G15" s="79">
        <f>'MRS(input)_4'!F9</f>
        <v>0</v>
      </c>
      <c r="H15" s="22" t="s">
        <v>46</v>
      </c>
      <c r="I15" s="78" t="s">
        <v>117</v>
      </c>
    </row>
    <row r="16" spans="1:11" ht="33" customHeight="1" x14ac:dyDescent="0.15">
      <c r="A16" s="54"/>
      <c r="B16" s="75"/>
      <c r="C16" s="163" t="s">
        <v>101</v>
      </c>
      <c r="D16" s="164"/>
      <c r="E16" s="165"/>
      <c r="F16" s="76" t="s">
        <v>70</v>
      </c>
      <c r="G16" s="79">
        <f>'MRS(input)_4'!F10</f>
        <v>0</v>
      </c>
      <c r="H16" s="22" t="s">
        <v>53</v>
      </c>
      <c r="I16" s="78" t="s">
        <v>116</v>
      </c>
    </row>
    <row r="17" spans="1:9" ht="33" customHeight="1" x14ac:dyDescent="0.15">
      <c r="A17" s="54"/>
      <c r="B17" s="80"/>
      <c r="C17" s="163" t="s">
        <v>66</v>
      </c>
      <c r="D17" s="164"/>
      <c r="E17" s="165"/>
      <c r="F17" s="76" t="s">
        <v>70</v>
      </c>
      <c r="G17" s="112">
        <f>'MRS(input)_4'!F15</f>
        <v>0</v>
      </c>
      <c r="H17" s="82" t="s">
        <v>54</v>
      </c>
      <c r="I17" s="83" t="s">
        <v>115</v>
      </c>
    </row>
    <row r="18" spans="1:9" ht="33" customHeight="1" x14ac:dyDescent="0.15">
      <c r="A18" s="54"/>
      <c r="B18" s="80"/>
      <c r="C18" s="163" t="s">
        <v>67</v>
      </c>
      <c r="D18" s="164"/>
      <c r="E18" s="165"/>
      <c r="F18" s="58" t="s">
        <v>71</v>
      </c>
      <c r="G18" s="113">
        <f>'MRS(input)_4'!F16</f>
        <v>0</v>
      </c>
      <c r="H18" s="85" t="s">
        <v>43</v>
      </c>
      <c r="I18" s="83" t="s">
        <v>115</v>
      </c>
    </row>
    <row r="19" spans="1:9" ht="33" customHeight="1" x14ac:dyDescent="0.15">
      <c r="A19" s="54"/>
      <c r="B19" s="80"/>
      <c r="C19" s="163" t="s">
        <v>68</v>
      </c>
      <c r="D19" s="164"/>
      <c r="E19" s="165"/>
      <c r="F19" s="76" t="s">
        <v>70</v>
      </c>
      <c r="G19" s="112">
        <f>'MRS(input)_4'!F17</f>
        <v>3.7699999999999997E-2</v>
      </c>
      <c r="H19" s="87" t="s">
        <v>54</v>
      </c>
      <c r="I19" s="88" t="s">
        <v>114</v>
      </c>
    </row>
    <row r="20" spans="1:9" ht="42" customHeight="1" x14ac:dyDescent="0.15">
      <c r="A20" s="54"/>
      <c r="B20" s="75"/>
      <c r="C20" s="89" t="s">
        <v>73</v>
      </c>
      <c r="D20" s="90"/>
      <c r="E20" s="90"/>
      <c r="F20" s="91" t="s">
        <v>72</v>
      </c>
      <c r="G20" s="112">
        <f>'MRS(input)_4'!F21</f>
        <v>0</v>
      </c>
      <c r="H20" s="74" t="s">
        <v>55</v>
      </c>
      <c r="I20" s="114" t="s">
        <v>122</v>
      </c>
    </row>
    <row r="21" spans="1:9" ht="42" customHeight="1" x14ac:dyDescent="0.15">
      <c r="A21" s="54"/>
      <c r="B21" s="70"/>
      <c r="C21" s="89" t="s">
        <v>94</v>
      </c>
      <c r="D21" s="90"/>
      <c r="E21" s="90"/>
      <c r="F21" s="91" t="s">
        <v>72</v>
      </c>
      <c r="G21" s="112">
        <f>'MRS(input)_4'!F22</f>
        <v>7.2599999999999998E-2</v>
      </c>
      <c r="H21" s="74" t="s">
        <v>55</v>
      </c>
      <c r="I21" s="114" t="s">
        <v>113</v>
      </c>
    </row>
    <row r="22" spans="1:9" ht="18.75" customHeight="1" x14ac:dyDescent="0.15">
      <c r="A22" s="69"/>
      <c r="B22" s="70"/>
      <c r="C22" s="95" t="s">
        <v>102</v>
      </c>
      <c r="D22" s="96"/>
      <c r="E22" s="96"/>
      <c r="F22" s="58" t="s">
        <v>69</v>
      </c>
      <c r="G22" s="59">
        <f>G8</f>
        <v>0</v>
      </c>
      <c r="H22" s="60" t="s">
        <v>35</v>
      </c>
      <c r="I22" s="63" t="s">
        <v>104</v>
      </c>
    </row>
    <row r="23" spans="1:9" ht="18.75" customHeight="1" x14ac:dyDescent="0.15">
      <c r="A23" s="69"/>
      <c r="B23" s="70"/>
      <c r="C23" s="95" t="s">
        <v>62</v>
      </c>
      <c r="D23" s="96"/>
      <c r="E23" s="96"/>
      <c r="F23" s="58" t="s">
        <v>69</v>
      </c>
      <c r="G23" s="59">
        <f>G9</f>
        <v>0.89</v>
      </c>
      <c r="H23" s="60" t="s">
        <v>35</v>
      </c>
      <c r="I23" s="63" t="s">
        <v>105</v>
      </c>
    </row>
    <row r="24" spans="1:9" ht="18.75" customHeight="1" x14ac:dyDescent="0.15">
      <c r="A24" s="54"/>
      <c r="B24" s="98"/>
      <c r="C24" s="95" t="s">
        <v>97</v>
      </c>
      <c r="D24" s="99"/>
      <c r="E24" s="100"/>
      <c r="F24" s="58" t="s">
        <v>69</v>
      </c>
      <c r="G24" s="59">
        <f>G10</f>
        <v>0.93</v>
      </c>
      <c r="H24" s="60" t="s">
        <v>35</v>
      </c>
      <c r="I24" s="62" t="s">
        <v>65</v>
      </c>
    </row>
    <row r="25" spans="1:9" ht="18.75" customHeight="1" x14ac:dyDescent="0.15">
      <c r="A25" s="54"/>
      <c r="B25" s="98"/>
      <c r="C25" s="95" t="s">
        <v>98</v>
      </c>
      <c r="D25" s="99"/>
      <c r="E25" s="100"/>
      <c r="F25" s="58" t="s">
        <v>69</v>
      </c>
      <c r="G25" s="59">
        <f>G11</f>
        <v>0.88</v>
      </c>
      <c r="H25" s="60" t="s">
        <v>35</v>
      </c>
      <c r="I25" s="62" t="s">
        <v>103</v>
      </c>
    </row>
    <row r="26" spans="1:9" ht="18.75" customHeight="1" thickBot="1" x14ac:dyDescent="0.2">
      <c r="A26" s="46" t="s">
        <v>5</v>
      </c>
      <c r="B26" s="101"/>
      <c r="C26" s="101"/>
      <c r="D26" s="101"/>
      <c r="E26" s="102"/>
      <c r="F26" s="103"/>
      <c r="G26" s="67"/>
      <c r="H26" s="104"/>
      <c r="I26" s="105"/>
    </row>
    <row r="27" spans="1:9" ht="18.75" customHeight="1" thickBot="1" x14ac:dyDescent="0.2">
      <c r="A27" s="54"/>
      <c r="B27" s="106" t="s">
        <v>110</v>
      </c>
      <c r="C27" s="107"/>
      <c r="D27" s="107"/>
      <c r="E27" s="108"/>
      <c r="F27" s="58" t="s">
        <v>69</v>
      </c>
      <c r="G27" s="109">
        <f>G28*G31*G34+G29*G32*G35+G30*G33*G36</f>
        <v>0</v>
      </c>
      <c r="H27" s="44" t="s">
        <v>39</v>
      </c>
      <c r="I27" s="110" t="s">
        <v>41</v>
      </c>
    </row>
    <row r="28" spans="1:9" ht="33" customHeight="1" x14ac:dyDescent="0.15">
      <c r="A28" s="54"/>
      <c r="B28" s="75"/>
      <c r="C28" s="163" t="s">
        <v>99</v>
      </c>
      <c r="D28" s="164"/>
      <c r="E28" s="165"/>
      <c r="F28" s="76" t="s">
        <v>70</v>
      </c>
      <c r="G28" s="111">
        <f>'MRS(input)_4'!F8</f>
        <v>0</v>
      </c>
      <c r="H28" s="22" t="s">
        <v>53</v>
      </c>
      <c r="I28" s="78" t="s">
        <v>117</v>
      </c>
    </row>
    <row r="29" spans="1:9" ht="33" customHeight="1" x14ac:dyDescent="0.15">
      <c r="A29" s="54"/>
      <c r="B29" s="75"/>
      <c r="C29" s="163" t="s">
        <v>100</v>
      </c>
      <c r="D29" s="164"/>
      <c r="E29" s="165"/>
      <c r="F29" s="58" t="s">
        <v>71</v>
      </c>
      <c r="G29" s="111">
        <f>'MRS(input)_4'!F9</f>
        <v>0</v>
      </c>
      <c r="H29" s="22" t="s">
        <v>46</v>
      </c>
      <c r="I29" s="78" t="s">
        <v>117</v>
      </c>
    </row>
    <row r="30" spans="1:9" ht="33" customHeight="1" x14ac:dyDescent="0.15">
      <c r="A30" s="54"/>
      <c r="B30" s="75"/>
      <c r="C30" s="163" t="s">
        <v>106</v>
      </c>
      <c r="D30" s="164"/>
      <c r="E30" s="165"/>
      <c r="F30" s="76" t="s">
        <v>70</v>
      </c>
      <c r="G30" s="111">
        <f>'MRS(input)_4'!F10</f>
        <v>0</v>
      </c>
      <c r="H30" s="22" t="s">
        <v>53</v>
      </c>
      <c r="I30" s="78" t="s">
        <v>116</v>
      </c>
    </row>
    <row r="31" spans="1:9" ht="33" customHeight="1" x14ac:dyDescent="0.15">
      <c r="A31" s="54"/>
      <c r="B31" s="75"/>
      <c r="C31" s="163" t="s">
        <v>66</v>
      </c>
      <c r="D31" s="164"/>
      <c r="E31" s="165"/>
      <c r="F31" s="76" t="s">
        <v>70</v>
      </c>
      <c r="G31" s="112">
        <f>'MRS(input)_4'!F15</f>
        <v>0</v>
      </c>
      <c r="H31" s="82" t="s">
        <v>54</v>
      </c>
      <c r="I31" s="83" t="s">
        <v>115</v>
      </c>
    </row>
    <row r="32" spans="1:9" ht="33" customHeight="1" x14ac:dyDescent="0.15">
      <c r="A32" s="54"/>
      <c r="B32" s="75"/>
      <c r="C32" s="163" t="s">
        <v>67</v>
      </c>
      <c r="D32" s="164"/>
      <c r="E32" s="165"/>
      <c r="F32" s="58" t="s">
        <v>71</v>
      </c>
      <c r="G32" s="113">
        <f>'MRS(input)_4'!F16</f>
        <v>0</v>
      </c>
      <c r="H32" s="85" t="s">
        <v>43</v>
      </c>
      <c r="I32" s="83" t="s">
        <v>115</v>
      </c>
    </row>
    <row r="33" spans="1:9" ht="33" customHeight="1" x14ac:dyDescent="0.15">
      <c r="A33" s="54"/>
      <c r="B33" s="75"/>
      <c r="C33" s="163" t="s">
        <v>68</v>
      </c>
      <c r="D33" s="164"/>
      <c r="E33" s="165"/>
      <c r="F33" s="76" t="s">
        <v>70</v>
      </c>
      <c r="G33" s="112">
        <f>'MRS(input)_4'!F17</f>
        <v>3.7699999999999997E-2</v>
      </c>
      <c r="H33" s="87" t="s">
        <v>54</v>
      </c>
      <c r="I33" s="88" t="s">
        <v>114</v>
      </c>
    </row>
    <row r="34" spans="1:9" ht="33" customHeight="1" x14ac:dyDescent="0.15">
      <c r="A34" s="54"/>
      <c r="B34" s="75"/>
      <c r="C34" s="163" t="s">
        <v>107</v>
      </c>
      <c r="D34" s="164"/>
      <c r="E34" s="165"/>
      <c r="F34" s="76" t="s">
        <v>70</v>
      </c>
      <c r="G34" s="112">
        <f>'MRS(input)_4'!F18</f>
        <v>0</v>
      </c>
      <c r="H34" s="74" t="s">
        <v>55</v>
      </c>
      <c r="I34" s="114" t="s">
        <v>119</v>
      </c>
    </row>
    <row r="35" spans="1:9" ht="33" customHeight="1" x14ac:dyDescent="0.15">
      <c r="A35" s="54"/>
      <c r="B35" s="75"/>
      <c r="C35" s="163" t="s">
        <v>108</v>
      </c>
      <c r="D35" s="164"/>
      <c r="E35" s="165"/>
      <c r="F35" s="58" t="s">
        <v>71</v>
      </c>
      <c r="G35" s="112">
        <f>'MRS(input)_4'!F19</f>
        <v>0</v>
      </c>
      <c r="H35" s="74" t="s">
        <v>55</v>
      </c>
      <c r="I35" s="114" t="s">
        <v>119</v>
      </c>
    </row>
    <row r="36" spans="1:9" ht="33" customHeight="1" x14ac:dyDescent="0.15">
      <c r="A36" s="54"/>
      <c r="B36" s="75"/>
      <c r="C36" s="163" t="s">
        <v>109</v>
      </c>
      <c r="D36" s="164"/>
      <c r="E36" s="165"/>
      <c r="F36" s="76" t="s">
        <v>70</v>
      </c>
      <c r="G36" s="112">
        <f>'MRS(input)_4'!F20</f>
        <v>5.4300000000000001E-2</v>
      </c>
      <c r="H36" s="74" t="s">
        <v>55</v>
      </c>
      <c r="I36" s="114" t="s">
        <v>118</v>
      </c>
    </row>
    <row r="37" spans="1:9" x14ac:dyDescent="0.15">
      <c r="A37" s="115"/>
      <c r="B37" s="115"/>
      <c r="C37" s="116"/>
      <c r="D37" s="115"/>
      <c r="E37" s="116"/>
      <c r="F37" s="117"/>
      <c r="G37" s="118"/>
      <c r="H37" s="118"/>
      <c r="I37" s="119"/>
    </row>
    <row r="38" spans="1:9" ht="21.75" customHeight="1" x14ac:dyDescent="0.15">
      <c r="E38" s="115" t="s">
        <v>77</v>
      </c>
      <c r="F38" s="27"/>
    </row>
    <row r="39" spans="1:9" ht="33.75" customHeight="1" x14ac:dyDescent="0.15">
      <c r="E39" s="120" t="s">
        <v>78</v>
      </c>
      <c r="F39" s="121">
        <v>3.3099999999999997E-2</v>
      </c>
      <c r="G39" s="122" t="s">
        <v>79</v>
      </c>
      <c r="H39" s="123"/>
    </row>
    <row r="40" spans="1:9" ht="33.75" customHeight="1" x14ac:dyDescent="0.15">
      <c r="E40" s="124" t="s">
        <v>80</v>
      </c>
      <c r="F40" s="125">
        <v>44.8</v>
      </c>
      <c r="G40" s="122" t="s">
        <v>43</v>
      </c>
      <c r="H40" s="123"/>
    </row>
    <row r="41" spans="1:9" ht="33.75" customHeight="1" x14ac:dyDescent="0.15">
      <c r="E41" s="124" t="s">
        <v>82</v>
      </c>
      <c r="F41" s="125">
        <v>41.4</v>
      </c>
      <c r="G41" s="122" t="s">
        <v>43</v>
      </c>
      <c r="H41" s="115"/>
    </row>
    <row r="42" spans="1:9" ht="33.75" customHeight="1" x14ac:dyDescent="0.15">
      <c r="E42" s="126"/>
      <c r="F42" s="126"/>
      <c r="G42" s="115"/>
      <c r="H42" s="115"/>
    </row>
    <row r="43" spans="1:9" ht="33.75" customHeight="1" x14ac:dyDescent="0.15">
      <c r="E43" s="126"/>
      <c r="F43" s="127" t="s">
        <v>84</v>
      </c>
      <c r="G43" s="127" t="s">
        <v>85</v>
      </c>
      <c r="H43" s="115"/>
    </row>
    <row r="44" spans="1:9" ht="33.75" customHeight="1" x14ac:dyDescent="0.15">
      <c r="E44" s="120" t="s">
        <v>86</v>
      </c>
      <c r="F44" s="128">
        <v>5.4300000000000001E-2</v>
      </c>
      <c r="G44" s="128">
        <v>5.6099999999999997E-2</v>
      </c>
      <c r="H44" s="129" t="s">
        <v>55</v>
      </c>
    </row>
    <row r="45" spans="1:9" ht="33.75" customHeight="1" x14ac:dyDescent="0.15">
      <c r="E45" s="120" t="s">
        <v>88</v>
      </c>
      <c r="F45" s="128">
        <v>6.1600000000000002E-2</v>
      </c>
      <c r="G45" s="128">
        <v>6.3100000000000003E-2</v>
      </c>
      <c r="H45" s="129" t="s">
        <v>55</v>
      </c>
    </row>
    <row r="46" spans="1:9" s="31" customFormat="1" ht="33.75" customHeight="1" x14ac:dyDescent="0.15">
      <c r="E46" s="120" t="s">
        <v>90</v>
      </c>
      <c r="F46" s="128">
        <v>7.2599999999999998E-2</v>
      </c>
      <c r="G46" s="128">
        <v>7.4099999999999999E-2</v>
      </c>
      <c r="H46" s="129" t="s">
        <v>55</v>
      </c>
    </row>
    <row r="47" spans="1:9" s="31" customFormat="1" ht="33.75" customHeight="1" x14ac:dyDescent="0.15">
      <c r="E47" s="120" t="s">
        <v>91</v>
      </c>
      <c r="F47" s="128">
        <v>7.0800000000000002E-2</v>
      </c>
      <c r="G47" s="128">
        <v>7.1900000000000006E-2</v>
      </c>
      <c r="H47" s="129" t="s">
        <v>55</v>
      </c>
    </row>
    <row r="48" spans="1:9" s="31" customFormat="1" ht="33.75" customHeight="1" x14ac:dyDescent="0.15">
      <c r="E48" s="120" t="s">
        <v>92</v>
      </c>
      <c r="F48" s="128">
        <v>7.5499999999999998E-2</v>
      </c>
      <c r="G48" s="127">
        <v>7.7399999999999997E-2</v>
      </c>
      <c r="H48" s="129" t="s">
        <v>55</v>
      </c>
    </row>
    <row r="49" spans="5:8" ht="33.75" customHeight="1" x14ac:dyDescent="0.15">
      <c r="E49" s="120" t="s">
        <v>93</v>
      </c>
      <c r="F49" s="128">
        <v>9.0899999999999995E-2</v>
      </c>
      <c r="G49" s="128">
        <v>0.10100000000000001</v>
      </c>
      <c r="H49" s="129" t="s">
        <v>55</v>
      </c>
    </row>
    <row r="50" spans="5:8" ht="33.75" customHeight="1" x14ac:dyDescent="0.15"/>
    <row r="51" spans="5:8" ht="33.75" customHeight="1" x14ac:dyDescent="0.15">
      <c r="E51" s="120" t="s">
        <v>95</v>
      </c>
      <c r="F51" s="130">
        <v>0.89</v>
      </c>
    </row>
  </sheetData>
  <sheetProtection algorithmName="SHA-512" hashValue="SWuvvh/hj6T8jTx9nAY5a5P25XKWa79O0I83JeosmL1R1SWVbLz6Dnju6m3xUDgkdKWQuJh/q3ZR82fVhaWSkw==" saltValue="Sm0Z2NviEwHRYxXa+UGwuA==" spinCount="100000" sheet="1" objects="1" scenarios="1"/>
  <mergeCells count="16">
    <mergeCell ref="C33:E33"/>
    <mergeCell ref="C34:E34"/>
    <mergeCell ref="C35:E35"/>
    <mergeCell ref="C36:E36"/>
    <mergeCell ref="C19:E19"/>
    <mergeCell ref="C28:E28"/>
    <mergeCell ref="C29:E29"/>
    <mergeCell ref="C30:E30"/>
    <mergeCell ref="C31:E31"/>
    <mergeCell ref="C32:E32"/>
    <mergeCell ref="C18:E18"/>
    <mergeCell ref="A3:I3"/>
    <mergeCell ref="C14:E14"/>
    <mergeCell ref="C15:E15"/>
    <mergeCell ref="C16:E16"/>
    <mergeCell ref="C17:E17"/>
  </mergeCells>
  <phoneticPr fontId="28"/>
  <pageMargins left="0.70866141732283472" right="0.70866141732283472" top="0.44" bottom="0.46" header="0.31496062992125984" footer="0.31496062992125984"/>
  <pageSetup paperSize="9" scale="63" fitToHeight="2" orientation="portrait" r:id="rId1"/>
  <rowBreaks count="1" manualBreakCount="1">
    <brk id="3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A994D-4500-4CA6-9C1F-F38554C6E829}">
  <sheetPr>
    <tabColor theme="3" tint="0.39997558519241921"/>
  </sheetPr>
  <dimension ref="A1:C12"/>
  <sheetViews>
    <sheetView showGridLines="0" view="pageBreakPreview" zoomScale="80" zoomScaleNormal="80" zoomScaleSheetLayoutView="80" workbookViewId="0"/>
  </sheetViews>
  <sheetFormatPr defaultColWidth="9" defaultRowHeight="13.5" x14ac:dyDescent="0.15"/>
  <cols>
    <col min="1" max="1" width="3.625" style="1" customWidth="1"/>
    <col min="2" max="2" width="36.375" style="1" customWidth="1"/>
    <col min="3" max="3" width="49.125" style="1" customWidth="1"/>
    <col min="4" max="16384" width="9" style="1"/>
  </cols>
  <sheetData>
    <row r="1" spans="1:3" ht="18" customHeight="1" x14ac:dyDescent="0.15">
      <c r="C1" s="2" t="str">
        <f>'MPS(input)_1'!K1</f>
        <v>Monitoring Spreadsheet: JCM_TH_AM010_ver01.0</v>
      </c>
    </row>
    <row r="2" spans="1:3" ht="18" customHeight="1" x14ac:dyDescent="0.15">
      <c r="C2" s="2" t="str">
        <f>'MPS(input)_1'!K2</f>
        <v>Reference Number: TH018</v>
      </c>
    </row>
    <row r="3" spans="1:3" ht="24.75" customHeight="1" x14ac:dyDescent="0.15">
      <c r="A3" s="167" t="s">
        <v>149</v>
      </c>
      <c r="B3" s="167"/>
      <c r="C3" s="167"/>
    </row>
    <row r="5" spans="1:3" ht="21" customHeight="1" x14ac:dyDescent="0.15">
      <c r="B5" s="3" t="s">
        <v>150</v>
      </c>
      <c r="C5" s="3" t="s">
        <v>151</v>
      </c>
    </row>
    <row r="6" spans="1:3" ht="80.849999999999994" customHeight="1" x14ac:dyDescent="0.15">
      <c r="B6" s="141" t="s">
        <v>162</v>
      </c>
      <c r="C6" s="141" t="s">
        <v>163</v>
      </c>
    </row>
    <row r="7" spans="1:3" ht="54.75" customHeight="1" x14ac:dyDescent="0.15">
      <c r="B7" s="141" t="s">
        <v>164</v>
      </c>
      <c r="C7" s="141" t="s">
        <v>165</v>
      </c>
    </row>
    <row r="8" spans="1:3" ht="90.4" customHeight="1" x14ac:dyDescent="0.15">
      <c r="B8" s="141" t="s">
        <v>166</v>
      </c>
      <c r="C8" s="141" t="s">
        <v>167</v>
      </c>
    </row>
    <row r="9" spans="1:3" ht="54.75" customHeight="1" x14ac:dyDescent="0.15">
      <c r="B9" s="4"/>
      <c r="C9" s="4"/>
    </row>
    <row r="10" spans="1:3" ht="54.75" customHeight="1" x14ac:dyDescent="0.15">
      <c r="B10" s="4"/>
      <c r="C10" s="4"/>
    </row>
    <row r="11" spans="1:3" ht="54.75" customHeight="1" x14ac:dyDescent="0.15">
      <c r="B11" s="4"/>
      <c r="C11" s="4"/>
    </row>
    <row r="12" spans="1:3" ht="54.75" customHeight="1" x14ac:dyDescent="0.15">
      <c r="B12" s="4"/>
      <c r="C12" s="4"/>
    </row>
  </sheetData>
  <sheetProtection algorithmName="SHA-512" hashValue="2yB89XsjeAHXXjQ4LgmRXMavU9nX21lQwPv0oOwUe0bhjNVvGlHwrZQK+PdFyzZEZuXnF6OHhYixNgNbR6uNLg==" saltValue="lXUUfhwMkcGxxJZBW9jk2w==" spinCount="100000" sheet="1" formatCells="0" formatRows="0" insertRows="0"/>
  <mergeCells count="1">
    <mergeCell ref="A3:C3"/>
  </mergeCells>
  <phoneticPr fontId="28"/>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D089-2067-4642-B0E4-147B1EC779D9}">
  <sheetPr>
    <tabColor theme="5" tint="0.39997558519241921"/>
  </sheetPr>
  <dimension ref="A1:L35"/>
  <sheetViews>
    <sheetView showGridLines="0" view="pageBreakPreview" zoomScale="70" zoomScaleNormal="60" zoomScaleSheetLayoutView="70" workbookViewId="0"/>
  </sheetViews>
  <sheetFormatPr defaultColWidth="9" defaultRowHeight="14.25" x14ac:dyDescent="0.15"/>
  <cols>
    <col min="1" max="1" width="3.625" style="11" customWidth="1"/>
    <col min="2" max="2" width="19.5" style="11" customWidth="1"/>
    <col min="3" max="3" width="15.625" style="11" customWidth="1"/>
    <col min="4" max="4" width="16.875" style="11" customWidth="1"/>
    <col min="5" max="5" width="32.625" style="11" customWidth="1"/>
    <col min="6" max="6" width="15.375" style="11" customWidth="1"/>
    <col min="7" max="7" width="13.125" style="11" customWidth="1"/>
    <col min="8" max="8" width="15.5" style="11" customWidth="1"/>
    <col min="9" max="9" width="18.375" style="11" bestFit="1" customWidth="1"/>
    <col min="10" max="10" width="111" style="11" customWidth="1"/>
    <col min="11" max="11" width="20.625" style="11" customWidth="1"/>
    <col min="12" max="12" width="39.75" style="11" customWidth="1"/>
    <col min="13" max="16384" width="9" style="11"/>
  </cols>
  <sheetData>
    <row r="1" spans="1:12" ht="18" customHeight="1" x14ac:dyDescent="0.15">
      <c r="L1" s="12" t="str">
        <f>'MPS(input)_1'!K1</f>
        <v>Monitoring Spreadsheet: JCM_TH_AM010_ver01.0</v>
      </c>
    </row>
    <row r="2" spans="1:12" ht="18" customHeight="1" x14ac:dyDescent="0.15">
      <c r="L2" s="12" t="str">
        <f>'MPS(input)_1'!K2</f>
        <v>Reference Number: TH018</v>
      </c>
    </row>
    <row r="3" spans="1:12" s="15" customFormat="1" ht="27.75" customHeight="1" x14ac:dyDescent="0.15">
      <c r="A3" s="13" t="s">
        <v>152</v>
      </c>
      <c r="B3" s="13"/>
      <c r="C3" s="13"/>
      <c r="D3" s="13"/>
      <c r="E3" s="13"/>
      <c r="F3" s="13"/>
      <c r="G3" s="13"/>
      <c r="H3" s="13"/>
      <c r="I3" s="13"/>
      <c r="J3" s="13"/>
      <c r="K3" s="13"/>
      <c r="L3" s="14"/>
    </row>
    <row r="5" spans="1:12" ht="18.75" customHeight="1" x14ac:dyDescent="0.15">
      <c r="A5" s="16" t="s">
        <v>153</v>
      </c>
      <c r="B5" s="16"/>
      <c r="C5" s="16"/>
    </row>
    <row r="6" spans="1:12" ht="18.75" customHeight="1" x14ac:dyDescent="0.15">
      <c r="A6" s="16"/>
      <c r="B6" s="17" t="s">
        <v>9</v>
      </c>
      <c r="C6" s="17" t="s">
        <v>157</v>
      </c>
      <c r="D6" s="17" t="s">
        <v>11</v>
      </c>
      <c r="E6" s="17" t="s">
        <v>12</v>
      </c>
      <c r="F6" s="17" t="s">
        <v>13</v>
      </c>
      <c r="G6" s="17" t="s">
        <v>14</v>
      </c>
      <c r="H6" s="17" t="s">
        <v>15</v>
      </c>
      <c r="I6" s="17" t="s">
        <v>16</v>
      </c>
      <c r="J6" s="17" t="s">
        <v>17</v>
      </c>
      <c r="K6" s="17" t="s">
        <v>18</v>
      </c>
      <c r="L6" s="17" t="s">
        <v>18</v>
      </c>
    </row>
    <row r="7" spans="1:12" s="18" customFormat="1" ht="39" customHeight="1" x14ac:dyDescent="0.15">
      <c r="B7" s="17" t="s">
        <v>156</v>
      </c>
      <c r="C7" s="17" t="s">
        <v>19</v>
      </c>
      <c r="D7" s="17" t="s">
        <v>20</v>
      </c>
      <c r="E7" s="17" t="s">
        <v>21</v>
      </c>
      <c r="F7" s="17" t="s">
        <v>160</v>
      </c>
      <c r="G7" s="17" t="s">
        <v>1</v>
      </c>
      <c r="H7" s="17" t="s">
        <v>24</v>
      </c>
      <c r="I7" s="17" t="s">
        <v>25</v>
      </c>
      <c r="J7" s="17" t="s">
        <v>26</v>
      </c>
      <c r="K7" s="17" t="s">
        <v>27</v>
      </c>
      <c r="L7" s="17" t="s">
        <v>28</v>
      </c>
    </row>
    <row r="8" spans="1:12" ht="254.45" customHeight="1" x14ac:dyDescent="0.15">
      <c r="B8" s="134" t="s">
        <v>161</v>
      </c>
      <c r="C8" s="19" t="s">
        <v>37</v>
      </c>
      <c r="D8" s="20" t="s">
        <v>117</v>
      </c>
      <c r="E8" s="21" t="s">
        <v>125</v>
      </c>
      <c r="F8" s="140"/>
      <c r="G8" s="21" t="s">
        <v>126</v>
      </c>
      <c r="H8" s="9" t="s">
        <v>44</v>
      </c>
      <c r="I8" s="9" t="s">
        <v>45</v>
      </c>
      <c r="J8" s="10" t="s">
        <v>127</v>
      </c>
      <c r="K8" s="10" t="s">
        <v>38</v>
      </c>
      <c r="L8" s="10" t="s">
        <v>56</v>
      </c>
    </row>
    <row r="9" spans="1:12" ht="249.95" customHeight="1" x14ac:dyDescent="0.15">
      <c r="B9" s="134"/>
      <c r="C9" s="19" t="s">
        <v>49</v>
      </c>
      <c r="D9" s="20" t="s">
        <v>117</v>
      </c>
      <c r="E9" s="21" t="s">
        <v>128</v>
      </c>
      <c r="F9" s="8"/>
      <c r="G9" s="21" t="s">
        <v>46</v>
      </c>
      <c r="H9" s="9" t="s">
        <v>44</v>
      </c>
      <c r="I9" s="9" t="s">
        <v>45</v>
      </c>
      <c r="J9" s="10" t="s">
        <v>127</v>
      </c>
      <c r="K9" s="10" t="s">
        <v>38</v>
      </c>
      <c r="L9" s="10" t="s">
        <v>61</v>
      </c>
    </row>
    <row r="10" spans="1:12" ht="264.95" customHeight="1" x14ac:dyDescent="0.15">
      <c r="B10" s="134"/>
      <c r="C10" s="19" t="s">
        <v>60</v>
      </c>
      <c r="D10" s="20" t="s">
        <v>116</v>
      </c>
      <c r="E10" s="21" t="s">
        <v>129</v>
      </c>
      <c r="F10" s="8"/>
      <c r="G10" s="21" t="s">
        <v>126</v>
      </c>
      <c r="H10" s="9" t="s">
        <v>44</v>
      </c>
      <c r="I10" s="9" t="s">
        <v>45</v>
      </c>
      <c r="J10" s="10" t="s">
        <v>127</v>
      </c>
      <c r="K10" s="10" t="s">
        <v>38</v>
      </c>
      <c r="L10" s="10" t="s">
        <v>56</v>
      </c>
    </row>
    <row r="11" spans="1:12" ht="8.25" customHeight="1" x14ac:dyDescent="0.15"/>
    <row r="12" spans="1:12" ht="20.100000000000001" customHeight="1" x14ac:dyDescent="0.15">
      <c r="A12" s="16" t="s">
        <v>154</v>
      </c>
    </row>
    <row r="13" spans="1:12" ht="20.100000000000001" customHeight="1" x14ac:dyDescent="0.15">
      <c r="B13" s="183" t="s">
        <v>9</v>
      </c>
      <c r="C13" s="180"/>
      <c r="D13" s="144" t="s">
        <v>10</v>
      </c>
      <c r="E13" s="144"/>
      <c r="F13" s="17" t="s">
        <v>11</v>
      </c>
      <c r="G13" s="17" t="s">
        <v>12</v>
      </c>
      <c r="H13" s="144" t="s">
        <v>13</v>
      </c>
      <c r="I13" s="144"/>
      <c r="J13" s="144"/>
      <c r="K13" s="144" t="s">
        <v>14</v>
      </c>
      <c r="L13" s="144"/>
    </row>
    <row r="14" spans="1:12" ht="39" customHeight="1" x14ac:dyDescent="0.15">
      <c r="B14" s="183" t="s">
        <v>20</v>
      </c>
      <c r="C14" s="180"/>
      <c r="D14" s="144" t="s">
        <v>21</v>
      </c>
      <c r="E14" s="144"/>
      <c r="F14" s="17" t="s">
        <v>22</v>
      </c>
      <c r="G14" s="17" t="s">
        <v>1</v>
      </c>
      <c r="H14" s="144" t="s">
        <v>25</v>
      </c>
      <c r="I14" s="144"/>
      <c r="J14" s="144"/>
      <c r="K14" s="144" t="s">
        <v>28</v>
      </c>
      <c r="L14" s="144"/>
    </row>
    <row r="15" spans="1:12" ht="64.5" customHeight="1" x14ac:dyDescent="0.15">
      <c r="B15" s="178" t="s">
        <v>115</v>
      </c>
      <c r="C15" s="179"/>
      <c r="D15" s="150" t="s">
        <v>131</v>
      </c>
      <c r="E15" s="151"/>
      <c r="F15" s="131">
        <f>'MPS(input)_1'!E15</f>
        <v>3.7699999999999997E-2</v>
      </c>
      <c r="G15" s="21" t="s">
        <v>132</v>
      </c>
      <c r="H15" s="168" t="str">
        <f>'MPS(input)_1'!G15</f>
        <v>(1) Net calorific value (lower heating value) provided by fuel supplier, (2) IPCC default values at the lower limit in Table 1.2 of Chapter 1 of Vol. 2 of the “2006 IPCC Guidelines on National GHG Inventories” (when (1) is not available, apply (2))</v>
      </c>
      <c r="I15" s="168"/>
      <c r="J15" s="168"/>
      <c r="K15" s="169" t="str">
        <f>'MPS(input)_1'!J15</f>
        <v>For natural gas or LPG</v>
      </c>
      <c r="L15" s="169"/>
    </row>
    <row r="16" spans="1:12" ht="64.5" customHeight="1" x14ac:dyDescent="0.15">
      <c r="B16" s="178" t="s">
        <v>115</v>
      </c>
      <c r="C16" s="179"/>
      <c r="D16" s="150" t="s">
        <v>133</v>
      </c>
      <c r="E16" s="151"/>
      <c r="F16" s="132">
        <f>'MPS(input)_1'!E16</f>
        <v>44.8</v>
      </c>
      <c r="G16" s="21" t="s">
        <v>43</v>
      </c>
      <c r="H16" s="168" t="str">
        <f>'MPS(input)_1'!G16</f>
        <v>(1) Net calorific value (lower heating value) provided by fuel supplier, (2) IPCC default values at the lower limit in Table 1.2 of Chapter 1 of Vol. 2 of the “2006 IPCC Guidelines on National GHG Inventories” (when (1) is not available, apply (2))</v>
      </c>
      <c r="I16" s="168"/>
      <c r="J16" s="168"/>
      <c r="K16" s="169" t="str">
        <f>'MPS(input)_1'!J16</f>
        <v xml:space="preserve">For diesel oil </v>
      </c>
      <c r="L16" s="169"/>
    </row>
    <row r="17" spans="1:12" ht="64.5" customHeight="1" x14ac:dyDescent="0.15">
      <c r="B17" s="178" t="s">
        <v>114</v>
      </c>
      <c r="C17" s="179"/>
      <c r="D17" s="150" t="s">
        <v>134</v>
      </c>
      <c r="E17" s="151"/>
      <c r="F17" s="131">
        <f>'MPS(input)_1'!E17</f>
        <v>0</v>
      </c>
      <c r="G17" s="21" t="s">
        <v>132</v>
      </c>
      <c r="H17" s="168" t="str">
        <f>'MPS(input)_1'!G17</f>
        <v>(1) Net calorific value (lower heating value) provided by fuel supplier, (2) IPCC default values at the lower limit in Table 1.2 of Chapter 1 of Vol. 2 of the “2006 IPCC Guidelines on National GHG Inventories” (when (1) is not available, apply (2))</v>
      </c>
      <c r="I17" s="168"/>
      <c r="J17" s="168"/>
      <c r="K17" s="169" t="str">
        <f>'MPS(input)_1'!J17</f>
        <v>For natural gas or LPG</v>
      </c>
      <c r="L17" s="169"/>
    </row>
    <row r="18" spans="1:12" ht="51.75" customHeight="1" x14ac:dyDescent="0.15">
      <c r="B18" s="178" t="s">
        <v>119</v>
      </c>
      <c r="C18" s="179"/>
      <c r="D18" s="150" t="s">
        <v>107</v>
      </c>
      <c r="E18" s="151"/>
      <c r="F18" s="131">
        <f>'MPS(input)_1'!E18</f>
        <v>5.4300000000000001E-2</v>
      </c>
      <c r="G18" s="20" t="s">
        <v>55</v>
      </c>
      <c r="H18" s="168" t="str">
        <f>'MPS(input)_1'!G18</f>
        <v>IPCC default values in Table 1.4 of Chapter 1 of Vol. 2 of the “2006 IPCC Guidelines on National GHG Inventories"</v>
      </c>
      <c r="I18" s="168"/>
      <c r="J18" s="168"/>
      <c r="K18" s="169" t="str">
        <f>'MPS(input)_1'!J18</f>
        <v>For natural gas or LPG</v>
      </c>
      <c r="L18" s="169"/>
    </row>
    <row r="19" spans="1:12" ht="51.75" customHeight="1" x14ac:dyDescent="0.15">
      <c r="B19" s="176" t="s">
        <v>119</v>
      </c>
      <c r="C19" s="180"/>
      <c r="D19" s="150" t="s">
        <v>107</v>
      </c>
      <c r="E19" s="151"/>
      <c r="F19" s="131">
        <f>'MPS(input)_1'!E19</f>
        <v>0</v>
      </c>
      <c r="G19" s="20" t="s">
        <v>55</v>
      </c>
      <c r="H19" s="168" t="str">
        <f>'MPS(input)_1'!G19</f>
        <v>IPCC default values in Table 1.4 of Chapter 1 of Vol. 2 of the “2006 IPCC Guidelines on National GHG Inventories"</v>
      </c>
      <c r="I19" s="168"/>
      <c r="J19" s="168"/>
      <c r="K19" s="169" t="str">
        <f>'MPS(input)_1'!J19</f>
        <v xml:space="preserve">For diesel oil </v>
      </c>
      <c r="L19" s="169"/>
    </row>
    <row r="20" spans="1:12" ht="51.75" customHeight="1" x14ac:dyDescent="0.15">
      <c r="B20" s="178" t="s">
        <v>118</v>
      </c>
      <c r="C20" s="179"/>
      <c r="D20" s="150" t="s">
        <v>109</v>
      </c>
      <c r="E20" s="151"/>
      <c r="F20" s="131">
        <f>'MPS(input)_1'!E20</f>
        <v>0</v>
      </c>
      <c r="G20" s="20" t="s">
        <v>55</v>
      </c>
      <c r="H20" s="168" t="str">
        <f>'MPS(input)_1'!G20</f>
        <v>IPCC default values in Table 1.4 of Chapter 1 of Vol. 2 of the “2006 IPCC Guidelines on National GHG Inventories"</v>
      </c>
      <c r="I20" s="168"/>
      <c r="J20" s="168"/>
      <c r="K20" s="169" t="str">
        <f>'MPS(input)_1'!J20</f>
        <v>For natural gas or LPG</v>
      </c>
      <c r="L20" s="169"/>
    </row>
    <row r="21" spans="1:12" ht="122.45" customHeight="1" x14ac:dyDescent="0.15">
      <c r="B21" s="178" t="s">
        <v>135</v>
      </c>
      <c r="C21" s="179"/>
      <c r="D21" s="150" t="s">
        <v>136</v>
      </c>
      <c r="E21" s="151"/>
      <c r="F21" s="131">
        <f>'MPS(input)_1'!E21</f>
        <v>7.2599999999999998E-2</v>
      </c>
      <c r="G21" s="20" t="s">
        <v>55</v>
      </c>
      <c r="H21" s="170" t="str">
        <f>'MPS(input)_1'!G21</f>
        <v>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CO2 emission factor of the fuel used by the existing or planned boiler is applied. Otherwise, the value  of the fuel used by the project boiler i is applied.</v>
      </c>
      <c r="I21" s="170"/>
      <c r="J21" s="170"/>
      <c r="K21" s="169" t="str">
        <f>'MPS(input)_1'!J21</f>
        <v>-</v>
      </c>
      <c r="L21" s="169"/>
    </row>
    <row r="22" spans="1:12" ht="122.45" customHeight="1" x14ac:dyDescent="0.15">
      <c r="B22" s="178" t="s">
        <v>138</v>
      </c>
      <c r="C22" s="179"/>
      <c r="D22" s="150" t="s">
        <v>139</v>
      </c>
      <c r="E22" s="151"/>
      <c r="F22" s="131">
        <f>'MPS(input)_1'!E22</f>
        <v>0</v>
      </c>
      <c r="G22" s="20" t="s">
        <v>55</v>
      </c>
      <c r="H22" s="168" t="str">
        <f>'MPS(input)_1'!G22</f>
        <v>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CO2 emission factor of the fuel used by the existing or planned boiler is applied. Otherwise, the value  of the fuel used by the project boiler i is applied.</v>
      </c>
      <c r="I22" s="168"/>
      <c r="J22" s="168"/>
      <c r="K22" s="169" t="str">
        <f>'MPS(input)_1'!J22</f>
        <v>-</v>
      </c>
      <c r="L22" s="169"/>
    </row>
    <row r="23" spans="1:12" ht="51.75" customHeight="1" x14ac:dyDescent="0.15">
      <c r="B23" s="178" t="s">
        <v>104</v>
      </c>
      <c r="C23" s="179"/>
      <c r="D23" s="150" t="s">
        <v>141</v>
      </c>
      <c r="E23" s="151"/>
      <c r="F23" s="133">
        <f>'MPS(input)_1'!E23</f>
        <v>0.98</v>
      </c>
      <c r="G23" s="20" t="s">
        <v>35</v>
      </c>
      <c r="H23" s="163" t="str">
        <f>'MPS(input)_1'!G23</f>
        <v>Specifications of the project boiler or factory test data of the project boiler by the manufacturer</v>
      </c>
      <c r="I23" s="164"/>
      <c r="J23" s="165"/>
      <c r="K23" s="176" t="str">
        <f>'MPS(input)_1'!J23</f>
        <v>-</v>
      </c>
      <c r="L23" s="177"/>
    </row>
    <row r="24" spans="1:12" ht="51.75" customHeight="1" x14ac:dyDescent="0.15">
      <c r="B24" s="178" t="s">
        <v>105</v>
      </c>
      <c r="C24" s="179"/>
      <c r="D24" s="149" t="s">
        <v>62</v>
      </c>
      <c r="E24" s="149"/>
      <c r="F24" s="20">
        <f>'MPS(input)_1'!E24</f>
        <v>0.89</v>
      </c>
      <c r="G24" s="20" t="s">
        <v>35</v>
      </c>
      <c r="H24" s="168" t="str">
        <f>'MPS(input)_1'!G24</f>
        <v>The default value set in the methodologies</v>
      </c>
      <c r="I24" s="168"/>
      <c r="J24" s="168"/>
      <c r="K24" s="169" t="str">
        <f>'MPS(input)_1'!J24</f>
        <v>-</v>
      </c>
      <c r="L24" s="169"/>
    </row>
    <row r="25" spans="1:12" ht="51.75" customHeight="1" x14ac:dyDescent="0.15">
      <c r="B25" s="178" t="s">
        <v>65</v>
      </c>
      <c r="C25" s="179"/>
      <c r="D25" s="150" t="s">
        <v>143</v>
      </c>
      <c r="E25" s="151"/>
      <c r="F25" s="133">
        <f>'MPS(input)_1'!E25</f>
        <v>0.93</v>
      </c>
      <c r="G25" s="20" t="s">
        <v>35</v>
      </c>
      <c r="H25" s="181" t="str">
        <f>'MPS(input)_1'!G25</f>
        <v>Specification, boiler performance sheet or test data of the project boiler (EC) by the manufacturer or supplier</v>
      </c>
      <c r="I25" s="181"/>
      <c r="J25" s="181"/>
      <c r="K25" s="176" t="str">
        <f>'MPS(input)_1'!J25</f>
        <v>-</v>
      </c>
      <c r="L25" s="177"/>
    </row>
    <row r="26" spans="1:12" ht="51.75" customHeight="1" x14ac:dyDescent="0.15">
      <c r="B26" s="178" t="s">
        <v>144</v>
      </c>
      <c r="C26" s="179"/>
      <c r="D26" s="149" t="s">
        <v>98</v>
      </c>
      <c r="E26" s="149"/>
      <c r="F26" s="133">
        <f>'MPS(input)_1'!E26</f>
        <v>0.84899999999999998</v>
      </c>
      <c r="G26" s="20" t="s">
        <v>35</v>
      </c>
      <c r="H26" s="150" t="str">
        <f>'MPS(input)_1'!G26</f>
        <v>Specification, boiler performance sheet or test data of the reference boiler (EC) by the manufacturer or supplier</v>
      </c>
      <c r="I26" s="182"/>
      <c r="J26" s="151"/>
      <c r="K26" s="176" t="str">
        <f>'MPS(input)_1'!J26</f>
        <v>-</v>
      </c>
      <c r="L26" s="177"/>
    </row>
    <row r="27" spans="1:12" ht="6.75" customHeight="1" x14ac:dyDescent="0.15">
      <c r="B27" s="23"/>
      <c r="C27" s="23"/>
      <c r="D27" s="23"/>
      <c r="E27" s="23"/>
      <c r="F27" s="23"/>
      <c r="G27" s="23"/>
      <c r="H27" s="23"/>
      <c r="I27" s="23"/>
      <c r="J27" s="23"/>
      <c r="K27" s="23"/>
      <c r="L27" s="23"/>
    </row>
    <row r="28" spans="1:12" ht="18.75" customHeight="1" x14ac:dyDescent="0.15">
      <c r="A28" s="24" t="s">
        <v>155</v>
      </c>
      <c r="B28" s="24"/>
      <c r="C28" s="24"/>
    </row>
    <row r="29" spans="1:12" ht="17.25" thickBot="1" x14ac:dyDescent="0.2">
      <c r="B29" s="135" t="s">
        <v>158</v>
      </c>
      <c r="C29" s="184" t="s">
        <v>146</v>
      </c>
      <c r="D29" s="185"/>
      <c r="E29" s="25" t="s">
        <v>1</v>
      </c>
    </row>
    <row r="30" spans="1:12" ht="19.5" thickBot="1" x14ac:dyDescent="0.2">
      <c r="B30" s="136"/>
      <c r="C30" s="171">
        <f>ROUNDDOWN('MRS(calc_process)_1'!G6, 0)</f>
        <v>0</v>
      </c>
      <c r="D30" s="172"/>
      <c r="E30" s="26" t="s">
        <v>51</v>
      </c>
    </row>
    <row r="31" spans="1:12" ht="20.100000000000001" customHeight="1" x14ac:dyDescent="0.15">
      <c r="B31" s="27"/>
      <c r="C31" s="27"/>
      <c r="D31" s="27"/>
      <c r="G31" s="28"/>
      <c r="H31" s="28"/>
    </row>
    <row r="32" spans="1:12" ht="18.75" customHeight="1" x14ac:dyDescent="0.15">
      <c r="A32" s="16" t="s">
        <v>8</v>
      </c>
    </row>
    <row r="33" spans="2:11" ht="18" customHeight="1" x14ac:dyDescent="0.15">
      <c r="B33" s="29" t="s">
        <v>30</v>
      </c>
      <c r="C33" s="173" t="s">
        <v>31</v>
      </c>
      <c r="D33" s="174"/>
      <c r="E33" s="174"/>
      <c r="F33" s="174"/>
      <c r="G33" s="174"/>
      <c r="H33" s="174"/>
      <c r="I33" s="174"/>
      <c r="J33" s="175"/>
      <c r="K33" s="30"/>
    </row>
    <row r="34" spans="2:11" ht="18" customHeight="1" x14ac:dyDescent="0.15">
      <c r="B34" s="29" t="s">
        <v>29</v>
      </c>
      <c r="C34" s="173" t="s">
        <v>32</v>
      </c>
      <c r="D34" s="174"/>
      <c r="E34" s="174"/>
      <c r="F34" s="174"/>
      <c r="G34" s="174"/>
      <c r="H34" s="174"/>
      <c r="I34" s="174"/>
      <c r="J34" s="175"/>
      <c r="K34" s="30"/>
    </row>
    <row r="35" spans="2:11" ht="18" customHeight="1" x14ac:dyDescent="0.15">
      <c r="B35" s="29" t="s">
        <v>33</v>
      </c>
      <c r="C35" s="173" t="s">
        <v>34</v>
      </c>
      <c r="D35" s="174"/>
      <c r="E35" s="174"/>
      <c r="F35" s="174"/>
      <c r="G35" s="174"/>
      <c r="H35" s="174"/>
      <c r="I35" s="174"/>
      <c r="J35" s="175"/>
      <c r="K35" s="30"/>
    </row>
  </sheetData>
  <sheetProtection algorithmName="SHA-512" hashValue="szs4UgtA2oJZPKwSyJHsA9p63uEpaxEfZwCQ0dbM/bZMxrLbjvqdmWc77qArNObSyReej89lc9/ilV95B8wmnw==" saltValue="uk6ZEdLwsPaRfOdKoE4k8Q==" spinCount="100000" sheet="1" objects="1" scenarios="1" formatCells="0" formatRows="0"/>
  <mergeCells count="61">
    <mergeCell ref="C34:J34"/>
    <mergeCell ref="C35:J35"/>
    <mergeCell ref="B21:C21"/>
    <mergeCell ref="B22:C22"/>
    <mergeCell ref="B23:C23"/>
    <mergeCell ref="B24:C24"/>
    <mergeCell ref="B25:C25"/>
    <mergeCell ref="C29:D29"/>
    <mergeCell ref="B13:C13"/>
    <mergeCell ref="B14:C14"/>
    <mergeCell ref="B15:C15"/>
    <mergeCell ref="B16:C16"/>
    <mergeCell ref="B17:C17"/>
    <mergeCell ref="B18:C18"/>
    <mergeCell ref="B19:C19"/>
    <mergeCell ref="D25:E25"/>
    <mergeCell ref="H25:J25"/>
    <mergeCell ref="D26:E26"/>
    <mergeCell ref="H26:J26"/>
    <mergeCell ref="B26:C26"/>
    <mergeCell ref="D23:E23"/>
    <mergeCell ref="B20:C20"/>
    <mergeCell ref="D24:E24"/>
    <mergeCell ref="H24:J24"/>
    <mergeCell ref="D20:E20"/>
    <mergeCell ref="H20:J20"/>
    <mergeCell ref="K24:L24"/>
    <mergeCell ref="C30:D30"/>
    <mergeCell ref="C33:J33"/>
    <mergeCell ref="D22:E22"/>
    <mergeCell ref="H22:J22"/>
    <mergeCell ref="K22:L22"/>
    <mergeCell ref="H23:J23"/>
    <mergeCell ref="K23:L23"/>
    <mergeCell ref="K25:L25"/>
    <mergeCell ref="K26:L26"/>
    <mergeCell ref="K20:L20"/>
    <mergeCell ref="H21:J21"/>
    <mergeCell ref="K21:L21"/>
    <mergeCell ref="D21:E21"/>
    <mergeCell ref="K17:L17"/>
    <mergeCell ref="D18:E18"/>
    <mergeCell ref="H18:J18"/>
    <mergeCell ref="K18:L18"/>
    <mergeCell ref="D19:E19"/>
    <mergeCell ref="H19:J19"/>
    <mergeCell ref="K19:L19"/>
    <mergeCell ref="D17:E17"/>
    <mergeCell ref="H17:J17"/>
    <mergeCell ref="D13:E13"/>
    <mergeCell ref="H13:J13"/>
    <mergeCell ref="K13:L13"/>
    <mergeCell ref="D14:E14"/>
    <mergeCell ref="H14:J14"/>
    <mergeCell ref="K14:L14"/>
    <mergeCell ref="D15:E15"/>
    <mergeCell ref="H15:J15"/>
    <mergeCell ref="K15:L15"/>
    <mergeCell ref="D16:E16"/>
    <mergeCell ref="H16:J16"/>
    <mergeCell ref="K16:L16"/>
  </mergeCells>
  <phoneticPr fontId="28"/>
  <pageMargins left="0.70866141732283472" right="0.70866141732283472" top="0.42" bottom="0.45"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5A0D2-368B-453F-BC6B-36882C42664D}">
  <sheetPr>
    <tabColor theme="5" tint="0.39997558519241921"/>
  </sheetPr>
  <dimension ref="A1:K51"/>
  <sheetViews>
    <sheetView showGridLines="0" view="pageBreakPreview" zoomScale="70" zoomScaleNormal="100" zoomScaleSheetLayoutView="70" workbookViewId="0"/>
  </sheetViews>
  <sheetFormatPr defaultColWidth="9" defaultRowHeight="14.25" x14ac:dyDescent="0.15"/>
  <cols>
    <col min="1" max="4" width="3.625" style="11" customWidth="1"/>
    <col min="5" max="5" width="53.375" style="11" customWidth="1"/>
    <col min="6" max="6" width="21.375" style="11" customWidth="1"/>
    <col min="7" max="7" width="20.25" style="11" customWidth="1"/>
    <col min="8" max="8" width="14.625" style="11" customWidth="1"/>
    <col min="9" max="9" width="14.75" style="31" customWidth="1"/>
    <col min="10" max="16384" width="9" style="11"/>
  </cols>
  <sheetData>
    <row r="1" spans="1:11" ht="18" customHeight="1" x14ac:dyDescent="0.15">
      <c r="I1" s="12" t="str">
        <f>'MPS(input)_1'!K1</f>
        <v>Monitoring Spreadsheet: JCM_TH_AM010_ver01.0</v>
      </c>
    </row>
    <row r="2" spans="1:11" ht="18" customHeight="1" x14ac:dyDescent="0.15">
      <c r="I2" s="12" t="str">
        <f>'MPS(input)_1'!K2</f>
        <v>Reference Number: TH018</v>
      </c>
    </row>
    <row r="3" spans="1:11" ht="27.75" customHeight="1" x14ac:dyDescent="0.15">
      <c r="A3" s="186" t="s">
        <v>159</v>
      </c>
      <c r="B3" s="186"/>
      <c r="C3" s="186"/>
      <c r="D3" s="186"/>
      <c r="E3" s="186"/>
      <c r="F3" s="186"/>
      <c r="G3" s="186"/>
      <c r="H3" s="186"/>
      <c r="I3" s="186"/>
    </row>
    <row r="4" spans="1:11" ht="11.25" customHeight="1" thickBot="1" x14ac:dyDescent="0.2"/>
    <row r="5" spans="1:11" ht="18.75" customHeight="1" thickBot="1" x14ac:dyDescent="0.2">
      <c r="A5" s="32" t="s">
        <v>2</v>
      </c>
      <c r="B5" s="33"/>
      <c r="C5" s="33"/>
      <c r="D5" s="33"/>
      <c r="E5" s="34"/>
      <c r="F5" s="35" t="s">
        <v>6</v>
      </c>
      <c r="G5" s="36" t="s">
        <v>0</v>
      </c>
      <c r="H5" s="36" t="s">
        <v>1</v>
      </c>
      <c r="I5" s="37" t="s">
        <v>7</v>
      </c>
    </row>
    <row r="6" spans="1:11" ht="18.75" customHeight="1" thickBot="1" x14ac:dyDescent="0.2">
      <c r="A6" s="38"/>
      <c r="B6" s="39" t="s">
        <v>58</v>
      </c>
      <c r="C6" s="39"/>
      <c r="D6" s="40"/>
      <c r="E6" s="41"/>
      <c r="F6" s="42" t="s">
        <v>76</v>
      </c>
      <c r="G6" s="43">
        <f>G13-G27</f>
        <v>0</v>
      </c>
      <c r="H6" s="44" t="s">
        <v>39</v>
      </c>
      <c r="I6" s="45" t="s">
        <v>42</v>
      </c>
    </row>
    <row r="7" spans="1:11" ht="18.75" customHeight="1" x14ac:dyDescent="0.15">
      <c r="A7" s="46" t="s">
        <v>3</v>
      </c>
      <c r="B7" s="47"/>
      <c r="C7" s="47"/>
      <c r="D7" s="48"/>
      <c r="E7" s="49"/>
      <c r="F7" s="50"/>
      <c r="G7" s="51"/>
      <c r="H7" s="50"/>
      <c r="I7" s="52"/>
      <c r="J7" s="53"/>
      <c r="K7" s="53"/>
    </row>
    <row r="8" spans="1:11" ht="18.75" customHeight="1" x14ac:dyDescent="0.15">
      <c r="A8" s="54"/>
      <c r="B8" s="55" t="s">
        <v>96</v>
      </c>
      <c r="C8" s="56"/>
      <c r="D8" s="56"/>
      <c r="E8" s="57"/>
      <c r="F8" s="58" t="s">
        <v>69</v>
      </c>
      <c r="G8" s="59">
        <f>'MRS(input)_1'!F23</f>
        <v>0.98</v>
      </c>
      <c r="H8" s="60" t="s">
        <v>35</v>
      </c>
      <c r="I8" s="61" t="s">
        <v>63</v>
      </c>
    </row>
    <row r="9" spans="1:11" ht="18.75" customHeight="1" x14ac:dyDescent="0.15">
      <c r="A9" s="54"/>
      <c r="B9" s="55" t="s">
        <v>62</v>
      </c>
      <c r="C9" s="56"/>
      <c r="D9" s="56"/>
      <c r="E9" s="57"/>
      <c r="F9" s="58" t="s">
        <v>69</v>
      </c>
      <c r="G9" s="59">
        <f>'MRS(input)_1'!F24</f>
        <v>0.89</v>
      </c>
      <c r="H9" s="60" t="s">
        <v>35</v>
      </c>
      <c r="I9" s="45" t="s">
        <v>64</v>
      </c>
    </row>
    <row r="10" spans="1:11" ht="18.75" customHeight="1" x14ac:dyDescent="0.15">
      <c r="A10" s="54"/>
      <c r="B10" s="55" t="s">
        <v>97</v>
      </c>
      <c r="C10" s="56"/>
      <c r="D10" s="56"/>
      <c r="E10" s="57"/>
      <c r="F10" s="58" t="s">
        <v>69</v>
      </c>
      <c r="G10" s="59">
        <f>'MRS(input)_1'!F25</f>
        <v>0.93</v>
      </c>
      <c r="H10" s="60" t="s">
        <v>35</v>
      </c>
      <c r="I10" s="62" t="s">
        <v>65</v>
      </c>
    </row>
    <row r="11" spans="1:11" ht="18.75" customHeight="1" x14ac:dyDescent="0.15">
      <c r="A11" s="54"/>
      <c r="B11" s="55" t="s">
        <v>98</v>
      </c>
      <c r="C11" s="56"/>
      <c r="D11" s="56"/>
      <c r="E11" s="57"/>
      <c r="F11" s="58" t="s">
        <v>69</v>
      </c>
      <c r="G11" s="59">
        <f>'MRS(input)_1'!F26</f>
        <v>0.84899999999999998</v>
      </c>
      <c r="H11" s="60" t="s">
        <v>35</v>
      </c>
      <c r="I11" s="63" t="s">
        <v>103</v>
      </c>
    </row>
    <row r="12" spans="1:11" ht="18.75" customHeight="1" thickBot="1" x14ac:dyDescent="0.2">
      <c r="A12" s="46" t="s">
        <v>4</v>
      </c>
      <c r="B12" s="64"/>
      <c r="C12" s="65"/>
      <c r="D12" s="66"/>
      <c r="E12" s="66"/>
      <c r="F12" s="66"/>
      <c r="G12" s="67"/>
      <c r="H12" s="67"/>
      <c r="I12" s="68"/>
    </row>
    <row r="13" spans="1:11" ht="18.75" customHeight="1" thickBot="1" x14ac:dyDescent="0.2">
      <c r="A13" s="69"/>
      <c r="B13" s="70" t="s">
        <v>59</v>
      </c>
      <c r="C13" s="71"/>
      <c r="D13" s="72"/>
      <c r="E13" s="72"/>
      <c r="F13" s="58" t="s">
        <v>69</v>
      </c>
      <c r="G13" s="73">
        <f>G14*G17*G20*G22/G23+G15*G18*G20*G22/G23+G16*G19*G21*G24/G25</f>
        <v>0</v>
      </c>
      <c r="H13" s="74" t="s">
        <v>51</v>
      </c>
      <c r="I13" s="62" t="s">
        <v>52</v>
      </c>
    </row>
    <row r="14" spans="1:11" ht="32.450000000000003" customHeight="1" x14ac:dyDescent="0.15">
      <c r="A14" s="54"/>
      <c r="B14" s="75"/>
      <c r="C14" s="163" t="s">
        <v>99</v>
      </c>
      <c r="D14" s="164"/>
      <c r="E14" s="165"/>
      <c r="F14" s="76" t="s">
        <v>70</v>
      </c>
      <c r="G14" s="77">
        <f>'MRS(input)_1'!F8</f>
        <v>0</v>
      </c>
      <c r="H14" s="22" t="s">
        <v>53</v>
      </c>
      <c r="I14" s="78" t="s">
        <v>117</v>
      </c>
    </row>
    <row r="15" spans="1:11" ht="33" customHeight="1" x14ac:dyDescent="0.15">
      <c r="A15" s="54"/>
      <c r="B15" s="75"/>
      <c r="C15" s="163" t="s">
        <v>100</v>
      </c>
      <c r="D15" s="164"/>
      <c r="E15" s="165"/>
      <c r="F15" s="58" t="s">
        <v>71</v>
      </c>
      <c r="G15" s="79">
        <f>'MRS(input)_1'!F9</f>
        <v>0</v>
      </c>
      <c r="H15" s="22" t="s">
        <v>46</v>
      </c>
      <c r="I15" s="78" t="s">
        <v>117</v>
      </c>
    </row>
    <row r="16" spans="1:11" ht="33" customHeight="1" x14ac:dyDescent="0.15">
      <c r="A16" s="54"/>
      <c r="B16" s="75"/>
      <c r="C16" s="163" t="s">
        <v>101</v>
      </c>
      <c r="D16" s="164"/>
      <c r="E16" s="165"/>
      <c r="F16" s="76" t="s">
        <v>70</v>
      </c>
      <c r="G16" s="79">
        <f>'MRS(input)_1'!F10</f>
        <v>0</v>
      </c>
      <c r="H16" s="22" t="s">
        <v>53</v>
      </c>
      <c r="I16" s="78" t="s">
        <v>116</v>
      </c>
    </row>
    <row r="17" spans="1:9" ht="33" customHeight="1" x14ac:dyDescent="0.15">
      <c r="A17" s="54"/>
      <c r="B17" s="80"/>
      <c r="C17" s="163" t="s">
        <v>66</v>
      </c>
      <c r="D17" s="164"/>
      <c r="E17" s="165"/>
      <c r="F17" s="76" t="s">
        <v>70</v>
      </c>
      <c r="G17" s="112">
        <f>'MRS(input)_1'!F15</f>
        <v>3.7699999999999997E-2</v>
      </c>
      <c r="H17" s="82" t="s">
        <v>54</v>
      </c>
      <c r="I17" s="83" t="s">
        <v>115</v>
      </c>
    </row>
    <row r="18" spans="1:9" ht="33" customHeight="1" x14ac:dyDescent="0.15">
      <c r="A18" s="54"/>
      <c r="B18" s="80"/>
      <c r="C18" s="163" t="s">
        <v>67</v>
      </c>
      <c r="D18" s="164"/>
      <c r="E18" s="165"/>
      <c r="F18" s="58" t="s">
        <v>71</v>
      </c>
      <c r="G18" s="113">
        <f>'MRS(input)_1'!F16</f>
        <v>44.8</v>
      </c>
      <c r="H18" s="85" t="s">
        <v>43</v>
      </c>
      <c r="I18" s="83" t="s">
        <v>115</v>
      </c>
    </row>
    <row r="19" spans="1:9" ht="33" customHeight="1" x14ac:dyDescent="0.15">
      <c r="A19" s="54"/>
      <c r="B19" s="80"/>
      <c r="C19" s="163" t="s">
        <v>68</v>
      </c>
      <c r="D19" s="164"/>
      <c r="E19" s="165"/>
      <c r="F19" s="76" t="s">
        <v>70</v>
      </c>
      <c r="G19" s="112">
        <f>'MRS(input)_1'!F17</f>
        <v>0</v>
      </c>
      <c r="H19" s="87" t="s">
        <v>54</v>
      </c>
      <c r="I19" s="88" t="s">
        <v>114</v>
      </c>
    </row>
    <row r="20" spans="1:9" ht="42" customHeight="1" x14ac:dyDescent="0.15">
      <c r="A20" s="54"/>
      <c r="B20" s="75"/>
      <c r="C20" s="89" t="s">
        <v>73</v>
      </c>
      <c r="D20" s="90"/>
      <c r="E20" s="90"/>
      <c r="F20" s="91" t="s">
        <v>72</v>
      </c>
      <c r="G20" s="112">
        <f>'MRS(input)_1'!F21</f>
        <v>7.2599999999999998E-2</v>
      </c>
      <c r="H20" s="74" t="s">
        <v>55</v>
      </c>
      <c r="I20" s="114" t="s">
        <v>122</v>
      </c>
    </row>
    <row r="21" spans="1:9" ht="42" customHeight="1" x14ac:dyDescent="0.15">
      <c r="A21" s="54"/>
      <c r="B21" s="70"/>
      <c r="C21" s="89" t="s">
        <v>94</v>
      </c>
      <c r="D21" s="90"/>
      <c r="E21" s="90"/>
      <c r="F21" s="91" t="s">
        <v>72</v>
      </c>
      <c r="G21" s="112">
        <f>'MRS(input)_1'!F22</f>
        <v>0</v>
      </c>
      <c r="H21" s="74" t="s">
        <v>55</v>
      </c>
      <c r="I21" s="114" t="s">
        <v>113</v>
      </c>
    </row>
    <row r="22" spans="1:9" ht="18.75" customHeight="1" x14ac:dyDescent="0.15">
      <c r="A22" s="69"/>
      <c r="B22" s="70"/>
      <c r="C22" s="95" t="s">
        <v>102</v>
      </c>
      <c r="D22" s="96"/>
      <c r="E22" s="96"/>
      <c r="F22" s="58" t="s">
        <v>69</v>
      </c>
      <c r="G22" s="59">
        <f>G8</f>
        <v>0.98</v>
      </c>
      <c r="H22" s="60" t="s">
        <v>35</v>
      </c>
      <c r="I22" s="63" t="s">
        <v>104</v>
      </c>
    </row>
    <row r="23" spans="1:9" ht="18.75" customHeight="1" x14ac:dyDescent="0.15">
      <c r="A23" s="69"/>
      <c r="B23" s="70"/>
      <c r="C23" s="95" t="s">
        <v>62</v>
      </c>
      <c r="D23" s="96"/>
      <c r="E23" s="96"/>
      <c r="F23" s="58" t="s">
        <v>69</v>
      </c>
      <c r="G23" s="59">
        <f>G9</f>
        <v>0.89</v>
      </c>
      <c r="H23" s="60" t="s">
        <v>35</v>
      </c>
      <c r="I23" s="63" t="s">
        <v>105</v>
      </c>
    </row>
    <row r="24" spans="1:9" ht="18.75" customHeight="1" x14ac:dyDescent="0.15">
      <c r="A24" s="54"/>
      <c r="B24" s="98"/>
      <c r="C24" s="95" t="s">
        <v>97</v>
      </c>
      <c r="D24" s="99"/>
      <c r="E24" s="100"/>
      <c r="F24" s="58" t="s">
        <v>69</v>
      </c>
      <c r="G24" s="59">
        <f>G10</f>
        <v>0.93</v>
      </c>
      <c r="H24" s="60" t="s">
        <v>35</v>
      </c>
      <c r="I24" s="62" t="s">
        <v>65</v>
      </c>
    </row>
    <row r="25" spans="1:9" ht="18.75" customHeight="1" x14ac:dyDescent="0.15">
      <c r="A25" s="54"/>
      <c r="B25" s="98"/>
      <c r="C25" s="95" t="s">
        <v>98</v>
      </c>
      <c r="D25" s="99"/>
      <c r="E25" s="100"/>
      <c r="F25" s="58" t="s">
        <v>69</v>
      </c>
      <c r="G25" s="59">
        <f>G11</f>
        <v>0.84899999999999998</v>
      </c>
      <c r="H25" s="60" t="s">
        <v>35</v>
      </c>
      <c r="I25" s="62" t="s">
        <v>103</v>
      </c>
    </row>
    <row r="26" spans="1:9" ht="18.75" customHeight="1" thickBot="1" x14ac:dyDescent="0.2">
      <c r="A26" s="46" t="s">
        <v>5</v>
      </c>
      <c r="B26" s="101"/>
      <c r="C26" s="101"/>
      <c r="D26" s="101"/>
      <c r="E26" s="102"/>
      <c r="F26" s="103"/>
      <c r="G26" s="67"/>
      <c r="H26" s="104"/>
      <c r="I26" s="105"/>
    </row>
    <row r="27" spans="1:9" ht="18.75" customHeight="1" thickBot="1" x14ac:dyDescent="0.2">
      <c r="A27" s="54"/>
      <c r="B27" s="106" t="s">
        <v>110</v>
      </c>
      <c r="C27" s="107"/>
      <c r="D27" s="107"/>
      <c r="E27" s="108"/>
      <c r="F27" s="58" t="s">
        <v>69</v>
      </c>
      <c r="G27" s="109">
        <f>G28*G31*G34+G29*G32*G35+G30*G33*G36</f>
        <v>0</v>
      </c>
      <c r="H27" s="44" t="s">
        <v>39</v>
      </c>
      <c r="I27" s="110" t="s">
        <v>41</v>
      </c>
    </row>
    <row r="28" spans="1:9" ht="33" customHeight="1" x14ac:dyDescent="0.15">
      <c r="A28" s="54"/>
      <c r="B28" s="75"/>
      <c r="C28" s="163" t="s">
        <v>99</v>
      </c>
      <c r="D28" s="164"/>
      <c r="E28" s="165"/>
      <c r="F28" s="76" t="s">
        <v>70</v>
      </c>
      <c r="G28" s="111">
        <f>'MRS(input)_1'!F8</f>
        <v>0</v>
      </c>
      <c r="H28" s="22" t="s">
        <v>53</v>
      </c>
      <c r="I28" s="78" t="s">
        <v>117</v>
      </c>
    </row>
    <row r="29" spans="1:9" ht="33" customHeight="1" x14ac:dyDescent="0.15">
      <c r="A29" s="54"/>
      <c r="B29" s="75"/>
      <c r="C29" s="163" t="s">
        <v>100</v>
      </c>
      <c r="D29" s="164"/>
      <c r="E29" s="165"/>
      <c r="F29" s="58" t="s">
        <v>71</v>
      </c>
      <c r="G29" s="111">
        <f>'MRS(input)_1'!F9</f>
        <v>0</v>
      </c>
      <c r="H29" s="22" t="s">
        <v>46</v>
      </c>
      <c r="I29" s="78" t="s">
        <v>117</v>
      </c>
    </row>
    <row r="30" spans="1:9" ht="33" customHeight="1" x14ac:dyDescent="0.15">
      <c r="A30" s="54"/>
      <c r="B30" s="75"/>
      <c r="C30" s="163" t="s">
        <v>106</v>
      </c>
      <c r="D30" s="164"/>
      <c r="E30" s="165"/>
      <c r="F30" s="76" t="s">
        <v>70</v>
      </c>
      <c r="G30" s="111">
        <f>'MRS(input)_1'!F10</f>
        <v>0</v>
      </c>
      <c r="H30" s="22" t="s">
        <v>53</v>
      </c>
      <c r="I30" s="78" t="s">
        <v>116</v>
      </c>
    </row>
    <row r="31" spans="1:9" ht="33" customHeight="1" x14ac:dyDescent="0.15">
      <c r="A31" s="54"/>
      <c r="B31" s="75"/>
      <c r="C31" s="163" t="s">
        <v>66</v>
      </c>
      <c r="D31" s="164"/>
      <c r="E31" s="165"/>
      <c r="F31" s="76" t="s">
        <v>70</v>
      </c>
      <c r="G31" s="112">
        <f>'MRS(input)_1'!F15</f>
        <v>3.7699999999999997E-2</v>
      </c>
      <c r="H31" s="82" t="s">
        <v>54</v>
      </c>
      <c r="I31" s="83" t="s">
        <v>115</v>
      </c>
    </row>
    <row r="32" spans="1:9" ht="33" customHeight="1" x14ac:dyDescent="0.15">
      <c r="A32" s="54"/>
      <c r="B32" s="75"/>
      <c r="C32" s="163" t="s">
        <v>67</v>
      </c>
      <c r="D32" s="164"/>
      <c r="E32" s="165"/>
      <c r="F32" s="58" t="s">
        <v>71</v>
      </c>
      <c r="G32" s="113">
        <f>'MRS(input)_1'!F16</f>
        <v>44.8</v>
      </c>
      <c r="H32" s="85" t="s">
        <v>43</v>
      </c>
      <c r="I32" s="83" t="s">
        <v>115</v>
      </c>
    </row>
    <row r="33" spans="1:9" ht="33" customHeight="1" x14ac:dyDescent="0.15">
      <c r="A33" s="54"/>
      <c r="B33" s="75"/>
      <c r="C33" s="163" t="s">
        <v>68</v>
      </c>
      <c r="D33" s="164"/>
      <c r="E33" s="165"/>
      <c r="F33" s="76" t="s">
        <v>70</v>
      </c>
      <c r="G33" s="112">
        <f>'MRS(input)_1'!F17</f>
        <v>0</v>
      </c>
      <c r="H33" s="87" t="s">
        <v>54</v>
      </c>
      <c r="I33" s="88" t="s">
        <v>114</v>
      </c>
    </row>
    <row r="34" spans="1:9" ht="33" customHeight="1" x14ac:dyDescent="0.15">
      <c r="A34" s="54"/>
      <c r="B34" s="75"/>
      <c r="C34" s="163" t="s">
        <v>107</v>
      </c>
      <c r="D34" s="164"/>
      <c r="E34" s="165"/>
      <c r="F34" s="76" t="s">
        <v>70</v>
      </c>
      <c r="G34" s="112">
        <f>'MRS(input)_1'!F18</f>
        <v>5.4300000000000001E-2</v>
      </c>
      <c r="H34" s="74" t="s">
        <v>55</v>
      </c>
      <c r="I34" s="114" t="s">
        <v>119</v>
      </c>
    </row>
    <row r="35" spans="1:9" ht="33" customHeight="1" x14ac:dyDescent="0.15">
      <c r="A35" s="54"/>
      <c r="B35" s="75"/>
      <c r="C35" s="163" t="s">
        <v>108</v>
      </c>
      <c r="D35" s="164"/>
      <c r="E35" s="165"/>
      <c r="F35" s="58" t="s">
        <v>71</v>
      </c>
      <c r="G35" s="112">
        <f>'MRS(input)_1'!F19</f>
        <v>0</v>
      </c>
      <c r="H35" s="74" t="s">
        <v>55</v>
      </c>
      <c r="I35" s="114" t="s">
        <v>119</v>
      </c>
    </row>
    <row r="36" spans="1:9" ht="33" customHeight="1" x14ac:dyDescent="0.15">
      <c r="A36" s="54"/>
      <c r="B36" s="75"/>
      <c r="C36" s="163" t="s">
        <v>109</v>
      </c>
      <c r="D36" s="164"/>
      <c r="E36" s="165"/>
      <c r="F36" s="76" t="s">
        <v>70</v>
      </c>
      <c r="G36" s="112">
        <f>'MRS(input)_1'!F20</f>
        <v>0</v>
      </c>
      <c r="H36" s="74" t="s">
        <v>55</v>
      </c>
      <c r="I36" s="114" t="s">
        <v>118</v>
      </c>
    </row>
    <row r="37" spans="1:9" x14ac:dyDescent="0.15">
      <c r="A37" s="115"/>
      <c r="B37" s="115"/>
      <c r="C37" s="116"/>
      <c r="D37" s="115"/>
      <c r="E37" s="116"/>
      <c r="F37" s="117"/>
      <c r="G37" s="118"/>
      <c r="H37" s="118"/>
      <c r="I37" s="119"/>
    </row>
    <row r="38" spans="1:9" ht="21.75" customHeight="1" x14ac:dyDescent="0.15">
      <c r="E38" s="115" t="s">
        <v>77</v>
      </c>
      <c r="F38" s="27"/>
    </row>
    <row r="39" spans="1:9" ht="33.75" customHeight="1" x14ac:dyDescent="0.15">
      <c r="E39" s="120" t="s">
        <v>78</v>
      </c>
      <c r="F39" s="121">
        <v>3.3099999999999997E-2</v>
      </c>
      <c r="G39" s="122" t="s">
        <v>79</v>
      </c>
      <c r="H39" s="123"/>
    </row>
    <row r="40" spans="1:9" ht="33.75" customHeight="1" x14ac:dyDescent="0.15">
      <c r="E40" s="124" t="s">
        <v>80</v>
      </c>
      <c r="F40" s="125">
        <v>44.8</v>
      </c>
      <c r="G40" s="122" t="s">
        <v>43</v>
      </c>
      <c r="H40" s="123"/>
    </row>
    <row r="41" spans="1:9" ht="33.75" customHeight="1" x14ac:dyDescent="0.15">
      <c r="E41" s="124" t="s">
        <v>82</v>
      </c>
      <c r="F41" s="125">
        <v>41.4</v>
      </c>
      <c r="G41" s="122" t="s">
        <v>43</v>
      </c>
      <c r="H41" s="115"/>
    </row>
    <row r="42" spans="1:9" ht="33.75" customHeight="1" x14ac:dyDescent="0.15">
      <c r="E42" s="126"/>
      <c r="F42" s="126"/>
      <c r="G42" s="115"/>
      <c r="H42" s="115"/>
    </row>
    <row r="43" spans="1:9" ht="33.75" customHeight="1" x14ac:dyDescent="0.15">
      <c r="E43" s="126"/>
      <c r="F43" s="127" t="s">
        <v>84</v>
      </c>
      <c r="G43" s="127" t="s">
        <v>85</v>
      </c>
      <c r="H43" s="115"/>
    </row>
    <row r="44" spans="1:9" ht="33.75" customHeight="1" x14ac:dyDescent="0.15">
      <c r="E44" s="120" t="s">
        <v>86</v>
      </c>
      <c r="F44" s="128">
        <v>5.4300000000000001E-2</v>
      </c>
      <c r="G44" s="128">
        <v>5.6099999999999997E-2</v>
      </c>
      <c r="H44" s="129" t="s">
        <v>55</v>
      </c>
    </row>
    <row r="45" spans="1:9" ht="33.75" customHeight="1" x14ac:dyDescent="0.15">
      <c r="E45" s="120" t="s">
        <v>88</v>
      </c>
      <c r="F45" s="128">
        <v>6.1600000000000002E-2</v>
      </c>
      <c r="G45" s="128">
        <v>6.3100000000000003E-2</v>
      </c>
      <c r="H45" s="129" t="s">
        <v>55</v>
      </c>
    </row>
    <row r="46" spans="1:9" s="31" customFormat="1" ht="33.75" customHeight="1" x14ac:dyDescent="0.15">
      <c r="E46" s="120" t="s">
        <v>90</v>
      </c>
      <c r="F46" s="128">
        <v>7.2599999999999998E-2</v>
      </c>
      <c r="G46" s="128">
        <v>7.4099999999999999E-2</v>
      </c>
      <c r="H46" s="129" t="s">
        <v>55</v>
      </c>
    </row>
    <row r="47" spans="1:9" s="31" customFormat="1" ht="33.75" customHeight="1" x14ac:dyDescent="0.15">
      <c r="E47" s="120" t="s">
        <v>91</v>
      </c>
      <c r="F47" s="128">
        <v>7.0800000000000002E-2</v>
      </c>
      <c r="G47" s="128">
        <v>7.1900000000000006E-2</v>
      </c>
      <c r="H47" s="129" t="s">
        <v>55</v>
      </c>
    </row>
    <row r="48" spans="1:9" s="31" customFormat="1" ht="33.75" customHeight="1" x14ac:dyDescent="0.15">
      <c r="E48" s="120" t="s">
        <v>92</v>
      </c>
      <c r="F48" s="128">
        <v>7.5499999999999998E-2</v>
      </c>
      <c r="G48" s="127">
        <v>7.7399999999999997E-2</v>
      </c>
      <c r="H48" s="129" t="s">
        <v>55</v>
      </c>
    </row>
    <row r="49" spans="5:8" ht="33.75" customHeight="1" x14ac:dyDescent="0.15">
      <c r="E49" s="120" t="s">
        <v>93</v>
      </c>
      <c r="F49" s="128">
        <v>9.0899999999999995E-2</v>
      </c>
      <c r="G49" s="128">
        <v>0.10100000000000001</v>
      </c>
      <c r="H49" s="129" t="s">
        <v>55</v>
      </c>
    </row>
    <row r="50" spans="5:8" ht="33.75" customHeight="1" x14ac:dyDescent="0.15"/>
    <row r="51" spans="5:8" ht="33.75" customHeight="1" x14ac:dyDescent="0.15">
      <c r="E51" s="120" t="s">
        <v>95</v>
      </c>
      <c r="F51" s="130">
        <v>0.89</v>
      </c>
    </row>
  </sheetData>
  <sheetProtection algorithmName="SHA-512" hashValue="SWuvvh/hj6T8jTx9nAY5a5P25XKWa79O0I83JeosmL1R1SWVbLz6Dnju6m3xUDgkdKWQuJh/q3ZR82fVhaWSkw==" saltValue="Sm0Z2NviEwHRYxXa+UGwuA==" spinCount="100000" sheet="1" objects="1" scenarios="1"/>
  <mergeCells count="16">
    <mergeCell ref="C33:E33"/>
    <mergeCell ref="C34:E34"/>
    <mergeCell ref="C35:E35"/>
    <mergeCell ref="C36:E36"/>
    <mergeCell ref="C19:E19"/>
    <mergeCell ref="C28:E28"/>
    <mergeCell ref="C29:E29"/>
    <mergeCell ref="C30:E30"/>
    <mergeCell ref="C31:E31"/>
    <mergeCell ref="C32:E32"/>
    <mergeCell ref="C18:E18"/>
    <mergeCell ref="A3:I3"/>
    <mergeCell ref="C14:E14"/>
    <mergeCell ref="C15:E15"/>
    <mergeCell ref="C16:E16"/>
    <mergeCell ref="C17:E17"/>
  </mergeCells>
  <phoneticPr fontId="28"/>
  <pageMargins left="0.70866141732283472" right="0.70866141732283472" top="0.44" bottom="0.46" header="0.31496062992125984" footer="0.31496062992125984"/>
  <pageSetup paperSize="9" scale="63" fitToHeight="2" orientation="portrait" r:id="rId1"/>
  <rowBreaks count="1" manualBreakCount="1">
    <brk id="36"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D2078-9AA3-47A3-A5FA-B68BAFD0908D}">
  <sheetPr>
    <tabColor theme="3" tint="0.39997558519241921"/>
  </sheetPr>
  <dimension ref="A1:K35"/>
  <sheetViews>
    <sheetView showGridLines="0" view="pageBreakPreview" zoomScale="70" zoomScaleNormal="60" zoomScaleSheetLayoutView="70" workbookViewId="0"/>
  </sheetViews>
  <sheetFormatPr defaultColWidth="9" defaultRowHeight="14.25" x14ac:dyDescent="0.15"/>
  <cols>
    <col min="1" max="1" width="3.625" style="11" customWidth="1"/>
    <col min="2" max="2" width="15.625" style="11" customWidth="1"/>
    <col min="3" max="3" width="16.875" style="11" customWidth="1"/>
    <col min="4" max="4" width="32.625" style="11" customWidth="1"/>
    <col min="5" max="5" width="15.375" style="11" customWidth="1"/>
    <col min="6" max="6" width="13.125" style="11" customWidth="1"/>
    <col min="7" max="7" width="15.5" style="11" customWidth="1"/>
    <col min="8" max="8" width="18.375" style="11" bestFit="1" customWidth="1"/>
    <col min="9" max="9" width="111" style="11" customWidth="1"/>
    <col min="10" max="10" width="20.625" style="11" customWidth="1"/>
    <col min="11" max="11" width="39.75" style="11" customWidth="1"/>
    <col min="12" max="16384" width="9" style="11"/>
  </cols>
  <sheetData>
    <row r="1" spans="1:11" ht="18" customHeight="1" x14ac:dyDescent="0.15">
      <c r="K1" s="12" t="s">
        <v>148</v>
      </c>
    </row>
    <row r="2" spans="1:11" ht="18" customHeight="1" x14ac:dyDescent="0.15">
      <c r="K2" s="12" t="str">
        <f>'MPS(input)_1'!K2</f>
        <v>Reference Number: TH018</v>
      </c>
    </row>
    <row r="3" spans="1:11" s="15" customFormat="1" ht="27.75" customHeight="1" x14ac:dyDescent="0.15">
      <c r="A3" s="139" t="s">
        <v>123</v>
      </c>
      <c r="B3" s="139"/>
      <c r="C3" s="139"/>
      <c r="D3" s="139"/>
      <c r="E3" s="139"/>
      <c r="F3" s="139"/>
      <c r="G3" s="139"/>
      <c r="H3" s="139"/>
      <c r="I3" s="139"/>
      <c r="J3" s="139"/>
      <c r="K3" s="14"/>
    </row>
    <row r="5" spans="1:11" ht="18.75" customHeight="1" x14ac:dyDescent="0.15">
      <c r="A5" s="16" t="s">
        <v>124</v>
      </c>
      <c r="B5" s="16"/>
    </row>
    <row r="6" spans="1:11" ht="18.75" customHeight="1" x14ac:dyDescent="0.15">
      <c r="A6" s="16"/>
      <c r="B6" s="138" t="s">
        <v>9</v>
      </c>
      <c r="C6" s="138" t="s">
        <v>10</v>
      </c>
      <c r="D6" s="138" t="s">
        <v>11</v>
      </c>
      <c r="E6" s="138" t="s">
        <v>12</v>
      </c>
      <c r="F6" s="138" t="s">
        <v>13</v>
      </c>
      <c r="G6" s="138" t="s">
        <v>14</v>
      </c>
      <c r="H6" s="138" t="s">
        <v>15</v>
      </c>
      <c r="I6" s="138" t="s">
        <v>16</v>
      </c>
      <c r="J6" s="138" t="s">
        <v>17</v>
      </c>
      <c r="K6" s="138" t="s">
        <v>18</v>
      </c>
    </row>
    <row r="7" spans="1:11" s="18" customFormat="1" ht="39" customHeight="1" x14ac:dyDescent="0.15">
      <c r="B7" s="138" t="s">
        <v>19</v>
      </c>
      <c r="C7" s="138" t="s">
        <v>20</v>
      </c>
      <c r="D7" s="138" t="s">
        <v>21</v>
      </c>
      <c r="E7" s="138" t="s">
        <v>22</v>
      </c>
      <c r="F7" s="138" t="s">
        <v>1</v>
      </c>
      <c r="G7" s="138" t="s">
        <v>24</v>
      </c>
      <c r="H7" s="138" t="s">
        <v>25</v>
      </c>
      <c r="I7" s="138" t="s">
        <v>26</v>
      </c>
      <c r="J7" s="138" t="s">
        <v>27</v>
      </c>
      <c r="K7" s="138" t="s">
        <v>28</v>
      </c>
    </row>
    <row r="8" spans="1:11" ht="232.5" customHeight="1" x14ac:dyDescent="0.15">
      <c r="B8" s="19" t="s">
        <v>37</v>
      </c>
      <c r="C8" s="20" t="s">
        <v>117</v>
      </c>
      <c r="D8" s="137" t="s">
        <v>125</v>
      </c>
      <c r="E8" s="8"/>
      <c r="F8" s="137" t="s">
        <v>126</v>
      </c>
      <c r="G8" s="9" t="s">
        <v>44</v>
      </c>
      <c r="H8" s="9" t="s">
        <v>45</v>
      </c>
      <c r="I8" s="10" t="s">
        <v>127</v>
      </c>
      <c r="J8" s="10" t="s">
        <v>38</v>
      </c>
      <c r="K8" s="10" t="s">
        <v>56</v>
      </c>
    </row>
    <row r="9" spans="1:11" ht="232.5" customHeight="1" x14ac:dyDescent="0.15">
      <c r="B9" s="19" t="s">
        <v>49</v>
      </c>
      <c r="C9" s="20" t="s">
        <v>117</v>
      </c>
      <c r="D9" s="137" t="s">
        <v>128</v>
      </c>
      <c r="E9" s="8"/>
      <c r="F9" s="137" t="s">
        <v>46</v>
      </c>
      <c r="G9" s="9" t="s">
        <v>44</v>
      </c>
      <c r="H9" s="9" t="s">
        <v>45</v>
      </c>
      <c r="I9" s="10" t="s">
        <v>127</v>
      </c>
      <c r="J9" s="10" t="s">
        <v>38</v>
      </c>
      <c r="K9" s="10" t="s">
        <v>61</v>
      </c>
    </row>
    <row r="10" spans="1:11" ht="232.5" customHeight="1" x14ac:dyDescent="0.15">
      <c r="B10" s="19" t="s">
        <v>60</v>
      </c>
      <c r="C10" s="20" t="s">
        <v>116</v>
      </c>
      <c r="D10" s="137" t="s">
        <v>129</v>
      </c>
      <c r="E10" s="8">
        <v>474513</v>
      </c>
      <c r="F10" s="137" t="s">
        <v>126</v>
      </c>
      <c r="G10" s="9" t="s">
        <v>44</v>
      </c>
      <c r="H10" s="9" t="s">
        <v>45</v>
      </c>
      <c r="I10" s="10" t="s">
        <v>127</v>
      </c>
      <c r="J10" s="10" t="s">
        <v>38</v>
      </c>
      <c r="K10" s="10" t="s">
        <v>56</v>
      </c>
    </row>
    <row r="11" spans="1:11" ht="8.25" customHeight="1" x14ac:dyDescent="0.15"/>
    <row r="12" spans="1:11" ht="20.100000000000001" customHeight="1" x14ac:dyDescent="0.15">
      <c r="A12" s="16" t="s">
        <v>130</v>
      </c>
    </row>
    <row r="13" spans="1:11" ht="20.100000000000001" customHeight="1" x14ac:dyDescent="0.15">
      <c r="B13" s="138" t="s">
        <v>9</v>
      </c>
      <c r="C13" s="144" t="s">
        <v>10</v>
      </c>
      <c r="D13" s="144"/>
      <c r="E13" s="138" t="s">
        <v>11</v>
      </c>
      <c r="F13" s="138" t="s">
        <v>12</v>
      </c>
      <c r="G13" s="144" t="s">
        <v>13</v>
      </c>
      <c r="H13" s="144"/>
      <c r="I13" s="144"/>
      <c r="J13" s="144" t="s">
        <v>14</v>
      </c>
      <c r="K13" s="144"/>
    </row>
    <row r="14" spans="1:11" ht="39" customHeight="1" x14ac:dyDescent="0.15">
      <c r="B14" s="138" t="s">
        <v>20</v>
      </c>
      <c r="C14" s="144" t="s">
        <v>21</v>
      </c>
      <c r="D14" s="144"/>
      <c r="E14" s="138" t="s">
        <v>22</v>
      </c>
      <c r="F14" s="138" t="s">
        <v>1</v>
      </c>
      <c r="G14" s="144" t="s">
        <v>25</v>
      </c>
      <c r="H14" s="144"/>
      <c r="I14" s="144"/>
      <c r="J14" s="144" t="s">
        <v>28</v>
      </c>
      <c r="K14" s="144"/>
    </row>
    <row r="15" spans="1:11" ht="64.5" customHeight="1" x14ac:dyDescent="0.15">
      <c r="B15" s="20" t="s">
        <v>115</v>
      </c>
      <c r="C15" s="150" t="s">
        <v>131</v>
      </c>
      <c r="D15" s="151"/>
      <c r="E15" s="5"/>
      <c r="F15" s="137" t="s">
        <v>132</v>
      </c>
      <c r="G15" s="152" t="s">
        <v>120</v>
      </c>
      <c r="H15" s="152"/>
      <c r="I15" s="152"/>
      <c r="J15" s="142" t="s">
        <v>56</v>
      </c>
      <c r="K15" s="142"/>
    </row>
    <row r="16" spans="1:11" ht="64.5" customHeight="1" x14ac:dyDescent="0.15">
      <c r="B16" s="20" t="s">
        <v>115</v>
      </c>
      <c r="C16" s="150" t="s">
        <v>133</v>
      </c>
      <c r="D16" s="151"/>
      <c r="E16" s="6"/>
      <c r="F16" s="137" t="s">
        <v>43</v>
      </c>
      <c r="G16" s="152" t="s">
        <v>120</v>
      </c>
      <c r="H16" s="152"/>
      <c r="I16" s="152"/>
      <c r="J16" s="142" t="s">
        <v>50</v>
      </c>
      <c r="K16" s="142"/>
    </row>
    <row r="17" spans="1:11" ht="64.5" customHeight="1" x14ac:dyDescent="0.15">
      <c r="B17" s="20" t="s">
        <v>114</v>
      </c>
      <c r="C17" s="150" t="s">
        <v>134</v>
      </c>
      <c r="D17" s="151"/>
      <c r="E17" s="5">
        <v>3.7699999999999997E-2</v>
      </c>
      <c r="F17" s="137" t="s">
        <v>132</v>
      </c>
      <c r="G17" s="152" t="s">
        <v>120</v>
      </c>
      <c r="H17" s="152"/>
      <c r="I17" s="152"/>
      <c r="J17" s="142" t="s">
        <v>56</v>
      </c>
      <c r="K17" s="142"/>
    </row>
    <row r="18" spans="1:11" ht="51.75" customHeight="1" x14ac:dyDescent="0.15">
      <c r="B18" s="20" t="s">
        <v>119</v>
      </c>
      <c r="C18" s="150" t="s">
        <v>107</v>
      </c>
      <c r="D18" s="151"/>
      <c r="E18" s="5"/>
      <c r="F18" s="20" t="s">
        <v>55</v>
      </c>
      <c r="G18" s="152" t="s">
        <v>121</v>
      </c>
      <c r="H18" s="152"/>
      <c r="I18" s="152"/>
      <c r="J18" s="142" t="s">
        <v>56</v>
      </c>
      <c r="K18" s="142"/>
    </row>
    <row r="19" spans="1:11" ht="51.75" customHeight="1" x14ac:dyDescent="0.15">
      <c r="B19" s="20" t="s">
        <v>119</v>
      </c>
      <c r="C19" s="150" t="s">
        <v>107</v>
      </c>
      <c r="D19" s="151"/>
      <c r="E19" s="5"/>
      <c r="F19" s="20" t="s">
        <v>55</v>
      </c>
      <c r="G19" s="152" t="s">
        <v>121</v>
      </c>
      <c r="H19" s="152"/>
      <c r="I19" s="152"/>
      <c r="J19" s="142" t="s">
        <v>50</v>
      </c>
      <c r="K19" s="142"/>
    </row>
    <row r="20" spans="1:11" ht="51.75" customHeight="1" x14ac:dyDescent="0.15">
      <c r="B20" s="20" t="s">
        <v>118</v>
      </c>
      <c r="C20" s="150" t="s">
        <v>109</v>
      </c>
      <c r="D20" s="151"/>
      <c r="E20" s="5">
        <v>5.4300000000000001E-2</v>
      </c>
      <c r="F20" s="20" t="s">
        <v>55</v>
      </c>
      <c r="G20" s="152" t="s">
        <v>121</v>
      </c>
      <c r="H20" s="152"/>
      <c r="I20" s="152"/>
      <c r="J20" s="142" t="s">
        <v>56</v>
      </c>
      <c r="K20" s="142"/>
    </row>
    <row r="21" spans="1:11" ht="107.45" customHeight="1" x14ac:dyDescent="0.15">
      <c r="B21" s="20" t="s">
        <v>135</v>
      </c>
      <c r="C21" s="150" t="s">
        <v>136</v>
      </c>
      <c r="D21" s="151"/>
      <c r="E21" s="5"/>
      <c r="F21" s="20" t="s">
        <v>55</v>
      </c>
      <c r="G21" s="153" t="s">
        <v>137</v>
      </c>
      <c r="H21" s="153"/>
      <c r="I21" s="153"/>
      <c r="J21" s="142" t="s">
        <v>35</v>
      </c>
      <c r="K21" s="142"/>
    </row>
    <row r="22" spans="1:11" ht="107.45" customHeight="1" x14ac:dyDescent="0.15">
      <c r="B22" s="20" t="s">
        <v>138</v>
      </c>
      <c r="C22" s="150" t="s">
        <v>139</v>
      </c>
      <c r="D22" s="151"/>
      <c r="E22" s="5">
        <v>7.2599999999999998E-2</v>
      </c>
      <c r="F22" s="20" t="s">
        <v>55</v>
      </c>
      <c r="G22" s="152" t="s">
        <v>140</v>
      </c>
      <c r="H22" s="152"/>
      <c r="I22" s="152"/>
      <c r="J22" s="142" t="s">
        <v>35</v>
      </c>
      <c r="K22" s="142"/>
    </row>
    <row r="23" spans="1:11" ht="51.75" customHeight="1" x14ac:dyDescent="0.15">
      <c r="B23" s="20" t="s">
        <v>104</v>
      </c>
      <c r="C23" s="150" t="s">
        <v>141</v>
      </c>
      <c r="D23" s="151"/>
      <c r="E23" s="7"/>
      <c r="F23" s="20" t="s">
        <v>35</v>
      </c>
      <c r="G23" s="154" t="s">
        <v>142</v>
      </c>
      <c r="H23" s="155"/>
      <c r="I23" s="156"/>
      <c r="J23" s="157" t="s">
        <v>35</v>
      </c>
      <c r="K23" s="158"/>
    </row>
    <row r="24" spans="1:11" ht="51.75" customHeight="1" x14ac:dyDescent="0.15">
      <c r="B24" s="20" t="s">
        <v>105</v>
      </c>
      <c r="C24" s="149" t="s">
        <v>62</v>
      </c>
      <c r="D24" s="149"/>
      <c r="E24" s="20">
        <f>'MPS(calc_process)_2'!F51</f>
        <v>0.89</v>
      </c>
      <c r="F24" s="20" t="s">
        <v>35</v>
      </c>
      <c r="G24" s="152" t="s">
        <v>36</v>
      </c>
      <c r="H24" s="152"/>
      <c r="I24" s="152"/>
      <c r="J24" s="142" t="s">
        <v>35</v>
      </c>
      <c r="K24" s="142"/>
    </row>
    <row r="25" spans="1:11" ht="51.75" customHeight="1" x14ac:dyDescent="0.15">
      <c r="B25" s="20" t="s">
        <v>65</v>
      </c>
      <c r="C25" s="150" t="s">
        <v>143</v>
      </c>
      <c r="D25" s="151"/>
      <c r="E25" s="7">
        <v>0.93</v>
      </c>
      <c r="F25" s="20" t="s">
        <v>35</v>
      </c>
      <c r="G25" s="159" t="s">
        <v>111</v>
      </c>
      <c r="H25" s="159"/>
      <c r="I25" s="159"/>
      <c r="J25" s="142" t="s">
        <v>35</v>
      </c>
      <c r="K25" s="142"/>
    </row>
    <row r="26" spans="1:11" ht="51.75" customHeight="1" x14ac:dyDescent="0.15">
      <c r="B26" s="20" t="s">
        <v>144</v>
      </c>
      <c r="C26" s="149" t="s">
        <v>98</v>
      </c>
      <c r="D26" s="149"/>
      <c r="E26" s="7">
        <v>0.88</v>
      </c>
      <c r="F26" s="20" t="s">
        <v>35</v>
      </c>
      <c r="G26" s="160" t="s">
        <v>112</v>
      </c>
      <c r="H26" s="161"/>
      <c r="I26" s="162"/>
      <c r="J26" s="142" t="s">
        <v>35</v>
      </c>
      <c r="K26" s="142"/>
    </row>
    <row r="27" spans="1:11" ht="6.75" customHeight="1" x14ac:dyDescent="0.15">
      <c r="B27" s="23"/>
      <c r="C27" s="23"/>
      <c r="D27" s="23"/>
      <c r="E27" s="23"/>
      <c r="F27" s="23"/>
      <c r="G27" s="23"/>
      <c r="H27" s="23"/>
      <c r="I27" s="23"/>
      <c r="J27" s="23"/>
      <c r="K27" s="23"/>
    </row>
    <row r="28" spans="1:11" ht="18.75" customHeight="1" x14ac:dyDescent="0.15">
      <c r="A28" s="24" t="s">
        <v>145</v>
      </c>
      <c r="B28" s="24"/>
    </row>
    <row r="29" spans="1:11" ht="17.25" thickBot="1" x14ac:dyDescent="0.2">
      <c r="B29" s="145" t="s">
        <v>146</v>
      </c>
      <c r="C29" s="146"/>
      <c r="D29" s="25" t="s">
        <v>1</v>
      </c>
    </row>
    <row r="30" spans="1:11" ht="19.5" thickBot="1" x14ac:dyDescent="0.2">
      <c r="B30" s="147">
        <f>ROUNDDOWN('MPS(calc_process)_2'!G6, 0)</f>
        <v>401</v>
      </c>
      <c r="C30" s="148"/>
      <c r="D30" s="26" t="s">
        <v>51</v>
      </c>
    </row>
    <row r="31" spans="1:11" ht="20.100000000000001" customHeight="1" x14ac:dyDescent="0.15">
      <c r="B31" s="27"/>
      <c r="C31" s="27"/>
      <c r="F31" s="28"/>
      <c r="G31" s="28"/>
    </row>
    <row r="32" spans="1:11" ht="18.75" customHeight="1" x14ac:dyDescent="0.15">
      <c r="A32" s="16" t="s">
        <v>8</v>
      </c>
    </row>
    <row r="33" spans="2:10" ht="18" customHeight="1" x14ac:dyDescent="0.15">
      <c r="B33" s="29" t="s">
        <v>30</v>
      </c>
      <c r="C33" s="143" t="s">
        <v>31</v>
      </c>
      <c r="D33" s="143"/>
      <c r="E33" s="143"/>
      <c r="F33" s="143"/>
      <c r="G33" s="143"/>
      <c r="H33" s="143"/>
      <c r="I33" s="143"/>
      <c r="J33" s="30"/>
    </row>
    <row r="34" spans="2:10" ht="18" customHeight="1" x14ac:dyDescent="0.15">
      <c r="B34" s="29" t="s">
        <v>29</v>
      </c>
      <c r="C34" s="143" t="s">
        <v>32</v>
      </c>
      <c r="D34" s="143"/>
      <c r="E34" s="143"/>
      <c r="F34" s="143"/>
      <c r="G34" s="143"/>
      <c r="H34" s="143"/>
      <c r="I34" s="143"/>
      <c r="J34" s="30"/>
    </row>
    <row r="35" spans="2:10" ht="18" customHeight="1" x14ac:dyDescent="0.15">
      <c r="B35" s="29" t="s">
        <v>33</v>
      </c>
      <c r="C35" s="143" t="s">
        <v>34</v>
      </c>
      <c r="D35" s="143"/>
      <c r="E35" s="143"/>
      <c r="F35" s="143"/>
      <c r="G35" s="143"/>
      <c r="H35" s="143"/>
      <c r="I35" s="143"/>
      <c r="J35" s="30"/>
    </row>
  </sheetData>
  <sheetProtection algorithmName="SHA-512" hashValue="FyH0dfd/jbf0ixFpBmbi8DvBlLvcH1XS+/j2zq1B7O098BFmVAI0YK+1zJfSpm33q05OoI+1VSUUtNlQaoUiZA==" saltValue="fNDhdvrZmxGHXyfdAjRStw==" spinCount="100000" sheet="1" objects="1" scenarios="1" formatCells="0" formatRows="0"/>
  <mergeCells count="47">
    <mergeCell ref="B29:C29"/>
    <mergeCell ref="B30:C30"/>
    <mergeCell ref="C33:I33"/>
    <mergeCell ref="C34:I34"/>
    <mergeCell ref="C35:I35"/>
    <mergeCell ref="C25:D25"/>
    <mergeCell ref="G25:I25"/>
    <mergeCell ref="J25:K25"/>
    <mergeCell ref="C26:D26"/>
    <mergeCell ref="G26:I26"/>
    <mergeCell ref="J26:K26"/>
    <mergeCell ref="C23:D23"/>
    <mergeCell ref="G23:I23"/>
    <mergeCell ref="J23:K23"/>
    <mergeCell ref="C24:D24"/>
    <mergeCell ref="G24:I24"/>
    <mergeCell ref="J24:K24"/>
    <mergeCell ref="C21:D21"/>
    <mergeCell ref="G21:I21"/>
    <mergeCell ref="J21:K21"/>
    <mergeCell ref="C22:D22"/>
    <mergeCell ref="G22:I22"/>
    <mergeCell ref="J22:K22"/>
    <mergeCell ref="C19:D19"/>
    <mergeCell ref="G19:I19"/>
    <mergeCell ref="J19:K19"/>
    <mergeCell ref="C20:D20"/>
    <mergeCell ref="G20:I20"/>
    <mergeCell ref="J20:K20"/>
    <mergeCell ref="C17:D17"/>
    <mergeCell ref="G17:I17"/>
    <mergeCell ref="J17:K17"/>
    <mergeCell ref="C18:D18"/>
    <mergeCell ref="G18:I18"/>
    <mergeCell ref="J18:K18"/>
    <mergeCell ref="C15:D15"/>
    <mergeCell ref="G15:I15"/>
    <mergeCell ref="J15:K15"/>
    <mergeCell ref="C16:D16"/>
    <mergeCell ref="G16:I16"/>
    <mergeCell ref="J16:K16"/>
    <mergeCell ref="C13:D13"/>
    <mergeCell ref="G13:I13"/>
    <mergeCell ref="J13:K13"/>
    <mergeCell ref="C14:D14"/>
    <mergeCell ref="G14:I14"/>
    <mergeCell ref="J14:K14"/>
  </mergeCells>
  <phoneticPr fontId="28"/>
  <pageMargins left="0.70866141732283472" right="0.70866141732283472" top="0.42" bottom="0.45" header="0.31496062992125984" footer="0.31496062992125984"/>
  <pageSetup paperSize="9" scale="3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3979B-3C92-4745-9E72-FF0AC0266B5D}">
  <sheetPr>
    <tabColor theme="3" tint="0.39997558519241921"/>
  </sheetPr>
  <dimension ref="A1:K51"/>
  <sheetViews>
    <sheetView showGridLines="0" view="pageBreakPreview" zoomScale="70" zoomScaleNormal="100" zoomScaleSheetLayoutView="70" workbookViewId="0"/>
  </sheetViews>
  <sheetFormatPr defaultColWidth="9" defaultRowHeight="14.25" x14ac:dyDescent="0.15"/>
  <cols>
    <col min="1" max="4" width="3.625" style="11" customWidth="1"/>
    <col min="5" max="5" width="53.375" style="11" customWidth="1"/>
    <col min="6" max="6" width="21.375" style="11" customWidth="1"/>
    <col min="7" max="7" width="20.25" style="11" customWidth="1"/>
    <col min="8" max="8" width="14.625" style="11" customWidth="1"/>
    <col min="9" max="9" width="14.75" style="31" customWidth="1"/>
    <col min="10" max="16384" width="9" style="11"/>
  </cols>
  <sheetData>
    <row r="1" spans="1:11" ht="18" customHeight="1" x14ac:dyDescent="0.15">
      <c r="I1" s="12" t="str">
        <f>'MPS(input)_2'!K1</f>
        <v>Monitoring Spreadsheet: JCM_TH_AM010_ver01.0</v>
      </c>
    </row>
    <row r="2" spans="1:11" ht="18" customHeight="1" x14ac:dyDescent="0.15">
      <c r="I2" s="12" t="str">
        <f>'MPS(input)_2'!K2</f>
        <v>Reference Number: TH018</v>
      </c>
    </row>
    <row r="3" spans="1:11" ht="27.75" customHeight="1" x14ac:dyDescent="0.15">
      <c r="A3" s="166" t="s">
        <v>147</v>
      </c>
      <c r="B3" s="166"/>
      <c r="C3" s="166"/>
      <c r="D3" s="166"/>
      <c r="E3" s="166"/>
      <c r="F3" s="166"/>
      <c r="G3" s="166"/>
      <c r="H3" s="166"/>
      <c r="I3" s="166"/>
    </row>
    <row r="4" spans="1:11" ht="11.25" customHeight="1" thickBot="1" x14ac:dyDescent="0.2"/>
    <row r="5" spans="1:11" ht="18.75" customHeight="1" thickBot="1" x14ac:dyDescent="0.2">
      <c r="A5" s="32" t="s">
        <v>2</v>
      </c>
      <c r="B5" s="33"/>
      <c r="C5" s="33"/>
      <c r="D5" s="33"/>
      <c r="E5" s="34"/>
      <c r="F5" s="35" t="s">
        <v>6</v>
      </c>
      <c r="G5" s="36" t="s">
        <v>0</v>
      </c>
      <c r="H5" s="36" t="s">
        <v>1</v>
      </c>
      <c r="I5" s="37" t="s">
        <v>7</v>
      </c>
    </row>
    <row r="6" spans="1:11" ht="18.75" customHeight="1" thickBot="1" x14ac:dyDescent="0.2">
      <c r="A6" s="38"/>
      <c r="B6" s="39" t="s">
        <v>58</v>
      </c>
      <c r="C6" s="39"/>
      <c r="D6" s="40"/>
      <c r="E6" s="41"/>
      <c r="F6" s="42" t="s">
        <v>76</v>
      </c>
      <c r="G6" s="43">
        <f>G13-G27</f>
        <v>401.16396674250007</v>
      </c>
      <c r="H6" s="44" t="s">
        <v>39</v>
      </c>
      <c r="I6" s="45" t="s">
        <v>42</v>
      </c>
    </row>
    <row r="7" spans="1:11" ht="18.75" customHeight="1" x14ac:dyDescent="0.15">
      <c r="A7" s="46" t="s">
        <v>3</v>
      </c>
      <c r="B7" s="47"/>
      <c r="C7" s="47"/>
      <c r="D7" s="48"/>
      <c r="E7" s="49"/>
      <c r="F7" s="50"/>
      <c r="G7" s="51"/>
      <c r="H7" s="50"/>
      <c r="I7" s="52"/>
      <c r="J7" s="53"/>
      <c r="K7" s="53"/>
    </row>
    <row r="8" spans="1:11" ht="18.75" customHeight="1" x14ac:dyDescent="0.15">
      <c r="A8" s="54"/>
      <c r="B8" s="55" t="s">
        <v>96</v>
      </c>
      <c r="C8" s="56"/>
      <c r="D8" s="56"/>
      <c r="E8" s="57"/>
      <c r="F8" s="58" t="s">
        <v>69</v>
      </c>
      <c r="G8" s="59">
        <f>'MPS(input)_2'!E23</f>
        <v>0</v>
      </c>
      <c r="H8" s="60" t="s">
        <v>35</v>
      </c>
      <c r="I8" s="61" t="s">
        <v>63</v>
      </c>
    </row>
    <row r="9" spans="1:11" ht="18.75" customHeight="1" x14ac:dyDescent="0.15">
      <c r="A9" s="54"/>
      <c r="B9" s="55" t="s">
        <v>62</v>
      </c>
      <c r="C9" s="56"/>
      <c r="D9" s="56"/>
      <c r="E9" s="57"/>
      <c r="F9" s="58" t="s">
        <v>69</v>
      </c>
      <c r="G9" s="59">
        <f>'MPS(input)_2'!E24</f>
        <v>0.89</v>
      </c>
      <c r="H9" s="60" t="s">
        <v>35</v>
      </c>
      <c r="I9" s="45" t="s">
        <v>64</v>
      </c>
    </row>
    <row r="10" spans="1:11" ht="18.75" customHeight="1" x14ac:dyDescent="0.15">
      <c r="A10" s="54"/>
      <c r="B10" s="55" t="s">
        <v>97</v>
      </c>
      <c r="C10" s="56"/>
      <c r="D10" s="56"/>
      <c r="E10" s="57"/>
      <c r="F10" s="58" t="s">
        <v>69</v>
      </c>
      <c r="G10" s="59">
        <f>'MPS(input)_2'!E25</f>
        <v>0.93</v>
      </c>
      <c r="H10" s="60" t="s">
        <v>35</v>
      </c>
      <c r="I10" s="62" t="s">
        <v>65</v>
      </c>
    </row>
    <row r="11" spans="1:11" ht="18.75" customHeight="1" x14ac:dyDescent="0.15">
      <c r="A11" s="54"/>
      <c r="B11" s="55" t="s">
        <v>98</v>
      </c>
      <c r="C11" s="56"/>
      <c r="D11" s="56"/>
      <c r="E11" s="57"/>
      <c r="F11" s="58" t="s">
        <v>69</v>
      </c>
      <c r="G11" s="59">
        <f>'MPS(input)_2'!E26</f>
        <v>0.88</v>
      </c>
      <c r="H11" s="60" t="s">
        <v>35</v>
      </c>
      <c r="I11" s="63" t="s">
        <v>103</v>
      </c>
    </row>
    <row r="12" spans="1:11" ht="18.75" customHeight="1" thickBot="1" x14ac:dyDescent="0.2">
      <c r="A12" s="46" t="s">
        <v>4</v>
      </c>
      <c r="B12" s="64"/>
      <c r="C12" s="65"/>
      <c r="D12" s="66"/>
      <c r="E12" s="66"/>
      <c r="F12" s="66"/>
      <c r="G12" s="67"/>
      <c r="H12" s="67"/>
      <c r="I12" s="68"/>
    </row>
    <row r="13" spans="1:11" ht="18.75" customHeight="1" thickBot="1" x14ac:dyDescent="0.2">
      <c r="A13" s="69"/>
      <c r="B13" s="70" t="s">
        <v>59</v>
      </c>
      <c r="C13" s="71"/>
      <c r="D13" s="72"/>
      <c r="E13" s="72"/>
      <c r="F13" s="58" t="s">
        <v>69</v>
      </c>
      <c r="G13" s="73">
        <f>G14*G17*G20*G22/G23+G15*G18*G20*G22/G23+G16*G19*G21*G24/G25</f>
        <v>1372.5442741725001</v>
      </c>
      <c r="H13" s="74" t="s">
        <v>51</v>
      </c>
      <c r="I13" s="62" t="s">
        <v>52</v>
      </c>
    </row>
    <row r="14" spans="1:11" ht="32.450000000000003" customHeight="1" x14ac:dyDescent="0.15">
      <c r="A14" s="54"/>
      <c r="B14" s="75"/>
      <c r="C14" s="163" t="s">
        <v>99</v>
      </c>
      <c r="D14" s="164"/>
      <c r="E14" s="165"/>
      <c r="F14" s="76" t="s">
        <v>70</v>
      </c>
      <c r="G14" s="77">
        <f>'MPS(input)_2'!E8</f>
        <v>0</v>
      </c>
      <c r="H14" s="22" t="s">
        <v>53</v>
      </c>
      <c r="I14" s="78" t="s">
        <v>117</v>
      </c>
    </row>
    <row r="15" spans="1:11" ht="33" customHeight="1" x14ac:dyDescent="0.15">
      <c r="A15" s="54"/>
      <c r="B15" s="75"/>
      <c r="C15" s="163" t="s">
        <v>100</v>
      </c>
      <c r="D15" s="164"/>
      <c r="E15" s="165"/>
      <c r="F15" s="58" t="s">
        <v>71</v>
      </c>
      <c r="G15" s="79">
        <f>'MPS(input)_2'!E9</f>
        <v>0</v>
      </c>
      <c r="H15" s="22" t="s">
        <v>46</v>
      </c>
      <c r="I15" s="78" t="s">
        <v>117</v>
      </c>
    </row>
    <row r="16" spans="1:11" ht="33" customHeight="1" x14ac:dyDescent="0.15">
      <c r="A16" s="54"/>
      <c r="B16" s="75"/>
      <c r="C16" s="163" t="s">
        <v>101</v>
      </c>
      <c r="D16" s="164"/>
      <c r="E16" s="165"/>
      <c r="F16" s="76" t="s">
        <v>70</v>
      </c>
      <c r="G16" s="79">
        <f>'MPS(input)_2'!E10</f>
        <v>474513</v>
      </c>
      <c r="H16" s="22" t="s">
        <v>53</v>
      </c>
      <c r="I16" s="78" t="s">
        <v>116</v>
      </c>
    </row>
    <row r="17" spans="1:9" ht="33" customHeight="1" x14ac:dyDescent="0.15">
      <c r="A17" s="54"/>
      <c r="B17" s="80"/>
      <c r="C17" s="163" t="s">
        <v>66</v>
      </c>
      <c r="D17" s="164"/>
      <c r="E17" s="165"/>
      <c r="F17" s="76" t="s">
        <v>70</v>
      </c>
      <c r="G17" s="81">
        <f>'MPS(input)_2'!E15</f>
        <v>0</v>
      </c>
      <c r="H17" s="82" t="s">
        <v>54</v>
      </c>
      <c r="I17" s="83" t="s">
        <v>115</v>
      </c>
    </row>
    <row r="18" spans="1:9" ht="33" customHeight="1" x14ac:dyDescent="0.15">
      <c r="A18" s="54"/>
      <c r="B18" s="80"/>
      <c r="C18" s="163" t="s">
        <v>67</v>
      </c>
      <c r="D18" s="164"/>
      <c r="E18" s="165"/>
      <c r="F18" s="58" t="s">
        <v>71</v>
      </c>
      <c r="G18" s="84">
        <f>'MPS(input)_2'!E16</f>
        <v>0</v>
      </c>
      <c r="H18" s="85" t="s">
        <v>43</v>
      </c>
      <c r="I18" s="83" t="s">
        <v>115</v>
      </c>
    </row>
    <row r="19" spans="1:9" ht="33" customHeight="1" x14ac:dyDescent="0.15">
      <c r="A19" s="54"/>
      <c r="B19" s="80"/>
      <c r="C19" s="163" t="s">
        <v>68</v>
      </c>
      <c r="D19" s="164"/>
      <c r="E19" s="165"/>
      <c r="F19" s="76" t="s">
        <v>70</v>
      </c>
      <c r="G19" s="86">
        <f>'MPS(input)_2'!E17</f>
        <v>3.7699999999999997E-2</v>
      </c>
      <c r="H19" s="87" t="s">
        <v>54</v>
      </c>
      <c r="I19" s="88" t="s">
        <v>114</v>
      </c>
    </row>
    <row r="20" spans="1:9" ht="42" customHeight="1" x14ac:dyDescent="0.15">
      <c r="A20" s="54"/>
      <c r="B20" s="75"/>
      <c r="C20" s="89" t="s">
        <v>73</v>
      </c>
      <c r="D20" s="90"/>
      <c r="E20" s="90"/>
      <c r="F20" s="91" t="s">
        <v>72</v>
      </c>
      <c r="G20" s="92">
        <f>'MPS(input)_2'!E21</f>
        <v>0</v>
      </c>
      <c r="H20" s="93" t="s">
        <v>55</v>
      </c>
      <c r="I20" s="94" t="s">
        <v>122</v>
      </c>
    </row>
    <row r="21" spans="1:9" ht="42" customHeight="1" x14ac:dyDescent="0.15">
      <c r="A21" s="54"/>
      <c r="B21" s="70"/>
      <c r="C21" s="89" t="s">
        <v>94</v>
      </c>
      <c r="D21" s="90"/>
      <c r="E21" s="90"/>
      <c r="F21" s="91" t="s">
        <v>72</v>
      </c>
      <c r="G21" s="92">
        <f>'MPS(input)_2'!E22</f>
        <v>7.2599999999999998E-2</v>
      </c>
      <c r="H21" s="93" t="s">
        <v>55</v>
      </c>
      <c r="I21" s="94" t="s">
        <v>113</v>
      </c>
    </row>
    <row r="22" spans="1:9" ht="18.75" customHeight="1" x14ac:dyDescent="0.15">
      <c r="A22" s="69"/>
      <c r="B22" s="70"/>
      <c r="C22" s="95" t="s">
        <v>102</v>
      </c>
      <c r="D22" s="96"/>
      <c r="E22" s="96"/>
      <c r="F22" s="58" t="s">
        <v>69</v>
      </c>
      <c r="G22" s="97">
        <f>G8</f>
        <v>0</v>
      </c>
      <c r="H22" s="60" t="s">
        <v>35</v>
      </c>
      <c r="I22" s="63" t="s">
        <v>104</v>
      </c>
    </row>
    <row r="23" spans="1:9" ht="18.75" customHeight="1" x14ac:dyDescent="0.15">
      <c r="A23" s="69"/>
      <c r="B23" s="70"/>
      <c r="C23" s="95" t="s">
        <v>62</v>
      </c>
      <c r="D23" s="96"/>
      <c r="E23" s="96"/>
      <c r="F23" s="58" t="s">
        <v>69</v>
      </c>
      <c r="G23" s="97">
        <f>G9</f>
        <v>0.89</v>
      </c>
      <c r="H23" s="60" t="s">
        <v>35</v>
      </c>
      <c r="I23" s="63" t="s">
        <v>105</v>
      </c>
    </row>
    <row r="24" spans="1:9" ht="18.75" customHeight="1" x14ac:dyDescent="0.15">
      <c r="A24" s="54"/>
      <c r="B24" s="98"/>
      <c r="C24" s="95" t="s">
        <v>97</v>
      </c>
      <c r="D24" s="99"/>
      <c r="E24" s="100"/>
      <c r="F24" s="58" t="s">
        <v>69</v>
      </c>
      <c r="G24" s="97">
        <f>G10</f>
        <v>0.93</v>
      </c>
      <c r="H24" s="60" t="s">
        <v>35</v>
      </c>
      <c r="I24" s="62" t="s">
        <v>65</v>
      </c>
    </row>
    <row r="25" spans="1:9" ht="18.75" customHeight="1" x14ac:dyDescent="0.15">
      <c r="A25" s="54"/>
      <c r="B25" s="98"/>
      <c r="C25" s="95" t="s">
        <v>98</v>
      </c>
      <c r="D25" s="99"/>
      <c r="E25" s="100"/>
      <c r="F25" s="58" t="s">
        <v>69</v>
      </c>
      <c r="G25" s="97">
        <f>G11</f>
        <v>0.88</v>
      </c>
      <c r="H25" s="60" t="s">
        <v>35</v>
      </c>
      <c r="I25" s="62" t="s">
        <v>103</v>
      </c>
    </row>
    <row r="26" spans="1:9" ht="18.75" customHeight="1" thickBot="1" x14ac:dyDescent="0.2">
      <c r="A26" s="46" t="s">
        <v>5</v>
      </c>
      <c r="B26" s="101"/>
      <c r="C26" s="101"/>
      <c r="D26" s="101"/>
      <c r="E26" s="102"/>
      <c r="F26" s="103"/>
      <c r="G26" s="67"/>
      <c r="H26" s="104"/>
      <c r="I26" s="105"/>
    </row>
    <row r="27" spans="1:9" ht="18.75" customHeight="1" thickBot="1" x14ac:dyDescent="0.2">
      <c r="A27" s="54"/>
      <c r="B27" s="106" t="s">
        <v>110</v>
      </c>
      <c r="C27" s="107"/>
      <c r="D27" s="107"/>
      <c r="E27" s="108"/>
      <c r="F27" s="58" t="s">
        <v>69</v>
      </c>
      <c r="G27" s="109">
        <f>G28*G31*G34+G29*G32*G35+G30*G33*G36</f>
        <v>971.38030743000002</v>
      </c>
      <c r="H27" s="44" t="s">
        <v>39</v>
      </c>
      <c r="I27" s="110" t="s">
        <v>41</v>
      </c>
    </row>
    <row r="28" spans="1:9" ht="33" customHeight="1" x14ac:dyDescent="0.15">
      <c r="A28" s="54"/>
      <c r="B28" s="75"/>
      <c r="C28" s="163" t="s">
        <v>99</v>
      </c>
      <c r="D28" s="164"/>
      <c r="E28" s="165"/>
      <c r="F28" s="76" t="s">
        <v>70</v>
      </c>
      <c r="G28" s="111">
        <f>'MPS(input)_2'!E8</f>
        <v>0</v>
      </c>
      <c r="H28" s="22" t="s">
        <v>53</v>
      </c>
      <c r="I28" s="78" t="s">
        <v>117</v>
      </c>
    </row>
    <row r="29" spans="1:9" ht="33" customHeight="1" x14ac:dyDescent="0.15">
      <c r="A29" s="54"/>
      <c r="B29" s="75"/>
      <c r="C29" s="163" t="s">
        <v>100</v>
      </c>
      <c r="D29" s="164"/>
      <c r="E29" s="165"/>
      <c r="F29" s="58" t="s">
        <v>71</v>
      </c>
      <c r="G29" s="111">
        <f>'MPS(input)_2'!E9</f>
        <v>0</v>
      </c>
      <c r="H29" s="22" t="s">
        <v>46</v>
      </c>
      <c r="I29" s="78" t="s">
        <v>117</v>
      </c>
    </row>
    <row r="30" spans="1:9" ht="33" customHeight="1" x14ac:dyDescent="0.15">
      <c r="A30" s="54"/>
      <c r="B30" s="75"/>
      <c r="C30" s="163" t="s">
        <v>106</v>
      </c>
      <c r="D30" s="164"/>
      <c r="E30" s="165"/>
      <c r="F30" s="76" t="s">
        <v>70</v>
      </c>
      <c r="G30" s="111">
        <f>'MPS(input)_2'!E10</f>
        <v>474513</v>
      </c>
      <c r="H30" s="22" t="s">
        <v>53</v>
      </c>
      <c r="I30" s="78" t="s">
        <v>116</v>
      </c>
    </row>
    <row r="31" spans="1:9" ht="33" customHeight="1" x14ac:dyDescent="0.15">
      <c r="A31" s="54"/>
      <c r="B31" s="75"/>
      <c r="C31" s="163" t="s">
        <v>66</v>
      </c>
      <c r="D31" s="164"/>
      <c r="E31" s="165"/>
      <c r="F31" s="76" t="s">
        <v>70</v>
      </c>
      <c r="G31" s="112">
        <f>'MPS(input)_2'!E15</f>
        <v>0</v>
      </c>
      <c r="H31" s="82" t="s">
        <v>54</v>
      </c>
      <c r="I31" s="83" t="s">
        <v>115</v>
      </c>
    </row>
    <row r="32" spans="1:9" ht="33" customHeight="1" x14ac:dyDescent="0.15">
      <c r="A32" s="54"/>
      <c r="B32" s="75"/>
      <c r="C32" s="163" t="s">
        <v>67</v>
      </c>
      <c r="D32" s="164"/>
      <c r="E32" s="165"/>
      <c r="F32" s="58" t="s">
        <v>71</v>
      </c>
      <c r="G32" s="113">
        <f>'MPS(input)_2'!E16</f>
        <v>0</v>
      </c>
      <c r="H32" s="85" t="s">
        <v>43</v>
      </c>
      <c r="I32" s="83" t="s">
        <v>115</v>
      </c>
    </row>
    <row r="33" spans="1:9" ht="33" customHeight="1" x14ac:dyDescent="0.15">
      <c r="A33" s="54"/>
      <c r="B33" s="75"/>
      <c r="C33" s="163" t="s">
        <v>68</v>
      </c>
      <c r="D33" s="164"/>
      <c r="E33" s="165"/>
      <c r="F33" s="76" t="s">
        <v>70</v>
      </c>
      <c r="G33" s="112">
        <f>'MPS(input)_2'!E17</f>
        <v>3.7699999999999997E-2</v>
      </c>
      <c r="H33" s="87" t="s">
        <v>54</v>
      </c>
      <c r="I33" s="88" t="s">
        <v>114</v>
      </c>
    </row>
    <row r="34" spans="1:9" ht="33" customHeight="1" x14ac:dyDescent="0.15">
      <c r="A34" s="54"/>
      <c r="B34" s="75"/>
      <c r="C34" s="163" t="s">
        <v>107</v>
      </c>
      <c r="D34" s="164"/>
      <c r="E34" s="165"/>
      <c r="F34" s="76" t="s">
        <v>70</v>
      </c>
      <c r="G34" s="112">
        <f>'MPS(input)_2'!E18</f>
        <v>0</v>
      </c>
      <c r="H34" s="74" t="s">
        <v>55</v>
      </c>
      <c r="I34" s="114" t="s">
        <v>119</v>
      </c>
    </row>
    <row r="35" spans="1:9" ht="33" customHeight="1" x14ac:dyDescent="0.15">
      <c r="A35" s="54"/>
      <c r="B35" s="75"/>
      <c r="C35" s="163" t="s">
        <v>108</v>
      </c>
      <c r="D35" s="164"/>
      <c r="E35" s="165"/>
      <c r="F35" s="58" t="s">
        <v>71</v>
      </c>
      <c r="G35" s="112">
        <f>'MPS(input)_2'!E19</f>
        <v>0</v>
      </c>
      <c r="H35" s="74" t="s">
        <v>55</v>
      </c>
      <c r="I35" s="114" t="s">
        <v>119</v>
      </c>
    </row>
    <row r="36" spans="1:9" ht="33" customHeight="1" x14ac:dyDescent="0.15">
      <c r="A36" s="54"/>
      <c r="B36" s="75"/>
      <c r="C36" s="163" t="s">
        <v>109</v>
      </c>
      <c r="D36" s="164"/>
      <c r="E36" s="165"/>
      <c r="F36" s="76" t="s">
        <v>70</v>
      </c>
      <c r="G36" s="112">
        <f>'MPS(input)_2'!E20</f>
        <v>5.4300000000000001E-2</v>
      </c>
      <c r="H36" s="74" t="s">
        <v>55</v>
      </c>
      <c r="I36" s="114" t="s">
        <v>118</v>
      </c>
    </row>
    <row r="37" spans="1:9" x14ac:dyDescent="0.15">
      <c r="A37" s="115"/>
      <c r="B37" s="115"/>
      <c r="C37" s="116"/>
      <c r="D37" s="115"/>
      <c r="E37" s="116"/>
      <c r="F37" s="117"/>
      <c r="G37" s="118"/>
      <c r="H37" s="118"/>
      <c r="I37" s="119"/>
    </row>
    <row r="38" spans="1:9" ht="21.75" customHeight="1" x14ac:dyDescent="0.15">
      <c r="E38" s="115" t="s">
        <v>77</v>
      </c>
      <c r="F38" s="27"/>
    </row>
    <row r="39" spans="1:9" ht="33.75" customHeight="1" x14ac:dyDescent="0.15">
      <c r="E39" s="120" t="s">
        <v>78</v>
      </c>
      <c r="F39" s="121">
        <v>3.3099999999999997E-2</v>
      </c>
      <c r="G39" s="122" t="s">
        <v>79</v>
      </c>
      <c r="H39" s="123"/>
    </row>
    <row r="40" spans="1:9" ht="33.75" customHeight="1" x14ac:dyDescent="0.15">
      <c r="E40" s="124" t="s">
        <v>80</v>
      </c>
      <c r="F40" s="125">
        <v>44.8</v>
      </c>
      <c r="G40" s="122" t="s">
        <v>43</v>
      </c>
      <c r="H40" s="123"/>
    </row>
    <row r="41" spans="1:9" ht="33.75" customHeight="1" x14ac:dyDescent="0.15">
      <c r="E41" s="124" t="s">
        <v>82</v>
      </c>
      <c r="F41" s="125">
        <v>41.4</v>
      </c>
      <c r="G41" s="122" t="s">
        <v>43</v>
      </c>
      <c r="H41" s="115"/>
    </row>
    <row r="42" spans="1:9" ht="33.75" customHeight="1" x14ac:dyDescent="0.15">
      <c r="E42" s="126"/>
      <c r="F42" s="126"/>
      <c r="G42" s="115"/>
      <c r="H42" s="115"/>
    </row>
    <row r="43" spans="1:9" ht="33.75" customHeight="1" x14ac:dyDescent="0.15">
      <c r="E43" s="126"/>
      <c r="F43" s="127" t="s">
        <v>84</v>
      </c>
      <c r="G43" s="127" t="s">
        <v>85</v>
      </c>
      <c r="H43" s="115"/>
    </row>
    <row r="44" spans="1:9" ht="33.75" customHeight="1" x14ac:dyDescent="0.15">
      <c r="E44" s="120" t="s">
        <v>86</v>
      </c>
      <c r="F44" s="128">
        <v>5.4300000000000001E-2</v>
      </c>
      <c r="G44" s="128">
        <v>5.6099999999999997E-2</v>
      </c>
      <c r="H44" s="129" t="s">
        <v>55</v>
      </c>
    </row>
    <row r="45" spans="1:9" ht="33.75" customHeight="1" x14ac:dyDescent="0.15">
      <c r="E45" s="120" t="s">
        <v>88</v>
      </c>
      <c r="F45" s="128">
        <v>6.1600000000000002E-2</v>
      </c>
      <c r="G45" s="128">
        <v>6.3100000000000003E-2</v>
      </c>
      <c r="H45" s="129" t="s">
        <v>55</v>
      </c>
    </row>
    <row r="46" spans="1:9" s="31" customFormat="1" ht="33.75" customHeight="1" x14ac:dyDescent="0.15">
      <c r="E46" s="120" t="s">
        <v>90</v>
      </c>
      <c r="F46" s="128">
        <v>7.2599999999999998E-2</v>
      </c>
      <c r="G46" s="128">
        <v>7.4099999999999999E-2</v>
      </c>
      <c r="H46" s="129" t="s">
        <v>55</v>
      </c>
    </row>
    <row r="47" spans="1:9" s="31" customFormat="1" ht="33.75" customHeight="1" x14ac:dyDescent="0.15">
      <c r="E47" s="120" t="s">
        <v>91</v>
      </c>
      <c r="F47" s="128">
        <v>7.0800000000000002E-2</v>
      </c>
      <c r="G47" s="128">
        <v>7.1900000000000006E-2</v>
      </c>
      <c r="H47" s="129" t="s">
        <v>55</v>
      </c>
    </row>
    <row r="48" spans="1:9" s="31" customFormat="1" ht="33.75" customHeight="1" x14ac:dyDescent="0.15">
      <c r="E48" s="120" t="s">
        <v>92</v>
      </c>
      <c r="F48" s="128">
        <v>7.5499999999999998E-2</v>
      </c>
      <c r="G48" s="127">
        <v>7.7399999999999997E-2</v>
      </c>
      <c r="H48" s="129" t="s">
        <v>55</v>
      </c>
    </row>
    <row r="49" spans="5:8" ht="33.75" customHeight="1" x14ac:dyDescent="0.15">
      <c r="E49" s="120" t="s">
        <v>93</v>
      </c>
      <c r="F49" s="128">
        <v>9.0899999999999995E-2</v>
      </c>
      <c r="G49" s="128">
        <v>0.10100000000000001</v>
      </c>
      <c r="H49" s="129" t="s">
        <v>55</v>
      </c>
    </row>
    <row r="50" spans="5:8" ht="33.75" customHeight="1" x14ac:dyDescent="0.15"/>
    <row r="51" spans="5:8" ht="33.75" customHeight="1" x14ac:dyDescent="0.15">
      <c r="E51" s="120" t="s">
        <v>95</v>
      </c>
      <c r="F51" s="130">
        <v>0.89</v>
      </c>
    </row>
  </sheetData>
  <sheetProtection algorithmName="SHA-512" hashValue="66Fl9rwAjb94KUWWpI8fwB3uKLEdJUQmPNvy+EFYLUpB5ur/U3Fx4erog+3I7hniEE5scZDxeYCtWlMuIgB8WQ==" saltValue="KJO3fS27RdeBnuhhmyAQWA==" spinCount="100000" sheet="1" objects="1" scenarios="1"/>
  <mergeCells count="16">
    <mergeCell ref="C33:E33"/>
    <mergeCell ref="C34:E34"/>
    <mergeCell ref="C35:E35"/>
    <mergeCell ref="C36:E36"/>
    <mergeCell ref="C19:E19"/>
    <mergeCell ref="C28:E28"/>
    <mergeCell ref="C29:E29"/>
    <mergeCell ref="C30:E30"/>
    <mergeCell ref="C31:E31"/>
    <mergeCell ref="C32:E32"/>
    <mergeCell ref="C18:E18"/>
    <mergeCell ref="A3:I3"/>
    <mergeCell ref="C14:E14"/>
    <mergeCell ref="C15:E15"/>
    <mergeCell ref="C16:E16"/>
    <mergeCell ref="C17:E17"/>
  </mergeCells>
  <phoneticPr fontId="28"/>
  <pageMargins left="0.70866141732283472" right="0.70866141732283472" top="0.44" bottom="0.46" header="0.31496062992125984" footer="0.31496062992125984"/>
  <pageSetup paperSize="9" scale="63" fitToHeight="2" orientation="portrait" r:id="rId1"/>
  <rowBreaks count="1" manualBreakCount="1">
    <brk id="36"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E4DD5-11AA-4846-A37C-DC260F15B48A}">
  <sheetPr>
    <tabColor theme="3" tint="0.39997558519241921"/>
  </sheetPr>
  <dimension ref="A1:C12"/>
  <sheetViews>
    <sheetView showGridLines="0" view="pageBreakPreview" zoomScale="80" zoomScaleNormal="80" zoomScaleSheetLayoutView="80" workbookViewId="0"/>
  </sheetViews>
  <sheetFormatPr defaultColWidth="9" defaultRowHeight="13.5" x14ac:dyDescent="0.15"/>
  <cols>
    <col min="1" max="1" width="3.625" style="1" customWidth="1"/>
    <col min="2" max="2" width="36.375" style="1" customWidth="1"/>
    <col min="3" max="3" width="49.125" style="1" customWidth="1"/>
    <col min="4" max="16384" width="9" style="1"/>
  </cols>
  <sheetData>
    <row r="1" spans="1:3" ht="18" customHeight="1" x14ac:dyDescent="0.15">
      <c r="C1" s="2" t="str">
        <f>'MPS(input)_2'!K1</f>
        <v>Monitoring Spreadsheet: JCM_TH_AM010_ver01.0</v>
      </c>
    </row>
    <row r="2" spans="1:3" ht="18" customHeight="1" x14ac:dyDescent="0.15">
      <c r="C2" s="2" t="str">
        <f>'MPS(input)_2'!K2</f>
        <v>Reference Number: TH018</v>
      </c>
    </row>
    <row r="3" spans="1:3" ht="24.75" customHeight="1" x14ac:dyDescent="0.15">
      <c r="A3" s="167" t="s">
        <v>149</v>
      </c>
      <c r="B3" s="167"/>
      <c r="C3" s="167"/>
    </row>
    <row r="5" spans="1:3" ht="21" customHeight="1" x14ac:dyDescent="0.15">
      <c r="B5" s="3" t="s">
        <v>150</v>
      </c>
      <c r="C5" s="3" t="s">
        <v>151</v>
      </c>
    </row>
    <row r="6" spans="1:3" ht="85.15" customHeight="1" x14ac:dyDescent="0.15">
      <c r="B6" s="141" t="s">
        <v>162</v>
      </c>
      <c r="C6" s="141" t="s">
        <v>163</v>
      </c>
    </row>
    <row r="7" spans="1:3" ht="54.75" customHeight="1" x14ac:dyDescent="0.15">
      <c r="B7" s="141" t="s">
        <v>164</v>
      </c>
      <c r="C7" s="141" t="s">
        <v>165</v>
      </c>
    </row>
    <row r="8" spans="1:3" ht="78.95" customHeight="1" x14ac:dyDescent="0.15">
      <c r="B8" s="141" t="s">
        <v>166</v>
      </c>
      <c r="C8" s="141" t="s">
        <v>167</v>
      </c>
    </row>
    <row r="9" spans="1:3" ht="54.75" customHeight="1" x14ac:dyDescent="0.15">
      <c r="B9" s="4"/>
      <c r="C9" s="4"/>
    </row>
    <row r="10" spans="1:3" ht="54.75" customHeight="1" x14ac:dyDescent="0.15">
      <c r="B10" s="4"/>
      <c r="C10" s="4"/>
    </row>
    <row r="11" spans="1:3" ht="54.75" customHeight="1" x14ac:dyDescent="0.15">
      <c r="B11" s="4"/>
      <c r="C11" s="4"/>
    </row>
    <row r="12" spans="1:3" ht="54.75" customHeight="1" x14ac:dyDescent="0.15">
      <c r="B12" s="4"/>
      <c r="C12" s="4"/>
    </row>
  </sheetData>
  <sheetProtection algorithmName="SHA-512" hashValue="2yB89XsjeAHXXjQ4LgmRXMavU9nX21lQwPv0oOwUe0bhjNVvGlHwrZQK+PdFyzZEZuXnF6OHhYixNgNbR6uNLg==" saltValue="lXUUfhwMkcGxxJZBW9jk2w==" spinCount="100000" sheet="1" formatCells="0" formatRows="0" insertRows="0"/>
  <mergeCells count="1">
    <mergeCell ref="A3:C3"/>
  </mergeCells>
  <phoneticPr fontId="28"/>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E2633-3A2A-461C-8554-7EC49C889714}">
  <sheetPr>
    <tabColor theme="5" tint="0.39997558519241921"/>
  </sheetPr>
  <dimension ref="A1:L35"/>
  <sheetViews>
    <sheetView showGridLines="0" view="pageBreakPreview" zoomScale="70" zoomScaleNormal="60" zoomScaleSheetLayoutView="70" workbookViewId="0"/>
  </sheetViews>
  <sheetFormatPr defaultColWidth="9" defaultRowHeight="14.25" x14ac:dyDescent="0.15"/>
  <cols>
    <col min="1" max="1" width="3.625" style="11" customWidth="1"/>
    <col min="2" max="2" width="19.5" style="11" customWidth="1"/>
    <col min="3" max="3" width="15.625" style="11" customWidth="1"/>
    <col min="4" max="4" width="16.875" style="11" customWidth="1"/>
    <col min="5" max="5" width="32.625" style="11" customWidth="1"/>
    <col min="6" max="6" width="15.375" style="11" customWidth="1"/>
    <col min="7" max="7" width="13.125" style="11" customWidth="1"/>
    <col min="8" max="8" width="15.5" style="11" customWidth="1"/>
    <col min="9" max="9" width="18.375" style="11" bestFit="1" customWidth="1"/>
    <col min="10" max="10" width="111" style="11" customWidth="1"/>
    <col min="11" max="11" width="20.625" style="11" customWidth="1"/>
    <col min="12" max="12" width="39.75" style="11" customWidth="1"/>
    <col min="13" max="16384" width="9" style="11"/>
  </cols>
  <sheetData>
    <row r="1" spans="1:12" ht="18" customHeight="1" x14ac:dyDescent="0.15">
      <c r="L1" s="12" t="str">
        <f>'MPS(input)_2'!K1</f>
        <v>Monitoring Spreadsheet: JCM_TH_AM010_ver01.0</v>
      </c>
    </row>
    <row r="2" spans="1:12" ht="18" customHeight="1" x14ac:dyDescent="0.15">
      <c r="L2" s="12" t="str">
        <f>'MPS(input)_2'!K2</f>
        <v>Reference Number: TH018</v>
      </c>
    </row>
    <row r="3" spans="1:12" s="15" customFormat="1" ht="27.75" customHeight="1" x14ac:dyDescent="0.15">
      <c r="A3" s="139" t="s">
        <v>152</v>
      </c>
      <c r="B3" s="139"/>
      <c r="C3" s="139"/>
      <c r="D3" s="139"/>
      <c r="E3" s="139"/>
      <c r="F3" s="139"/>
      <c r="G3" s="139"/>
      <c r="H3" s="139"/>
      <c r="I3" s="139"/>
      <c r="J3" s="139"/>
      <c r="K3" s="139"/>
      <c r="L3" s="14"/>
    </row>
    <row r="5" spans="1:12" ht="18.75" customHeight="1" x14ac:dyDescent="0.15">
      <c r="A5" s="16" t="s">
        <v>153</v>
      </c>
      <c r="B5" s="16"/>
      <c r="C5" s="16"/>
    </row>
    <row r="6" spans="1:12" ht="18.75" customHeight="1" x14ac:dyDescent="0.15">
      <c r="A6" s="16"/>
      <c r="B6" s="138" t="s">
        <v>9</v>
      </c>
      <c r="C6" s="138" t="s">
        <v>157</v>
      </c>
      <c r="D6" s="138" t="s">
        <v>11</v>
      </c>
      <c r="E6" s="138" t="s">
        <v>12</v>
      </c>
      <c r="F6" s="138" t="s">
        <v>13</v>
      </c>
      <c r="G6" s="138" t="s">
        <v>14</v>
      </c>
      <c r="H6" s="138" t="s">
        <v>15</v>
      </c>
      <c r="I6" s="138" t="s">
        <v>16</v>
      </c>
      <c r="J6" s="138" t="s">
        <v>17</v>
      </c>
      <c r="K6" s="138" t="s">
        <v>18</v>
      </c>
      <c r="L6" s="138" t="s">
        <v>18</v>
      </c>
    </row>
    <row r="7" spans="1:12" s="18" customFormat="1" ht="39" customHeight="1" x14ac:dyDescent="0.15">
      <c r="B7" s="138" t="s">
        <v>156</v>
      </c>
      <c r="C7" s="138" t="s">
        <v>19</v>
      </c>
      <c r="D7" s="138" t="s">
        <v>20</v>
      </c>
      <c r="E7" s="138" t="s">
        <v>21</v>
      </c>
      <c r="F7" s="138" t="s">
        <v>160</v>
      </c>
      <c r="G7" s="138" t="s">
        <v>1</v>
      </c>
      <c r="H7" s="138" t="s">
        <v>24</v>
      </c>
      <c r="I7" s="138" t="s">
        <v>25</v>
      </c>
      <c r="J7" s="138" t="s">
        <v>26</v>
      </c>
      <c r="K7" s="138" t="s">
        <v>27</v>
      </c>
      <c r="L7" s="138" t="s">
        <v>28</v>
      </c>
    </row>
    <row r="8" spans="1:12" ht="254.45" customHeight="1" x14ac:dyDescent="0.15">
      <c r="B8" s="134"/>
      <c r="C8" s="19" t="s">
        <v>37</v>
      </c>
      <c r="D8" s="20" t="s">
        <v>117</v>
      </c>
      <c r="E8" s="137" t="s">
        <v>125</v>
      </c>
      <c r="F8" s="8"/>
      <c r="G8" s="137" t="s">
        <v>126</v>
      </c>
      <c r="H8" s="9" t="s">
        <v>44</v>
      </c>
      <c r="I8" s="9" t="s">
        <v>45</v>
      </c>
      <c r="J8" s="10" t="s">
        <v>127</v>
      </c>
      <c r="K8" s="10" t="s">
        <v>38</v>
      </c>
      <c r="L8" s="10" t="s">
        <v>56</v>
      </c>
    </row>
    <row r="9" spans="1:12" ht="249.95" customHeight="1" x14ac:dyDescent="0.15">
      <c r="B9" s="134"/>
      <c r="C9" s="19" t="s">
        <v>49</v>
      </c>
      <c r="D9" s="20" t="s">
        <v>117</v>
      </c>
      <c r="E9" s="137" t="s">
        <v>128</v>
      </c>
      <c r="F9" s="8"/>
      <c r="G9" s="137" t="s">
        <v>46</v>
      </c>
      <c r="H9" s="9" t="s">
        <v>44</v>
      </c>
      <c r="I9" s="9" t="s">
        <v>45</v>
      </c>
      <c r="J9" s="10" t="s">
        <v>127</v>
      </c>
      <c r="K9" s="10" t="s">
        <v>38</v>
      </c>
      <c r="L9" s="10" t="s">
        <v>61</v>
      </c>
    </row>
    <row r="10" spans="1:12" ht="264.95" customHeight="1" x14ac:dyDescent="0.15">
      <c r="B10" s="134" t="s">
        <v>161</v>
      </c>
      <c r="C10" s="19" t="s">
        <v>60</v>
      </c>
      <c r="D10" s="20" t="s">
        <v>116</v>
      </c>
      <c r="E10" s="137" t="s">
        <v>129</v>
      </c>
      <c r="F10" s="8"/>
      <c r="G10" s="137" t="s">
        <v>126</v>
      </c>
      <c r="H10" s="9" t="s">
        <v>44</v>
      </c>
      <c r="I10" s="9" t="s">
        <v>45</v>
      </c>
      <c r="J10" s="10" t="s">
        <v>127</v>
      </c>
      <c r="K10" s="10" t="s">
        <v>38</v>
      </c>
      <c r="L10" s="10" t="s">
        <v>56</v>
      </c>
    </row>
    <row r="11" spans="1:12" ht="8.25" customHeight="1" x14ac:dyDescent="0.15"/>
    <row r="12" spans="1:12" ht="20.100000000000001" customHeight="1" x14ac:dyDescent="0.15">
      <c r="A12" s="16" t="s">
        <v>154</v>
      </c>
    </row>
    <row r="13" spans="1:12" ht="20.100000000000001" customHeight="1" x14ac:dyDescent="0.15">
      <c r="B13" s="183" t="s">
        <v>9</v>
      </c>
      <c r="C13" s="180"/>
      <c r="D13" s="144" t="s">
        <v>10</v>
      </c>
      <c r="E13" s="144"/>
      <c r="F13" s="138" t="s">
        <v>11</v>
      </c>
      <c r="G13" s="138" t="s">
        <v>12</v>
      </c>
      <c r="H13" s="144" t="s">
        <v>13</v>
      </c>
      <c r="I13" s="144"/>
      <c r="J13" s="144"/>
      <c r="K13" s="144" t="s">
        <v>14</v>
      </c>
      <c r="L13" s="144"/>
    </row>
    <row r="14" spans="1:12" ht="39" customHeight="1" x14ac:dyDescent="0.15">
      <c r="B14" s="183" t="s">
        <v>20</v>
      </c>
      <c r="C14" s="180"/>
      <c r="D14" s="144" t="s">
        <v>21</v>
      </c>
      <c r="E14" s="144"/>
      <c r="F14" s="138" t="s">
        <v>22</v>
      </c>
      <c r="G14" s="138" t="s">
        <v>1</v>
      </c>
      <c r="H14" s="144" t="s">
        <v>25</v>
      </c>
      <c r="I14" s="144"/>
      <c r="J14" s="144"/>
      <c r="K14" s="144" t="s">
        <v>28</v>
      </c>
      <c r="L14" s="144"/>
    </row>
    <row r="15" spans="1:12" ht="64.5" customHeight="1" x14ac:dyDescent="0.15">
      <c r="B15" s="178" t="s">
        <v>115</v>
      </c>
      <c r="C15" s="179"/>
      <c r="D15" s="150" t="s">
        <v>131</v>
      </c>
      <c r="E15" s="151"/>
      <c r="F15" s="131">
        <f>'MPS(input)_2'!E15</f>
        <v>0</v>
      </c>
      <c r="G15" s="137" t="s">
        <v>132</v>
      </c>
      <c r="H15" s="168" t="str">
        <f>'MPS(input)_2'!G15</f>
        <v>(1) Net calorific value (lower heating value) provided by fuel supplier, (2) IPCC default values at the lower limit in Table 1.2 of Chapter 1 of Vol. 2 of the “2006 IPCC Guidelines on National GHG Inventories” (when (1) is not available, apply (2))</v>
      </c>
      <c r="I15" s="168"/>
      <c r="J15" s="168"/>
      <c r="K15" s="169" t="str">
        <f>'MPS(input)_2'!J15</f>
        <v>For natural gas or LPG</v>
      </c>
      <c r="L15" s="169"/>
    </row>
    <row r="16" spans="1:12" ht="64.5" customHeight="1" x14ac:dyDescent="0.15">
      <c r="B16" s="178" t="s">
        <v>115</v>
      </c>
      <c r="C16" s="179"/>
      <c r="D16" s="150" t="s">
        <v>133</v>
      </c>
      <c r="E16" s="151"/>
      <c r="F16" s="132">
        <f>'MPS(input)_2'!E16</f>
        <v>0</v>
      </c>
      <c r="G16" s="137" t="s">
        <v>43</v>
      </c>
      <c r="H16" s="168" t="str">
        <f>'MPS(input)_2'!G16</f>
        <v>(1) Net calorific value (lower heating value) provided by fuel supplier, (2) IPCC default values at the lower limit in Table 1.2 of Chapter 1 of Vol. 2 of the “2006 IPCC Guidelines on National GHG Inventories” (when (1) is not available, apply (2))</v>
      </c>
      <c r="I16" s="168"/>
      <c r="J16" s="168"/>
      <c r="K16" s="169" t="str">
        <f>'MPS(input)_2'!J16</f>
        <v xml:space="preserve">For diesel oil </v>
      </c>
      <c r="L16" s="169"/>
    </row>
    <row r="17" spans="1:12" ht="64.5" customHeight="1" x14ac:dyDescent="0.15">
      <c r="B17" s="178" t="s">
        <v>114</v>
      </c>
      <c r="C17" s="179"/>
      <c r="D17" s="150" t="s">
        <v>134</v>
      </c>
      <c r="E17" s="151"/>
      <c r="F17" s="131">
        <f>'MPS(input)_2'!E17</f>
        <v>3.7699999999999997E-2</v>
      </c>
      <c r="G17" s="137" t="s">
        <v>132</v>
      </c>
      <c r="H17" s="168" t="str">
        <f>'MPS(input)_2'!G17</f>
        <v>(1) Net calorific value (lower heating value) provided by fuel supplier, (2) IPCC default values at the lower limit in Table 1.2 of Chapter 1 of Vol. 2 of the “2006 IPCC Guidelines on National GHG Inventories” (when (1) is not available, apply (2))</v>
      </c>
      <c r="I17" s="168"/>
      <c r="J17" s="168"/>
      <c r="K17" s="169" t="str">
        <f>'MPS(input)_2'!J17</f>
        <v>For natural gas or LPG</v>
      </c>
      <c r="L17" s="169"/>
    </row>
    <row r="18" spans="1:12" ht="51.75" customHeight="1" x14ac:dyDescent="0.15">
      <c r="B18" s="178" t="s">
        <v>119</v>
      </c>
      <c r="C18" s="179"/>
      <c r="D18" s="150" t="s">
        <v>107</v>
      </c>
      <c r="E18" s="151"/>
      <c r="F18" s="131">
        <f>'MPS(input)_2'!E18</f>
        <v>0</v>
      </c>
      <c r="G18" s="20" t="s">
        <v>55</v>
      </c>
      <c r="H18" s="168" t="str">
        <f>'MPS(input)_2'!G18</f>
        <v>IPCC default values in Table 1.4 of Chapter 1 of Vol. 2 of the “2006 IPCC Guidelines on National GHG Inventories"</v>
      </c>
      <c r="I18" s="168"/>
      <c r="J18" s="168"/>
      <c r="K18" s="169" t="str">
        <f>'MPS(input)_2'!J18</f>
        <v>For natural gas or LPG</v>
      </c>
      <c r="L18" s="169"/>
    </row>
    <row r="19" spans="1:12" ht="51.75" customHeight="1" x14ac:dyDescent="0.15">
      <c r="B19" s="176" t="s">
        <v>119</v>
      </c>
      <c r="C19" s="180"/>
      <c r="D19" s="150" t="s">
        <v>107</v>
      </c>
      <c r="E19" s="151"/>
      <c r="F19" s="131">
        <f>'MPS(input)_2'!E19</f>
        <v>0</v>
      </c>
      <c r="G19" s="20" t="s">
        <v>55</v>
      </c>
      <c r="H19" s="168" t="str">
        <f>'MPS(input)_2'!G19</f>
        <v>IPCC default values in Table 1.4 of Chapter 1 of Vol. 2 of the “2006 IPCC Guidelines on National GHG Inventories"</v>
      </c>
      <c r="I19" s="168"/>
      <c r="J19" s="168"/>
      <c r="K19" s="169" t="str">
        <f>'MPS(input)_2'!J19</f>
        <v xml:space="preserve">For diesel oil </v>
      </c>
      <c r="L19" s="169"/>
    </row>
    <row r="20" spans="1:12" ht="51.75" customHeight="1" x14ac:dyDescent="0.15">
      <c r="B20" s="178" t="s">
        <v>118</v>
      </c>
      <c r="C20" s="179"/>
      <c r="D20" s="150" t="s">
        <v>109</v>
      </c>
      <c r="E20" s="151"/>
      <c r="F20" s="131">
        <f>'MPS(input)_2'!E20</f>
        <v>5.4300000000000001E-2</v>
      </c>
      <c r="G20" s="20" t="s">
        <v>55</v>
      </c>
      <c r="H20" s="168" t="str">
        <f>'MPS(input)_2'!G20</f>
        <v>IPCC default values in Table 1.4 of Chapter 1 of Vol. 2 of the “2006 IPCC Guidelines on National GHG Inventories"</v>
      </c>
      <c r="I20" s="168"/>
      <c r="J20" s="168"/>
      <c r="K20" s="169" t="str">
        <f>'MPS(input)_2'!J20</f>
        <v>For natural gas or LPG</v>
      </c>
      <c r="L20" s="169"/>
    </row>
    <row r="21" spans="1:12" ht="122.45" customHeight="1" x14ac:dyDescent="0.15">
      <c r="B21" s="178" t="s">
        <v>135</v>
      </c>
      <c r="C21" s="179"/>
      <c r="D21" s="150" t="s">
        <v>136</v>
      </c>
      <c r="E21" s="151"/>
      <c r="F21" s="131">
        <f>'MPS(input)_2'!E21</f>
        <v>0</v>
      </c>
      <c r="G21" s="20" t="s">
        <v>55</v>
      </c>
      <c r="H21" s="170" t="str">
        <f>'MPS(input)_2'!G21</f>
        <v>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CO2 emission factor of the fuel used by the existing or planned boiler is applied. Otherwise, the value  of the fuel used by the project boiler i is applied.</v>
      </c>
      <c r="I21" s="170"/>
      <c r="J21" s="170"/>
      <c r="K21" s="169" t="str">
        <f>'MPS(input)_2'!J21</f>
        <v>-</v>
      </c>
      <c r="L21" s="169"/>
    </row>
    <row r="22" spans="1:12" ht="122.45" customHeight="1" x14ac:dyDescent="0.15">
      <c r="B22" s="178" t="s">
        <v>138</v>
      </c>
      <c r="C22" s="179"/>
      <c r="D22" s="150" t="s">
        <v>139</v>
      </c>
      <c r="E22" s="151"/>
      <c r="F22" s="131">
        <f>'MPS(input)_2'!E22</f>
        <v>7.2599999999999998E-2</v>
      </c>
      <c r="G22" s="20" t="s">
        <v>55</v>
      </c>
      <c r="H22" s="168" t="str">
        <f>'MPS(input)_2'!G22</f>
        <v>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CO2 emission factor of the fuel used by the existing or planned boiler is applied. Otherwise, the value  of the fuel used by the project boiler i is applied.</v>
      </c>
      <c r="I22" s="168"/>
      <c r="J22" s="168"/>
      <c r="K22" s="169" t="str">
        <f>'MPS(input)_2'!J22</f>
        <v>-</v>
      </c>
      <c r="L22" s="169"/>
    </row>
    <row r="23" spans="1:12" ht="51.75" customHeight="1" x14ac:dyDescent="0.15">
      <c r="B23" s="178" t="s">
        <v>104</v>
      </c>
      <c r="C23" s="179"/>
      <c r="D23" s="150" t="s">
        <v>141</v>
      </c>
      <c r="E23" s="151"/>
      <c r="F23" s="133">
        <f>'MPS(input)_2'!E23</f>
        <v>0</v>
      </c>
      <c r="G23" s="20" t="s">
        <v>35</v>
      </c>
      <c r="H23" s="163" t="str">
        <f>'MPS(input)_2'!G23</f>
        <v>Specifications of the project boiler or factory test data of the project boiler by the manufacturer</v>
      </c>
      <c r="I23" s="164"/>
      <c r="J23" s="165"/>
      <c r="K23" s="176" t="str">
        <f>'MPS(input)_2'!J23</f>
        <v>-</v>
      </c>
      <c r="L23" s="177"/>
    </row>
    <row r="24" spans="1:12" ht="51.75" customHeight="1" x14ac:dyDescent="0.15">
      <c r="B24" s="178" t="s">
        <v>105</v>
      </c>
      <c r="C24" s="179"/>
      <c r="D24" s="149" t="s">
        <v>62</v>
      </c>
      <c r="E24" s="149"/>
      <c r="F24" s="20">
        <f>'MPS(input)_2'!E24</f>
        <v>0.89</v>
      </c>
      <c r="G24" s="20" t="s">
        <v>35</v>
      </c>
      <c r="H24" s="168" t="str">
        <f>'MPS(input)_2'!G24</f>
        <v>The default value set in the methodologies</v>
      </c>
      <c r="I24" s="168"/>
      <c r="J24" s="168"/>
      <c r="K24" s="169" t="str">
        <f>'MPS(input)_2'!J24</f>
        <v>-</v>
      </c>
      <c r="L24" s="169"/>
    </row>
    <row r="25" spans="1:12" ht="51.75" customHeight="1" x14ac:dyDescent="0.15">
      <c r="B25" s="178" t="s">
        <v>65</v>
      </c>
      <c r="C25" s="179"/>
      <c r="D25" s="150" t="s">
        <v>143</v>
      </c>
      <c r="E25" s="151"/>
      <c r="F25" s="133">
        <f>'MPS(input)_2'!E25</f>
        <v>0.93</v>
      </c>
      <c r="G25" s="20" t="s">
        <v>35</v>
      </c>
      <c r="H25" s="181" t="str">
        <f>'MPS(input)_2'!G25</f>
        <v>Specification, boiler performance sheet or test data of the project boiler (EC) by the manufacturer or supplier</v>
      </c>
      <c r="I25" s="181"/>
      <c r="J25" s="181"/>
      <c r="K25" s="176" t="str">
        <f>'MPS(input)_2'!J25</f>
        <v>-</v>
      </c>
      <c r="L25" s="177"/>
    </row>
    <row r="26" spans="1:12" ht="51.75" customHeight="1" x14ac:dyDescent="0.15">
      <c r="B26" s="178" t="s">
        <v>144</v>
      </c>
      <c r="C26" s="179"/>
      <c r="D26" s="149" t="s">
        <v>98</v>
      </c>
      <c r="E26" s="149"/>
      <c r="F26" s="133">
        <f>'MPS(input)_2'!E26</f>
        <v>0.88</v>
      </c>
      <c r="G26" s="20" t="s">
        <v>35</v>
      </c>
      <c r="H26" s="150" t="str">
        <f>'MPS(input)_2'!G26</f>
        <v>Specification, boiler performance sheet or test data of the reference boiler (EC) by the manufacturer or supplier</v>
      </c>
      <c r="I26" s="182"/>
      <c r="J26" s="151"/>
      <c r="K26" s="176" t="str">
        <f>'MPS(input)_2'!J26</f>
        <v>-</v>
      </c>
      <c r="L26" s="177"/>
    </row>
    <row r="27" spans="1:12" ht="6.75" customHeight="1" x14ac:dyDescent="0.15">
      <c r="B27" s="23"/>
      <c r="C27" s="23"/>
      <c r="D27" s="23"/>
      <c r="E27" s="23"/>
      <c r="F27" s="23"/>
      <c r="G27" s="23"/>
      <c r="H27" s="23"/>
      <c r="I27" s="23"/>
      <c r="J27" s="23"/>
      <c r="K27" s="23"/>
      <c r="L27" s="23"/>
    </row>
    <row r="28" spans="1:12" ht="18.75" customHeight="1" x14ac:dyDescent="0.15">
      <c r="A28" s="24" t="s">
        <v>155</v>
      </c>
      <c r="B28" s="24"/>
      <c r="C28" s="24"/>
    </row>
    <row r="29" spans="1:12" ht="17.25" thickBot="1" x14ac:dyDescent="0.2">
      <c r="B29" s="135" t="s">
        <v>158</v>
      </c>
      <c r="C29" s="184" t="s">
        <v>146</v>
      </c>
      <c r="D29" s="185"/>
      <c r="E29" s="25" t="s">
        <v>1</v>
      </c>
    </row>
    <row r="30" spans="1:12" ht="19.5" thickBot="1" x14ac:dyDescent="0.2">
      <c r="B30" s="136"/>
      <c r="C30" s="171">
        <f>ROUNDDOWN('MRS(calc_process)_2'!G6, 0)</f>
        <v>0</v>
      </c>
      <c r="D30" s="172"/>
      <c r="E30" s="26" t="s">
        <v>51</v>
      </c>
    </row>
    <row r="31" spans="1:12" ht="20.100000000000001" customHeight="1" x14ac:dyDescent="0.15">
      <c r="B31" s="27"/>
      <c r="C31" s="27"/>
      <c r="D31" s="27"/>
      <c r="G31" s="28"/>
      <c r="H31" s="28"/>
    </row>
    <row r="32" spans="1:12" ht="18.75" customHeight="1" x14ac:dyDescent="0.15">
      <c r="A32" s="16" t="s">
        <v>8</v>
      </c>
    </row>
    <row r="33" spans="2:11" ht="18" customHeight="1" x14ac:dyDescent="0.15">
      <c r="B33" s="29" t="s">
        <v>30</v>
      </c>
      <c r="C33" s="173" t="s">
        <v>31</v>
      </c>
      <c r="D33" s="174"/>
      <c r="E33" s="174"/>
      <c r="F33" s="174"/>
      <c r="G33" s="174"/>
      <c r="H33" s="174"/>
      <c r="I33" s="174"/>
      <c r="J33" s="175"/>
      <c r="K33" s="30"/>
    </row>
    <row r="34" spans="2:11" ht="18" customHeight="1" x14ac:dyDescent="0.15">
      <c r="B34" s="29" t="s">
        <v>29</v>
      </c>
      <c r="C34" s="173" t="s">
        <v>32</v>
      </c>
      <c r="D34" s="174"/>
      <c r="E34" s="174"/>
      <c r="F34" s="174"/>
      <c r="G34" s="174"/>
      <c r="H34" s="174"/>
      <c r="I34" s="174"/>
      <c r="J34" s="175"/>
      <c r="K34" s="30"/>
    </row>
    <row r="35" spans="2:11" ht="18" customHeight="1" x14ac:dyDescent="0.15">
      <c r="B35" s="29" t="s">
        <v>33</v>
      </c>
      <c r="C35" s="173" t="s">
        <v>34</v>
      </c>
      <c r="D35" s="174"/>
      <c r="E35" s="174"/>
      <c r="F35" s="174"/>
      <c r="G35" s="174"/>
      <c r="H35" s="174"/>
      <c r="I35" s="174"/>
      <c r="J35" s="175"/>
      <c r="K35" s="30"/>
    </row>
  </sheetData>
  <sheetProtection algorithmName="SHA-512" hashValue="szs4UgtA2oJZPKwSyJHsA9p63uEpaxEfZwCQ0dbM/bZMxrLbjvqdmWc77qArNObSyReej89lc9/ilV95B8wmnw==" saltValue="uk6ZEdLwsPaRfOdKoE4k8Q==" spinCount="100000" sheet="1" objects="1" scenarios="1" formatCells="0" formatRows="0"/>
  <mergeCells count="61">
    <mergeCell ref="C29:D29"/>
    <mergeCell ref="C30:D30"/>
    <mergeCell ref="C33:J33"/>
    <mergeCell ref="C34:J34"/>
    <mergeCell ref="C35:J35"/>
    <mergeCell ref="B25:C25"/>
    <mergeCell ref="D25:E25"/>
    <mergeCell ref="H25:J25"/>
    <mergeCell ref="K25:L25"/>
    <mergeCell ref="B26:C26"/>
    <mergeCell ref="D26:E26"/>
    <mergeCell ref="H26:J26"/>
    <mergeCell ref="K26:L26"/>
    <mergeCell ref="B23:C23"/>
    <mergeCell ref="D23:E23"/>
    <mergeCell ref="H23:J23"/>
    <mergeCell ref="K23:L23"/>
    <mergeCell ref="B24:C24"/>
    <mergeCell ref="D24:E24"/>
    <mergeCell ref="H24:J24"/>
    <mergeCell ref="K24:L24"/>
    <mergeCell ref="B21:C21"/>
    <mergeCell ref="D21:E21"/>
    <mergeCell ref="H21:J21"/>
    <mergeCell ref="K21:L21"/>
    <mergeCell ref="B22:C22"/>
    <mergeCell ref="D22:E22"/>
    <mergeCell ref="H22:J22"/>
    <mergeCell ref="K22:L22"/>
    <mergeCell ref="B19:C19"/>
    <mergeCell ref="D19:E19"/>
    <mergeCell ref="H19:J19"/>
    <mergeCell ref="K19:L19"/>
    <mergeCell ref="B20:C20"/>
    <mergeCell ref="D20:E20"/>
    <mergeCell ref="H20:J20"/>
    <mergeCell ref="K20:L20"/>
    <mergeCell ref="B17:C17"/>
    <mergeCell ref="D17:E17"/>
    <mergeCell ref="H17:J17"/>
    <mergeCell ref="K17:L17"/>
    <mergeCell ref="B18:C18"/>
    <mergeCell ref="D18:E18"/>
    <mergeCell ref="H18:J18"/>
    <mergeCell ref="K18:L18"/>
    <mergeCell ref="B15:C15"/>
    <mergeCell ref="D15:E15"/>
    <mergeCell ref="H15:J15"/>
    <mergeCell ref="K15:L15"/>
    <mergeCell ref="B16:C16"/>
    <mergeCell ref="D16:E16"/>
    <mergeCell ref="H16:J16"/>
    <mergeCell ref="K16:L16"/>
    <mergeCell ref="B13:C13"/>
    <mergeCell ref="D13:E13"/>
    <mergeCell ref="H13:J13"/>
    <mergeCell ref="K13:L13"/>
    <mergeCell ref="B14:C14"/>
    <mergeCell ref="D14:E14"/>
    <mergeCell ref="H14:J14"/>
    <mergeCell ref="K14:L14"/>
  </mergeCells>
  <phoneticPr fontId="28"/>
  <pageMargins left="0.70866141732283472" right="0.70866141732283472" top="0.42" bottom="0.45" header="0.31496062992125984" footer="0.31496062992125984"/>
  <pageSetup paperSize="9" scale="3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0" ma:contentTypeDescription="新しいドキュメントを作成します。" ma:contentTypeScope="" ma:versionID="46497af35d6f2b71b5d7e54f21d67e84">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0c02b4b6b5a84c8f5be59eaea385ad89"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52C2E1-B6FA-42DF-9782-04634CCED5D6}">
  <ds:schemaRefs>
    <ds:schemaRef ds:uri="http://purl.org/dc/terms/"/>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aa648ee9-af07-4ee7-a823-cd9c24dceb19"/>
    <ds:schemaRef ds:uri="16f3ea39-9308-4011-b282-348b837af518"/>
    <ds:schemaRef ds:uri="http://purl.org/dc/elements/1.1/"/>
  </ds:schemaRefs>
</ds:datastoreItem>
</file>

<file path=customXml/itemProps2.xml><?xml version="1.0" encoding="utf-8"?>
<ds:datastoreItem xmlns:ds="http://schemas.openxmlformats.org/officeDocument/2006/customXml" ds:itemID="{D06DA1EB-9097-4552-AF65-396ECB8F6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9D64B7-821E-4F4A-A1EF-C8F4081B21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MPS(input)_1</vt:lpstr>
      <vt:lpstr>MPS(calc_process)_1</vt:lpstr>
      <vt:lpstr>MSS_1</vt:lpstr>
      <vt:lpstr>MRS(input)_1</vt:lpstr>
      <vt:lpstr>MRS(calc_process)_1</vt:lpstr>
      <vt:lpstr>MPS(input)_2</vt:lpstr>
      <vt:lpstr>MPS(calc_process)_2</vt:lpstr>
      <vt:lpstr>MSS_2</vt:lpstr>
      <vt:lpstr>MRS(input)_2</vt:lpstr>
      <vt:lpstr>MRS(calc_process)_2</vt:lpstr>
      <vt:lpstr>MPS(input)_3</vt:lpstr>
      <vt:lpstr>MPS(calc_process)_3</vt:lpstr>
      <vt:lpstr>MSS_3</vt:lpstr>
      <vt:lpstr>MRS(input)_3</vt:lpstr>
      <vt:lpstr>MRS(calc_process)_3</vt:lpstr>
      <vt:lpstr>MPS(input)_4</vt:lpstr>
      <vt:lpstr>MPS(calc_process)_4</vt:lpstr>
      <vt:lpstr>MSS_4</vt:lpstr>
      <vt:lpstr>MRS(input)_4</vt:lpstr>
      <vt:lpstr>MRS(calc_process)_4</vt:lpstr>
      <vt:lpstr>'MPS(calc_process)_1'!Print_Area</vt:lpstr>
      <vt:lpstr>'MPS(calc_process)_2'!Print_Area</vt:lpstr>
      <vt:lpstr>'MPS(calc_process)_3'!Print_Area</vt:lpstr>
      <vt:lpstr>'MPS(calc_process)_4'!Print_Area</vt:lpstr>
      <vt:lpstr>'MPS(input)_1'!Print_Area</vt:lpstr>
      <vt:lpstr>'MPS(input)_2'!Print_Area</vt:lpstr>
      <vt:lpstr>'MPS(input)_3'!Print_Area</vt:lpstr>
      <vt:lpstr>'MPS(input)_4'!Print_Area</vt:lpstr>
      <vt:lpstr>'MRS(calc_process)_1'!Print_Area</vt:lpstr>
      <vt:lpstr>'MRS(calc_process)_2'!Print_Area</vt:lpstr>
      <vt:lpstr>'MRS(calc_process)_3'!Print_Area</vt:lpstr>
      <vt:lpstr>'MRS(calc_process)_4'!Print_Area</vt:lpstr>
      <vt:lpstr>'MRS(input)_1'!Print_Area</vt:lpstr>
      <vt:lpstr>'MRS(input)_2'!Print_Area</vt:lpstr>
      <vt:lpstr>'MRS(input)_3'!Print_Area</vt:lpstr>
      <vt:lpstr>'MRS(input)_4'!Print_Area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2016-10-14T13:09:49Z</cp:lastPrinted>
  <dcterms:created xsi:type="dcterms:W3CDTF">2012-01-13T02:28:29Z</dcterms:created>
  <dcterms:modified xsi:type="dcterms:W3CDTF">2021-11-19T07:41:25Z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