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azabu\project\2017\P170282801_平成30年度二国間クレジット制度の効率的な運用のための検討・実施事業委託業務\02_作業\02_各種申請\02_Project\16_TH\TH006(NTTD、WHR)\2_reg_req\3_electronic decision\"/>
    </mc:Choice>
  </mc:AlternateContent>
  <xr:revisionPtr revIDLastSave="0" documentId="13_ncr:1_{80ADFDF4-700E-4A20-B0EE-2C739BBB5D15}" xr6:coauthVersionLast="36" xr6:coauthVersionMax="36" xr10:uidLastSave="{00000000-0000-0000-0000-000000000000}"/>
  <bookViews>
    <workbookView xWindow="0" yWindow="0" windowWidth="28800" windowHeight="11960" tabRatio="803" xr2:uid="{00000000-000D-0000-FFFF-FFFF00000000}"/>
  </bookViews>
  <sheets>
    <sheet name="MPS(input)" sheetId="30" r:id="rId1"/>
    <sheet name="MPS(calc_process)" sheetId="31" r:id="rId2"/>
    <sheet name="MSS" sheetId="32" r:id="rId3"/>
    <sheet name="MRS(input)" sheetId="33" r:id="rId4"/>
    <sheet name="MRS(calc_process)" sheetId="34" r:id="rId5"/>
  </sheets>
  <definedNames>
    <definedName name="_xlnm.Print_Area" localSheetId="1">'MPS(calc_process)'!$A$1:$I$14</definedName>
    <definedName name="_xlnm.Print_Area" localSheetId="0">'MPS(input)'!$A$1:$K$32</definedName>
    <definedName name="_xlnm.Print_Area" localSheetId="4">'MRS(calc_process)'!$A$1:$I$14</definedName>
    <definedName name="_xlnm.Print_Area" localSheetId="3">'MRS(input)'!$A$1:$L$32</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23" i="33" l="1"/>
  <c r="K22" i="33"/>
  <c r="K21" i="33"/>
  <c r="K20" i="33"/>
  <c r="K19" i="33"/>
  <c r="K18" i="33"/>
  <c r="K17" i="33"/>
  <c r="K16" i="33"/>
  <c r="H23" i="33"/>
  <c r="H22" i="33"/>
  <c r="H21" i="33"/>
  <c r="H20" i="33"/>
  <c r="H19" i="33"/>
  <c r="H18" i="33"/>
  <c r="H17" i="33"/>
  <c r="H16" i="33" l="1"/>
  <c r="F23" i="33"/>
  <c r="F22" i="33"/>
  <c r="F21" i="33"/>
  <c r="F20" i="33"/>
  <c r="F19" i="33"/>
  <c r="F16" i="33"/>
  <c r="I2" i="34" l="1"/>
  <c r="I1" i="34"/>
  <c r="L2" i="33"/>
  <c r="L1" i="33"/>
  <c r="G10" i="34"/>
  <c r="G9" i="34"/>
  <c r="C2" i="32"/>
  <c r="C1" i="32"/>
  <c r="F17" i="33" l="1"/>
  <c r="F18" i="33"/>
  <c r="G11" i="34"/>
  <c r="I2" i="31"/>
  <c r="G12" i="34" l="1"/>
  <c r="G8" i="34" s="1"/>
  <c r="G6" i="34" s="1"/>
  <c r="D27" i="33" s="1"/>
  <c r="E18" i="30" l="1"/>
  <c r="E17" i="30"/>
  <c r="G12" i="31" l="1"/>
  <c r="G10" i="31"/>
  <c r="G9" i="31"/>
  <c r="G11" i="31" l="1"/>
  <c r="G8" i="31" l="1"/>
  <c r="G6" i="31" l="1"/>
  <c r="B27" i="30" s="1"/>
  <c r="I1" i="31"/>
</calcChain>
</file>

<file path=xl/sharedStrings.xml><?xml version="1.0" encoding="utf-8"?>
<sst xmlns="http://schemas.openxmlformats.org/spreadsheetml/2006/main" count="310" uniqueCount="139">
  <si>
    <t>Value</t>
    <phoneticPr fontId="2"/>
  </si>
  <si>
    <t>Units</t>
    <phoneticPr fontId="2"/>
  </si>
  <si>
    <t>1. Calculations for emission reductions</t>
    <phoneticPr fontId="2"/>
  </si>
  <si>
    <t>Fuel type</t>
    <phoneticPr fontId="2"/>
  </si>
  <si>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</si>
  <si>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</si>
  <si>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</si>
  <si>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</si>
  <si>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</si>
  <si>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</si>
  <si>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</si>
  <si>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</si>
  <si>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</si>
  <si>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</si>
  <si>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</si>
  <si>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</si>
  <si>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</si>
  <si>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</si>
  <si>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</si>
  <si>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</si>
  <si>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</si>
  <si>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</si>
  <si>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</si>
  <si>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</si>
  <si>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</si>
  <si>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</si>
  <si>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</si>
  <si>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</si>
  <si>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</si>
  <si>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Option C</t>
    <phoneticPr fontId="2"/>
  </si>
  <si>
    <t>(1)</t>
  </si>
  <si>
    <t>N.A.</t>
  </si>
  <si>
    <t>MWh/p</t>
  </si>
  <si>
    <t>Option C</t>
  </si>
  <si>
    <t>monitored data</t>
  </si>
  <si>
    <t>continuous</t>
  </si>
  <si>
    <t>day/p</t>
  </si>
  <si>
    <t>- Counting the numbers of days of this monitoring period</t>
  </si>
  <si>
    <t>once at the end of this monitoring period</t>
  </si>
  <si>
    <t>MW</t>
  </si>
  <si>
    <t>Electricity</t>
  </si>
  <si>
    <t>MWh/p</t>
    <phoneticPr fontId="2"/>
  </si>
  <si>
    <t>Based on the amount of transaction which is measured directly using measuring equipment (Data used: commercial evidence such as invoices)</t>
    <phoneticPr fontId="2"/>
  </si>
  <si>
    <t>Based on the actual measurement using measuring equipment (Data used: measured values)</t>
    <phoneticPr fontId="2"/>
  </si>
  <si>
    <t>The total maximum rated capacity of equipment of the WHR system which consumes electricity except for the capacity of equipment which use the electricity generated by itself directly</t>
    <phoneticPr fontId="2"/>
  </si>
  <si>
    <t>[For captive electricity]
In case the captive electricity generation system meets all of the following conditions;
 - The system is non-renewable generation system
 - Electricity generation capacity of the system is less than or equal to 15 MW</t>
    <phoneticPr fontId="2"/>
  </si>
  <si>
    <t>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t>
    <phoneticPr fontId="2"/>
  </si>
  <si>
    <t>(2)</t>
    <phoneticPr fontId="2"/>
  </si>
  <si>
    <t>(3)</t>
  </si>
  <si>
    <t>MWh/p</t>
    <phoneticPr fontId="2"/>
  </si>
  <si>
    <t>mass or volume/p</t>
    <phoneticPr fontId="2"/>
  </si>
  <si>
    <t>Option C</t>
    <phoneticPr fontId="2"/>
  </si>
  <si>
    <t>Option B</t>
    <phoneticPr fontId="2"/>
  </si>
  <si>
    <t>Data is collected and recorded from the invoices by the fuel supply company.</t>
    <phoneticPr fontId="2"/>
  </si>
  <si>
    <t>invoice from fuel supply company</t>
    <phoneticPr fontId="2"/>
  </si>
  <si>
    <t>for option b)</t>
    <phoneticPr fontId="2"/>
  </si>
  <si>
    <t xml:space="preserve">Power generation efficiency </t>
    <phoneticPr fontId="2"/>
  </si>
  <si>
    <t>%</t>
    <phoneticPr fontId="2"/>
  </si>
  <si>
    <t>Net calorific value of consumed fuel</t>
    <phoneticPr fontId="2"/>
  </si>
  <si>
    <t>GJ/mass or volume</t>
    <phoneticPr fontId="2"/>
  </si>
  <si>
    <t>N/A</t>
    <phoneticPr fontId="2"/>
  </si>
  <si>
    <t>Monitoring Plan Sheet (Input Sheet) [Attachment to Project Design Document]</t>
    <phoneticPr fontId="2"/>
  </si>
  <si>
    <t>Monitoring Plan Sheet (Calculation Process Sheet) [Attachment to Project Design Document]</t>
    <phoneticPr fontId="2"/>
  </si>
  <si>
    <t>Monitoring Spreadsheet: JCM_TH_AM007_ver01.0</t>
    <phoneticPr fontId="2"/>
  </si>
  <si>
    <r>
      <t xml:space="preserve">Table 1: Parameters to be monitored </t>
    </r>
    <r>
      <rPr>
        <b/>
        <i/>
        <sz val="11"/>
        <color indexed="8"/>
        <rFont val="Arial"/>
        <family val="2"/>
      </rPr>
      <t>ex post</t>
    </r>
    <phoneticPr fontId="2"/>
  </si>
  <si>
    <r>
      <t>EG</t>
    </r>
    <r>
      <rPr>
        <vertAlign val="subscript"/>
        <sz val="11"/>
        <color theme="1"/>
        <rFont val="Arial"/>
        <family val="2"/>
      </rPr>
      <t>SUP,p</t>
    </r>
    <phoneticPr fontId="2"/>
  </si>
  <si>
    <r>
      <t xml:space="preserve">The quantity of the electricity supplied from the WHR system to the cement production facility during a given time period </t>
    </r>
    <r>
      <rPr>
        <i/>
        <sz val="11"/>
        <color theme="1"/>
        <rFont val="Arial"/>
        <family val="2"/>
      </rPr>
      <t>p</t>
    </r>
    <phoneticPr fontId="2"/>
  </si>
  <si>
    <r>
      <t xml:space="preserve">On-site measurement by measuring equipments.
- Measuring and recording:
</t>
    </r>
    <r>
      <rPr>
        <sz val="11"/>
        <color theme="1"/>
        <rFont val="ＭＳ Ｐゴシック"/>
        <family val="3"/>
        <charset val="128"/>
      </rPr>
      <t>　</t>
    </r>
    <r>
      <rPr>
        <sz val="11"/>
        <color theme="1"/>
        <rFont val="Arial"/>
        <family val="2"/>
      </rPr>
      <t xml:space="preserve">1) Measured data is  recorded and stored in the measuring equipments.
</t>
    </r>
    <r>
      <rPr>
        <sz val="11"/>
        <color theme="1"/>
        <rFont val="ＭＳ Ｐゴシック"/>
        <family val="3"/>
        <charset val="128"/>
      </rPr>
      <t>　</t>
    </r>
    <r>
      <rPr>
        <sz val="11"/>
        <color theme="1"/>
        <rFont val="Arial"/>
        <family val="2"/>
      </rPr>
      <t>2) Recorded data is checked its integrity once a month by responsible staff.
- Calibration: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r>
    <phoneticPr fontId="2"/>
  </si>
  <si>
    <r>
      <t>D</t>
    </r>
    <r>
      <rPr>
        <vertAlign val="subscript"/>
        <sz val="11"/>
        <color theme="1"/>
        <rFont val="Arial"/>
        <family val="2"/>
      </rPr>
      <t>p</t>
    </r>
    <phoneticPr fontId="2"/>
  </si>
  <si>
    <r>
      <t xml:space="preserve">The number of days during a given time period </t>
    </r>
    <r>
      <rPr>
        <i/>
        <sz val="11"/>
        <color theme="1"/>
        <rFont val="Arial"/>
        <family val="2"/>
      </rPr>
      <t>p</t>
    </r>
    <phoneticPr fontId="2"/>
  </si>
  <si>
    <r>
      <t>FC</t>
    </r>
    <r>
      <rPr>
        <vertAlign val="subscript"/>
        <sz val="11"/>
        <rFont val="Arial"/>
        <family val="2"/>
      </rPr>
      <t>PJ,p</t>
    </r>
    <phoneticPr fontId="2"/>
  </si>
  <si>
    <r>
      <t xml:space="preserve">The amount of fuel input for captive power generation during a given time period </t>
    </r>
    <r>
      <rPr>
        <i/>
        <sz val="11"/>
        <rFont val="Arial"/>
        <family val="2"/>
      </rPr>
      <t>p</t>
    </r>
    <phoneticPr fontId="2"/>
  </si>
  <si>
    <r>
      <t>EG</t>
    </r>
    <r>
      <rPr>
        <vertAlign val="subscript"/>
        <sz val="11"/>
        <rFont val="Arial"/>
        <family val="2"/>
      </rPr>
      <t>PJ,p</t>
    </r>
    <phoneticPr fontId="2"/>
  </si>
  <si>
    <r>
      <t xml:space="preserve">The amount of electricity generated by captive power generation during a given time period </t>
    </r>
    <r>
      <rPr>
        <i/>
        <sz val="11"/>
        <rFont val="Arial"/>
        <family val="2"/>
      </rPr>
      <t>p</t>
    </r>
    <phoneticPr fontId="2"/>
  </si>
  <si>
    <r>
      <t xml:space="preserve">On-site measurement by measuring equipments.
- Measuring and recording:
</t>
    </r>
    <r>
      <rPr>
        <sz val="11"/>
        <rFont val="ＭＳ Ｐゴシック"/>
        <family val="3"/>
        <charset val="128"/>
      </rPr>
      <t>　</t>
    </r>
    <r>
      <rPr>
        <sz val="11"/>
        <rFont val="Arial"/>
        <family val="2"/>
      </rPr>
      <t xml:space="preserve">1) Measured data is  recorded and stored in the measuring equipments.
</t>
    </r>
    <r>
      <rPr>
        <sz val="11"/>
        <rFont val="ＭＳ Ｐゴシック"/>
        <family val="3"/>
        <charset val="128"/>
      </rPr>
      <t>　</t>
    </r>
    <r>
      <rPr>
        <sz val="11"/>
        <rFont val="Arial"/>
        <family val="2"/>
      </rPr>
      <t>2) Recorded data is checked its integrity once a month by responsible staff.
- Calibration: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</si>
  <si>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</si>
  <si>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elec</t>
    </r>
    <phoneticPr fontId="2"/>
  </si>
  <si>
    <r>
      <t>[For grid electricity]
CO</t>
    </r>
    <r>
      <rPr>
        <vertAlign val="subscript"/>
        <sz val="11"/>
        <rFont val="Arial"/>
        <family val="2"/>
      </rPr>
      <t>2</t>
    </r>
    <r>
      <rPr>
        <sz val="11"/>
        <rFont val="Arial"/>
        <family val="2"/>
      </rPr>
      <t xml:space="preserve"> emission factor for consumed electricity</t>
    </r>
    <phoneticPr fontId="2"/>
  </si>
  <si>
    <r>
      <t>tCO</t>
    </r>
    <r>
      <rPr>
        <vertAlign val="subscript"/>
        <sz val="11"/>
        <rFont val="Arial"/>
        <family val="2"/>
      </rPr>
      <t>2</t>
    </r>
    <r>
      <rPr>
        <sz val="11"/>
        <rFont val="Arial"/>
        <family val="2"/>
      </rPr>
      <t>/MWh</t>
    </r>
    <phoneticPr fontId="2"/>
  </si>
  <si>
    <r>
      <t>EF</t>
    </r>
    <r>
      <rPr>
        <vertAlign val="subscript"/>
        <sz val="11"/>
        <color theme="1"/>
        <rFont val="Arial"/>
        <family val="2"/>
      </rPr>
      <t>elec</t>
    </r>
    <phoneticPr fontId="2"/>
  </si>
  <si>
    <r>
      <t>[For captive electricity]
CO</t>
    </r>
    <r>
      <rPr>
        <vertAlign val="subscript"/>
        <sz val="11"/>
        <color theme="1"/>
        <rFont val="Arial"/>
        <family val="2"/>
      </rPr>
      <t>2</t>
    </r>
    <r>
      <rPr>
        <sz val="11"/>
        <color theme="1"/>
        <rFont val="Arial"/>
        <family val="2"/>
      </rPr>
      <t xml:space="preserve"> emission factor for consumed electricity
Option a</t>
    </r>
    <phoneticPr fontId="2"/>
  </si>
  <si>
    <r>
      <t>tCO</t>
    </r>
    <r>
      <rPr>
        <vertAlign val="subscript"/>
        <sz val="11"/>
        <color theme="1"/>
        <rFont val="Arial"/>
        <family val="2"/>
      </rPr>
      <t>2</t>
    </r>
    <r>
      <rPr>
        <sz val="11"/>
        <color theme="1"/>
        <rFont val="Arial"/>
        <family val="2"/>
      </rPr>
      <t>/MWh</t>
    </r>
    <phoneticPr fontId="2"/>
  </si>
  <si>
    <r>
      <t>[For captive electricity]
CO</t>
    </r>
    <r>
      <rPr>
        <vertAlign val="subscript"/>
        <sz val="11"/>
        <color theme="1"/>
        <rFont val="Arial"/>
        <family val="2"/>
      </rPr>
      <t>2</t>
    </r>
    <r>
      <rPr>
        <sz val="11"/>
        <color theme="1"/>
        <rFont val="Arial"/>
        <family val="2"/>
      </rPr>
      <t xml:space="preserve"> emission factor for consumed electricity
Option b</t>
    </r>
    <phoneticPr fontId="2"/>
  </si>
  <si>
    <r>
      <t>EC</t>
    </r>
    <r>
      <rPr>
        <vertAlign val="subscript"/>
        <sz val="11"/>
        <color theme="1"/>
        <rFont val="Arial"/>
        <family val="2"/>
      </rPr>
      <t>CAP</t>
    </r>
    <phoneticPr fontId="2"/>
  </si>
  <si>
    <r>
      <t>η</t>
    </r>
    <r>
      <rPr>
        <vertAlign val="subscript"/>
        <sz val="11"/>
        <rFont val="Arial"/>
        <family val="2"/>
      </rPr>
      <t>elec</t>
    </r>
    <phoneticPr fontId="2"/>
  </si>
  <si>
    <r>
      <t>NCV</t>
    </r>
    <r>
      <rPr>
        <vertAlign val="subscript"/>
        <sz val="11"/>
        <rFont val="Arial"/>
        <family val="2"/>
      </rPr>
      <t>fuel</t>
    </r>
    <phoneticPr fontId="2"/>
  </si>
  <si>
    <r>
      <t>EF</t>
    </r>
    <r>
      <rPr>
        <vertAlign val="subscript"/>
        <sz val="11"/>
        <rFont val="Arial"/>
        <family val="2"/>
      </rPr>
      <t>fuel</t>
    </r>
    <phoneticPr fontId="2"/>
  </si>
  <si>
    <r>
      <t>CO</t>
    </r>
    <r>
      <rPr>
        <vertAlign val="subscript"/>
        <sz val="11"/>
        <rFont val="Arial"/>
        <family val="2"/>
      </rPr>
      <t>2</t>
    </r>
    <r>
      <rPr>
        <sz val="11"/>
        <rFont val="Arial"/>
        <family val="2"/>
      </rPr>
      <t xml:space="preserve"> emission factor of consumed fuel</t>
    </r>
    <phoneticPr fontId="2"/>
  </si>
  <si>
    <r>
      <t>tCO</t>
    </r>
    <r>
      <rPr>
        <vertAlign val="subscript"/>
        <sz val="11"/>
        <rFont val="Arial"/>
        <family val="2"/>
      </rPr>
      <t>2</t>
    </r>
    <r>
      <rPr>
        <sz val="11"/>
        <rFont val="Arial"/>
        <family val="2"/>
      </rPr>
      <t>/GJ</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</si>
  <si>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</si>
  <si>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</si>
  <si>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</si>
  <si>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</si>
  <si>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</si>
  <si>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</si>
  <si>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tCO</t>
    </r>
    <r>
      <rPr>
        <vertAlign val="subscript"/>
        <sz val="11"/>
        <color indexed="8"/>
        <rFont val="Arial"/>
        <family val="2"/>
      </rPr>
      <t>2</t>
    </r>
    <r>
      <rPr>
        <sz val="11"/>
        <color indexed="8"/>
        <rFont val="Arial"/>
        <family val="2"/>
      </rPr>
      <t>/MWh</t>
    </r>
    <phoneticPr fontId="2"/>
  </si>
  <si>
    <r>
      <t>EF</t>
    </r>
    <r>
      <rPr>
        <vertAlign val="subscript"/>
        <sz val="11"/>
        <color theme="1"/>
        <rFont val="Arial"/>
        <family val="2"/>
      </rPr>
      <t>elec</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</si>
  <si>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</si>
  <si>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</si>
  <si>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The quantity of the electricity supplied from the WHR system to the cement production facility during a given time period </t>
    </r>
    <r>
      <rPr>
        <i/>
        <sz val="11"/>
        <color indexed="8"/>
        <rFont val="Arial"/>
        <family val="2"/>
      </rPr>
      <t>p</t>
    </r>
    <phoneticPr fontId="2"/>
  </si>
  <si>
    <r>
      <t>EG</t>
    </r>
    <r>
      <rPr>
        <vertAlign val="subscript"/>
        <sz val="11"/>
        <color indexed="8"/>
        <rFont val="Arial"/>
        <family val="2"/>
      </rPr>
      <t>SUP,p</t>
    </r>
    <phoneticPr fontId="2"/>
  </si>
  <si>
    <r>
      <t xml:space="preserve">The quantity of electricity consumption by the WHR system except for the direct captive use of the electricity generated by itself during a given time period </t>
    </r>
    <r>
      <rPr>
        <i/>
        <sz val="11"/>
        <color indexed="8"/>
        <rFont val="Arial"/>
        <family val="2"/>
      </rPr>
      <t>p</t>
    </r>
    <phoneticPr fontId="2"/>
  </si>
  <si>
    <r>
      <t>EC</t>
    </r>
    <r>
      <rPr>
        <vertAlign val="subscript"/>
        <sz val="11"/>
        <color indexed="8"/>
        <rFont val="Arial"/>
        <family val="2"/>
      </rPr>
      <t>AUX,p</t>
    </r>
    <phoneticPr fontId="2"/>
  </si>
  <si>
    <r>
      <t xml:space="preserve">The quantity of net electricity generation by the WHR system during a given time period </t>
    </r>
    <r>
      <rPr>
        <i/>
        <sz val="11"/>
        <rFont val="Arial"/>
        <family val="2"/>
      </rPr>
      <t>p</t>
    </r>
    <phoneticPr fontId="2"/>
  </si>
  <si>
    <r>
      <t>EG</t>
    </r>
    <r>
      <rPr>
        <vertAlign val="subscript"/>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</si>
  <si>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</si>
  <si>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</si>
  <si>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t>2. Calculations for reference emissions</t>
    <phoneticPr fontId="2"/>
  </si>
  <si>
    <r>
      <t>CO</t>
    </r>
    <r>
      <rPr>
        <vertAlign val="subscript"/>
        <sz val="11"/>
        <rFont val="Arial"/>
        <family val="2"/>
      </rPr>
      <t>2</t>
    </r>
    <r>
      <rPr>
        <sz val="11"/>
        <rFont val="Arial"/>
        <family val="2"/>
      </rPr>
      <t xml:space="preserve"> emission factor for consumed electricity</t>
    </r>
    <phoneticPr fontId="2"/>
  </si>
  <si>
    <t>Monitoring Structure Sheet [Attachment to Project Design Document]</t>
  </si>
  <si>
    <t>Responsible personnel</t>
  </si>
  <si>
    <t>Role</t>
  </si>
  <si>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</si>
  <si>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</si>
  <si>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</si>
  <si>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</si>
  <si>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</si>
  <si>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3. Calculations of the project emissions</t>
    <phoneticPr fontId="2"/>
  </si>
  <si>
    <t>Monitoring period</t>
    <phoneticPr fontId="2"/>
  </si>
  <si>
    <t>(k)</t>
    <phoneticPr fontId="2"/>
  </si>
  <si>
    <t>Monitoring period</t>
    <phoneticPr fontId="2"/>
  </si>
  <si>
    <t>Monitored Values</t>
    <phoneticPr fontId="2"/>
  </si>
  <si>
    <t>Project Manager</t>
    <phoneticPr fontId="22"/>
  </si>
  <si>
    <t>Deputy Project Manager</t>
    <phoneticPr fontId="22"/>
  </si>
  <si>
    <t>QA/QC team</t>
    <phoneticPr fontId="22"/>
  </si>
  <si>
    <t>Operator</t>
    <phoneticPr fontId="22"/>
  </si>
  <si>
    <t>Responsible for project implementation, monitoring results and reporting.</t>
  </si>
  <si>
    <t xml:space="preserve">Appointed to be in charge of confirming the recorded data and archived data. </t>
    <phoneticPr fontId="22"/>
  </si>
  <si>
    <t>Appointed to be in charge of checking the archived data for irregularity and calibration of the monitoring equipments.</t>
    <phoneticPr fontId="22"/>
  </si>
  <si>
    <t>Appointed to be in charge of inputting the monitored data to a spreadsheet (recording sheet) mannually.</t>
    <phoneticPr fontId="22"/>
  </si>
  <si>
    <t>Rated capacity of all installed equipment of the WHR system which consumes electricity except for the capacity of equipment which use the electricity generated by itself directly</t>
    <phoneticPr fontId="2"/>
  </si>
  <si>
    <t>NA</t>
    <phoneticPr fontId="2"/>
  </si>
  <si>
    <t>NA</t>
    <phoneticPr fontId="2"/>
  </si>
  <si>
    <t>NA</t>
    <phoneticPr fontId="2"/>
  </si>
  <si>
    <t>NA</t>
    <phoneticPr fontId="2"/>
  </si>
  <si>
    <t>NA</t>
    <phoneticPr fontId="2"/>
  </si>
  <si>
    <t>- Counting the numbers of days of this monitoring period</t>
    <phoneticPr fontId="2"/>
  </si>
  <si>
    <t>On-site measurement by measuring equipments.
- Measured data is recorded and stored and Recorded data is checked its integrity once a month by responsible staff in accordance with Monitoring Procedure including QAQC for K3 WHR Project.
- The electricity meter which is certified type approval (IEC 62053-23) is installed.</t>
    <phoneticPr fontId="2"/>
  </si>
  <si>
    <t>Reference Number: TH006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</si>
</sst>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0.0000_ "/>
    <numFmt numFmtId="178" formatCode="#,##0.000_ "/>
    <numFmt numFmtId="179" formatCode="#,##0_ "/>
    <numFmt numFmtId="180" formatCode="#,##0.0_ "/>
    <numFmt numFmtId="181" formatCode="#,##0.00000_ "/>
  </numFmts>
  <fonts count="2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b/>
      <sz val="12"/>
      <color indexed="9"/>
      <name val="Arial"/>
      <family val="2"/>
    </font>
    <font>
      <i/>
      <sz val="11"/>
      <color indexed="8"/>
      <name val="Arial"/>
      <family val="2"/>
    </font>
    <font>
      <sz val="11"/>
      <color theme="1"/>
      <name val="Arial"/>
      <family val="2"/>
    </font>
    <font>
      <sz val="11"/>
      <name val="Arial"/>
      <family val="2"/>
    </font>
    <font>
      <vertAlign val="subscript"/>
      <sz val="11"/>
      <name val="Arial"/>
      <family val="2"/>
    </font>
    <font>
      <i/>
      <sz val="11"/>
      <name val="Arial"/>
      <family val="2"/>
    </font>
    <font>
      <vertAlign val="subscript"/>
      <sz val="11"/>
      <color theme="1"/>
      <name val="Arial"/>
      <family val="2"/>
    </font>
    <font>
      <sz val="11"/>
      <color theme="1"/>
      <name val="ＭＳ Ｐゴシック"/>
      <family val="3"/>
      <charset val="128"/>
      <scheme val="minor"/>
    </font>
    <font>
      <b/>
      <i/>
      <sz val="11"/>
      <color indexed="8"/>
      <name val="Arial"/>
      <family val="2"/>
    </font>
    <font>
      <i/>
      <sz val="11"/>
      <color theme="1"/>
      <name val="Arial"/>
      <family val="2"/>
    </font>
    <font>
      <sz val="11"/>
      <color theme="1"/>
      <name val="ＭＳ Ｐゴシック"/>
      <family val="3"/>
      <charset val="128"/>
    </font>
    <font>
      <sz val="11"/>
      <color indexed="10"/>
      <name val="Arial"/>
      <family val="2"/>
    </font>
    <font>
      <sz val="11"/>
      <name val="ＭＳ Ｐゴシック"/>
      <family val="3"/>
      <charset val="128"/>
    </font>
    <font>
      <b/>
      <vertAlign val="subscript"/>
      <sz val="11"/>
      <color indexed="8"/>
      <name val="Arial"/>
      <family val="2"/>
    </font>
    <font>
      <b/>
      <vertAlign val="subscript"/>
      <sz val="11"/>
      <color indexed="9"/>
      <name val="Arial"/>
      <family val="2"/>
    </font>
    <font>
      <sz val="6"/>
      <name val="ＭＳ Ｐゴシック"/>
      <family val="3"/>
      <charset val="128"/>
      <scheme val="minor"/>
    </font>
  </fonts>
  <fills count="10">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9" tint="0.59999389629810485"/>
        <bgColor indexed="65"/>
      </patternFill>
    </fill>
    <fill>
      <patternFill patternType="solid">
        <fgColor rgb="FFC5D9F1"/>
        <bgColor indexed="64"/>
      </patternFill>
    </fill>
    <fill>
      <patternFill patternType="solid">
        <fgColor theme="7" tint="0.79998168889431442"/>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style="medium">
        <color indexed="64"/>
      </right>
      <top style="thin">
        <color indexed="23"/>
      </top>
      <bottom style="thin">
        <color indexed="23"/>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medium">
        <color rgb="FFFF0000"/>
      </left>
      <right style="medium">
        <color rgb="FFFF0000"/>
      </right>
      <top style="medium">
        <color rgb="FFFF0000"/>
      </top>
      <bottom style="medium">
        <color rgb="FFFF0000"/>
      </bottom>
      <diagonal/>
    </border>
    <border>
      <left style="thin">
        <color indexed="23"/>
      </left>
      <right style="thin">
        <color indexed="23"/>
      </right>
      <top/>
      <bottom style="thin">
        <color indexed="23"/>
      </bottom>
      <diagonal/>
    </border>
    <border>
      <left style="thin">
        <color theme="1" tint="0.34998626667073579"/>
      </left>
      <right/>
      <top/>
      <bottom style="thin">
        <color theme="1" tint="0.34998626667073579"/>
      </bottom>
      <diagonal/>
    </border>
    <border>
      <left/>
      <right style="medium">
        <color rgb="FFFF0000"/>
      </right>
      <top style="thin">
        <color indexed="23"/>
      </top>
      <bottom style="thin">
        <color indexed="23"/>
      </bottom>
      <diagonal/>
    </border>
  </borders>
  <cellStyleXfs count="3">
    <xf numFmtId="0" fontId="0" fillId="0" borderId="0">
      <alignment vertical="center"/>
    </xf>
    <xf numFmtId="38" fontId="1" fillId="0" borderId="0" applyFont="0" applyFill="0" applyBorder="0" applyAlignment="0" applyProtection="0">
      <alignment vertical="center"/>
    </xf>
    <xf numFmtId="0" fontId="14" fillId="7" borderId="0" applyNumberFormat="0" applyBorder="0" applyAlignment="0" applyProtection="0">
      <alignment vertical="center"/>
    </xf>
  </cellStyleXfs>
  <cellXfs count="12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5"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Fill="1" applyBorder="1" applyAlignment="1">
      <alignment horizontal="center" vertical="center"/>
    </xf>
    <xf numFmtId="0" fontId="3" fillId="0" borderId="6" xfId="0" applyFont="1" applyBorder="1" applyAlignment="1">
      <alignment horizontal="center" vertical="center"/>
    </xf>
    <xf numFmtId="0" fontId="3" fillId="6" borderId="6" xfId="0" applyFont="1" applyFill="1" applyBorder="1" applyAlignment="1">
      <alignment vertical="center"/>
    </xf>
    <xf numFmtId="0" fontId="5"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0" xfId="0" applyFont="1" applyFill="1" applyBorder="1" applyAlignment="1">
      <alignment vertical="center"/>
    </xf>
    <xf numFmtId="0" fontId="3" fillId="6" borderId="12" xfId="0" applyFont="1" applyFill="1" applyBorder="1">
      <alignment vertical="center"/>
    </xf>
    <xf numFmtId="0" fontId="3" fillId="6" borderId="10" xfId="0" applyFont="1" applyFill="1" applyBorder="1">
      <alignment vertical="center"/>
    </xf>
    <xf numFmtId="0" fontId="3" fillId="0" borderId="1" xfId="0" applyFont="1" applyFill="1" applyBorder="1" applyAlignment="1">
      <alignment horizontal="left" vertical="center"/>
    </xf>
    <xf numFmtId="0" fontId="3" fillId="0" borderId="1" xfId="0" applyFont="1" applyFill="1" applyBorder="1">
      <alignment vertical="center"/>
    </xf>
    <xf numFmtId="0" fontId="3" fillId="0" borderId="13" xfId="0" applyFont="1" applyBorder="1" applyAlignment="1">
      <alignment horizontal="center" vertical="center"/>
    </xf>
    <xf numFmtId="0" fontId="3" fillId="0" borderId="1" xfId="0" applyFont="1" applyBorder="1" applyAlignment="1">
      <alignment horizontal="left" vertical="center"/>
    </xf>
    <xf numFmtId="0" fontId="9" fillId="0" borderId="13" xfId="0" applyFont="1" applyBorder="1" applyAlignment="1">
      <alignment horizontal="center" vertical="center" wrapText="1"/>
    </xf>
    <xf numFmtId="0" fontId="3" fillId="0" borderId="0" xfId="0" applyFont="1" applyFill="1" applyProtection="1">
      <alignment vertical="center"/>
    </xf>
    <xf numFmtId="0" fontId="3" fillId="0" borderId="0" xfId="0" applyFont="1" applyProtection="1">
      <alignment vertical="center"/>
    </xf>
    <xf numFmtId="0" fontId="3" fillId="0" borderId="7" xfId="0" applyFont="1" applyBorder="1">
      <alignment vertical="center"/>
    </xf>
    <xf numFmtId="0" fontId="3" fillId="0" borderId="9" xfId="0" applyFont="1" applyBorder="1">
      <alignment vertical="center"/>
    </xf>
    <xf numFmtId="0" fontId="5" fillId="4" borderId="10" xfId="0" applyFont="1" applyFill="1" applyBorder="1" applyAlignment="1">
      <alignment horizontal="center" vertical="center"/>
    </xf>
    <xf numFmtId="0" fontId="10" fillId="2" borderId="1" xfId="0" applyFont="1" applyFill="1" applyBorder="1" applyAlignment="1" applyProtection="1">
      <alignment vertical="center" wrapText="1"/>
      <protection locked="0"/>
    </xf>
    <xf numFmtId="0" fontId="10" fillId="5" borderId="1" xfId="0" applyFont="1" applyFill="1" applyBorder="1" applyAlignment="1" applyProtection="1">
      <alignment horizontal="left" vertical="center"/>
    </xf>
    <xf numFmtId="0" fontId="10" fillId="5" borderId="1" xfId="0" quotePrefix="1" applyFont="1" applyFill="1" applyBorder="1" applyAlignment="1" applyProtection="1">
      <alignment vertical="center" wrapText="1"/>
    </xf>
    <xf numFmtId="176" fontId="10" fillId="0" borderId="1" xfId="0" applyNumberFormat="1" applyFont="1" applyFill="1" applyBorder="1" applyProtection="1">
      <alignment vertical="center"/>
      <protection locked="0"/>
    </xf>
    <xf numFmtId="177" fontId="10" fillId="0" borderId="1" xfId="0" applyNumberFormat="1" applyFont="1" applyFill="1" applyBorder="1" applyProtection="1">
      <alignment vertical="center"/>
      <protection locked="0"/>
    </xf>
    <xf numFmtId="0" fontId="10" fillId="6" borderId="18" xfId="0" applyFont="1" applyFill="1" applyBorder="1" applyAlignment="1">
      <alignment vertical="center" wrapText="1"/>
    </xf>
    <xf numFmtId="178" fontId="3" fillId="9" borderId="1" xfId="0" applyNumberFormat="1" applyFont="1" applyFill="1" applyBorder="1">
      <alignment vertical="center"/>
    </xf>
    <xf numFmtId="0" fontId="3" fillId="9" borderId="1" xfId="0" applyFont="1" applyFill="1" applyBorder="1">
      <alignment vertical="center"/>
    </xf>
    <xf numFmtId="0" fontId="3" fillId="8" borderId="1" xfId="0" applyFont="1" applyFill="1" applyBorder="1">
      <alignment vertical="center"/>
    </xf>
    <xf numFmtId="0" fontId="3" fillId="0" borderId="0" xfId="0" applyFont="1" applyAlignment="1" applyProtection="1">
      <alignment horizontal="right" vertical="center"/>
    </xf>
    <xf numFmtId="0" fontId="7" fillId="3" borderId="0" xfId="0" applyFont="1" applyFill="1" applyAlignment="1" applyProtection="1">
      <alignment vertical="center"/>
    </xf>
    <xf numFmtId="0" fontId="5" fillId="3" borderId="0" xfId="0" applyFont="1" applyFill="1" applyAlignment="1" applyProtection="1">
      <alignment vertical="center"/>
    </xf>
    <xf numFmtId="0" fontId="5" fillId="3" borderId="0" xfId="0" applyFont="1" applyFill="1" applyAlignment="1" applyProtection="1">
      <alignment horizontal="right" vertical="center"/>
    </xf>
    <xf numFmtId="0" fontId="6" fillId="0" borderId="0" xfId="0" applyFont="1" applyFill="1" applyBorder="1" applyProtection="1">
      <alignment vertical="center"/>
    </xf>
    <xf numFmtId="0" fontId="5" fillId="4"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9" fillId="5" borderId="1" xfId="0" quotePrefix="1" applyFont="1" applyFill="1" applyBorder="1" applyAlignment="1" applyProtection="1">
      <alignment horizontal="center" vertical="center"/>
    </xf>
    <xf numFmtId="0" fontId="9" fillId="5" borderId="1" xfId="0" applyFont="1" applyFill="1" applyBorder="1" applyProtection="1">
      <alignment vertical="center"/>
    </xf>
    <xf numFmtId="0" fontId="9" fillId="5" borderId="1" xfId="0" applyFont="1" applyFill="1" applyBorder="1" applyAlignment="1" applyProtection="1">
      <alignment vertical="center" wrapText="1"/>
    </xf>
    <xf numFmtId="0" fontId="10" fillId="5" borderId="1" xfId="0" quotePrefix="1" applyFont="1" applyFill="1" applyBorder="1" applyAlignment="1" applyProtection="1">
      <alignment horizontal="center" vertical="center"/>
    </xf>
    <xf numFmtId="0" fontId="10" fillId="5" borderId="1" xfId="0" applyFont="1" applyFill="1" applyBorder="1" applyProtection="1">
      <alignment vertical="center"/>
    </xf>
    <xf numFmtId="0" fontId="10" fillId="5" borderId="1" xfId="0" applyFont="1" applyFill="1" applyBorder="1" applyAlignment="1" applyProtection="1">
      <alignment vertical="center" wrapText="1"/>
    </xf>
    <xf numFmtId="0" fontId="10" fillId="5" borderId="1" xfId="0" applyFont="1" applyFill="1" applyBorder="1" applyAlignment="1" applyProtection="1">
      <alignment vertical="center"/>
    </xf>
    <xf numFmtId="0" fontId="9" fillId="5" borderId="1" xfId="0" applyFont="1" applyFill="1" applyBorder="1" applyAlignment="1" applyProtection="1">
      <alignment vertical="center"/>
    </xf>
    <xf numFmtId="178" fontId="9" fillId="8" borderId="1" xfId="0" applyNumberFormat="1" applyFont="1" applyFill="1" applyBorder="1" applyProtection="1">
      <alignment vertical="center"/>
    </xf>
    <xf numFmtId="0" fontId="6" fillId="0" borderId="0" xfId="0" applyFont="1" applyProtection="1">
      <alignment vertical="center"/>
    </xf>
    <xf numFmtId="0" fontId="5" fillId="4" borderId="1" xfId="0" applyFont="1" applyFill="1" applyBorder="1" applyAlignment="1" applyProtection="1">
      <alignment horizontal="center" vertical="center"/>
    </xf>
    <xf numFmtId="0" fontId="3" fillId="5" borderId="2" xfId="0" applyFont="1" applyFill="1" applyBorder="1" applyProtection="1">
      <alignment vertical="center"/>
    </xf>
    <xf numFmtId="0" fontId="3" fillId="0" borderId="0" xfId="0" applyFont="1" applyBorder="1" applyProtection="1">
      <alignment vertical="center"/>
    </xf>
    <xf numFmtId="38" fontId="3" fillId="0" borderId="0" xfId="1" applyFont="1" applyProtection="1">
      <alignment vertical="center"/>
    </xf>
    <xf numFmtId="0" fontId="3" fillId="0" borderId="6" xfId="0" applyFont="1" applyFill="1" applyBorder="1" applyProtection="1">
      <alignment vertical="center"/>
    </xf>
    <xf numFmtId="0" fontId="9" fillId="0" borderId="1" xfId="0" applyFont="1" applyFill="1" applyBorder="1" applyAlignment="1" applyProtection="1">
      <alignment vertical="center" wrapText="1"/>
      <protection locked="0"/>
    </xf>
    <xf numFmtId="0" fontId="9" fillId="2" borderId="1" xfId="0" applyFont="1" applyFill="1" applyBorder="1" applyAlignment="1" applyProtection="1">
      <alignment vertical="center" wrapText="1"/>
      <protection locked="0"/>
    </xf>
    <xf numFmtId="0" fontId="18" fillId="2" borderId="1" xfId="0" applyFont="1" applyFill="1" applyBorder="1" applyAlignment="1" applyProtection="1">
      <alignment vertical="center" wrapText="1"/>
      <protection locked="0"/>
    </xf>
    <xf numFmtId="38" fontId="9" fillId="2" borderId="1" xfId="1" quotePrefix="1" applyFont="1" applyFill="1" applyBorder="1" applyAlignment="1" applyProtection="1">
      <alignment vertical="center" wrapText="1"/>
      <protection locked="0"/>
    </xf>
    <xf numFmtId="38" fontId="9" fillId="2" borderId="1" xfId="1" applyFont="1" applyFill="1" applyBorder="1" applyAlignment="1" applyProtection="1">
      <alignment vertical="center" wrapText="1"/>
      <protection locked="0"/>
    </xf>
    <xf numFmtId="38" fontId="18" fillId="2" borderId="1" xfId="1" applyFont="1" applyFill="1" applyBorder="1" applyAlignment="1" applyProtection="1">
      <alignment vertical="center" wrapText="1"/>
      <protection locked="0"/>
    </xf>
    <xf numFmtId="0" fontId="10" fillId="0" borderId="1" xfId="0" applyFont="1" applyFill="1" applyBorder="1" applyAlignment="1" applyProtection="1">
      <alignment vertical="center" wrapText="1"/>
      <protection locked="0"/>
    </xf>
    <xf numFmtId="38" fontId="10" fillId="2" borderId="1" xfId="1" quotePrefix="1" applyFont="1" applyFill="1" applyBorder="1" applyAlignment="1" applyProtection="1">
      <alignment vertical="center" wrapText="1"/>
      <protection locked="0"/>
    </xf>
    <xf numFmtId="178" fontId="9" fillId="0" borderId="1" xfId="0" applyNumberFormat="1" applyFont="1" applyBorder="1" applyProtection="1">
      <alignment vertical="center"/>
      <protection locked="0"/>
    </xf>
    <xf numFmtId="0" fontId="0" fillId="0" borderId="0" xfId="0" applyProtection="1">
      <alignment vertical="center"/>
    </xf>
    <xf numFmtId="0" fontId="9" fillId="0" borderId="0" xfId="0" applyFont="1" applyAlignment="1" applyProtection="1">
      <alignment horizontal="right" vertical="center"/>
    </xf>
    <xf numFmtId="0" fontId="5" fillId="4" borderId="6" xfId="0" applyFont="1" applyFill="1" applyBorder="1" applyAlignment="1" applyProtection="1">
      <alignment horizontal="center" vertical="center" wrapText="1"/>
    </xf>
    <xf numFmtId="0" fontId="10" fillId="0" borderId="6" xfId="0" applyFont="1" applyFill="1" applyBorder="1" applyAlignment="1" applyProtection="1">
      <alignment vertical="center" wrapText="1"/>
      <protection locked="0"/>
    </xf>
    <xf numFmtId="176" fontId="9" fillId="2" borderId="1" xfId="1" applyNumberFormat="1" applyFont="1" applyFill="1" applyBorder="1" applyProtection="1">
      <alignment vertical="center"/>
      <protection locked="0"/>
    </xf>
    <xf numFmtId="179" fontId="9" fillId="2" borderId="1" xfId="1" applyNumberFormat="1" applyFont="1" applyFill="1" applyBorder="1" applyProtection="1">
      <alignment vertical="center"/>
      <protection locked="0"/>
    </xf>
    <xf numFmtId="176" fontId="10" fillId="2" borderId="1" xfId="1" applyNumberFormat="1" applyFont="1" applyFill="1" applyBorder="1" applyProtection="1">
      <alignment vertical="center"/>
      <protection locked="0"/>
    </xf>
    <xf numFmtId="180" fontId="3" fillId="0" borderId="16" xfId="0" applyNumberFormat="1" applyFont="1" applyBorder="1">
      <alignment vertical="center"/>
    </xf>
    <xf numFmtId="180" fontId="3" fillId="8" borderId="17" xfId="0" applyNumberFormat="1" applyFont="1" applyFill="1" applyBorder="1">
      <alignment vertical="center"/>
    </xf>
    <xf numFmtId="180" fontId="3" fillId="0" borderId="1" xfId="0" applyNumberFormat="1" applyFont="1" applyFill="1" applyBorder="1">
      <alignment vertical="center"/>
    </xf>
    <xf numFmtId="178" fontId="9" fillId="5" borderId="1" xfId="0" applyNumberFormat="1" applyFont="1" applyFill="1" applyBorder="1" applyProtection="1">
      <alignment vertical="center"/>
    </xf>
    <xf numFmtId="0" fontId="3" fillId="0" borderId="1" xfId="0" applyFont="1" applyBorder="1" applyAlignment="1" applyProtection="1">
      <alignment vertical="center" wrapText="1"/>
      <protection locked="0"/>
    </xf>
    <xf numFmtId="178" fontId="10" fillId="5" borderId="1" xfId="0" applyNumberFormat="1" applyFont="1" applyFill="1" applyBorder="1" applyProtection="1">
      <alignment vertical="center"/>
    </xf>
    <xf numFmtId="176" fontId="9" fillId="5" borderId="1" xfId="0" applyNumberFormat="1" applyFont="1" applyFill="1" applyBorder="1" applyProtection="1">
      <alignment vertical="center"/>
    </xf>
    <xf numFmtId="176" fontId="10" fillId="5" borderId="1" xfId="0" applyNumberFormat="1" applyFont="1" applyFill="1" applyBorder="1" applyProtection="1">
      <alignment vertical="center"/>
    </xf>
    <xf numFmtId="177" fontId="10" fillId="5" borderId="1" xfId="0" applyNumberFormat="1" applyFont="1" applyFill="1" applyBorder="1" applyProtection="1">
      <alignment vertical="center"/>
    </xf>
    <xf numFmtId="177" fontId="10" fillId="0" borderId="1" xfId="0" applyNumberFormat="1" applyFont="1" applyBorder="1" applyProtection="1">
      <alignment vertical="center"/>
      <protection locked="0"/>
    </xf>
    <xf numFmtId="0" fontId="10" fillId="0" borderId="6" xfId="0" applyFont="1" applyFill="1" applyBorder="1" applyAlignment="1" applyProtection="1">
      <alignment vertical="center" wrapText="1"/>
      <protection locked="0"/>
    </xf>
    <xf numFmtId="181" fontId="9" fillId="0" borderId="1" xfId="0" applyNumberFormat="1" applyFont="1" applyBorder="1" applyProtection="1">
      <alignment vertical="center"/>
      <protection locked="0"/>
    </xf>
    <xf numFmtId="0" fontId="10" fillId="5" borderId="1" xfId="0" applyFont="1" applyFill="1" applyBorder="1" applyAlignment="1" applyProtection="1">
      <alignment vertical="center" wrapText="1"/>
    </xf>
    <xf numFmtId="0" fontId="10" fillId="0" borderId="14" xfId="0" applyFont="1" applyBorder="1" applyAlignment="1" applyProtection="1">
      <alignment horizontal="left" vertical="center" wrapText="1"/>
      <protection locked="0"/>
    </xf>
    <xf numFmtId="0" fontId="10" fillId="0" borderId="15"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6" xfId="0" applyFont="1" applyFill="1" applyBorder="1" applyAlignment="1" applyProtection="1">
      <alignment horizontal="left" vertical="center" wrapText="1"/>
    </xf>
    <xf numFmtId="0" fontId="9" fillId="5" borderId="1" xfId="0" applyFont="1" applyFill="1" applyBorder="1" applyAlignment="1" applyProtection="1">
      <alignment vertical="center" wrapText="1"/>
    </xf>
    <xf numFmtId="0" fontId="10" fillId="0" borderId="1" xfId="0" applyFont="1" applyBorder="1" applyAlignment="1" applyProtection="1">
      <alignment horizontal="left" vertical="center" wrapText="1"/>
      <protection locked="0"/>
    </xf>
    <xf numFmtId="0" fontId="5" fillId="4" borderId="3" xfId="0" applyFont="1" applyFill="1" applyBorder="1" applyAlignment="1" applyProtection="1">
      <alignment horizontal="center" vertical="center"/>
    </xf>
    <xf numFmtId="179" fontId="18" fillId="2" borderId="4" xfId="1" applyNumberFormat="1" applyFont="1" applyFill="1" applyBorder="1" applyAlignment="1" applyProtection="1">
      <alignment horizontal="right" vertical="center"/>
    </xf>
    <xf numFmtId="179" fontId="18" fillId="2" borderId="5" xfId="1" applyNumberFormat="1" applyFont="1" applyFill="1" applyBorder="1" applyAlignment="1" applyProtection="1">
      <alignment horizontal="right" vertical="center"/>
    </xf>
    <xf numFmtId="0" fontId="5" fillId="4" borderId="1" xfId="0" applyFont="1" applyFill="1" applyBorder="1" applyAlignment="1" applyProtection="1">
      <alignment horizontal="center" vertical="center" wrapText="1"/>
    </xf>
    <xf numFmtId="0" fontId="9" fillId="8" borderId="14" xfId="0" applyFont="1" applyFill="1" applyBorder="1" applyAlignment="1" applyProtection="1">
      <alignment vertical="center" wrapText="1"/>
    </xf>
    <xf numFmtId="0" fontId="9" fillId="8" borderId="2" xfId="0" applyFont="1" applyFill="1" applyBorder="1" applyAlignment="1" applyProtection="1">
      <alignment vertical="center" wrapText="1"/>
    </xf>
    <xf numFmtId="0" fontId="10" fillId="5" borderId="7" xfId="0" applyFont="1" applyFill="1" applyBorder="1" applyAlignment="1">
      <alignment horizontal="left" vertical="center" wrapText="1"/>
    </xf>
    <xf numFmtId="0" fontId="3" fillId="5" borderId="8" xfId="0" applyFont="1" applyFill="1" applyBorder="1" applyAlignment="1">
      <alignment horizontal="left" vertical="center" wrapText="1"/>
    </xf>
    <xf numFmtId="0" fontId="3" fillId="5" borderId="9" xfId="0" applyFont="1" applyFill="1" applyBorder="1" applyAlignment="1">
      <alignment horizontal="left" vertical="center" wrapText="1"/>
    </xf>
    <xf numFmtId="0" fontId="7" fillId="3" borderId="0" xfId="0" applyFont="1" applyFill="1" applyAlignment="1">
      <alignment vertical="center"/>
    </xf>
    <xf numFmtId="0" fontId="3" fillId="5" borderId="7" xfId="0" applyFont="1" applyFill="1" applyBorder="1" applyAlignment="1">
      <alignment horizontal="left" vertical="center" wrapText="1"/>
    </xf>
    <xf numFmtId="0" fontId="10" fillId="8" borderId="7" xfId="0" applyFont="1" applyFill="1" applyBorder="1" applyAlignment="1">
      <alignment horizontal="left" vertical="center" wrapText="1"/>
    </xf>
    <xf numFmtId="0" fontId="10" fillId="8" borderId="8" xfId="0" applyFont="1" applyFill="1" applyBorder="1" applyAlignment="1">
      <alignment horizontal="left" vertical="center" wrapText="1"/>
    </xf>
    <xf numFmtId="0" fontId="10" fillId="8" borderId="9" xfId="0" applyFont="1" applyFill="1" applyBorder="1" applyAlignment="1">
      <alignment horizontal="left" vertical="center" wrapText="1"/>
    </xf>
    <xf numFmtId="0" fontId="7" fillId="3" borderId="0" xfId="0" applyFont="1" applyFill="1" applyAlignment="1" applyProtection="1">
      <alignment horizontal="left" vertical="center"/>
    </xf>
    <xf numFmtId="0" fontId="3" fillId="0" borderId="7" xfId="0" applyFont="1" applyFill="1" applyBorder="1" applyProtection="1">
      <alignment vertical="center"/>
    </xf>
    <xf numFmtId="0" fontId="3" fillId="0" borderId="9" xfId="0" applyFont="1" applyFill="1" applyBorder="1" applyProtection="1">
      <alignment vertical="center"/>
    </xf>
    <xf numFmtId="0" fontId="5" fillId="4" borderId="1" xfId="0" applyFont="1" applyFill="1" applyBorder="1" applyAlignment="1" applyProtection="1">
      <alignment horizontal="center" vertical="center"/>
    </xf>
    <xf numFmtId="0" fontId="3" fillId="0" borderId="14" xfId="0" applyFont="1" applyBorder="1" applyAlignment="1" applyProtection="1">
      <alignment horizontal="center" vertical="center" shrinkToFit="1"/>
      <protection locked="0"/>
    </xf>
    <xf numFmtId="0" fontId="3" fillId="0" borderId="19" xfId="0" applyFont="1" applyBorder="1" applyAlignment="1" applyProtection="1">
      <alignment horizontal="center" vertical="center" shrinkToFit="1"/>
      <protection locked="0"/>
    </xf>
    <xf numFmtId="0" fontId="9" fillId="5" borderId="14" xfId="0" applyFont="1" applyFill="1" applyBorder="1" applyAlignment="1" applyProtection="1">
      <alignment vertical="center"/>
    </xf>
    <xf numFmtId="0" fontId="9" fillId="5" borderId="2" xfId="0" applyFont="1" applyFill="1" applyBorder="1" applyAlignment="1" applyProtection="1">
      <alignment vertical="center"/>
    </xf>
    <xf numFmtId="0" fontId="9" fillId="5" borderId="14" xfId="0" applyFont="1" applyFill="1" applyBorder="1" applyProtection="1">
      <alignment vertical="center"/>
    </xf>
    <xf numFmtId="0" fontId="9" fillId="5" borderId="2" xfId="0" applyFont="1" applyFill="1" applyBorder="1" applyProtection="1">
      <alignment vertical="center"/>
    </xf>
    <xf numFmtId="0" fontId="10" fillId="5" borderId="14" xfId="0" applyFont="1" applyFill="1" applyBorder="1" applyAlignment="1" applyProtection="1">
      <alignment horizontal="left" vertical="center"/>
    </xf>
    <xf numFmtId="0" fontId="10" fillId="5" borderId="2" xfId="0" applyFont="1" applyFill="1" applyBorder="1" applyAlignment="1" applyProtection="1">
      <alignment horizontal="left" vertical="center"/>
    </xf>
    <xf numFmtId="0" fontId="5" fillId="4" borderId="14" xfId="0" applyFont="1" applyFill="1" applyBorder="1" applyAlignment="1" applyProtection="1">
      <alignment horizontal="center" vertical="center" wrapText="1"/>
    </xf>
    <xf numFmtId="0" fontId="5" fillId="4" borderId="2" xfId="0" applyFont="1" applyFill="1" applyBorder="1" applyAlignment="1" applyProtection="1">
      <alignment horizontal="center" vertical="center" wrapText="1"/>
    </xf>
    <xf numFmtId="0" fontId="10" fillId="5" borderId="14" xfId="0" applyFont="1" applyFill="1" applyBorder="1" applyAlignment="1" applyProtection="1">
      <alignment vertical="center"/>
    </xf>
    <xf numFmtId="0" fontId="10" fillId="5" borderId="2" xfId="0" applyFont="1" applyFill="1" applyBorder="1" applyAlignment="1" applyProtection="1">
      <alignment vertical="center"/>
    </xf>
    <xf numFmtId="0" fontId="10" fillId="5" borderId="1" xfId="0" applyFont="1" applyFill="1" applyBorder="1" applyAlignment="1" applyProtection="1">
      <alignment horizontal="left" vertical="center" wrapText="1"/>
    </xf>
    <xf numFmtId="0" fontId="10" fillId="0" borderId="0" xfId="0" applyFont="1" applyAlignment="1" applyProtection="1">
      <alignment horizontal="right" vertical="center"/>
    </xf>
  </cellXfs>
  <cellStyles count="3">
    <cellStyle name="40% - アクセント 6 2" xfId="2" xr:uid="{00000000-0005-0000-0000-000000000000}"/>
    <cellStyle name="桁区切り" xfId="1" builtinId="6"/>
    <cellStyle name="標準" xfId="0" builtinId="0"/>
  </cellStyles>
  <dxfs count="0"/>
  <tableStyles count="0" defaultTableStyle="TableStyleMedium9" defaultPivotStyle="PivotStyleLight16"/>
  <colors>
    <mruColors>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32"/>
  <sheetViews>
    <sheetView showGridLines="0" tabSelected="1" view="pageBreakPreview" zoomScale="70" zoomScaleNormal="55" zoomScaleSheetLayoutView="70" workbookViewId="0"/>
  </sheetViews>
  <sheetFormatPr defaultColWidth="9" defaultRowHeight="14" x14ac:dyDescent="0.2"/>
  <cols>
    <col min="1" max="1" width="3.6328125" style="24" customWidth="1"/>
    <col min="2" max="3" width="12.6328125" style="24" customWidth="1"/>
    <col min="4" max="4" width="32.26953125" style="24" customWidth="1"/>
    <col min="5" max="5" width="20.6328125" style="24" customWidth="1"/>
    <col min="6" max="7" width="12.6328125" style="24" customWidth="1"/>
    <col min="8" max="8" width="15.6328125" style="24" customWidth="1"/>
    <col min="9" max="9" width="50.6328125" style="24" customWidth="1"/>
    <col min="10" max="11" width="12.6328125" style="24" customWidth="1"/>
    <col min="12" max="16384" width="9" style="24"/>
  </cols>
  <sheetData>
    <row r="1" spans="1:11" ht="18" customHeight="1" x14ac:dyDescent="0.2">
      <c r="K1" s="37" t="s">
        <v>63</v>
      </c>
    </row>
    <row r="2" spans="1:11" ht="18" customHeight="1" x14ac:dyDescent="0.2">
      <c r="K2" s="126" t="s">
        <v>138</v>
      </c>
    </row>
    <row r="3" spans="1:11" ht="28" customHeight="1" x14ac:dyDescent="0.2">
      <c r="A3" s="38" t="s">
        <v>61</v>
      </c>
      <c r="B3" s="39"/>
      <c r="C3" s="39"/>
      <c r="D3" s="39"/>
      <c r="E3" s="39"/>
      <c r="F3" s="39"/>
      <c r="G3" s="39"/>
      <c r="H3" s="39"/>
      <c r="I3" s="39"/>
      <c r="J3" s="39"/>
      <c r="K3" s="40"/>
    </row>
    <row r="4" spans="1:11" ht="8.25" customHeight="1" x14ac:dyDescent="0.2"/>
    <row r="5" spans="1:11" ht="19" customHeight="1" x14ac:dyDescent="0.2">
      <c r="A5" s="41" t="s">
        <v>64</v>
      </c>
      <c r="B5" s="41"/>
    </row>
    <row r="6" spans="1:11" ht="19" customHeight="1" x14ac:dyDescent="0.2">
      <c r="A6" s="41"/>
      <c r="B6" s="42" t="s">
        <v>6</v>
      </c>
      <c r="C6" s="42" t="s">
        <v>7</v>
      </c>
      <c r="D6" s="42" t="s">
        <v>8</v>
      </c>
      <c r="E6" s="42" t="s">
        <v>9</v>
      </c>
      <c r="F6" s="42" t="s">
        <v>10</v>
      </c>
      <c r="G6" s="42" t="s">
        <v>11</v>
      </c>
      <c r="H6" s="42" t="s">
        <v>12</v>
      </c>
      <c r="I6" s="42" t="s">
        <v>13</v>
      </c>
      <c r="J6" s="42" t="s">
        <v>14</v>
      </c>
      <c r="K6" s="42" t="s">
        <v>15</v>
      </c>
    </row>
    <row r="7" spans="1:11" s="43" customFormat="1" ht="39" customHeight="1" x14ac:dyDescent="0.2">
      <c r="B7" s="42" t="s">
        <v>16</v>
      </c>
      <c r="C7" s="42" t="s">
        <v>17</v>
      </c>
      <c r="D7" s="42" t="s">
        <v>18</v>
      </c>
      <c r="E7" s="42" t="s">
        <v>19</v>
      </c>
      <c r="F7" s="42" t="s">
        <v>20</v>
      </c>
      <c r="G7" s="42" t="s">
        <v>21</v>
      </c>
      <c r="H7" s="42" t="s">
        <v>22</v>
      </c>
      <c r="I7" s="42" t="s">
        <v>23</v>
      </c>
      <c r="J7" s="42" t="s">
        <v>24</v>
      </c>
      <c r="K7" s="42" t="s">
        <v>25</v>
      </c>
    </row>
    <row r="8" spans="1:11" ht="230.15" customHeight="1" x14ac:dyDescent="0.2">
      <c r="B8" s="44" t="s">
        <v>30</v>
      </c>
      <c r="C8" s="45" t="s">
        <v>65</v>
      </c>
      <c r="D8" s="46" t="s">
        <v>66</v>
      </c>
      <c r="E8" s="72">
        <v>68456.31</v>
      </c>
      <c r="F8" s="45" t="s">
        <v>32</v>
      </c>
      <c r="G8" s="59" t="s">
        <v>33</v>
      </c>
      <c r="H8" s="59" t="s">
        <v>34</v>
      </c>
      <c r="I8" s="60" t="s">
        <v>137</v>
      </c>
      <c r="J8" s="60" t="s">
        <v>35</v>
      </c>
      <c r="K8" s="61"/>
    </row>
    <row r="9" spans="1:11" ht="60" customHeight="1" x14ac:dyDescent="0.2">
      <c r="B9" s="44" t="s">
        <v>31</v>
      </c>
      <c r="C9" s="45" t="s">
        <v>68</v>
      </c>
      <c r="D9" s="46" t="s">
        <v>69</v>
      </c>
      <c r="E9" s="73">
        <v>365</v>
      </c>
      <c r="F9" s="45" t="s">
        <v>36</v>
      </c>
      <c r="G9" s="59" t="s">
        <v>33</v>
      </c>
      <c r="H9" s="59" t="s">
        <v>34</v>
      </c>
      <c r="I9" s="62" t="s">
        <v>136</v>
      </c>
      <c r="J9" s="63" t="s">
        <v>38</v>
      </c>
      <c r="K9" s="64"/>
    </row>
    <row r="10" spans="1:11" ht="60" customHeight="1" x14ac:dyDescent="0.2">
      <c r="B10" s="47" t="s">
        <v>47</v>
      </c>
      <c r="C10" s="48" t="s">
        <v>70</v>
      </c>
      <c r="D10" s="49" t="s">
        <v>71</v>
      </c>
      <c r="E10" s="74"/>
      <c r="F10" s="49" t="s">
        <v>50</v>
      </c>
      <c r="G10" s="65" t="s">
        <v>131</v>
      </c>
      <c r="H10" s="65" t="s">
        <v>132</v>
      </c>
      <c r="I10" s="65" t="s">
        <v>131</v>
      </c>
      <c r="J10" s="65" t="s">
        <v>131</v>
      </c>
      <c r="K10" s="65" t="s">
        <v>131</v>
      </c>
    </row>
    <row r="11" spans="1:11" ht="230.15" customHeight="1" x14ac:dyDescent="0.2">
      <c r="B11" s="47" t="s">
        <v>48</v>
      </c>
      <c r="C11" s="48" t="s">
        <v>72</v>
      </c>
      <c r="D11" s="49" t="s">
        <v>73</v>
      </c>
      <c r="E11" s="74"/>
      <c r="F11" s="48" t="s">
        <v>49</v>
      </c>
      <c r="G11" s="65" t="s">
        <v>131</v>
      </c>
      <c r="H11" s="65" t="s">
        <v>133</v>
      </c>
      <c r="I11" s="65" t="s">
        <v>131</v>
      </c>
      <c r="J11" s="65" t="s">
        <v>132</v>
      </c>
      <c r="K11" s="65" t="s">
        <v>132</v>
      </c>
    </row>
    <row r="12" spans="1:11" ht="8.25" customHeight="1" x14ac:dyDescent="0.2"/>
    <row r="13" spans="1:11" ht="20.149999999999999" customHeight="1" x14ac:dyDescent="0.2">
      <c r="A13" s="41" t="s">
        <v>75</v>
      </c>
    </row>
    <row r="14" spans="1:11" ht="20.149999999999999" customHeight="1" x14ac:dyDescent="0.2">
      <c r="B14" s="42" t="s">
        <v>6</v>
      </c>
      <c r="C14" s="98" t="s">
        <v>7</v>
      </c>
      <c r="D14" s="98"/>
      <c r="E14" s="42" t="s">
        <v>8</v>
      </c>
      <c r="F14" s="42" t="s">
        <v>9</v>
      </c>
      <c r="G14" s="98" t="s">
        <v>10</v>
      </c>
      <c r="H14" s="98"/>
      <c r="I14" s="98"/>
      <c r="J14" s="98" t="s">
        <v>11</v>
      </c>
      <c r="K14" s="98"/>
    </row>
    <row r="15" spans="1:11" ht="39" customHeight="1" x14ac:dyDescent="0.2">
      <c r="B15" s="42" t="s">
        <v>17</v>
      </c>
      <c r="C15" s="98" t="s">
        <v>18</v>
      </c>
      <c r="D15" s="98"/>
      <c r="E15" s="42" t="s">
        <v>19</v>
      </c>
      <c r="F15" s="42" t="s">
        <v>20</v>
      </c>
      <c r="G15" s="98" t="s">
        <v>22</v>
      </c>
      <c r="H15" s="98"/>
      <c r="I15" s="98"/>
      <c r="J15" s="98" t="s">
        <v>25</v>
      </c>
      <c r="K15" s="98"/>
    </row>
    <row r="16" spans="1:11" ht="70" customHeight="1" x14ac:dyDescent="0.2">
      <c r="B16" s="50" t="s">
        <v>76</v>
      </c>
      <c r="C16" s="87" t="s">
        <v>77</v>
      </c>
      <c r="D16" s="87"/>
      <c r="E16" s="84">
        <v>0.56640000000000001</v>
      </c>
      <c r="F16" s="48" t="s">
        <v>78</v>
      </c>
      <c r="G16" s="94" t="s">
        <v>46</v>
      </c>
      <c r="H16" s="94"/>
      <c r="I16" s="94"/>
      <c r="J16" s="94"/>
      <c r="K16" s="94"/>
    </row>
    <row r="17" spans="1:11" ht="60" customHeight="1" x14ac:dyDescent="0.2">
      <c r="B17" s="51" t="s">
        <v>79</v>
      </c>
      <c r="C17" s="99" t="s">
        <v>80</v>
      </c>
      <c r="D17" s="100"/>
      <c r="E17" s="52">
        <f>IFERROR(3.6*(100/E21)*E23,0)</f>
        <v>0</v>
      </c>
      <c r="F17" s="45" t="s">
        <v>81</v>
      </c>
      <c r="G17" s="88" t="s">
        <v>134</v>
      </c>
      <c r="H17" s="89"/>
      <c r="I17" s="90"/>
      <c r="J17" s="88" t="s">
        <v>131</v>
      </c>
      <c r="K17" s="90"/>
    </row>
    <row r="18" spans="1:11" ht="60" customHeight="1" x14ac:dyDescent="0.2">
      <c r="B18" s="51" t="s">
        <v>79</v>
      </c>
      <c r="C18" s="93" t="s">
        <v>82</v>
      </c>
      <c r="D18" s="93"/>
      <c r="E18" s="52">
        <f>IFERROR(E10*E22*E23/E11,0)</f>
        <v>0</v>
      </c>
      <c r="F18" s="45" t="s">
        <v>81</v>
      </c>
      <c r="G18" s="88" t="s">
        <v>131</v>
      </c>
      <c r="H18" s="89"/>
      <c r="I18" s="90"/>
      <c r="J18" s="88" t="s">
        <v>131</v>
      </c>
      <c r="K18" s="90"/>
    </row>
    <row r="19" spans="1:11" ht="126.75" customHeight="1" x14ac:dyDescent="0.2">
      <c r="B19" s="51" t="s">
        <v>79</v>
      </c>
      <c r="C19" s="93" t="s">
        <v>45</v>
      </c>
      <c r="D19" s="93"/>
      <c r="E19" s="67"/>
      <c r="F19" s="45" t="s">
        <v>81</v>
      </c>
      <c r="G19" s="88" t="s">
        <v>131</v>
      </c>
      <c r="H19" s="89"/>
      <c r="I19" s="90"/>
      <c r="J19" s="88" t="s">
        <v>131</v>
      </c>
      <c r="K19" s="90"/>
    </row>
    <row r="20" spans="1:11" ht="70" customHeight="1" x14ac:dyDescent="0.2">
      <c r="B20" s="45" t="s">
        <v>83</v>
      </c>
      <c r="C20" s="93" t="s">
        <v>44</v>
      </c>
      <c r="D20" s="93"/>
      <c r="E20" s="86">
        <v>1.81934</v>
      </c>
      <c r="F20" s="45" t="s">
        <v>39</v>
      </c>
      <c r="G20" s="94" t="s">
        <v>130</v>
      </c>
      <c r="H20" s="94"/>
      <c r="I20" s="94"/>
      <c r="J20" s="91"/>
      <c r="K20" s="91"/>
    </row>
    <row r="21" spans="1:11" ht="60" customHeight="1" x14ac:dyDescent="0.2">
      <c r="A21" s="23"/>
      <c r="B21" s="29" t="s">
        <v>84</v>
      </c>
      <c r="C21" s="87" t="s">
        <v>56</v>
      </c>
      <c r="D21" s="87"/>
      <c r="E21" s="31"/>
      <c r="F21" s="30" t="s">
        <v>57</v>
      </c>
      <c r="G21" s="88" t="s">
        <v>131</v>
      </c>
      <c r="H21" s="89"/>
      <c r="I21" s="90"/>
      <c r="J21" s="88" t="s">
        <v>135</v>
      </c>
      <c r="K21" s="90"/>
    </row>
    <row r="22" spans="1:11" ht="100" customHeight="1" x14ac:dyDescent="0.2">
      <c r="A22" s="23"/>
      <c r="B22" s="29" t="s">
        <v>85</v>
      </c>
      <c r="C22" s="87" t="s">
        <v>58</v>
      </c>
      <c r="D22" s="87"/>
      <c r="E22" s="31"/>
      <c r="F22" s="30" t="s">
        <v>59</v>
      </c>
      <c r="G22" s="88" t="s">
        <v>131</v>
      </c>
      <c r="H22" s="89"/>
      <c r="I22" s="90"/>
      <c r="J22" s="88" t="s">
        <v>131</v>
      </c>
      <c r="K22" s="90"/>
    </row>
    <row r="23" spans="1:11" ht="100" customHeight="1" x14ac:dyDescent="0.2">
      <c r="A23" s="23"/>
      <c r="B23" s="29" t="s">
        <v>86</v>
      </c>
      <c r="C23" s="87" t="s">
        <v>87</v>
      </c>
      <c r="D23" s="87"/>
      <c r="E23" s="32"/>
      <c r="F23" s="30" t="s">
        <v>88</v>
      </c>
      <c r="G23" s="88" t="s">
        <v>131</v>
      </c>
      <c r="H23" s="89"/>
      <c r="I23" s="90"/>
      <c r="J23" s="88" t="s">
        <v>131</v>
      </c>
      <c r="K23" s="90"/>
    </row>
    <row r="24" spans="1:11" ht="6.75" customHeight="1" x14ac:dyDescent="0.2"/>
    <row r="25" spans="1:11" ht="19" customHeight="1" x14ac:dyDescent="0.2">
      <c r="A25" s="53" t="s">
        <v>89</v>
      </c>
      <c r="B25" s="53"/>
    </row>
    <row r="26" spans="1:11" ht="17.5" thickBot="1" x14ac:dyDescent="0.25">
      <c r="B26" s="95" t="s">
        <v>90</v>
      </c>
      <c r="C26" s="95"/>
      <c r="D26" s="54" t="s">
        <v>20</v>
      </c>
    </row>
    <row r="27" spans="1:11" ht="16.5" thickBot="1" x14ac:dyDescent="0.25">
      <c r="B27" s="96">
        <f>ROUNDDOWN('MPS(calc_process)'!G6, 0)</f>
        <v>29746</v>
      </c>
      <c r="C27" s="97"/>
      <c r="D27" s="55" t="s">
        <v>91</v>
      </c>
    </row>
    <row r="28" spans="1:11" ht="8.25" customHeight="1" x14ac:dyDescent="0.2">
      <c r="B28" s="56"/>
      <c r="C28" s="56"/>
      <c r="F28" s="57"/>
      <c r="G28" s="57"/>
    </row>
    <row r="29" spans="1:11" ht="19" customHeight="1" x14ac:dyDescent="0.2">
      <c r="A29" s="41" t="s">
        <v>5</v>
      </c>
    </row>
    <row r="30" spans="1:11" ht="18" customHeight="1" x14ac:dyDescent="0.2">
      <c r="B30" s="58" t="s">
        <v>27</v>
      </c>
      <c r="C30" s="92" t="s">
        <v>28</v>
      </c>
      <c r="D30" s="92"/>
      <c r="E30" s="92"/>
      <c r="F30" s="92"/>
      <c r="G30" s="92"/>
      <c r="H30" s="92"/>
      <c r="I30" s="92"/>
      <c r="J30" s="92"/>
      <c r="K30" s="92"/>
    </row>
    <row r="31" spans="1:11" ht="18" customHeight="1" x14ac:dyDescent="0.2">
      <c r="B31" s="58" t="s">
        <v>26</v>
      </c>
      <c r="C31" s="92" t="s">
        <v>42</v>
      </c>
      <c r="D31" s="92"/>
      <c r="E31" s="92"/>
      <c r="F31" s="92"/>
      <c r="G31" s="92"/>
      <c r="H31" s="92"/>
      <c r="I31" s="92"/>
      <c r="J31" s="92"/>
      <c r="K31" s="92"/>
    </row>
    <row r="32" spans="1:11" ht="18" customHeight="1" x14ac:dyDescent="0.2">
      <c r="B32" s="58" t="s">
        <v>29</v>
      </c>
      <c r="C32" s="92" t="s">
        <v>43</v>
      </c>
      <c r="D32" s="92"/>
      <c r="E32" s="92"/>
      <c r="F32" s="92"/>
      <c r="G32" s="92"/>
      <c r="H32" s="92"/>
      <c r="I32" s="92"/>
      <c r="J32" s="92"/>
      <c r="K32" s="92"/>
    </row>
  </sheetData>
  <sheetProtection algorithmName="SHA-512" hashValue="eIafQ/apAFbrAqAeyU7wkj1EOBpMCv39KPklgh8GTaQ3tKgWtZnYaAd1jg6dFAq7lsOaU0vIhVVd4yQBO3F9Pg==" saltValue="+netwRxp4cidDphD9jeMLg==" spinCount="100000" sheet="1" objects="1" scenarios="1" formatCells="0" formatRows="0"/>
  <mergeCells count="35">
    <mergeCell ref="J14:K14"/>
    <mergeCell ref="J15:K15"/>
    <mergeCell ref="J16:K16"/>
    <mergeCell ref="G14:I14"/>
    <mergeCell ref="C17:D17"/>
    <mergeCell ref="G17:I17"/>
    <mergeCell ref="J17:K17"/>
    <mergeCell ref="C14:D14"/>
    <mergeCell ref="C15:D15"/>
    <mergeCell ref="G15:I15"/>
    <mergeCell ref="G16:I16"/>
    <mergeCell ref="C32:K32"/>
    <mergeCell ref="C16:D16"/>
    <mergeCell ref="C20:D20"/>
    <mergeCell ref="C18:D18"/>
    <mergeCell ref="C19:D19"/>
    <mergeCell ref="G18:I18"/>
    <mergeCell ref="C30:K30"/>
    <mergeCell ref="C31:K31"/>
    <mergeCell ref="G20:I20"/>
    <mergeCell ref="B26:C26"/>
    <mergeCell ref="B27:C27"/>
    <mergeCell ref="C22:D22"/>
    <mergeCell ref="G22:I22"/>
    <mergeCell ref="J22:K22"/>
    <mergeCell ref="C23:D23"/>
    <mergeCell ref="G23:I23"/>
    <mergeCell ref="C21:D21"/>
    <mergeCell ref="G21:I21"/>
    <mergeCell ref="J21:K21"/>
    <mergeCell ref="J23:K23"/>
    <mergeCell ref="J18:K18"/>
    <mergeCell ref="J19:K19"/>
    <mergeCell ref="J20:K20"/>
    <mergeCell ref="G19:I19"/>
  </mergeCells>
  <phoneticPr fontId="2"/>
  <dataValidations count="1">
    <dataValidation type="list" allowBlank="1" showInputMessage="1" showErrorMessage="1" sqref="E19" xr:uid="{00000000-0002-0000-0000-000000000000}">
      <formula1>"0.80, 0.46"</formula1>
    </dataValidation>
  </dataValidations>
  <pageMargins left="0.70866141732283472" right="0.70866141732283472" top="0.74803149606299213" bottom="0.74803149606299213" header="0.31496062992125984" footer="0.31496062992125984"/>
  <pageSetup paperSize="9" scale="4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I14"/>
  <sheetViews>
    <sheetView showGridLines="0" view="pageBreakPreview" zoomScale="85" zoomScaleNormal="100" zoomScaleSheetLayoutView="85" workbookViewId="0"/>
  </sheetViews>
  <sheetFormatPr defaultColWidth="9" defaultRowHeight="14" x14ac:dyDescent="0.2"/>
  <cols>
    <col min="1" max="4" width="3.6328125" style="1" customWidth="1"/>
    <col min="5" max="5" width="41.6328125" style="1" customWidth="1"/>
    <col min="6" max="6" width="12.6328125" style="1" customWidth="1"/>
    <col min="7" max="7" width="15.6328125" style="1" customWidth="1"/>
    <col min="8" max="8" width="12.6328125" style="1" customWidth="1"/>
    <col min="9" max="9" width="12.6328125" style="2" customWidth="1"/>
    <col min="10" max="16384" width="9" style="1"/>
  </cols>
  <sheetData>
    <row r="1" spans="1:9" ht="18" customHeight="1" x14ac:dyDescent="0.2">
      <c r="I1" s="3" t="str">
        <f>'MPS(input)'!K1</f>
        <v>Monitoring Spreadsheet: JCM_TH_AM007_ver01.0</v>
      </c>
    </row>
    <row r="2" spans="1:9" ht="18" customHeight="1" x14ac:dyDescent="0.2">
      <c r="I2" s="3" t="str">
        <f>'MPS(input)'!K2</f>
        <v>Reference Number: TH006</v>
      </c>
    </row>
    <row r="3" spans="1:9" ht="28" customHeight="1" x14ac:dyDescent="0.2">
      <c r="A3" s="104" t="s">
        <v>62</v>
      </c>
      <c r="B3" s="104"/>
      <c r="C3" s="104"/>
      <c r="D3" s="104"/>
      <c r="E3" s="104"/>
      <c r="F3" s="104"/>
      <c r="G3" s="104"/>
      <c r="H3" s="104"/>
      <c r="I3" s="104"/>
    </row>
    <row r="4" spans="1:9" ht="11.25" customHeight="1" x14ac:dyDescent="0.2"/>
    <row r="5" spans="1:9" ht="19" customHeight="1" thickBot="1" x14ac:dyDescent="0.25">
      <c r="A5" s="12" t="s">
        <v>2</v>
      </c>
      <c r="B5" s="4"/>
      <c r="C5" s="4"/>
      <c r="D5" s="4"/>
      <c r="E5" s="5"/>
      <c r="F5" s="6" t="s">
        <v>3</v>
      </c>
      <c r="G5" s="27" t="s">
        <v>0</v>
      </c>
      <c r="H5" s="6" t="s">
        <v>1</v>
      </c>
      <c r="I5" s="7" t="s">
        <v>4</v>
      </c>
    </row>
    <row r="6" spans="1:9" ht="19" customHeight="1" thickBot="1" x14ac:dyDescent="0.25">
      <c r="A6" s="13"/>
      <c r="B6" s="8" t="s">
        <v>92</v>
      </c>
      <c r="C6" s="8"/>
      <c r="D6" s="8"/>
      <c r="E6" s="8"/>
      <c r="F6" s="25" t="s">
        <v>60</v>
      </c>
      <c r="G6" s="75">
        <f>G8-G14</f>
        <v>29746.700202240001</v>
      </c>
      <c r="H6" s="26" t="s">
        <v>93</v>
      </c>
      <c r="I6" s="9" t="s">
        <v>94</v>
      </c>
    </row>
    <row r="7" spans="1:9" ht="19" customHeight="1" thickBot="1" x14ac:dyDescent="0.25">
      <c r="A7" s="12" t="s">
        <v>107</v>
      </c>
      <c r="B7" s="5"/>
      <c r="C7" s="4"/>
      <c r="D7" s="6"/>
      <c r="E7" s="6"/>
      <c r="F7" s="6"/>
      <c r="G7" s="12"/>
      <c r="H7" s="5"/>
      <c r="I7" s="6"/>
    </row>
    <row r="8" spans="1:9" ht="19" customHeight="1" thickBot="1" x14ac:dyDescent="0.25">
      <c r="A8" s="14"/>
      <c r="B8" s="17" t="s">
        <v>97</v>
      </c>
      <c r="C8" s="8"/>
      <c r="D8" s="8"/>
      <c r="E8" s="8"/>
      <c r="F8" s="25" t="s">
        <v>60</v>
      </c>
      <c r="G8" s="75">
        <f>G11*G12</f>
        <v>29746.700202240001</v>
      </c>
      <c r="H8" s="26" t="s">
        <v>93</v>
      </c>
      <c r="I8" s="10" t="s">
        <v>98</v>
      </c>
    </row>
    <row r="9" spans="1:9" ht="60" customHeight="1" x14ac:dyDescent="0.2">
      <c r="A9" s="14"/>
      <c r="B9" s="16"/>
      <c r="C9" s="105" t="s">
        <v>99</v>
      </c>
      <c r="D9" s="102"/>
      <c r="E9" s="103"/>
      <c r="F9" s="21" t="s">
        <v>40</v>
      </c>
      <c r="G9" s="76">
        <f>'MPS(input)'!E8</f>
        <v>68456.31</v>
      </c>
      <c r="H9" s="36" t="s">
        <v>41</v>
      </c>
      <c r="I9" s="20" t="s">
        <v>100</v>
      </c>
    </row>
    <row r="10" spans="1:9" ht="60" customHeight="1" x14ac:dyDescent="0.2">
      <c r="A10" s="14"/>
      <c r="B10" s="16"/>
      <c r="C10" s="105" t="s">
        <v>101</v>
      </c>
      <c r="D10" s="102"/>
      <c r="E10" s="103"/>
      <c r="F10" s="21" t="s">
        <v>40</v>
      </c>
      <c r="G10" s="77">
        <f>'MPS(input)'!E9*'MPS(input)'!E20*24</f>
        <v>15937.418399999999</v>
      </c>
      <c r="H10" s="19" t="s">
        <v>41</v>
      </c>
      <c r="I10" s="20" t="s">
        <v>102</v>
      </c>
    </row>
    <row r="11" spans="1:9" ht="60" customHeight="1" x14ac:dyDescent="0.2">
      <c r="A11" s="14"/>
      <c r="B11" s="16"/>
      <c r="C11" s="101" t="s">
        <v>103</v>
      </c>
      <c r="D11" s="102"/>
      <c r="E11" s="103"/>
      <c r="F11" s="21" t="s">
        <v>40</v>
      </c>
      <c r="G11" s="77">
        <f>G9-G10</f>
        <v>52518.891600000003</v>
      </c>
      <c r="H11" s="19" t="s">
        <v>41</v>
      </c>
      <c r="I11" s="20" t="s">
        <v>104</v>
      </c>
    </row>
    <row r="12" spans="1:9" ht="60" customHeight="1" x14ac:dyDescent="0.2">
      <c r="A12" s="13"/>
      <c r="B12" s="33"/>
      <c r="C12" s="106" t="s">
        <v>108</v>
      </c>
      <c r="D12" s="107"/>
      <c r="E12" s="108"/>
      <c r="F12" s="18" t="s">
        <v>40</v>
      </c>
      <c r="G12" s="34">
        <f>IFERROR(SMALL('MPS(input)'!E16:E19,COUNTIF('MPS(input)'!E16:E19,0)+1),0)</f>
        <v>0.56640000000000001</v>
      </c>
      <c r="H12" s="35" t="s">
        <v>95</v>
      </c>
      <c r="I12" s="22" t="s">
        <v>96</v>
      </c>
    </row>
    <row r="13" spans="1:9" ht="19" customHeight="1" thickBot="1" x14ac:dyDescent="0.25">
      <c r="A13" s="12" t="s">
        <v>117</v>
      </c>
      <c r="B13" s="4"/>
      <c r="C13" s="4"/>
      <c r="D13" s="4"/>
      <c r="E13" s="5"/>
      <c r="F13" s="6"/>
      <c r="G13" s="12"/>
      <c r="H13" s="5"/>
      <c r="I13" s="6"/>
    </row>
    <row r="14" spans="1:9" ht="19" customHeight="1" thickBot="1" x14ac:dyDescent="0.25">
      <c r="A14" s="14"/>
      <c r="B14" s="15" t="s">
        <v>105</v>
      </c>
      <c r="C14" s="11"/>
      <c r="D14" s="11"/>
      <c r="E14" s="11"/>
      <c r="F14" s="25" t="s">
        <v>60</v>
      </c>
      <c r="G14" s="75">
        <v>0</v>
      </c>
      <c r="H14" s="26" t="s">
        <v>93</v>
      </c>
      <c r="I14" s="10" t="s">
        <v>106</v>
      </c>
    </row>
  </sheetData>
  <sheetProtection algorithmName="SHA-512" hashValue="zAB+BhiO1rhAxpkqzOAEQ85lFvU4WlZEaCg+JwtCDUJIuOhhsQzg/L3ljXRPVfu6ow1aZJuI11PaZIY5Na53IQ==" saltValue="x3JPIMvxayab86BhG2yYDQ==" spinCount="100000" sheet="1" objects="1" scenarios="1"/>
  <mergeCells count="5">
    <mergeCell ref="C11:E11"/>
    <mergeCell ref="A3:I3"/>
    <mergeCell ref="C9:E9"/>
    <mergeCell ref="C10:E10"/>
    <mergeCell ref="C12:E12"/>
  </mergeCells>
  <phoneticPr fontId="2"/>
  <pageMargins left="0.70866141732283472" right="0.70866141732283472" top="0.74803149606299213" bottom="0.74803149606299213" header="0.31496062992125984" footer="0.31496062992125984"/>
  <pageSetup paperSize="9" scale="81"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C12"/>
  <sheetViews>
    <sheetView showGridLines="0" view="pageBreakPreview" zoomScale="85" zoomScaleNormal="80" zoomScaleSheetLayoutView="85" workbookViewId="0"/>
  </sheetViews>
  <sheetFormatPr defaultColWidth="9" defaultRowHeight="13" x14ac:dyDescent="0.2"/>
  <cols>
    <col min="1" max="1" width="3.6328125" style="68" customWidth="1"/>
    <col min="2" max="2" width="36.36328125" style="68" customWidth="1"/>
    <col min="3" max="3" width="49.08984375" style="68" customWidth="1"/>
    <col min="4" max="16384" width="9" style="68"/>
  </cols>
  <sheetData>
    <row r="1" spans="1:3" ht="18" customHeight="1" x14ac:dyDescent="0.2">
      <c r="C1" s="69" t="str">
        <f>'MPS(input)'!K1</f>
        <v>Monitoring Spreadsheet: JCM_TH_AM007_ver01.0</v>
      </c>
    </row>
    <row r="2" spans="1:3" ht="18" customHeight="1" x14ac:dyDescent="0.2">
      <c r="C2" s="69" t="str">
        <f>'MPS(input)'!K2</f>
        <v>Reference Number: TH006</v>
      </c>
    </row>
    <row r="3" spans="1:3" ht="24.75" customHeight="1" x14ac:dyDescent="0.2">
      <c r="A3" s="109" t="s">
        <v>109</v>
      </c>
      <c r="B3" s="109"/>
      <c r="C3" s="109"/>
    </row>
    <row r="5" spans="1:3" ht="21" customHeight="1" x14ac:dyDescent="0.2">
      <c r="B5" s="70" t="s">
        <v>110</v>
      </c>
      <c r="C5" s="70" t="s">
        <v>111</v>
      </c>
    </row>
    <row r="6" spans="1:3" ht="54.75" customHeight="1" x14ac:dyDescent="0.2">
      <c r="B6" s="85" t="s">
        <v>122</v>
      </c>
      <c r="C6" s="85" t="s">
        <v>126</v>
      </c>
    </row>
    <row r="7" spans="1:3" ht="54.75" customHeight="1" x14ac:dyDescent="0.2">
      <c r="B7" s="85" t="s">
        <v>123</v>
      </c>
      <c r="C7" s="85" t="s">
        <v>127</v>
      </c>
    </row>
    <row r="8" spans="1:3" ht="54.75" customHeight="1" x14ac:dyDescent="0.2">
      <c r="B8" s="85" t="s">
        <v>124</v>
      </c>
      <c r="C8" s="85" t="s">
        <v>128</v>
      </c>
    </row>
    <row r="9" spans="1:3" ht="54.75" customHeight="1" x14ac:dyDescent="0.2">
      <c r="B9" s="85" t="s">
        <v>125</v>
      </c>
      <c r="C9" s="85" t="s">
        <v>129</v>
      </c>
    </row>
    <row r="10" spans="1:3" ht="54.75" customHeight="1" x14ac:dyDescent="0.2">
      <c r="B10" s="71"/>
      <c r="C10" s="71"/>
    </row>
    <row r="11" spans="1:3" ht="54.75" customHeight="1" x14ac:dyDescent="0.2">
      <c r="B11" s="71"/>
      <c r="C11" s="71"/>
    </row>
    <row r="12" spans="1:3" ht="54.75" customHeight="1" x14ac:dyDescent="0.2">
      <c r="B12" s="71"/>
      <c r="C12" s="71"/>
    </row>
  </sheetData>
  <sheetProtection algorithmName="SHA-512" hashValue="yobR31Dpe80IWXUN/9WS+h88oO4tUpGECPJfWVh5ykVasJTMI5ZMpiHJHfUvPf8xL2TOGxn9S27f5y13wl1CUw==" saltValue="Czt903uW7McLqu41b2Jd6A==" spinCount="100000" sheet="1" objects="1" scenarios="1" formatCells="0" formatRows="0" insertRows="0"/>
  <mergeCells count="1">
    <mergeCell ref="A3:C3"/>
  </mergeCells>
  <phoneticPr fontId="2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pageSetUpPr fitToPage="1"/>
  </sheetPr>
  <dimension ref="A1:L32"/>
  <sheetViews>
    <sheetView showGridLines="0" view="pageBreakPreview" zoomScale="70" zoomScaleNormal="55" zoomScaleSheetLayoutView="70" workbookViewId="0"/>
  </sheetViews>
  <sheetFormatPr defaultColWidth="9" defaultRowHeight="14" x14ac:dyDescent="0.2"/>
  <cols>
    <col min="1" max="1" width="3.6328125" style="24" customWidth="1"/>
    <col min="2" max="2" width="15.6328125" style="24" customWidth="1"/>
    <col min="3" max="4" width="12.6328125" style="24" customWidth="1"/>
    <col min="5" max="5" width="32.26953125" style="24" customWidth="1"/>
    <col min="6" max="6" width="20.6328125" style="24" customWidth="1"/>
    <col min="7" max="8" width="12.6328125" style="24" customWidth="1"/>
    <col min="9" max="9" width="15.6328125" style="24" customWidth="1"/>
    <col min="10" max="10" width="50.6328125" style="24" customWidth="1"/>
    <col min="11" max="12" width="12.6328125" style="24" customWidth="1"/>
    <col min="13" max="16384" width="9" style="24"/>
  </cols>
  <sheetData>
    <row r="1" spans="1:12" ht="18" customHeight="1" x14ac:dyDescent="0.2">
      <c r="L1" s="37" t="str">
        <f>'MPS(input)'!K1</f>
        <v>Monitoring Spreadsheet: JCM_TH_AM007_ver01.0</v>
      </c>
    </row>
    <row r="2" spans="1:12" ht="18" customHeight="1" x14ac:dyDescent="0.2">
      <c r="L2" s="37" t="str">
        <f>'MPS(input)'!K2</f>
        <v>Reference Number: TH006</v>
      </c>
    </row>
    <row r="3" spans="1:12" ht="28" customHeight="1" x14ac:dyDescent="0.2">
      <c r="A3" s="38" t="s">
        <v>112</v>
      </c>
      <c r="B3" s="38"/>
      <c r="C3" s="39"/>
      <c r="D3" s="39"/>
      <c r="E3" s="39"/>
      <c r="F3" s="39"/>
      <c r="G3" s="39"/>
      <c r="H3" s="39"/>
      <c r="I3" s="39"/>
      <c r="J3" s="39"/>
      <c r="K3" s="39"/>
      <c r="L3" s="40"/>
    </row>
    <row r="4" spans="1:12" ht="8.25" customHeight="1" x14ac:dyDescent="0.2"/>
    <row r="5" spans="1:12" ht="19" customHeight="1" x14ac:dyDescent="0.2">
      <c r="A5" s="41" t="s">
        <v>114</v>
      </c>
      <c r="B5" s="41"/>
      <c r="C5" s="41"/>
    </row>
    <row r="6" spans="1:12" ht="19" customHeight="1" x14ac:dyDescent="0.2">
      <c r="A6" s="41"/>
      <c r="B6" s="42" t="s">
        <v>6</v>
      </c>
      <c r="C6" s="42" t="s">
        <v>7</v>
      </c>
      <c r="D6" s="42" t="s">
        <v>8</v>
      </c>
      <c r="E6" s="42" t="s">
        <v>9</v>
      </c>
      <c r="F6" s="42" t="s">
        <v>10</v>
      </c>
      <c r="G6" s="42" t="s">
        <v>11</v>
      </c>
      <c r="H6" s="42" t="s">
        <v>12</v>
      </c>
      <c r="I6" s="42" t="s">
        <v>13</v>
      </c>
      <c r="J6" s="42" t="s">
        <v>14</v>
      </c>
      <c r="K6" s="42" t="s">
        <v>15</v>
      </c>
      <c r="L6" s="42" t="s">
        <v>119</v>
      </c>
    </row>
    <row r="7" spans="1:12" s="43" customFormat="1" ht="39" customHeight="1" x14ac:dyDescent="0.2">
      <c r="B7" s="42" t="s">
        <v>118</v>
      </c>
      <c r="C7" s="42" t="s">
        <v>16</v>
      </c>
      <c r="D7" s="42" t="s">
        <v>17</v>
      </c>
      <c r="E7" s="42" t="s">
        <v>18</v>
      </c>
      <c r="F7" s="42" t="s">
        <v>121</v>
      </c>
      <c r="G7" s="42" t="s">
        <v>20</v>
      </c>
      <c r="H7" s="42" t="s">
        <v>21</v>
      </c>
      <c r="I7" s="42" t="s">
        <v>22</v>
      </c>
      <c r="J7" s="42" t="s">
        <v>23</v>
      </c>
      <c r="K7" s="42" t="s">
        <v>24</v>
      </c>
      <c r="L7" s="42" t="s">
        <v>25</v>
      </c>
    </row>
    <row r="8" spans="1:12" ht="230.15" customHeight="1" x14ac:dyDescent="0.2">
      <c r="B8" s="79"/>
      <c r="C8" s="44" t="s">
        <v>30</v>
      </c>
      <c r="D8" s="45" t="s">
        <v>65</v>
      </c>
      <c r="E8" s="46" t="s">
        <v>66</v>
      </c>
      <c r="F8" s="72"/>
      <c r="G8" s="45" t="s">
        <v>32</v>
      </c>
      <c r="H8" s="59" t="s">
        <v>33</v>
      </c>
      <c r="I8" s="59" t="s">
        <v>34</v>
      </c>
      <c r="J8" s="60" t="s">
        <v>67</v>
      </c>
      <c r="K8" s="60" t="s">
        <v>35</v>
      </c>
      <c r="L8" s="61"/>
    </row>
    <row r="9" spans="1:12" ht="60" customHeight="1" x14ac:dyDescent="0.2">
      <c r="B9" s="79"/>
      <c r="C9" s="44" t="s">
        <v>31</v>
      </c>
      <c r="D9" s="45" t="s">
        <v>68</v>
      </c>
      <c r="E9" s="46" t="s">
        <v>69</v>
      </c>
      <c r="F9" s="73"/>
      <c r="G9" s="45" t="s">
        <v>36</v>
      </c>
      <c r="H9" s="59" t="s">
        <v>33</v>
      </c>
      <c r="I9" s="59" t="s">
        <v>34</v>
      </c>
      <c r="J9" s="62" t="s">
        <v>37</v>
      </c>
      <c r="K9" s="63" t="s">
        <v>38</v>
      </c>
      <c r="L9" s="64"/>
    </row>
    <row r="10" spans="1:12" ht="60" customHeight="1" x14ac:dyDescent="0.2">
      <c r="B10" s="79"/>
      <c r="C10" s="47" t="s">
        <v>47</v>
      </c>
      <c r="D10" s="48" t="s">
        <v>70</v>
      </c>
      <c r="E10" s="49" t="s">
        <v>71</v>
      </c>
      <c r="F10" s="74"/>
      <c r="G10" s="49" t="s">
        <v>50</v>
      </c>
      <c r="H10" s="65" t="s">
        <v>52</v>
      </c>
      <c r="I10" s="65" t="s">
        <v>54</v>
      </c>
      <c r="J10" s="66" t="s">
        <v>53</v>
      </c>
      <c r="K10" s="28" t="s">
        <v>35</v>
      </c>
      <c r="L10" s="28" t="s">
        <v>55</v>
      </c>
    </row>
    <row r="11" spans="1:12" ht="230.15" customHeight="1" x14ac:dyDescent="0.2">
      <c r="B11" s="79"/>
      <c r="C11" s="47" t="s">
        <v>48</v>
      </c>
      <c r="D11" s="48" t="s">
        <v>72</v>
      </c>
      <c r="E11" s="49" t="s">
        <v>73</v>
      </c>
      <c r="F11" s="74"/>
      <c r="G11" s="48" t="s">
        <v>49</v>
      </c>
      <c r="H11" s="65" t="s">
        <v>51</v>
      </c>
      <c r="I11" s="65" t="s">
        <v>34</v>
      </c>
      <c r="J11" s="28" t="s">
        <v>74</v>
      </c>
      <c r="K11" s="28" t="s">
        <v>35</v>
      </c>
      <c r="L11" s="28" t="s">
        <v>55</v>
      </c>
    </row>
    <row r="12" spans="1:12" ht="8.25" customHeight="1" x14ac:dyDescent="0.2"/>
    <row r="13" spans="1:12" ht="20.149999999999999" customHeight="1" x14ac:dyDescent="0.2">
      <c r="A13" s="41" t="s">
        <v>115</v>
      </c>
      <c r="B13" s="41"/>
    </row>
    <row r="14" spans="1:12" ht="20.149999999999999" customHeight="1" x14ac:dyDescent="0.2">
      <c r="B14" s="121" t="s">
        <v>6</v>
      </c>
      <c r="C14" s="122"/>
      <c r="D14" s="98" t="s">
        <v>7</v>
      </c>
      <c r="E14" s="98"/>
      <c r="F14" s="42" t="s">
        <v>8</v>
      </c>
      <c r="G14" s="42" t="s">
        <v>9</v>
      </c>
      <c r="H14" s="98" t="s">
        <v>10</v>
      </c>
      <c r="I14" s="98"/>
      <c r="J14" s="98"/>
      <c r="K14" s="98" t="s">
        <v>11</v>
      </c>
      <c r="L14" s="98"/>
    </row>
    <row r="15" spans="1:12" ht="39" customHeight="1" x14ac:dyDescent="0.2">
      <c r="B15" s="121" t="s">
        <v>17</v>
      </c>
      <c r="C15" s="122"/>
      <c r="D15" s="98" t="s">
        <v>18</v>
      </c>
      <c r="E15" s="98"/>
      <c r="F15" s="42" t="s">
        <v>19</v>
      </c>
      <c r="G15" s="42" t="s">
        <v>20</v>
      </c>
      <c r="H15" s="98" t="s">
        <v>22</v>
      </c>
      <c r="I15" s="98"/>
      <c r="J15" s="98"/>
      <c r="K15" s="98" t="s">
        <v>25</v>
      </c>
      <c r="L15" s="98"/>
    </row>
    <row r="16" spans="1:12" ht="70" customHeight="1" x14ac:dyDescent="0.2">
      <c r="B16" s="123" t="s">
        <v>76</v>
      </c>
      <c r="C16" s="124"/>
      <c r="D16" s="87" t="s">
        <v>77</v>
      </c>
      <c r="E16" s="87"/>
      <c r="F16" s="80">
        <f>'MPS(input)'!E16</f>
        <v>0.56640000000000001</v>
      </c>
      <c r="G16" s="48" t="s">
        <v>78</v>
      </c>
      <c r="H16" s="125" t="str">
        <f>'MPS(input)'!G16</f>
        <v>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v>
      </c>
      <c r="I16" s="125"/>
      <c r="J16" s="125"/>
      <c r="K16" s="125" t="str">
        <f>IF('MPS(input)'!J16="","",'MPS(input)'!J16)</f>
        <v/>
      </c>
      <c r="L16" s="125"/>
    </row>
    <row r="17" spans="1:12" ht="60" customHeight="1" x14ac:dyDescent="0.2">
      <c r="B17" s="115" t="s">
        <v>79</v>
      </c>
      <c r="C17" s="116"/>
      <c r="D17" s="99" t="s">
        <v>80</v>
      </c>
      <c r="E17" s="100"/>
      <c r="F17" s="78">
        <f>IFERROR(3.6*(100/F21)*F23,0)</f>
        <v>0</v>
      </c>
      <c r="G17" s="45" t="s">
        <v>81</v>
      </c>
      <c r="H17" s="125" t="str">
        <f>'MPS(input)'!G17</f>
        <v>NA</v>
      </c>
      <c r="I17" s="125"/>
      <c r="J17" s="125"/>
      <c r="K17" s="125" t="str">
        <f>IF('MPS(input)'!J17="","",'MPS(input)'!J17)</f>
        <v>NA</v>
      </c>
      <c r="L17" s="125"/>
    </row>
    <row r="18" spans="1:12" ht="60" customHeight="1" x14ac:dyDescent="0.2">
      <c r="B18" s="115" t="s">
        <v>79</v>
      </c>
      <c r="C18" s="116"/>
      <c r="D18" s="93" t="s">
        <v>82</v>
      </c>
      <c r="E18" s="93"/>
      <c r="F18" s="78">
        <f>IFERROR(F10*F22*F23/F11,0)</f>
        <v>0</v>
      </c>
      <c r="G18" s="45" t="s">
        <v>81</v>
      </c>
      <c r="H18" s="125" t="str">
        <f>'MPS(input)'!G18</f>
        <v>NA</v>
      </c>
      <c r="I18" s="125"/>
      <c r="J18" s="125"/>
      <c r="K18" s="125" t="str">
        <f>IF('MPS(input)'!J18="","",'MPS(input)'!J18)</f>
        <v>NA</v>
      </c>
      <c r="L18" s="125"/>
    </row>
    <row r="19" spans="1:12" ht="110.15" customHeight="1" x14ac:dyDescent="0.2">
      <c r="B19" s="115" t="s">
        <v>79</v>
      </c>
      <c r="C19" s="116"/>
      <c r="D19" s="93" t="s">
        <v>45</v>
      </c>
      <c r="E19" s="93"/>
      <c r="F19" s="78">
        <f>'MPS(input)'!E19</f>
        <v>0</v>
      </c>
      <c r="G19" s="45" t="s">
        <v>81</v>
      </c>
      <c r="H19" s="125" t="str">
        <f>'MPS(input)'!G19</f>
        <v>NA</v>
      </c>
      <c r="I19" s="125"/>
      <c r="J19" s="125"/>
      <c r="K19" s="125" t="str">
        <f>IF('MPS(input)'!J19="","",'MPS(input)'!J19)</f>
        <v>NA</v>
      </c>
      <c r="L19" s="125"/>
    </row>
    <row r="20" spans="1:12" ht="70" customHeight="1" x14ac:dyDescent="0.2">
      <c r="B20" s="117" t="s">
        <v>83</v>
      </c>
      <c r="C20" s="118"/>
      <c r="D20" s="93" t="s">
        <v>44</v>
      </c>
      <c r="E20" s="93"/>
      <c r="F20" s="81">
        <f>'MPS(input)'!E20</f>
        <v>1.81934</v>
      </c>
      <c r="G20" s="45" t="s">
        <v>39</v>
      </c>
      <c r="H20" s="125" t="str">
        <f>'MPS(input)'!G20</f>
        <v>Rated capacity of all installed equipment of the WHR system which consumes electricity except for the capacity of equipment which use the electricity generated by itself directly</v>
      </c>
      <c r="I20" s="125"/>
      <c r="J20" s="125"/>
      <c r="K20" s="125" t="str">
        <f>IF('MPS(input)'!J20="","",'MPS(input)'!J20)</f>
        <v/>
      </c>
      <c r="L20" s="125"/>
    </row>
    <row r="21" spans="1:12" ht="60" customHeight="1" x14ac:dyDescent="0.2">
      <c r="A21" s="23"/>
      <c r="B21" s="119" t="s">
        <v>84</v>
      </c>
      <c r="C21" s="120"/>
      <c r="D21" s="87" t="s">
        <v>56</v>
      </c>
      <c r="E21" s="87"/>
      <c r="F21" s="82">
        <f>'MPS(input)'!E21</f>
        <v>0</v>
      </c>
      <c r="G21" s="30" t="s">
        <v>57</v>
      </c>
      <c r="H21" s="125" t="str">
        <f>'MPS(input)'!G21</f>
        <v>NA</v>
      </c>
      <c r="I21" s="125"/>
      <c r="J21" s="125"/>
      <c r="K21" s="125" t="str">
        <f>IF('MPS(input)'!J21="","",'MPS(input)'!J21)</f>
        <v>NA</v>
      </c>
      <c r="L21" s="125"/>
    </row>
    <row r="22" spans="1:12" ht="100" customHeight="1" x14ac:dyDescent="0.2">
      <c r="A22" s="23"/>
      <c r="B22" s="119" t="s">
        <v>85</v>
      </c>
      <c r="C22" s="120"/>
      <c r="D22" s="87" t="s">
        <v>58</v>
      </c>
      <c r="E22" s="87"/>
      <c r="F22" s="82">
        <f>'MPS(input)'!E22</f>
        <v>0</v>
      </c>
      <c r="G22" s="30" t="s">
        <v>59</v>
      </c>
      <c r="H22" s="125" t="str">
        <f>'MPS(input)'!G22</f>
        <v>NA</v>
      </c>
      <c r="I22" s="125"/>
      <c r="J22" s="125"/>
      <c r="K22" s="125" t="str">
        <f>IF('MPS(input)'!J22="","",'MPS(input)'!J22)</f>
        <v>NA</v>
      </c>
      <c r="L22" s="125"/>
    </row>
    <row r="23" spans="1:12" ht="100" customHeight="1" x14ac:dyDescent="0.2">
      <c r="A23" s="23"/>
      <c r="B23" s="119" t="s">
        <v>86</v>
      </c>
      <c r="C23" s="120"/>
      <c r="D23" s="87" t="s">
        <v>87</v>
      </c>
      <c r="E23" s="87"/>
      <c r="F23" s="83">
        <f>'MPS(input)'!E23</f>
        <v>0</v>
      </c>
      <c r="G23" s="30" t="s">
        <v>88</v>
      </c>
      <c r="H23" s="125" t="str">
        <f>'MPS(input)'!G23</f>
        <v>NA</v>
      </c>
      <c r="I23" s="125"/>
      <c r="J23" s="125"/>
      <c r="K23" s="125" t="str">
        <f>IF('MPS(input)'!J23="","",'MPS(input)'!J23)</f>
        <v>NA</v>
      </c>
      <c r="L23" s="125"/>
    </row>
    <row r="24" spans="1:12" ht="6.75" customHeight="1" x14ac:dyDescent="0.2"/>
    <row r="25" spans="1:12" ht="19" customHeight="1" x14ac:dyDescent="0.2">
      <c r="A25" s="53" t="s">
        <v>116</v>
      </c>
      <c r="B25" s="53"/>
      <c r="C25" s="53"/>
    </row>
    <row r="26" spans="1:12" ht="17.5" thickBot="1" x14ac:dyDescent="0.25">
      <c r="B26" s="112" t="s">
        <v>120</v>
      </c>
      <c r="C26" s="112"/>
      <c r="D26" s="95" t="s">
        <v>90</v>
      </c>
      <c r="E26" s="95"/>
      <c r="F26" s="54" t="s">
        <v>20</v>
      </c>
    </row>
    <row r="27" spans="1:12" ht="16.5" thickBot="1" x14ac:dyDescent="0.25">
      <c r="B27" s="113"/>
      <c r="C27" s="114"/>
      <c r="D27" s="96">
        <f>ROUNDDOWN('MRS(calc_process)'!G6, 0)</f>
        <v>0</v>
      </c>
      <c r="E27" s="97"/>
      <c r="F27" s="55" t="s">
        <v>91</v>
      </c>
    </row>
    <row r="28" spans="1:12" ht="8.25" customHeight="1" x14ac:dyDescent="0.2">
      <c r="C28" s="56"/>
      <c r="D28" s="56"/>
      <c r="G28" s="57"/>
      <c r="H28" s="57"/>
    </row>
    <row r="29" spans="1:12" ht="19" customHeight="1" x14ac:dyDescent="0.2">
      <c r="A29" s="41" t="s">
        <v>5</v>
      </c>
      <c r="B29" s="41"/>
    </row>
    <row r="30" spans="1:12" ht="18" customHeight="1" x14ac:dyDescent="0.2">
      <c r="B30" s="110" t="s">
        <v>27</v>
      </c>
      <c r="C30" s="111"/>
      <c r="D30" s="92" t="s">
        <v>28</v>
      </c>
      <c r="E30" s="92"/>
      <c r="F30" s="92"/>
      <c r="G30" s="92"/>
      <c r="H30" s="92"/>
      <c r="I30" s="92"/>
      <c r="J30" s="92"/>
      <c r="K30" s="92"/>
      <c r="L30" s="92"/>
    </row>
    <row r="31" spans="1:12" ht="18" customHeight="1" x14ac:dyDescent="0.2">
      <c r="B31" s="110" t="s">
        <v>26</v>
      </c>
      <c r="C31" s="111"/>
      <c r="D31" s="92" t="s">
        <v>42</v>
      </c>
      <c r="E31" s="92"/>
      <c r="F31" s="92"/>
      <c r="G31" s="92"/>
      <c r="H31" s="92"/>
      <c r="I31" s="92"/>
      <c r="J31" s="92"/>
      <c r="K31" s="92"/>
      <c r="L31" s="92"/>
    </row>
    <row r="32" spans="1:12" ht="18" customHeight="1" x14ac:dyDescent="0.2">
      <c r="B32" s="110" t="s">
        <v>29</v>
      </c>
      <c r="C32" s="111"/>
      <c r="D32" s="92" t="s">
        <v>43</v>
      </c>
      <c r="E32" s="92"/>
      <c r="F32" s="92"/>
      <c r="G32" s="92"/>
      <c r="H32" s="92"/>
      <c r="I32" s="92"/>
      <c r="J32" s="92"/>
      <c r="K32" s="92"/>
      <c r="L32" s="92"/>
    </row>
  </sheetData>
  <sheetProtection algorithmName="SHA-512" hashValue="gAzObtBwWsTQ29bHUo+Dp4pKxk2Wu/8K/ZqR2sBQ60qNRmUu3bQzXR50F+J8nObt3/zuqjmSm0KFyvQIoVpj6Q==" saltValue="B8gwRPsn4O4yOKWSh0lq/g==" spinCount="100000" sheet="1" objects="1" scenarios="1" formatCells="0" formatRows="0"/>
  <mergeCells count="50">
    <mergeCell ref="D14:E14"/>
    <mergeCell ref="H14:J14"/>
    <mergeCell ref="K14:L14"/>
    <mergeCell ref="D15:E15"/>
    <mergeCell ref="H15:J15"/>
    <mergeCell ref="K15:L15"/>
    <mergeCell ref="D16:E16"/>
    <mergeCell ref="H16:J16"/>
    <mergeCell ref="K16:L16"/>
    <mergeCell ref="D17:E17"/>
    <mergeCell ref="H17:J17"/>
    <mergeCell ref="K17:L17"/>
    <mergeCell ref="D18:E18"/>
    <mergeCell ref="H18:J18"/>
    <mergeCell ref="K18:L18"/>
    <mergeCell ref="D19:E19"/>
    <mergeCell ref="H19:J19"/>
    <mergeCell ref="K19:L19"/>
    <mergeCell ref="D20:E20"/>
    <mergeCell ref="H20:J20"/>
    <mergeCell ref="K20:L20"/>
    <mergeCell ref="D21:E21"/>
    <mergeCell ref="H21:J21"/>
    <mergeCell ref="K21:L21"/>
    <mergeCell ref="D22:E22"/>
    <mergeCell ref="H22:J22"/>
    <mergeCell ref="K22:L22"/>
    <mergeCell ref="D23:E23"/>
    <mergeCell ref="H23:J23"/>
    <mergeCell ref="K23:L23"/>
    <mergeCell ref="B14:C14"/>
    <mergeCell ref="B15:C15"/>
    <mergeCell ref="B16:C16"/>
    <mergeCell ref="B17:C17"/>
    <mergeCell ref="B18:C18"/>
    <mergeCell ref="D26:E26"/>
    <mergeCell ref="D27:E27"/>
    <mergeCell ref="D30:L30"/>
    <mergeCell ref="D31:L31"/>
    <mergeCell ref="D32:L32"/>
    <mergeCell ref="B31:C31"/>
    <mergeCell ref="B32:C32"/>
    <mergeCell ref="B26:C26"/>
    <mergeCell ref="B27:C27"/>
    <mergeCell ref="B19:C19"/>
    <mergeCell ref="B20:C20"/>
    <mergeCell ref="B21:C21"/>
    <mergeCell ref="B22:C22"/>
    <mergeCell ref="B23:C23"/>
    <mergeCell ref="B30:C30"/>
  </mergeCells>
  <phoneticPr fontId="22"/>
  <pageMargins left="0.70866141732283472" right="0.70866141732283472" top="0.74803149606299213" bottom="0.74803149606299213" header="0.31496062992125984" footer="0.31496062992125984"/>
  <pageSetup paperSize="9" scale="4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I14"/>
  <sheetViews>
    <sheetView showGridLines="0" view="pageBreakPreview" zoomScale="85" zoomScaleNormal="100" zoomScaleSheetLayoutView="85" workbookViewId="0"/>
  </sheetViews>
  <sheetFormatPr defaultColWidth="9" defaultRowHeight="14" x14ac:dyDescent="0.2"/>
  <cols>
    <col min="1" max="4" width="3.6328125" style="1" customWidth="1"/>
    <col min="5" max="5" width="41.6328125" style="1" customWidth="1"/>
    <col min="6" max="6" width="12.6328125" style="1" customWidth="1"/>
    <col min="7" max="7" width="15.6328125" style="1" customWidth="1"/>
    <col min="8" max="8" width="12.6328125" style="1" customWidth="1"/>
    <col min="9" max="9" width="12.6328125" style="2" customWidth="1"/>
    <col min="10" max="16384" width="9" style="1"/>
  </cols>
  <sheetData>
    <row r="1" spans="1:9" ht="18" customHeight="1" x14ac:dyDescent="0.2">
      <c r="I1" s="3" t="str">
        <f>'MPS(input)'!K1</f>
        <v>Monitoring Spreadsheet: JCM_TH_AM007_ver01.0</v>
      </c>
    </row>
    <row r="2" spans="1:9" ht="18" customHeight="1" x14ac:dyDescent="0.2">
      <c r="I2" s="3" t="str">
        <f>'MPS(input)'!K2</f>
        <v>Reference Number: TH006</v>
      </c>
    </row>
    <row r="3" spans="1:9" ht="28" customHeight="1" x14ac:dyDescent="0.2">
      <c r="A3" s="104" t="s">
        <v>113</v>
      </c>
      <c r="B3" s="104"/>
      <c r="C3" s="104"/>
      <c r="D3" s="104"/>
      <c r="E3" s="104"/>
      <c r="F3" s="104"/>
      <c r="G3" s="104"/>
      <c r="H3" s="104"/>
      <c r="I3" s="104"/>
    </row>
    <row r="4" spans="1:9" ht="11.25" customHeight="1" x14ac:dyDescent="0.2"/>
    <row r="5" spans="1:9" ht="19" customHeight="1" thickBot="1" x14ac:dyDescent="0.25">
      <c r="A5" s="12" t="s">
        <v>2</v>
      </c>
      <c r="B5" s="4"/>
      <c r="C5" s="4"/>
      <c r="D5" s="4"/>
      <c r="E5" s="5"/>
      <c r="F5" s="6" t="s">
        <v>3</v>
      </c>
      <c r="G5" s="27" t="s">
        <v>0</v>
      </c>
      <c r="H5" s="6" t="s">
        <v>1</v>
      </c>
      <c r="I5" s="7" t="s">
        <v>4</v>
      </c>
    </row>
    <row r="6" spans="1:9" ht="19" customHeight="1" thickBot="1" x14ac:dyDescent="0.25">
      <c r="A6" s="13"/>
      <c r="B6" s="8" t="s">
        <v>92</v>
      </c>
      <c r="C6" s="8"/>
      <c r="D6" s="8"/>
      <c r="E6" s="8"/>
      <c r="F6" s="25" t="s">
        <v>60</v>
      </c>
      <c r="G6" s="75">
        <f>G8-G14</f>
        <v>0</v>
      </c>
      <c r="H6" s="26" t="s">
        <v>93</v>
      </c>
      <c r="I6" s="9" t="s">
        <v>94</v>
      </c>
    </row>
    <row r="7" spans="1:9" ht="19" customHeight="1" thickBot="1" x14ac:dyDescent="0.25">
      <c r="A7" s="12" t="s">
        <v>107</v>
      </c>
      <c r="B7" s="5"/>
      <c r="C7" s="4"/>
      <c r="D7" s="6"/>
      <c r="E7" s="6"/>
      <c r="F7" s="6"/>
      <c r="G7" s="12"/>
      <c r="H7" s="5"/>
      <c r="I7" s="6"/>
    </row>
    <row r="8" spans="1:9" ht="19" customHeight="1" thickBot="1" x14ac:dyDescent="0.25">
      <c r="A8" s="14"/>
      <c r="B8" s="17" t="s">
        <v>97</v>
      </c>
      <c r="C8" s="8"/>
      <c r="D8" s="8"/>
      <c r="E8" s="8"/>
      <c r="F8" s="25" t="s">
        <v>60</v>
      </c>
      <c r="G8" s="75">
        <f>G11*G12</f>
        <v>0</v>
      </c>
      <c r="H8" s="26" t="s">
        <v>93</v>
      </c>
      <c r="I8" s="10" t="s">
        <v>98</v>
      </c>
    </row>
    <row r="9" spans="1:9" ht="60" customHeight="1" x14ac:dyDescent="0.2">
      <c r="A9" s="14"/>
      <c r="B9" s="16"/>
      <c r="C9" s="105" t="s">
        <v>99</v>
      </c>
      <c r="D9" s="102"/>
      <c r="E9" s="103"/>
      <c r="F9" s="21" t="s">
        <v>40</v>
      </c>
      <c r="G9" s="76">
        <f>'MRS(input)'!F8</f>
        <v>0</v>
      </c>
      <c r="H9" s="36" t="s">
        <v>41</v>
      </c>
      <c r="I9" s="20" t="s">
        <v>100</v>
      </c>
    </row>
    <row r="10" spans="1:9" ht="60" customHeight="1" x14ac:dyDescent="0.2">
      <c r="A10" s="14"/>
      <c r="B10" s="16"/>
      <c r="C10" s="105" t="s">
        <v>101</v>
      </c>
      <c r="D10" s="102"/>
      <c r="E10" s="103"/>
      <c r="F10" s="21" t="s">
        <v>40</v>
      </c>
      <c r="G10" s="77">
        <f>'MRS(input)'!F9*'MRS(input)'!F20*24</f>
        <v>0</v>
      </c>
      <c r="H10" s="19" t="s">
        <v>41</v>
      </c>
      <c r="I10" s="20" t="s">
        <v>102</v>
      </c>
    </row>
    <row r="11" spans="1:9" ht="60" customHeight="1" x14ac:dyDescent="0.2">
      <c r="A11" s="14"/>
      <c r="B11" s="16"/>
      <c r="C11" s="101" t="s">
        <v>103</v>
      </c>
      <c r="D11" s="102"/>
      <c r="E11" s="103"/>
      <c r="F11" s="21" t="s">
        <v>40</v>
      </c>
      <c r="G11" s="77">
        <f>G9-G10</f>
        <v>0</v>
      </c>
      <c r="H11" s="19" t="s">
        <v>41</v>
      </c>
      <c r="I11" s="20" t="s">
        <v>104</v>
      </c>
    </row>
    <row r="12" spans="1:9" ht="60" customHeight="1" x14ac:dyDescent="0.2">
      <c r="A12" s="13"/>
      <c r="B12" s="33"/>
      <c r="C12" s="106" t="s">
        <v>108</v>
      </c>
      <c r="D12" s="107"/>
      <c r="E12" s="108"/>
      <c r="F12" s="18" t="s">
        <v>40</v>
      </c>
      <c r="G12" s="34">
        <f>IFERROR(SMALL('MRS(input)'!F16:F19,COUNTIF('MRS(input)'!F16:F19,0)+1),0)</f>
        <v>0.56640000000000001</v>
      </c>
      <c r="H12" s="35" t="s">
        <v>95</v>
      </c>
      <c r="I12" s="22" t="s">
        <v>96</v>
      </c>
    </row>
    <row r="13" spans="1:9" ht="19" customHeight="1" thickBot="1" x14ac:dyDescent="0.25">
      <c r="A13" s="12" t="s">
        <v>117</v>
      </c>
      <c r="B13" s="4"/>
      <c r="C13" s="4"/>
      <c r="D13" s="4"/>
      <c r="E13" s="5"/>
      <c r="F13" s="6"/>
      <c r="G13" s="12"/>
      <c r="H13" s="5"/>
      <c r="I13" s="6"/>
    </row>
    <row r="14" spans="1:9" ht="19" customHeight="1" thickBot="1" x14ac:dyDescent="0.25">
      <c r="A14" s="14"/>
      <c r="B14" s="15" t="s">
        <v>105</v>
      </c>
      <c r="C14" s="11"/>
      <c r="D14" s="11"/>
      <c r="E14" s="11"/>
      <c r="F14" s="25" t="s">
        <v>60</v>
      </c>
      <c r="G14" s="75">
        <v>0</v>
      </c>
      <c r="H14" s="26" t="s">
        <v>93</v>
      </c>
      <c r="I14" s="10" t="s">
        <v>106</v>
      </c>
    </row>
  </sheetData>
  <sheetProtection algorithmName="SHA-512" hashValue="+pwbGIm8reaoYsgfQ2zCgKJGGQyevwrkamafKBuYxAbFgk5Tps59Hw+9oVNgROko27SaVs9sDMbLeCbX9IWT9Q==" saltValue="u6C3xWNMSMZrpHBUYbhrDA==" spinCount="100000" sheet="1" objects="1" scenarios="1"/>
  <mergeCells count="5">
    <mergeCell ref="A3:I3"/>
    <mergeCell ref="C9:E9"/>
    <mergeCell ref="C10:E10"/>
    <mergeCell ref="C11:E11"/>
    <mergeCell ref="C12:E12"/>
  </mergeCells>
  <phoneticPr fontId="22"/>
  <pageMargins left="0.70866141732283472" right="0.70866141732283472" top="0.74803149606299213" bottom="0.74803149606299213" header="0.31496062992125984" footer="0.31496062992125984"/>
  <pageSetup paperSize="9" scale="81"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2018-05-22T06:05:56Z</cp:lastPrinted>
  <dcterms:created xsi:type="dcterms:W3CDTF">2012-01-13T02:28:29Z</dcterms:created>
  <dcterms:modified xsi:type="dcterms:W3CDTF">2019-06-25T01:05:45Z</dcterms:modified>
</cp:coreProperties>
</file>