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azabu\project\2016\P160262101_平成29年度二国間クレジット制度の効率的な運用のための検討・実施事業委託業務\02_作業\02_各種申請\02_Methodology\13_SA\3_public input\"/>
    </mc:Choice>
  </mc:AlternateContent>
  <bookViews>
    <workbookView xWindow="0" yWindow="0" windowWidth="24000" windowHeight="9750"/>
  </bookViews>
  <sheets>
    <sheet name="PMS(input)" sheetId="1" r:id="rId1"/>
    <sheet name="PMS(input_separete)" sheetId="3" r:id="rId2"/>
    <sheet name="PMS(calc_process)" sheetId="2" r:id="rId3"/>
  </sheets>
  <definedNames>
    <definedName name="_xlnm.Print_Area" localSheetId="0">'PMS(input)'!$A$1:$K$31</definedName>
    <definedName name="Z_B2660EC6_48E8_44CA_972A_E2556BB968F0_.wvu.PrintArea" localSheetId="2" hidden="1">'PMS(calc_process)'!$A$2:$I$13</definedName>
    <definedName name="Z_B2660EC6_48E8_44CA_972A_E2556BB968F0_.wvu.PrintArea" localSheetId="0" hidden="1">'PMS(input)'!$A$2:$K$31</definedName>
    <definedName name="Z_D0CDC236_ABDA_4432_BA8D_8D1597712156_.wvu.PrintArea" localSheetId="2" hidden="1">'PMS(calc_process)'!$A$2:$I$13</definedName>
    <definedName name="Z_D0CDC236_ABDA_4432_BA8D_8D1597712156_.wvu.PrintArea" localSheetId="0" hidden="1">'PMS(input)'!$A$2:$K$31</definedName>
    <definedName name="Z_D273F3A6_8152_4679_92B0_E1E5F788BD2C_.wvu.PrintArea" localSheetId="2" hidden="1">'PMS(calc_process)'!$A$2:$I$13</definedName>
    <definedName name="Z_D273F3A6_8152_4679_92B0_E1E5F788BD2C_.wvu.PrintArea" localSheetId="0" hidden="1">'PMS(input)'!$A$2:$K$31</definedName>
  </definedNames>
  <calcPr calcId="152511"/>
</workbook>
</file>

<file path=xl/calcChain.xml><?xml version="1.0" encoding="utf-8"?>
<calcChain xmlns="http://schemas.openxmlformats.org/spreadsheetml/2006/main">
  <c r="B26" i="1" l="1"/>
  <c r="O7" i="3" l="1"/>
  <c r="O8" i="3"/>
  <c r="O9" i="3"/>
  <c r="O10" i="3"/>
  <c r="O11" i="3"/>
  <c r="O12" i="3"/>
  <c r="O13" i="3"/>
  <c r="O14" i="3"/>
  <c r="O15" i="3"/>
  <c r="O16" i="3"/>
  <c r="O17" i="3"/>
  <c r="O18" i="3"/>
  <c r="O19" i="3"/>
  <c r="O20" i="3"/>
  <c r="O21" i="3"/>
  <c r="O22" i="3"/>
  <c r="O23" i="3"/>
  <c r="O24" i="3"/>
  <c r="O25" i="3"/>
  <c r="O6" i="3"/>
  <c r="N7" i="3"/>
  <c r="N8" i="3"/>
  <c r="N9" i="3"/>
  <c r="N10" i="3"/>
  <c r="N11" i="3"/>
  <c r="N12" i="3"/>
  <c r="N13" i="3"/>
  <c r="N14" i="3"/>
  <c r="N15" i="3"/>
  <c r="N16" i="3"/>
  <c r="N17" i="3"/>
  <c r="N18" i="3"/>
  <c r="N19" i="3"/>
  <c r="N20" i="3"/>
  <c r="N21" i="3"/>
  <c r="N22" i="3"/>
  <c r="N23" i="3"/>
  <c r="N24" i="3"/>
  <c r="N25" i="3"/>
  <c r="N6" i="3"/>
  <c r="M7" i="3"/>
  <c r="M8" i="3"/>
  <c r="M9" i="3"/>
  <c r="M10" i="3"/>
  <c r="M11" i="3"/>
  <c r="M12" i="3"/>
  <c r="M13" i="3"/>
  <c r="M14" i="3"/>
  <c r="M15" i="3"/>
  <c r="M16" i="3"/>
  <c r="M17" i="3"/>
  <c r="M18" i="3"/>
  <c r="M19" i="3"/>
  <c r="M20" i="3"/>
  <c r="M21" i="3"/>
  <c r="M22" i="3"/>
  <c r="M23" i="3"/>
  <c r="M24" i="3"/>
  <c r="M25" i="3"/>
  <c r="M6" i="3"/>
  <c r="J10" i="3"/>
  <c r="J11" i="3"/>
  <c r="J12" i="3"/>
  <c r="J13" i="3"/>
  <c r="J14" i="3"/>
  <c r="J15" i="3"/>
  <c r="J16" i="3"/>
  <c r="J17" i="3"/>
  <c r="J18" i="3"/>
  <c r="J19" i="3"/>
  <c r="J20" i="3"/>
  <c r="J21" i="3"/>
  <c r="J22" i="3"/>
  <c r="J23" i="3"/>
  <c r="J24" i="3"/>
  <c r="J25" i="3"/>
  <c r="I25" i="3"/>
  <c r="I24" i="3"/>
  <c r="I23" i="3"/>
  <c r="I22" i="3"/>
  <c r="I21" i="3"/>
  <c r="I20" i="3"/>
  <c r="I19" i="3"/>
  <c r="I18" i="3"/>
  <c r="I17" i="3"/>
  <c r="I16" i="3"/>
  <c r="I15" i="3"/>
  <c r="I14" i="3"/>
  <c r="I13" i="3"/>
  <c r="I12" i="3"/>
  <c r="I11" i="3"/>
  <c r="I10" i="3"/>
  <c r="I9" i="3"/>
  <c r="I8" i="3"/>
  <c r="I7" i="3"/>
  <c r="I6" i="3"/>
  <c r="F25" i="3"/>
  <c r="E25" i="3"/>
  <c r="D25" i="3"/>
  <c r="F24" i="3"/>
  <c r="E24" i="3"/>
  <c r="D24" i="3"/>
  <c r="F23" i="3"/>
  <c r="E23" i="3"/>
  <c r="D23" i="3"/>
  <c r="F22" i="3"/>
  <c r="E22" i="3"/>
  <c r="D22" i="3"/>
  <c r="F21" i="3"/>
  <c r="E21" i="3"/>
  <c r="D21" i="3"/>
  <c r="F20" i="3"/>
  <c r="E20" i="3"/>
  <c r="D20" i="3"/>
  <c r="F19" i="3"/>
  <c r="E19" i="3"/>
  <c r="D19" i="3"/>
  <c r="F18" i="3"/>
  <c r="E18" i="3"/>
  <c r="D18" i="3"/>
  <c r="F17" i="3"/>
  <c r="E17" i="3"/>
  <c r="D17" i="3"/>
  <c r="F16" i="3"/>
  <c r="E16" i="3"/>
  <c r="D16" i="3"/>
  <c r="F15" i="3"/>
  <c r="E15" i="3"/>
  <c r="D15" i="3"/>
  <c r="F14" i="3"/>
  <c r="E14" i="3"/>
  <c r="D14" i="3"/>
  <c r="F13" i="3"/>
  <c r="E13" i="3"/>
  <c r="D13" i="3"/>
  <c r="F12" i="3"/>
  <c r="E12" i="3"/>
  <c r="D12" i="3"/>
  <c r="F11" i="3"/>
  <c r="E11" i="3"/>
  <c r="D11" i="3"/>
  <c r="F10" i="3"/>
  <c r="E10" i="3"/>
  <c r="D10" i="3"/>
  <c r="F9" i="3"/>
  <c r="E9" i="3"/>
  <c r="D9" i="3"/>
  <c r="F8" i="3"/>
  <c r="E8" i="3"/>
  <c r="D8" i="3"/>
  <c r="F7" i="3"/>
  <c r="E7" i="3"/>
  <c r="D7" i="3"/>
  <c r="F6" i="3"/>
  <c r="E6" i="3"/>
  <c r="D6" i="3"/>
  <c r="E16" i="1"/>
  <c r="H25" i="3" s="1"/>
  <c r="E15" i="1"/>
  <c r="G24" i="3" s="1"/>
  <c r="H6" i="3" l="1"/>
  <c r="H10" i="3"/>
  <c r="H14" i="3"/>
  <c r="H18" i="3"/>
  <c r="H22" i="3"/>
  <c r="P24" i="3"/>
  <c r="H8" i="3"/>
  <c r="H12" i="3"/>
  <c r="H16" i="3"/>
  <c r="H20" i="3"/>
  <c r="H24" i="3"/>
  <c r="G7" i="3"/>
  <c r="G9" i="3"/>
  <c r="G11" i="3"/>
  <c r="G13" i="3"/>
  <c r="G15" i="3"/>
  <c r="G17" i="3"/>
  <c r="G19" i="3"/>
  <c r="G21" i="3"/>
  <c r="G23" i="3"/>
  <c r="G25" i="3"/>
  <c r="P25" i="3" s="1"/>
  <c r="Q24" i="3"/>
  <c r="G6" i="3"/>
  <c r="Q6" i="3" s="1"/>
  <c r="H7" i="3"/>
  <c r="G8" i="3"/>
  <c r="Q8" i="3" s="1"/>
  <c r="H9" i="3"/>
  <c r="P9" i="3" s="1"/>
  <c r="G10" i="3"/>
  <c r="H11" i="3"/>
  <c r="G12" i="3"/>
  <c r="H13" i="3"/>
  <c r="G14" i="3"/>
  <c r="P14" i="3" s="1"/>
  <c r="H15" i="3"/>
  <c r="G16" i="3"/>
  <c r="P16" i="3" s="1"/>
  <c r="H17" i="3"/>
  <c r="Q17" i="3" s="1"/>
  <c r="G18" i="3"/>
  <c r="H19" i="3"/>
  <c r="G20" i="3"/>
  <c r="H21" i="3"/>
  <c r="G22" i="3"/>
  <c r="P22" i="3" s="1"/>
  <c r="H23" i="3"/>
  <c r="Q25" i="3"/>
  <c r="Q21" i="3"/>
  <c r="Q13" i="3"/>
  <c r="R1" i="3"/>
  <c r="P21" i="3" l="1"/>
  <c r="P13" i="3"/>
  <c r="P23" i="3"/>
  <c r="P19" i="3"/>
  <c r="P15" i="3"/>
  <c r="P11" i="3"/>
  <c r="Q7" i="3"/>
  <c r="P17" i="3"/>
  <c r="P20" i="3"/>
  <c r="P18" i="3"/>
  <c r="P12" i="3"/>
  <c r="P10" i="3"/>
  <c r="Q10" i="3"/>
  <c r="Q14" i="3"/>
  <c r="Q18" i="3"/>
  <c r="Q22" i="3"/>
  <c r="P6" i="3"/>
  <c r="R6" i="3" s="1"/>
  <c r="Q11" i="3"/>
  <c r="Q15" i="3"/>
  <c r="Q19" i="3"/>
  <c r="Q23" i="3"/>
  <c r="P8" i="3"/>
  <c r="Q12" i="3"/>
  <c r="Q16" i="3"/>
  <c r="Q20" i="3"/>
  <c r="Q9" i="3"/>
  <c r="P7" i="3"/>
  <c r="J7" i="3"/>
  <c r="J8" i="3"/>
  <c r="J9" i="3"/>
  <c r="J6" i="3"/>
  <c r="R23" i="3" l="1"/>
  <c r="R19" i="3"/>
  <c r="R15" i="3"/>
  <c r="R11" i="3"/>
  <c r="R22" i="3"/>
  <c r="R18" i="3"/>
  <c r="R14" i="3"/>
  <c r="R10" i="3"/>
  <c r="R25" i="3"/>
  <c r="R21" i="3"/>
  <c r="R17" i="3"/>
  <c r="R13" i="3"/>
  <c r="R24" i="3"/>
  <c r="R20" i="3"/>
  <c r="R16" i="3"/>
  <c r="R12" i="3"/>
  <c r="R8" i="3"/>
  <c r="R7" i="3"/>
  <c r="R9" i="3"/>
  <c r="P26" i="3" l="1"/>
  <c r="G9" i="2" s="1"/>
  <c r="Q26" i="3"/>
  <c r="G12" i="2" s="1"/>
  <c r="R26" i="3" l="1"/>
  <c r="I1" i="2" l="1"/>
  <c r="G8" i="2" l="1"/>
  <c r="G11" i="2"/>
  <c r="G6" i="2" l="1"/>
</calcChain>
</file>

<file path=xl/sharedStrings.xml><?xml version="1.0" encoding="utf-8"?>
<sst xmlns="http://schemas.openxmlformats.org/spreadsheetml/2006/main" count="225" uniqueCount="178">
  <si>
    <r>
      <t xml:space="preserve">Table 1: Parameters to be monitored </t>
    </r>
    <r>
      <rPr>
        <b/>
        <i/>
        <sz val="14"/>
        <color indexed="8"/>
        <rFont val="Arial"/>
        <family val="2"/>
      </rPr>
      <t>ex post</t>
    </r>
    <phoneticPr fontId="4"/>
  </si>
  <si>
    <t>(1)</t>
  </si>
  <si>
    <r>
      <t>EC</t>
    </r>
    <r>
      <rPr>
        <vertAlign val="subscript"/>
        <sz val="11"/>
        <rFont val="Arial"/>
        <family val="2"/>
      </rPr>
      <t>PJ,i,p</t>
    </r>
    <phoneticPr fontId="4"/>
  </si>
  <si>
    <t>MWh/p</t>
    <phoneticPr fontId="4"/>
  </si>
  <si>
    <r>
      <t xml:space="preserve">Table 2: Project-specific parameters to be fixed </t>
    </r>
    <r>
      <rPr>
        <b/>
        <i/>
        <sz val="14"/>
        <color indexed="8"/>
        <rFont val="Arial"/>
        <family val="2"/>
      </rPr>
      <t>ex ante</t>
    </r>
    <phoneticPr fontId="4"/>
  </si>
  <si>
    <t>Units</t>
    <phoneticPr fontId="4"/>
  </si>
  <si>
    <r>
      <t>EF</t>
    </r>
    <r>
      <rPr>
        <vertAlign val="subscript"/>
        <sz val="11"/>
        <rFont val="Arial"/>
        <family val="2"/>
      </rPr>
      <t>elec</t>
    </r>
    <phoneticPr fontId="4"/>
  </si>
  <si>
    <r>
      <t>tCO</t>
    </r>
    <r>
      <rPr>
        <vertAlign val="subscript"/>
        <sz val="11"/>
        <rFont val="Arial"/>
        <family val="2"/>
      </rPr>
      <t>2</t>
    </r>
    <r>
      <rPr>
        <sz val="11"/>
        <rFont val="Arial"/>
        <family val="2"/>
      </rPr>
      <t>/MWh</t>
    </r>
    <phoneticPr fontId="4"/>
  </si>
  <si>
    <r>
      <t xml:space="preserve">Table3: </t>
    </r>
    <r>
      <rPr>
        <b/>
        <i/>
        <sz val="14"/>
        <color indexed="8"/>
        <rFont val="Arial"/>
        <family val="2"/>
      </rPr>
      <t>Ex-ante</t>
    </r>
    <r>
      <rPr>
        <b/>
        <sz val="14"/>
        <color indexed="8"/>
        <rFont val="Arial"/>
        <family val="2"/>
      </rPr>
      <t xml:space="preserve"> estimation of CO</t>
    </r>
    <r>
      <rPr>
        <b/>
        <vertAlign val="subscript"/>
        <sz val="14"/>
        <color indexed="8"/>
        <rFont val="Arial"/>
        <family val="2"/>
      </rPr>
      <t>2</t>
    </r>
    <r>
      <rPr>
        <b/>
        <sz val="14"/>
        <color indexed="8"/>
        <rFont val="Arial"/>
        <family val="2"/>
      </rPr>
      <t xml:space="preserve"> emission reductions</t>
    </r>
    <phoneticPr fontId="4"/>
  </si>
  <si>
    <r>
      <t>CO</t>
    </r>
    <r>
      <rPr>
        <b/>
        <vertAlign val="subscript"/>
        <sz val="14"/>
        <color indexed="9"/>
        <rFont val="Arial"/>
        <family val="2"/>
      </rPr>
      <t>2</t>
    </r>
    <r>
      <rPr>
        <b/>
        <sz val="14"/>
        <color indexed="9"/>
        <rFont val="Arial"/>
        <family val="2"/>
      </rPr>
      <t xml:space="preserve"> emission reductions</t>
    </r>
    <phoneticPr fontId="4"/>
  </si>
  <si>
    <t>[Monitoring option]</t>
    <phoneticPr fontId="4"/>
  </si>
  <si>
    <t>Option A</t>
    <phoneticPr fontId="4"/>
  </si>
  <si>
    <t>Based on public data which is measured by entities other than the project participants (Data used: publicly recognized data such as statistical data and specifications)</t>
    <phoneticPr fontId="4"/>
  </si>
  <si>
    <t>Option B</t>
    <phoneticPr fontId="4"/>
  </si>
  <si>
    <t>Option C</t>
    <phoneticPr fontId="4"/>
  </si>
  <si>
    <t xml:space="preserve">[Attachment to Proposed Methodology Form]  </t>
    <phoneticPr fontId="4"/>
  </si>
  <si>
    <t>1. Calculations for emission reductions</t>
    <phoneticPr fontId="4"/>
  </si>
  <si>
    <t>Fuel type</t>
    <phoneticPr fontId="4"/>
  </si>
  <si>
    <t>Value</t>
    <phoneticPr fontId="4"/>
  </si>
  <si>
    <t>Units</t>
    <phoneticPr fontId="4"/>
  </si>
  <si>
    <t>Parameter</t>
  </si>
  <si>
    <r>
      <t xml:space="preserve">Emission reductions during the period </t>
    </r>
    <r>
      <rPr>
        <i/>
        <sz val="11"/>
        <color indexed="8"/>
        <rFont val="Arial"/>
        <family val="2"/>
      </rPr>
      <t>p</t>
    </r>
    <phoneticPr fontId="4"/>
  </si>
  <si>
    <r>
      <t>tCO</t>
    </r>
    <r>
      <rPr>
        <vertAlign val="subscript"/>
        <sz val="11"/>
        <color indexed="8"/>
        <rFont val="Arial"/>
        <family val="2"/>
      </rPr>
      <t>2</t>
    </r>
    <r>
      <rPr>
        <sz val="11"/>
        <color indexed="8"/>
        <rFont val="Arial"/>
        <family val="2"/>
      </rPr>
      <t>/p</t>
    </r>
    <phoneticPr fontId="4"/>
  </si>
  <si>
    <r>
      <t>ER</t>
    </r>
    <r>
      <rPr>
        <vertAlign val="subscript"/>
        <sz val="11"/>
        <color indexed="8"/>
        <rFont val="Arial"/>
        <family val="2"/>
      </rPr>
      <t>p</t>
    </r>
    <phoneticPr fontId="4"/>
  </si>
  <si>
    <t>N/A</t>
  </si>
  <si>
    <r>
      <t>tCO</t>
    </r>
    <r>
      <rPr>
        <vertAlign val="subscript"/>
        <sz val="11"/>
        <color indexed="8"/>
        <rFont val="Arial"/>
        <family val="2"/>
      </rPr>
      <t>2</t>
    </r>
    <r>
      <rPr>
        <sz val="11"/>
        <color indexed="8"/>
        <rFont val="Arial"/>
        <family val="2"/>
      </rPr>
      <t>/p</t>
    </r>
    <phoneticPr fontId="4"/>
  </si>
  <si>
    <r>
      <t>RE</t>
    </r>
    <r>
      <rPr>
        <vertAlign val="subscript"/>
        <sz val="11"/>
        <color indexed="8"/>
        <rFont val="Arial"/>
        <family val="2"/>
      </rPr>
      <t>p</t>
    </r>
    <phoneticPr fontId="4"/>
  </si>
  <si>
    <r>
      <t>tCO</t>
    </r>
    <r>
      <rPr>
        <vertAlign val="subscript"/>
        <sz val="11"/>
        <rFont val="Arial"/>
        <family val="2"/>
      </rPr>
      <t>2</t>
    </r>
    <r>
      <rPr>
        <sz val="11"/>
        <rFont val="Arial"/>
        <family val="2"/>
      </rPr>
      <t>/p</t>
    </r>
    <phoneticPr fontId="4"/>
  </si>
  <si>
    <r>
      <t>PE</t>
    </r>
    <r>
      <rPr>
        <vertAlign val="subscript"/>
        <sz val="11"/>
        <rFont val="Arial"/>
        <family val="2"/>
      </rPr>
      <t>p</t>
    </r>
    <phoneticPr fontId="4"/>
  </si>
  <si>
    <t>Based on the amount of transaction which is measured directly using measuring equipment (Data used: commercial evidence such as invoices)</t>
  </si>
  <si>
    <t>Based on the actual measurement using measuring equipment (Data used: measured values)</t>
  </si>
  <si>
    <r>
      <t>tCO</t>
    </r>
    <r>
      <rPr>
        <vertAlign val="subscript"/>
        <sz val="14"/>
        <color indexed="8"/>
        <rFont val="Arial"/>
        <family val="2"/>
      </rPr>
      <t>2</t>
    </r>
    <r>
      <rPr>
        <sz val="14"/>
        <color indexed="8"/>
        <rFont val="Arial"/>
        <family val="2"/>
      </rPr>
      <t>/p</t>
    </r>
    <phoneticPr fontId="4"/>
  </si>
  <si>
    <t>Option C</t>
    <phoneticPr fontId="4"/>
  </si>
  <si>
    <t>Monitored data</t>
    <phoneticPr fontId="4"/>
  </si>
  <si>
    <t>Continuously</t>
    <phoneticPr fontId="4"/>
  </si>
  <si>
    <r>
      <t xml:space="preserve">Reference emissions during the period </t>
    </r>
    <r>
      <rPr>
        <i/>
        <sz val="11"/>
        <color indexed="8"/>
        <rFont val="Arial"/>
        <family val="2"/>
      </rPr>
      <t>p</t>
    </r>
    <phoneticPr fontId="4"/>
  </si>
  <si>
    <r>
      <t xml:space="preserve">Project emissions during the period </t>
    </r>
    <r>
      <rPr>
        <i/>
        <sz val="11"/>
        <color indexed="8"/>
        <rFont val="Arial"/>
        <family val="2"/>
      </rPr>
      <t>p</t>
    </r>
    <phoneticPr fontId="4"/>
  </si>
  <si>
    <t>2. Calculations for reference emissions</t>
    <phoneticPr fontId="4"/>
  </si>
  <si>
    <t>3. Calculations of the project emissions</t>
    <phoneticPr fontId="4"/>
  </si>
  <si>
    <r>
      <t xml:space="preserve">Project emissions during the period </t>
    </r>
    <r>
      <rPr>
        <i/>
        <sz val="11"/>
        <color indexed="8"/>
        <rFont val="Arial"/>
        <family val="2"/>
      </rPr>
      <t>p</t>
    </r>
    <phoneticPr fontId="3"/>
  </si>
  <si>
    <r>
      <t xml:space="preserve">JCM Proposed Methodology Spreadsheet Form (Input Sheet) </t>
    </r>
    <r>
      <rPr>
        <b/>
        <sz val="12"/>
        <color indexed="9"/>
        <rFont val="Arial"/>
        <family val="2"/>
      </rPr>
      <t xml:space="preserve">[Attachment to Proposed Methodology Form]  </t>
    </r>
    <phoneticPr fontId="4"/>
  </si>
  <si>
    <t>(a)</t>
    <phoneticPr fontId="4"/>
  </si>
  <si>
    <t>(b)</t>
    <phoneticPr fontId="4"/>
  </si>
  <si>
    <t>(c)</t>
    <phoneticPr fontId="4"/>
  </si>
  <si>
    <t>(d)</t>
    <phoneticPr fontId="4"/>
  </si>
  <si>
    <t>(e)</t>
    <phoneticPr fontId="4"/>
  </si>
  <si>
    <t>(f)</t>
    <phoneticPr fontId="4"/>
  </si>
  <si>
    <t>(g)</t>
    <phoneticPr fontId="4"/>
  </si>
  <si>
    <t>(h)</t>
    <phoneticPr fontId="4"/>
  </si>
  <si>
    <t>(i)</t>
    <phoneticPr fontId="4"/>
  </si>
  <si>
    <t>(j)</t>
    <phoneticPr fontId="4"/>
  </si>
  <si>
    <t>Monitoring point No.</t>
    <phoneticPr fontId="4"/>
  </si>
  <si>
    <t>Parameters</t>
    <phoneticPr fontId="4"/>
  </si>
  <si>
    <t>Description of data</t>
    <phoneticPr fontId="4"/>
  </si>
  <si>
    <t>Estimated Values</t>
    <phoneticPr fontId="4"/>
  </si>
  <si>
    <t>Units</t>
    <phoneticPr fontId="4"/>
  </si>
  <si>
    <t>Monitoring option</t>
    <phoneticPr fontId="4"/>
  </si>
  <si>
    <t>Source of data</t>
    <phoneticPr fontId="4"/>
  </si>
  <si>
    <t>Measurement methods and procedures</t>
    <phoneticPr fontId="4"/>
  </si>
  <si>
    <t>Monitoring frequency</t>
    <phoneticPr fontId="4"/>
  </si>
  <si>
    <t>Other comments</t>
    <phoneticPr fontId="4"/>
  </si>
  <si>
    <t>(a)</t>
    <phoneticPr fontId="4"/>
  </si>
  <si>
    <t>(f)</t>
    <phoneticPr fontId="4"/>
  </si>
  <si>
    <t>JCM Proposed Methodology Spreadsheet Form (Calculation Process Sheet)</t>
    <phoneticPr fontId="4"/>
  </si>
  <si>
    <t>[List of Default Values]</t>
    <phoneticPr fontId="4"/>
  </si>
  <si>
    <t>Specific electricity consumption of the reference electrolyzer</t>
    <phoneticPr fontId="4"/>
  </si>
  <si>
    <t xml:space="preserve">Performance guarantee by manufacturer of the project electolyzer.  </t>
    <phoneticPr fontId="4"/>
  </si>
  <si>
    <t>Specific electricity consumption</t>
    <phoneticPr fontId="4"/>
  </si>
  <si>
    <t>Selected from the default values set in the methodology.</t>
    <phoneticPr fontId="4"/>
  </si>
  <si>
    <r>
      <t xml:space="preserve">Parameters to be monitored </t>
    </r>
    <r>
      <rPr>
        <b/>
        <i/>
        <sz val="11"/>
        <color indexed="9"/>
        <rFont val="Arial"/>
        <family val="2"/>
      </rPr>
      <t>ex post</t>
    </r>
    <phoneticPr fontId="3"/>
  </si>
  <si>
    <r>
      <t xml:space="preserve">Project-specific parameters to be fixed </t>
    </r>
    <r>
      <rPr>
        <b/>
        <i/>
        <sz val="11"/>
        <color indexed="9"/>
        <rFont val="Arial"/>
        <family val="2"/>
      </rPr>
      <t>ex ante</t>
    </r>
    <phoneticPr fontId="3"/>
  </si>
  <si>
    <t>Parameters</t>
    <phoneticPr fontId="3"/>
  </si>
  <si>
    <r>
      <t>EC</t>
    </r>
    <r>
      <rPr>
        <vertAlign val="subscript"/>
        <sz val="11"/>
        <rFont val="Arial"/>
        <family val="2"/>
      </rPr>
      <t>PJ,i,p</t>
    </r>
    <phoneticPr fontId="4"/>
  </si>
  <si>
    <r>
      <t>EF</t>
    </r>
    <r>
      <rPr>
        <vertAlign val="subscript"/>
        <sz val="11"/>
        <rFont val="Arial"/>
        <family val="2"/>
      </rPr>
      <t>elec</t>
    </r>
    <phoneticPr fontId="4"/>
  </si>
  <si>
    <r>
      <t>RE</t>
    </r>
    <r>
      <rPr>
        <vertAlign val="subscript"/>
        <sz val="11"/>
        <rFont val="Arial"/>
        <family val="2"/>
      </rPr>
      <t>i,p</t>
    </r>
    <phoneticPr fontId="4"/>
  </si>
  <si>
    <r>
      <t>PE</t>
    </r>
    <r>
      <rPr>
        <vertAlign val="subscript"/>
        <sz val="11"/>
        <rFont val="Arial"/>
        <family val="2"/>
      </rPr>
      <t>i,p</t>
    </r>
    <phoneticPr fontId="3"/>
  </si>
  <si>
    <r>
      <t>ER</t>
    </r>
    <r>
      <rPr>
        <vertAlign val="subscript"/>
        <sz val="11"/>
        <rFont val="Arial"/>
        <family val="2"/>
      </rPr>
      <t>i,p</t>
    </r>
    <phoneticPr fontId="4"/>
  </si>
  <si>
    <t>Description of data</t>
    <phoneticPr fontId="3"/>
  </si>
  <si>
    <t>Units</t>
    <phoneticPr fontId="3"/>
  </si>
  <si>
    <t>-</t>
    <phoneticPr fontId="3"/>
  </si>
  <si>
    <t>MWh/p</t>
    <phoneticPr fontId="4"/>
  </si>
  <si>
    <r>
      <t>tCO</t>
    </r>
    <r>
      <rPr>
        <vertAlign val="subscript"/>
        <sz val="11"/>
        <rFont val="Arial"/>
        <family val="2"/>
      </rPr>
      <t>2</t>
    </r>
    <r>
      <rPr>
        <sz val="11"/>
        <rFont val="Arial"/>
        <family val="2"/>
      </rPr>
      <t>/MWh</t>
    </r>
    <phoneticPr fontId="4"/>
  </si>
  <si>
    <r>
      <t>tCO</t>
    </r>
    <r>
      <rPr>
        <vertAlign val="subscript"/>
        <sz val="11"/>
        <rFont val="Arial"/>
        <family val="2"/>
      </rPr>
      <t>2</t>
    </r>
    <r>
      <rPr>
        <sz val="11"/>
        <rFont val="Arial"/>
        <family val="2"/>
      </rPr>
      <t>/p</t>
    </r>
    <phoneticPr fontId="3"/>
  </si>
  <si>
    <t>Estimated values</t>
    <phoneticPr fontId="3"/>
  </si>
  <si>
    <t>Total</t>
    <phoneticPr fontId="3"/>
  </si>
  <si>
    <t>-</t>
    <phoneticPr fontId="3"/>
  </si>
  <si>
    <t>[EFgrid]
The most recent value announced by the National Committee for the Clean Development Mechanism (Saudi Arabia DNA for CDM), unless otherwise instructed by the Joint Committee. 
[EFcaptive]
CDM approved small scale methodology AMS-I.A</t>
    <phoneticPr fontId="4"/>
  </si>
  <si>
    <t>Input on "PMS
(input_separate)"</t>
    <phoneticPr fontId="4"/>
  </si>
  <si>
    <t>Project
electrolyzer 
No.</t>
    <phoneticPr fontId="3"/>
  </si>
  <si>
    <r>
      <t xml:space="preserve">Reference emissions of project electrolyzer </t>
    </r>
    <r>
      <rPr>
        <i/>
        <sz val="11"/>
        <rFont val="Arial"/>
        <family val="2"/>
      </rPr>
      <t>i</t>
    </r>
    <r>
      <rPr>
        <sz val="11"/>
        <rFont val="Arial"/>
        <family val="2"/>
      </rPr>
      <t xml:space="preserve"> during the period </t>
    </r>
    <r>
      <rPr>
        <i/>
        <sz val="11"/>
        <rFont val="Arial"/>
        <family val="2"/>
      </rPr>
      <t>p</t>
    </r>
    <phoneticPr fontId="3"/>
  </si>
  <si>
    <r>
      <t xml:space="preserve">Project emissions of project electrolyzer </t>
    </r>
    <r>
      <rPr>
        <i/>
        <sz val="11"/>
        <rFont val="Arial"/>
        <family val="2"/>
      </rPr>
      <t>i</t>
    </r>
    <r>
      <rPr>
        <sz val="11"/>
        <rFont val="Arial"/>
        <family val="2"/>
      </rPr>
      <t xml:space="preserve"> during the period </t>
    </r>
    <r>
      <rPr>
        <i/>
        <sz val="11"/>
        <rFont val="Arial"/>
        <family val="2"/>
      </rPr>
      <t>p</t>
    </r>
    <phoneticPr fontId="3"/>
  </si>
  <si>
    <r>
      <t>Emissions reductions by 
the project electrolyzer</t>
    </r>
    <r>
      <rPr>
        <i/>
        <sz val="11"/>
        <rFont val="Arial"/>
        <family val="2"/>
      </rPr>
      <t xml:space="preserve"> i </t>
    </r>
    <r>
      <rPr>
        <sz val="11"/>
        <rFont val="Arial"/>
        <family val="2"/>
      </rPr>
      <t xml:space="preserve">during the period </t>
    </r>
    <r>
      <rPr>
        <i/>
        <sz val="11"/>
        <rFont val="Arial"/>
        <family val="2"/>
      </rPr>
      <t>p</t>
    </r>
    <phoneticPr fontId="3"/>
  </si>
  <si>
    <t>-</t>
    <phoneticPr fontId="4"/>
  </si>
  <si>
    <t>-</t>
    <phoneticPr fontId="4"/>
  </si>
  <si>
    <r>
      <t>Current density kA/m</t>
    </r>
    <r>
      <rPr>
        <vertAlign val="superscript"/>
        <sz val="11"/>
        <color indexed="8"/>
        <rFont val="Arial"/>
        <family val="2"/>
      </rPr>
      <t xml:space="preserve">2 </t>
    </r>
    <phoneticPr fontId="4"/>
  </si>
  <si>
    <t>(2)</t>
    <phoneticPr fontId="4"/>
  </si>
  <si>
    <t>mass or weight/p</t>
    <phoneticPr fontId="4"/>
  </si>
  <si>
    <t>mass or weight/p</t>
    <phoneticPr fontId="4"/>
  </si>
  <si>
    <t>Option B</t>
    <phoneticPr fontId="4"/>
  </si>
  <si>
    <t>Invoice from fuel supply company</t>
    <phoneticPr fontId="4"/>
  </si>
  <si>
    <t>Data is collected and recorded from the invoices by the fuel supply company.</t>
    <phoneticPr fontId="4"/>
  </si>
  <si>
    <t>Continuously</t>
    <phoneticPr fontId="4"/>
  </si>
  <si>
    <t>(3)</t>
    <phoneticPr fontId="4"/>
  </si>
  <si>
    <t>MWh/p</t>
    <phoneticPr fontId="4"/>
  </si>
  <si>
    <t>Option C</t>
    <phoneticPr fontId="4"/>
  </si>
  <si>
    <t>Monitored data</t>
    <phoneticPr fontId="4"/>
  </si>
  <si>
    <t>Continuously</t>
    <phoneticPr fontId="4"/>
  </si>
  <si>
    <t>for option b)</t>
    <phoneticPr fontId="4"/>
  </si>
  <si>
    <r>
      <t>tCO</t>
    </r>
    <r>
      <rPr>
        <vertAlign val="subscript"/>
        <sz val="11"/>
        <rFont val="Arial"/>
        <family val="2"/>
      </rPr>
      <t>2</t>
    </r>
    <r>
      <rPr>
        <sz val="11"/>
        <rFont val="Arial"/>
        <family val="2"/>
      </rPr>
      <t>/MWh</t>
    </r>
    <phoneticPr fontId="4"/>
  </si>
  <si>
    <t>The power generation efficiency calculated from monitored data of the amount of fuel input for power generation and the amount of electricity generated.</t>
    <phoneticPr fontId="4"/>
  </si>
  <si>
    <r>
      <t>EF</t>
    </r>
    <r>
      <rPr>
        <vertAlign val="subscript"/>
        <sz val="11"/>
        <rFont val="Arial"/>
        <family val="2"/>
      </rPr>
      <t>elec</t>
    </r>
    <phoneticPr fontId="4"/>
  </si>
  <si>
    <t xml:space="preserve">The most recent value available from CDM approved small scale methodology AMS-I.A.
</t>
    <phoneticPr fontId="4"/>
  </si>
  <si>
    <t>%</t>
    <phoneticPr fontId="4"/>
  </si>
  <si>
    <t>GJ/mass or weight</t>
    <phoneticPr fontId="4"/>
  </si>
  <si>
    <r>
      <t>EF</t>
    </r>
    <r>
      <rPr>
        <vertAlign val="subscript"/>
        <sz val="11"/>
        <rFont val="Arial"/>
        <family val="2"/>
      </rPr>
      <t>fuel</t>
    </r>
    <phoneticPr fontId="4"/>
  </si>
  <si>
    <r>
      <t>CO</t>
    </r>
    <r>
      <rPr>
        <vertAlign val="subscript"/>
        <sz val="11"/>
        <rFont val="Arial"/>
        <family val="2"/>
      </rPr>
      <t>2</t>
    </r>
    <r>
      <rPr>
        <sz val="11"/>
        <rFont val="Arial"/>
        <family val="2"/>
      </rPr>
      <t xml:space="preserve"> emission factor of consumed fuel</t>
    </r>
    <phoneticPr fontId="4"/>
  </si>
  <si>
    <r>
      <t>tCO</t>
    </r>
    <r>
      <rPr>
        <vertAlign val="subscript"/>
        <sz val="11"/>
        <rFont val="Arial"/>
        <family val="2"/>
      </rPr>
      <t>2</t>
    </r>
    <r>
      <rPr>
        <sz val="11"/>
        <rFont val="Arial"/>
        <family val="2"/>
      </rPr>
      <t>/GJ</t>
    </r>
    <phoneticPr fontId="4"/>
  </si>
  <si>
    <t>Specification of the captive power generation system provided by the manufacturer</t>
    <phoneticPr fontId="4"/>
  </si>
  <si>
    <r>
      <t>η</t>
    </r>
    <r>
      <rPr>
        <vertAlign val="subscript"/>
        <sz val="11"/>
        <rFont val="Arial"/>
        <family val="2"/>
      </rPr>
      <t>elec</t>
    </r>
    <phoneticPr fontId="4"/>
  </si>
  <si>
    <t xml:space="preserve">Power generation efficiency </t>
    <phoneticPr fontId="4"/>
  </si>
  <si>
    <t>Net calorific value of consumed fuel</t>
    <phoneticPr fontId="4"/>
  </si>
  <si>
    <t>In order of preference:
1) values provided by the fuel supplier;
2) measurement by the project participants;
3) regional or national default values;
4) IPCC default values provided in table 1.4 of Ch.1 Vol.2 of 2006 IPCC Guidelines on National GHG Inventories. Lower value is applied.</t>
    <phoneticPr fontId="4"/>
  </si>
  <si>
    <t>Calculated</t>
    <phoneticPr fontId="4"/>
  </si>
  <si>
    <t>MWh/p</t>
    <phoneticPr fontId="4"/>
  </si>
  <si>
    <r>
      <t>tCO</t>
    </r>
    <r>
      <rPr>
        <vertAlign val="subscript"/>
        <sz val="11"/>
        <rFont val="Arial"/>
        <family val="2"/>
      </rPr>
      <t>2</t>
    </r>
    <r>
      <rPr>
        <sz val="11"/>
        <rFont val="Arial"/>
        <family val="2"/>
      </rPr>
      <t>/MWh</t>
    </r>
    <phoneticPr fontId="4"/>
  </si>
  <si>
    <t>-</t>
    <phoneticPr fontId="3"/>
  </si>
  <si>
    <t xml:space="preserve">Power generation efficiency </t>
    <phoneticPr fontId="4"/>
  </si>
  <si>
    <t>Net calorific value of consumed fuel</t>
    <phoneticPr fontId="4"/>
  </si>
  <si>
    <t>%</t>
    <phoneticPr fontId="4"/>
  </si>
  <si>
    <t>GJ/mass or weight</t>
    <phoneticPr fontId="4"/>
  </si>
  <si>
    <r>
      <t>tCO</t>
    </r>
    <r>
      <rPr>
        <vertAlign val="subscript"/>
        <sz val="11"/>
        <rFont val="Arial"/>
        <family val="2"/>
      </rPr>
      <t>2</t>
    </r>
    <r>
      <rPr>
        <sz val="11"/>
        <rFont val="Arial"/>
        <family val="2"/>
      </rPr>
      <t>/GJ</t>
    </r>
    <phoneticPr fontId="4"/>
  </si>
  <si>
    <r>
      <t>SEC</t>
    </r>
    <r>
      <rPr>
        <sz val="6"/>
        <rFont val="Arial"/>
        <family val="2"/>
      </rPr>
      <t>RE,i</t>
    </r>
    <phoneticPr fontId="4"/>
  </si>
  <si>
    <r>
      <t>SEC</t>
    </r>
    <r>
      <rPr>
        <sz val="6"/>
        <rFont val="Arial"/>
        <family val="2"/>
      </rPr>
      <t>PJ,i</t>
    </r>
    <phoneticPr fontId="4"/>
  </si>
  <si>
    <r>
      <t>[For captive electricity]
CO</t>
    </r>
    <r>
      <rPr>
        <vertAlign val="subscript"/>
        <sz val="11"/>
        <color theme="1"/>
        <rFont val="Arial"/>
        <family val="2"/>
      </rPr>
      <t>2</t>
    </r>
    <r>
      <rPr>
        <sz val="11"/>
        <color theme="1"/>
        <rFont val="Arial"/>
        <family val="2"/>
      </rPr>
      <t xml:space="preserve"> emission factor for consumed electricity
</t>
    </r>
    <r>
      <rPr>
        <b/>
        <sz val="11"/>
        <color theme="1"/>
        <rFont val="Arial"/>
        <family val="2"/>
      </rPr>
      <t>Option a)</t>
    </r>
    <phoneticPr fontId="4"/>
  </si>
  <si>
    <r>
      <t>[For captive electricity]
CO</t>
    </r>
    <r>
      <rPr>
        <vertAlign val="subscript"/>
        <sz val="11"/>
        <color theme="1"/>
        <rFont val="Arial"/>
        <family val="2"/>
      </rPr>
      <t>2</t>
    </r>
    <r>
      <rPr>
        <sz val="11"/>
        <color theme="1"/>
        <rFont val="Arial"/>
        <family val="2"/>
      </rPr>
      <t xml:space="preserve"> emission factor for consumed electricity</t>
    </r>
    <phoneticPr fontId="4"/>
  </si>
  <si>
    <r>
      <t>[For captive electricity]
CO</t>
    </r>
    <r>
      <rPr>
        <vertAlign val="subscript"/>
        <sz val="11"/>
        <color theme="1"/>
        <rFont val="Arial"/>
        <family val="2"/>
      </rPr>
      <t>2</t>
    </r>
    <r>
      <rPr>
        <sz val="11"/>
        <color theme="1"/>
        <rFont val="Arial"/>
        <family val="2"/>
      </rPr>
      <t xml:space="preserve"> emission factor for consumed electricity
</t>
    </r>
    <r>
      <rPr>
        <b/>
        <sz val="11"/>
        <color theme="1"/>
        <rFont val="Arial"/>
        <family val="2"/>
      </rPr>
      <t>Option b)</t>
    </r>
    <phoneticPr fontId="4"/>
  </si>
  <si>
    <t>In case the captive electricity generation system meets all of the following conditions;
 - The system is non-renewable generation system
 - Electricity generation capacity of the system is less than or equal to 15 MW</t>
    <phoneticPr fontId="4"/>
  </si>
  <si>
    <r>
      <t xml:space="preserve">Power consumption of project electrolyzer during the period </t>
    </r>
    <r>
      <rPr>
        <i/>
        <sz val="11"/>
        <color theme="1"/>
        <rFont val="Arial"/>
        <family val="2"/>
      </rPr>
      <t>p</t>
    </r>
    <phoneticPr fontId="4"/>
  </si>
  <si>
    <r>
      <t xml:space="preserve">The amount of fuel input for power generation during monitoring period </t>
    </r>
    <r>
      <rPr>
        <i/>
        <sz val="11"/>
        <color theme="1"/>
        <rFont val="Arial"/>
        <family val="2"/>
      </rPr>
      <t>p</t>
    </r>
    <phoneticPr fontId="4"/>
  </si>
  <si>
    <r>
      <t xml:space="preserve">The amount of electricity generated during the monitoring period </t>
    </r>
    <r>
      <rPr>
        <i/>
        <sz val="11"/>
        <color theme="1"/>
        <rFont val="Arial"/>
        <family val="2"/>
      </rPr>
      <t>p</t>
    </r>
    <phoneticPr fontId="4"/>
  </si>
  <si>
    <r>
      <t>FC</t>
    </r>
    <r>
      <rPr>
        <vertAlign val="subscript"/>
        <sz val="11"/>
        <color theme="1"/>
        <rFont val="Arial"/>
        <family val="2"/>
      </rPr>
      <t>PJ,p</t>
    </r>
    <phoneticPr fontId="4"/>
  </si>
  <si>
    <r>
      <t xml:space="preserve">The amount of fuel input for power generation during monitoring period </t>
    </r>
    <r>
      <rPr>
        <i/>
        <sz val="11"/>
        <color theme="1"/>
        <rFont val="Arial"/>
        <family val="2"/>
      </rPr>
      <t>p</t>
    </r>
    <phoneticPr fontId="3"/>
  </si>
  <si>
    <r>
      <t xml:space="preserve">The amount of electricity generated during the monitoring period </t>
    </r>
    <r>
      <rPr>
        <i/>
        <sz val="11"/>
        <color theme="1"/>
        <rFont val="Arial"/>
        <family val="2"/>
      </rPr>
      <t>p</t>
    </r>
    <phoneticPr fontId="3"/>
  </si>
  <si>
    <r>
      <t>[For grid electricity]
CO</t>
    </r>
    <r>
      <rPr>
        <vertAlign val="subscript"/>
        <sz val="11"/>
        <color theme="1"/>
        <rFont val="Arial"/>
        <family val="2"/>
      </rPr>
      <t>2</t>
    </r>
    <r>
      <rPr>
        <sz val="11"/>
        <color theme="1"/>
        <rFont val="Arial"/>
        <family val="2"/>
      </rPr>
      <t xml:space="preserve"> emission factor for consumed electricity</t>
    </r>
    <phoneticPr fontId="4"/>
  </si>
  <si>
    <r>
      <t>[For captive electricity]
CO</t>
    </r>
    <r>
      <rPr>
        <vertAlign val="subscript"/>
        <sz val="11"/>
        <color theme="1"/>
        <rFont val="Arial"/>
        <family val="2"/>
      </rPr>
      <t>2</t>
    </r>
    <r>
      <rPr>
        <sz val="11"/>
        <color theme="1"/>
        <rFont val="Arial"/>
        <family val="2"/>
      </rPr>
      <t xml:space="preserve"> emission factor for consumed electricity
</t>
    </r>
    <r>
      <rPr>
        <b/>
        <sz val="11"/>
        <color theme="1"/>
        <rFont val="Arial"/>
        <family val="2"/>
      </rPr>
      <t>Option a)</t>
    </r>
    <phoneticPr fontId="4"/>
  </si>
  <si>
    <r>
      <t>[For captive electricity]
CO</t>
    </r>
    <r>
      <rPr>
        <vertAlign val="subscript"/>
        <sz val="11"/>
        <color theme="1"/>
        <rFont val="Arial"/>
        <family val="2"/>
      </rPr>
      <t>2</t>
    </r>
    <r>
      <rPr>
        <sz val="11"/>
        <color theme="1"/>
        <rFont val="Arial"/>
        <family val="2"/>
      </rPr>
      <t xml:space="preserve"> emission factor for consumed electricity</t>
    </r>
    <phoneticPr fontId="4"/>
  </si>
  <si>
    <r>
      <t>FC</t>
    </r>
    <r>
      <rPr>
        <vertAlign val="subscript"/>
        <sz val="11"/>
        <color theme="1"/>
        <rFont val="Arial"/>
        <family val="2"/>
      </rPr>
      <t>PJ,p</t>
    </r>
    <phoneticPr fontId="4"/>
  </si>
  <si>
    <r>
      <t>EG</t>
    </r>
    <r>
      <rPr>
        <vertAlign val="subscript"/>
        <sz val="11"/>
        <color theme="1"/>
        <rFont val="Arial"/>
        <family val="2"/>
      </rPr>
      <t>PJ,p</t>
    </r>
    <phoneticPr fontId="4"/>
  </si>
  <si>
    <r>
      <t>EF</t>
    </r>
    <r>
      <rPr>
        <vertAlign val="subscript"/>
        <sz val="11"/>
        <color theme="1"/>
        <rFont val="Arial"/>
        <family val="2"/>
      </rPr>
      <t>elec</t>
    </r>
    <phoneticPr fontId="4"/>
  </si>
  <si>
    <r>
      <t>EF</t>
    </r>
    <r>
      <rPr>
        <vertAlign val="subscript"/>
        <sz val="11"/>
        <color theme="1"/>
        <rFont val="Arial"/>
        <family val="2"/>
      </rPr>
      <t>elec</t>
    </r>
    <phoneticPr fontId="4"/>
  </si>
  <si>
    <r>
      <t>EF</t>
    </r>
    <r>
      <rPr>
        <vertAlign val="subscript"/>
        <sz val="11"/>
        <color theme="1"/>
        <rFont val="Arial"/>
        <family val="2"/>
      </rPr>
      <t>elec</t>
    </r>
    <phoneticPr fontId="4"/>
  </si>
  <si>
    <r>
      <t>EF</t>
    </r>
    <r>
      <rPr>
        <vertAlign val="subscript"/>
        <sz val="11"/>
        <color theme="1"/>
        <rFont val="Arial"/>
        <family val="2"/>
      </rPr>
      <t>fuel</t>
    </r>
    <phoneticPr fontId="4"/>
  </si>
  <si>
    <r>
      <t>CO</t>
    </r>
    <r>
      <rPr>
        <vertAlign val="subscript"/>
        <sz val="11"/>
        <color theme="1"/>
        <rFont val="Arial"/>
        <family val="2"/>
      </rPr>
      <t>2</t>
    </r>
    <r>
      <rPr>
        <sz val="11"/>
        <color theme="1"/>
        <rFont val="Arial"/>
        <family val="2"/>
      </rPr>
      <t xml:space="preserve"> emission factor of consumed fuel</t>
    </r>
    <phoneticPr fontId="4"/>
  </si>
  <si>
    <r>
      <t>η</t>
    </r>
    <r>
      <rPr>
        <vertAlign val="subscript"/>
        <sz val="11"/>
        <color theme="1"/>
        <rFont val="Arial"/>
        <family val="2"/>
      </rPr>
      <t>elec</t>
    </r>
    <phoneticPr fontId="4"/>
  </si>
  <si>
    <r>
      <t>NCV</t>
    </r>
    <r>
      <rPr>
        <vertAlign val="subscript"/>
        <sz val="11"/>
        <color theme="1"/>
        <rFont val="Arial"/>
        <family val="2"/>
      </rPr>
      <t>fuel</t>
    </r>
    <phoneticPr fontId="4"/>
  </si>
  <si>
    <r>
      <t>EG</t>
    </r>
    <r>
      <rPr>
        <vertAlign val="subscript"/>
        <sz val="11"/>
        <color theme="1"/>
        <rFont val="Arial"/>
        <family val="2"/>
      </rPr>
      <t>PJ,p</t>
    </r>
    <phoneticPr fontId="4"/>
  </si>
  <si>
    <r>
      <t>NCV</t>
    </r>
    <r>
      <rPr>
        <vertAlign val="subscript"/>
        <sz val="11"/>
        <rFont val="Arial"/>
        <family val="2"/>
      </rPr>
      <t>fuel</t>
    </r>
    <phoneticPr fontId="4"/>
  </si>
  <si>
    <t>JCM_SA_F_PMS_ver01.0</t>
    <phoneticPr fontId="4"/>
  </si>
  <si>
    <t>Data is measured by measuring equipment.
The measuring equipment is replaced or calibrated at an interval following the regulations in the country in which the measuring equipment is commonly used or according to the manufacturer’s recommendation, unless a type approval, manufacturer’s specification, or certification issued by an entity accredited under international/national standards for the measuring equipment has been prepared by the time of installation.</t>
    <phoneticPr fontId="4"/>
  </si>
  <si>
    <t>Data is measured by measuring equipment.
The measuring equipment is replaced or calibrated at an interval following the regulations in the country in which the measuring equipment is commonly used or according to the manufacturer’s recommendation, unless a type approval, manufacturer’s specification, or certification issued by an entity accredited under international/national standards for the measuring equipment has been prepared by the time of installation.</t>
    <phoneticPr fontId="4"/>
  </si>
  <si>
    <r>
      <t xml:space="preserve">Specific electricity consumption of the reference electrolyzer </t>
    </r>
    <r>
      <rPr>
        <i/>
        <sz val="11"/>
        <rFont val="Arial"/>
        <family val="2"/>
      </rPr>
      <t>i</t>
    </r>
    <phoneticPr fontId="4"/>
  </si>
  <si>
    <r>
      <t xml:space="preserve">Specific electricity consumption of the project electrolyzer </t>
    </r>
    <r>
      <rPr>
        <i/>
        <sz val="11"/>
        <rFont val="Arial"/>
        <family val="2"/>
      </rPr>
      <t>i</t>
    </r>
    <phoneticPr fontId="4"/>
  </si>
  <si>
    <t xml:space="preserve"> kWh(DC)/t-NaOH</t>
    <phoneticPr fontId="4"/>
  </si>
  <si>
    <t xml:space="preserve"> kWh(DC)/t-NaOH</t>
    <phoneticPr fontId="4"/>
  </si>
  <si>
    <t>In order of preference:
1) values provided by the fuel supplier;
2) measurement by the project participants;
3) regional or national default values;
4) IPCC default values provided in table 1.2 of Ch.1 Vol.2 of 2006 IPCC Guidelines on National GHG Inventories. Lower value is applied.</t>
    <phoneticPr fontId="4"/>
  </si>
  <si>
    <r>
      <rPr>
        <sz val="11"/>
        <rFont val="Arial"/>
        <family val="2"/>
      </rPr>
      <t>Electrolyzer</t>
    </r>
    <r>
      <rPr>
        <i/>
        <sz val="11"/>
        <rFont val="Arial"/>
        <family val="2"/>
      </rPr>
      <t xml:space="preserve"> i</t>
    </r>
    <phoneticPr fontId="4"/>
  </si>
  <si>
    <r>
      <t xml:space="preserve">Estimation of emissions of electrolyzer </t>
    </r>
    <r>
      <rPr>
        <b/>
        <i/>
        <sz val="11"/>
        <color theme="0"/>
        <rFont val="Arial"/>
        <family val="2"/>
      </rPr>
      <t>i</t>
    </r>
    <phoneticPr fontId="3"/>
  </si>
  <si>
    <r>
      <t xml:space="preserve">Power consumption of project electrolyzer </t>
    </r>
    <r>
      <rPr>
        <i/>
        <sz val="11"/>
        <rFont val="Arial"/>
        <family val="2"/>
      </rPr>
      <t>i</t>
    </r>
    <r>
      <rPr>
        <sz val="11"/>
        <rFont val="Arial"/>
        <family val="2"/>
      </rPr>
      <t xml:space="preserve"> during the period </t>
    </r>
    <r>
      <rPr>
        <i/>
        <sz val="11"/>
        <rFont val="Arial"/>
        <family val="2"/>
      </rPr>
      <t>p</t>
    </r>
    <phoneticPr fontId="4"/>
  </si>
  <si>
    <t>Power generation efficiency obtained from manufacturer's specification</t>
    <phoneticPr fontId="4"/>
  </si>
  <si>
    <r>
      <t xml:space="preserve">Specific electricity consumption of the project electrolyzer </t>
    </r>
    <r>
      <rPr>
        <i/>
        <sz val="11"/>
        <rFont val="Arial"/>
        <family val="2"/>
      </rPr>
      <t>i</t>
    </r>
    <phoneticPr fontId="4"/>
  </si>
  <si>
    <t xml:space="preserve"> kWh(DC)/t-NaOH</t>
    <phoneticPr fontId="4"/>
  </si>
  <si>
    <r>
      <t>[For grid electricity]
CO</t>
    </r>
    <r>
      <rPr>
        <vertAlign val="subscript"/>
        <sz val="11"/>
        <rFont val="Arial"/>
        <family val="2"/>
      </rPr>
      <t>2</t>
    </r>
    <r>
      <rPr>
        <sz val="11"/>
        <rFont val="Arial"/>
        <family val="2"/>
      </rPr>
      <t xml:space="preserve"> emission factor for consumed electricity</t>
    </r>
    <phoneticPr fontId="4"/>
  </si>
  <si>
    <t xml:space="preserve">[EFgrid]
The most recent value announced by the National Committee for the Clean Development Mechanism (Saudi Arabia DNA for CDM), unless otherwise instructed by the Joint Committee. </t>
    <phoneticPr fontId="4"/>
  </si>
  <si>
    <r>
      <t>4.0</t>
    </r>
    <r>
      <rPr>
        <sz val="11"/>
        <rFont val="Arial Unicode MS"/>
        <family val="3"/>
        <charset val="128"/>
      </rPr>
      <t>≤</t>
    </r>
    <r>
      <rPr>
        <sz val="11"/>
        <rFont val="Arial"/>
        <family val="2"/>
      </rPr>
      <t>CD&lt;4.5</t>
    </r>
    <phoneticPr fontId="4"/>
  </si>
  <si>
    <r>
      <t>4.5</t>
    </r>
    <r>
      <rPr>
        <sz val="11"/>
        <rFont val="Arial Unicode MS"/>
        <family val="3"/>
        <charset val="128"/>
      </rPr>
      <t>≤</t>
    </r>
    <r>
      <rPr>
        <sz val="11"/>
        <rFont val="Arial"/>
        <family val="2"/>
      </rPr>
      <t>CD&lt;5.0</t>
    </r>
    <phoneticPr fontId="3"/>
  </si>
  <si>
    <r>
      <t>5.0</t>
    </r>
    <r>
      <rPr>
        <sz val="11"/>
        <rFont val="Arial Unicode MS"/>
        <family val="3"/>
        <charset val="128"/>
      </rPr>
      <t>≤</t>
    </r>
    <r>
      <rPr>
        <sz val="11"/>
        <rFont val="Arial"/>
        <family val="2"/>
      </rPr>
      <t>CD&lt;5.5</t>
    </r>
    <phoneticPr fontId="4"/>
  </si>
  <si>
    <r>
      <t>5.5</t>
    </r>
    <r>
      <rPr>
        <sz val="11"/>
        <rFont val="Arial Unicode MS"/>
        <family val="3"/>
        <charset val="128"/>
      </rPr>
      <t>≤</t>
    </r>
    <r>
      <rPr>
        <sz val="11"/>
        <rFont val="Arial"/>
        <family val="2"/>
      </rPr>
      <t>CD&lt;6.0</t>
    </r>
    <phoneticPr fontId="4"/>
  </si>
  <si>
    <r>
      <t>6.0</t>
    </r>
    <r>
      <rPr>
        <sz val="11"/>
        <rFont val="Arial Unicode MS"/>
        <family val="3"/>
        <charset val="128"/>
      </rPr>
      <t>≤</t>
    </r>
    <r>
      <rPr>
        <sz val="11"/>
        <rFont val="Arial"/>
        <family val="2"/>
      </rPr>
      <t>CD&lt;6.5</t>
    </r>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</si>
</sst>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176" formatCode="#,##0.000_ ;[Red]\-#,##0.000\ "/>
    <numFmt numFmtId="177" formatCode="#,##0.0_);[Red]\(#,##0.0\)"/>
    <numFmt numFmtId="178" formatCode="0.0_ "/>
    <numFmt numFmtId="179" formatCode="#,##0_ ;[Red]\-#,##0\ "/>
    <numFmt numFmtId="180" formatCode="#,##0.00_ ;[Red]\-#,##0.00\ "/>
    <numFmt numFmtId="181" formatCode="0.00_ "/>
    <numFmt numFmtId="182" formatCode="0.0000_ "/>
    <numFmt numFmtId="183" formatCode="0.000_ "/>
    <numFmt numFmtId="184" formatCode="0.0"/>
  </numFmts>
  <fonts count="40">
    <font>
      <sz val="11"/>
      <color theme="1"/>
      <name val="ＭＳ Ｐゴシック"/>
      <family val="3"/>
      <charset val="128"/>
      <scheme val="minor"/>
    </font>
    <font>
      <sz val="11"/>
      <color theme="1"/>
      <name val="ＭＳ Ｐゴシック"/>
      <family val="3"/>
      <charset val="128"/>
      <scheme val="minor"/>
    </font>
    <font>
      <sz val="11"/>
      <color indexed="8"/>
      <name val="Arial"/>
      <family val="2"/>
    </font>
    <font>
      <sz val="6"/>
      <name val="ＭＳ Ｐゴシック"/>
      <family val="3"/>
      <charset val="128"/>
      <scheme val="minor"/>
    </font>
    <font>
      <sz val="6"/>
      <name val="ＭＳ Ｐゴシック"/>
      <family val="3"/>
      <charset val="128"/>
    </font>
    <font>
      <b/>
      <sz val="16"/>
      <color indexed="9"/>
      <name val="Arial"/>
      <family val="2"/>
    </font>
    <font>
      <b/>
      <sz val="12"/>
      <color indexed="9"/>
      <name val="Arial"/>
      <family val="2"/>
    </font>
    <font>
      <b/>
      <sz val="11"/>
      <color indexed="9"/>
      <name val="Arial"/>
      <family val="2"/>
    </font>
    <font>
      <b/>
      <sz val="14"/>
      <color indexed="8"/>
      <name val="Arial"/>
      <family val="2"/>
    </font>
    <font>
      <b/>
      <i/>
      <sz val="14"/>
      <color indexed="8"/>
      <name val="Arial"/>
      <family val="2"/>
    </font>
    <font>
      <b/>
      <sz val="11"/>
      <color indexed="8"/>
      <name val="Arial"/>
      <family val="2"/>
    </font>
    <font>
      <b/>
      <sz val="14"/>
      <color indexed="9"/>
      <name val="Arial"/>
      <family val="2"/>
    </font>
    <font>
      <sz val="11"/>
      <name val="Arial"/>
      <family val="2"/>
    </font>
    <font>
      <vertAlign val="subscript"/>
      <sz val="11"/>
      <name val="Arial"/>
      <family val="2"/>
    </font>
    <font>
      <i/>
      <sz val="11"/>
      <name val="Arial"/>
      <family val="2"/>
    </font>
    <font>
      <sz val="11"/>
      <color indexed="8"/>
      <name val="ＭＳ Ｐゴシック"/>
      <family val="3"/>
      <charset val="128"/>
    </font>
    <font>
      <sz val="14"/>
      <color indexed="8"/>
      <name val="Arial"/>
      <family val="2"/>
    </font>
    <font>
      <b/>
      <vertAlign val="subscript"/>
      <sz val="14"/>
      <color indexed="8"/>
      <name val="Arial"/>
      <family val="2"/>
    </font>
    <font>
      <b/>
      <vertAlign val="subscript"/>
      <sz val="14"/>
      <color indexed="9"/>
      <name val="Arial"/>
      <family val="2"/>
    </font>
    <font>
      <vertAlign val="subscript"/>
      <sz val="14"/>
      <color indexed="8"/>
      <name val="Arial"/>
      <family val="2"/>
    </font>
    <font>
      <sz val="12"/>
      <color indexed="8"/>
      <name val="Arial"/>
      <family val="2"/>
    </font>
    <font>
      <b/>
      <sz val="10"/>
      <color indexed="9"/>
      <name val="Arial"/>
      <family val="2"/>
    </font>
    <font>
      <i/>
      <sz val="11"/>
      <color indexed="8"/>
      <name val="Arial"/>
      <family val="2"/>
    </font>
    <font>
      <vertAlign val="subscript"/>
      <sz val="11"/>
      <color indexed="8"/>
      <name val="Arial"/>
      <family val="2"/>
    </font>
    <font>
      <sz val="10"/>
      <color indexed="8"/>
      <name val="Arial"/>
      <family val="2"/>
    </font>
    <font>
      <sz val="14"/>
      <name val="Arial"/>
      <family val="2"/>
    </font>
    <font>
      <sz val="11"/>
      <color theme="1"/>
      <name val="Arial"/>
      <family val="2"/>
    </font>
    <font>
      <sz val="6"/>
      <name val="Arial"/>
      <family val="2"/>
    </font>
    <font>
      <b/>
      <sz val="11"/>
      <color theme="1"/>
      <name val="Arial"/>
      <family val="2"/>
    </font>
    <font>
      <b/>
      <i/>
      <sz val="11"/>
      <color indexed="9"/>
      <name val="Arial"/>
      <family val="2"/>
    </font>
    <font>
      <b/>
      <sz val="11"/>
      <color theme="0"/>
      <name val="Arial"/>
      <family val="2"/>
    </font>
    <font>
      <sz val="11"/>
      <color theme="0"/>
      <name val="Arial"/>
      <family val="2"/>
    </font>
    <font>
      <b/>
      <sz val="11"/>
      <name val="Arial"/>
      <family val="2"/>
    </font>
    <font>
      <sz val="11"/>
      <color rgb="FF000000"/>
      <name val="Arial"/>
      <family val="2"/>
    </font>
    <font>
      <vertAlign val="superscript"/>
      <sz val="11"/>
      <color indexed="8"/>
      <name val="Arial"/>
      <family val="2"/>
    </font>
    <font>
      <vertAlign val="subscript"/>
      <sz val="11"/>
      <color theme="1"/>
      <name val="Arial"/>
      <family val="2"/>
    </font>
    <font>
      <i/>
      <sz val="11"/>
      <color theme="1"/>
      <name val="Arial"/>
      <family val="2"/>
    </font>
    <font>
      <sz val="11"/>
      <name val="ＭＳ Ｐゴシック"/>
      <family val="3"/>
      <charset val="128"/>
      <scheme val="minor"/>
    </font>
    <font>
      <b/>
      <i/>
      <sz val="11"/>
      <color theme="0"/>
      <name val="Arial"/>
      <family val="2"/>
    </font>
    <font>
      <sz val="11"/>
      <name val="Arial Unicode MS"/>
      <family val="3"/>
      <charset val="128"/>
    </font>
  </fonts>
  <fills count="10">
    <fill>
      <patternFill patternType="none"/>
    </fill>
    <fill>
      <patternFill patternType="gray125"/>
    </fill>
    <fill>
      <patternFill patternType="solid">
        <fgColor theme="9" tint="0.59999389629810485"/>
        <bgColor indexed="65"/>
      </patternFill>
    </fill>
    <fill>
      <patternFill patternType="solid">
        <fgColor theme="3" tint="0.79998168889431442"/>
        <bgColor indexed="64"/>
      </patternFill>
    </fill>
    <fill>
      <patternFill patternType="solid">
        <fgColor indexed="9"/>
        <bgColor indexed="64"/>
      </patternFill>
    </fill>
    <fill>
      <patternFill patternType="solid">
        <fgColor theme="3" tint="-0.24994659260841701"/>
        <bgColor indexed="64"/>
      </patternFill>
    </fill>
    <fill>
      <patternFill patternType="solid">
        <fgColor theme="3" tint="-0.499984740745262"/>
        <bgColor indexed="64"/>
      </patternFill>
    </fill>
    <fill>
      <patternFill patternType="solid">
        <fgColor theme="3" tint="0.59996337778862885"/>
        <bgColor indexed="64"/>
      </patternFill>
    </fill>
    <fill>
      <patternFill patternType="solid">
        <fgColor theme="5" tint="0.79998168889431442"/>
        <bgColor indexed="64"/>
      </patternFill>
    </fill>
    <fill>
      <patternFill patternType="solid">
        <fgColor rgb="FFC5D9F1"/>
        <bgColor indexed="64"/>
      </patternFill>
    </fill>
  </fills>
  <borders count="21">
    <border>
      <left/>
      <right/>
      <top/>
      <bottom/>
      <diagonal/>
    </border>
    <border>
      <left style="thin">
        <color indexed="23"/>
      </left>
      <right style="thin">
        <color indexed="23"/>
      </right>
      <top style="thin">
        <color indexed="23"/>
      </top>
      <bottom style="thin">
        <color indexed="23"/>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indexed="23"/>
      </left>
      <right/>
      <top style="thin">
        <color indexed="23"/>
      </top>
      <bottom style="medium">
        <color indexed="10"/>
      </bottom>
      <diagonal/>
    </border>
    <border>
      <left/>
      <right style="thin">
        <color indexed="23"/>
      </right>
      <top style="thin">
        <color indexed="23"/>
      </top>
      <bottom style="medium">
        <color indexed="10"/>
      </bottom>
      <diagonal/>
    </border>
    <border>
      <left style="medium">
        <color indexed="10"/>
      </left>
      <right/>
      <top style="medium">
        <color indexed="10"/>
      </top>
      <bottom style="medium">
        <color indexed="10"/>
      </bottom>
      <diagonal/>
    </border>
    <border>
      <left/>
      <right style="medium">
        <color indexed="10"/>
      </right>
      <top style="medium">
        <color indexed="10"/>
      </top>
      <bottom style="medium">
        <color indexed="10"/>
      </bottom>
      <diagonal/>
    </border>
    <border>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diagonal/>
    </border>
    <border>
      <left style="thin">
        <color indexed="64"/>
      </left>
      <right style="thin">
        <color indexed="64"/>
      </right>
      <top style="thin">
        <color indexed="64"/>
      </top>
      <bottom style="thin">
        <color indexed="64"/>
      </bottom>
      <diagonal/>
    </border>
    <border>
      <left style="thin">
        <color theme="1" tint="0.34998626667073579"/>
      </left>
      <right/>
      <top style="thin">
        <color theme="1" tint="0.34998626667073579"/>
      </top>
      <bottom style="thin">
        <color theme="1" tint="0.34998626667073579"/>
      </bottom>
      <diagonal/>
    </border>
    <border>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thin">
        <color theme="1" tint="0.34998626667073579"/>
      </left>
      <right style="thin">
        <color indexed="23"/>
      </right>
      <top style="thin">
        <color indexed="23"/>
      </top>
      <bottom/>
      <diagonal/>
    </border>
    <border>
      <left style="thin">
        <color indexed="23"/>
      </left>
      <right style="thin">
        <color indexed="23"/>
      </right>
      <top style="thin">
        <color indexed="23"/>
      </top>
      <bottom/>
      <diagonal/>
    </border>
    <border>
      <left style="thin">
        <color theme="1" tint="0.34998626667073579"/>
      </left>
      <right style="thin">
        <color theme="1" tint="0.34998626667073579"/>
      </right>
      <top style="thin">
        <color theme="1" tint="0.34998626667073579"/>
      </top>
      <bottom/>
      <diagonal/>
    </border>
    <border>
      <left style="thin">
        <color indexed="23"/>
      </left>
      <right style="thin">
        <color theme="1" tint="0.34998626667073579"/>
      </right>
      <top style="thin">
        <color indexed="23"/>
      </top>
      <bottom/>
      <diagonal/>
    </border>
  </borders>
  <cellStyleXfs count="4">
    <xf numFmtId="0" fontId="0" fillId="0" borderId="0">
      <alignment vertical="center"/>
    </xf>
    <xf numFmtId="38" fontId="15" fillId="0" borderId="0" applyFont="0" applyFill="0" applyBorder="0" applyAlignment="0" applyProtection="0">
      <alignment vertical="center"/>
    </xf>
    <xf numFmtId="0" fontId="1" fillId="2" borderId="0" applyNumberFormat="0" applyBorder="0" applyAlignment="0" applyProtection="0">
      <alignment vertical="center"/>
    </xf>
    <xf numFmtId="40" fontId="1" fillId="0" borderId="0" applyFont="0" applyFill="0" applyBorder="0" applyAlignment="0" applyProtection="0">
      <alignment vertical="center"/>
    </xf>
  </cellStyleXfs>
  <cellXfs count="138">
    <xf numFmtId="0" fontId="0" fillId="0" borderId="0" xfId="0">
      <alignment vertical="center"/>
    </xf>
    <xf numFmtId="0" fontId="2" fillId="0" borderId="0" xfId="0" applyFont="1">
      <alignment vertical="center"/>
    </xf>
    <xf numFmtId="0" fontId="2" fillId="0" borderId="0" xfId="0" applyFont="1" applyAlignment="1">
      <alignment horizontal="right" vertical="center"/>
    </xf>
    <xf numFmtId="0" fontId="8" fillId="0" borderId="0" xfId="0" applyFont="1" applyFill="1" applyBorder="1">
      <alignment vertical="center"/>
    </xf>
    <xf numFmtId="0" fontId="10" fillId="0" borderId="0" xfId="0" applyFont="1" applyFill="1" applyBorder="1">
      <alignment vertical="center"/>
    </xf>
    <xf numFmtId="0" fontId="2" fillId="0" borderId="0" xfId="0" applyFont="1" applyAlignment="1">
      <alignment vertical="center" wrapText="1"/>
    </xf>
    <xf numFmtId="0" fontId="12" fillId="3" borderId="1" xfId="0" applyFont="1" applyFill="1" applyBorder="1" applyAlignment="1">
      <alignment vertical="center"/>
    </xf>
    <xf numFmtId="0" fontId="8" fillId="0" borderId="0" xfId="0" applyFont="1">
      <alignment vertical="center"/>
    </xf>
    <xf numFmtId="0" fontId="10" fillId="0" borderId="0" xfId="0" applyFont="1">
      <alignment vertical="center"/>
    </xf>
    <xf numFmtId="0" fontId="2" fillId="0" borderId="0" xfId="0" applyFont="1" applyBorder="1">
      <alignment vertical="center"/>
    </xf>
    <xf numFmtId="38" fontId="2" fillId="0" borderId="0" xfId="1" applyFont="1">
      <alignment vertical="center"/>
    </xf>
    <xf numFmtId="0" fontId="20" fillId="0" borderId="1" xfId="0" applyFont="1" applyFill="1" applyBorder="1">
      <alignment vertical="center"/>
    </xf>
    <xf numFmtId="0" fontId="2" fillId="0" borderId="0" xfId="0" applyFont="1" applyFill="1" applyBorder="1" applyAlignment="1">
      <alignment horizontal="left" vertical="center" wrapText="1"/>
    </xf>
    <xf numFmtId="0" fontId="2" fillId="0" borderId="0" xfId="0" applyFont="1" applyAlignment="1">
      <alignment horizontal="center" vertical="center"/>
    </xf>
    <xf numFmtId="0" fontId="2" fillId="0" borderId="0" xfId="0" applyFont="1" applyFill="1" applyBorder="1">
      <alignment vertical="center"/>
    </xf>
    <xf numFmtId="0" fontId="24" fillId="0" borderId="0" xfId="0" applyFont="1" applyFill="1" applyBorder="1">
      <alignment vertical="center"/>
    </xf>
    <xf numFmtId="0" fontId="12" fillId="0" borderId="0" xfId="0" applyFont="1" applyFill="1" applyBorder="1" applyAlignment="1">
      <alignment horizontal="left" vertical="center"/>
    </xf>
    <xf numFmtId="0" fontId="12" fillId="0" borderId="0" xfId="0" applyFont="1" applyFill="1" applyBorder="1">
      <alignment vertical="center"/>
    </xf>
    <xf numFmtId="0" fontId="24" fillId="0" borderId="0" xfId="0" applyFont="1" applyFill="1" applyBorder="1" applyAlignment="1">
      <alignment horizontal="center" vertical="center"/>
    </xf>
    <xf numFmtId="0" fontId="2" fillId="0" borderId="0" xfId="0" applyFont="1" applyFill="1">
      <alignment vertical="center"/>
    </xf>
    <xf numFmtId="0" fontId="12" fillId="3" borderId="1" xfId="0" applyFont="1" applyFill="1" applyBorder="1" applyAlignment="1">
      <alignment vertical="center" wrapText="1"/>
    </xf>
    <xf numFmtId="0" fontId="5" fillId="6" borderId="0" xfId="0" applyFont="1" applyFill="1" applyAlignment="1">
      <alignment vertical="center"/>
    </xf>
    <xf numFmtId="0" fontId="7" fillId="6" borderId="0" xfId="0" applyFont="1" applyFill="1" applyAlignment="1">
      <alignment vertical="center"/>
    </xf>
    <xf numFmtId="0" fontId="7" fillId="6" borderId="0" xfId="0" applyFont="1" applyFill="1" applyAlignment="1">
      <alignment horizontal="right" vertical="center"/>
    </xf>
    <xf numFmtId="0" fontId="11" fillId="5" borderId="1" xfId="0" applyFont="1" applyFill="1" applyBorder="1" applyAlignment="1">
      <alignment horizontal="center" vertical="center" wrapText="1"/>
    </xf>
    <xf numFmtId="0" fontId="12" fillId="3" borderId="1" xfId="0" quotePrefix="1" applyFont="1" applyFill="1" applyBorder="1" applyAlignment="1">
      <alignment horizontal="center" vertical="center"/>
    </xf>
    <xf numFmtId="0" fontId="16" fillId="3" borderId="7" xfId="0" applyFont="1" applyFill="1" applyBorder="1">
      <alignment vertical="center"/>
    </xf>
    <xf numFmtId="0" fontId="11" fillId="5" borderId="1" xfId="0" applyFont="1" applyFill="1" applyBorder="1" applyAlignment="1">
      <alignment horizontal="center" vertical="center"/>
    </xf>
    <xf numFmtId="0" fontId="7" fillId="5" borderId="9" xfId="0" applyFont="1" applyFill="1" applyBorder="1">
      <alignment vertical="center"/>
    </xf>
    <xf numFmtId="0" fontId="2" fillId="5" borderId="9" xfId="0" applyFont="1" applyFill="1" applyBorder="1">
      <alignment vertical="center"/>
    </xf>
    <xf numFmtId="0" fontId="7" fillId="5" borderId="9" xfId="0" applyFont="1" applyFill="1" applyBorder="1" applyAlignment="1">
      <alignment horizontal="center" vertical="center"/>
    </xf>
    <xf numFmtId="0" fontId="7" fillId="5" borderId="9" xfId="0" applyFont="1" applyFill="1" applyBorder="1" applyAlignment="1">
      <alignment horizontal="center" vertical="center" shrinkToFit="1"/>
    </xf>
    <xf numFmtId="0" fontId="2" fillId="7" borderId="9" xfId="0" applyFont="1" applyFill="1" applyBorder="1">
      <alignment vertical="center"/>
    </xf>
    <xf numFmtId="0" fontId="2" fillId="0" borderId="9" xfId="0" applyFont="1" applyBorder="1" applyAlignment="1">
      <alignment horizontal="center" vertical="center"/>
    </xf>
    <xf numFmtId="0" fontId="2" fillId="0" borderId="9" xfId="0" applyFont="1" applyFill="1" applyBorder="1" applyAlignment="1">
      <alignment horizontal="center" vertical="center"/>
    </xf>
    <xf numFmtId="0" fontId="2" fillId="3" borderId="9" xfId="0" applyFont="1" applyFill="1" applyBorder="1">
      <alignment vertical="center"/>
    </xf>
    <xf numFmtId="0" fontId="2" fillId="7" borderId="9" xfId="0" applyFont="1" applyFill="1" applyBorder="1" applyAlignment="1">
      <alignment vertical="center"/>
    </xf>
    <xf numFmtId="0" fontId="12" fillId="0" borderId="9" xfId="0" applyFont="1" applyBorder="1" applyAlignment="1">
      <alignment horizontal="center" vertical="center"/>
    </xf>
    <xf numFmtId="0" fontId="24" fillId="3" borderId="9" xfId="0" applyFont="1" applyFill="1" applyBorder="1">
      <alignment vertical="center"/>
    </xf>
    <xf numFmtId="0" fontId="7" fillId="5" borderId="11" xfId="0" applyFont="1" applyFill="1" applyBorder="1">
      <alignment vertical="center"/>
    </xf>
    <xf numFmtId="0" fontId="2" fillId="5" borderId="10" xfId="0" applyFont="1" applyFill="1" applyBorder="1">
      <alignment vertical="center"/>
    </xf>
    <xf numFmtId="0" fontId="2" fillId="5" borderId="12" xfId="0" applyFont="1" applyFill="1" applyBorder="1">
      <alignment vertical="center"/>
    </xf>
    <xf numFmtId="0" fontId="2" fillId="7" borderId="11" xfId="0" applyFont="1" applyFill="1" applyBorder="1" applyAlignment="1">
      <alignment vertical="center"/>
    </xf>
    <xf numFmtId="0" fontId="2" fillId="7" borderId="10" xfId="0" applyFont="1" applyFill="1" applyBorder="1">
      <alignment vertical="center"/>
    </xf>
    <xf numFmtId="0" fontId="2" fillId="7" borderId="11" xfId="0" applyFont="1" applyFill="1" applyBorder="1">
      <alignment vertical="center"/>
    </xf>
    <xf numFmtId="0" fontId="12" fillId="3" borderId="1" xfId="0" applyFont="1" applyFill="1" applyBorder="1" applyAlignment="1">
      <alignment vertical="center" wrapText="1"/>
    </xf>
    <xf numFmtId="177" fontId="12" fillId="0" borderId="9" xfId="3" applyNumberFormat="1" applyFont="1" applyFill="1" applyBorder="1">
      <alignment vertical="center"/>
    </xf>
    <xf numFmtId="38" fontId="12" fillId="0" borderId="9" xfId="3" applyNumberFormat="1" applyFont="1" applyFill="1" applyBorder="1">
      <alignment vertical="center"/>
    </xf>
    <xf numFmtId="177" fontId="12" fillId="0" borderId="9" xfId="3" applyNumberFormat="1" applyFont="1" applyBorder="1">
      <alignment vertical="center"/>
    </xf>
    <xf numFmtId="0" fontId="20" fillId="0" borderId="0" xfId="0" applyFont="1">
      <alignment vertical="center"/>
    </xf>
    <xf numFmtId="0" fontId="26" fillId="0" borderId="0" xfId="0" applyFont="1">
      <alignment vertical="center"/>
    </xf>
    <xf numFmtId="0" fontId="26" fillId="0" borderId="0" xfId="0" applyFont="1" applyAlignment="1">
      <alignment horizontal="right" vertical="center"/>
    </xf>
    <xf numFmtId="0" fontId="28" fillId="5" borderId="2" xfId="0" applyFont="1" applyFill="1" applyBorder="1">
      <alignment vertical="center"/>
    </xf>
    <xf numFmtId="0" fontId="28" fillId="0" borderId="0" xfId="0" applyFont="1">
      <alignment vertical="center"/>
    </xf>
    <xf numFmtId="0" fontId="31" fillId="5" borderId="2" xfId="0" applyFont="1" applyFill="1" applyBorder="1" applyAlignment="1">
      <alignment vertical="center" wrapText="1"/>
    </xf>
    <xf numFmtId="0" fontId="14" fillId="3" borderId="2" xfId="0" applyFont="1" applyFill="1" applyBorder="1">
      <alignment vertical="center"/>
    </xf>
    <xf numFmtId="0" fontId="12" fillId="3" borderId="2" xfId="0" applyFont="1" applyFill="1" applyBorder="1" applyAlignment="1">
      <alignment horizontal="left" vertical="center"/>
    </xf>
    <xf numFmtId="0" fontId="12" fillId="3" borderId="2" xfId="0" applyFont="1" applyFill="1" applyBorder="1" applyAlignment="1">
      <alignment vertical="center" wrapText="1"/>
    </xf>
    <xf numFmtId="0" fontId="12" fillId="3" borderId="2" xfId="0" applyFont="1" applyFill="1" applyBorder="1" applyAlignment="1">
      <alignment horizontal="left" vertical="center" wrapText="1"/>
    </xf>
    <xf numFmtId="0" fontId="12" fillId="3" borderId="18" xfId="0" applyFont="1" applyFill="1" applyBorder="1" applyAlignment="1">
      <alignment vertical="center" wrapText="1"/>
    </xf>
    <xf numFmtId="0" fontId="12" fillId="0" borderId="2" xfId="0" applyFont="1" applyBorder="1" applyProtection="1">
      <alignment vertical="center"/>
      <protection locked="0"/>
    </xf>
    <xf numFmtId="40" fontId="12" fillId="0" borderId="2" xfId="1" applyNumberFormat="1" applyFont="1" applyBorder="1" applyProtection="1">
      <alignment vertical="center"/>
      <protection locked="0"/>
    </xf>
    <xf numFmtId="176" fontId="26" fillId="9" borderId="2" xfId="1" applyNumberFormat="1" applyFont="1" applyFill="1" applyBorder="1">
      <alignment vertical="center"/>
    </xf>
    <xf numFmtId="178" fontId="12" fillId="0" borderId="2" xfId="0" applyNumberFormat="1" applyFont="1" applyFill="1" applyBorder="1">
      <alignment vertical="center"/>
    </xf>
    <xf numFmtId="177" fontId="12" fillId="3" borderId="2" xfId="0" applyNumberFormat="1" applyFont="1" applyFill="1" applyBorder="1">
      <alignment vertical="center"/>
    </xf>
    <xf numFmtId="0" fontId="32" fillId="0" borderId="2" xfId="0" applyFont="1" applyBorder="1" applyAlignment="1">
      <alignment horizontal="right" vertical="center"/>
    </xf>
    <xf numFmtId="0" fontId="12" fillId="0" borderId="2" xfId="0" applyFont="1" applyBorder="1" applyAlignment="1">
      <alignment horizontal="right" vertical="center"/>
    </xf>
    <xf numFmtId="177" fontId="12" fillId="0" borderId="2" xfId="0" applyNumberFormat="1" applyFont="1" applyFill="1" applyBorder="1">
      <alignment vertical="center"/>
    </xf>
    <xf numFmtId="177" fontId="12" fillId="0" borderId="2" xfId="1" applyNumberFormat="1" applyFont="1" applyFill="1" applyBorder="1">
      <alignment vertical="center"/>
    </xf>
    <xf numFmtId="0" fontId="12" fillId="3" borderId="17" xfId="0" quotePrefix="1" applyFont="1" applyFill="1" applyBorder="1" applyAlignment="1">
      <alignment vertical="center" wrapText="1"/>
    </xf>
    <xf numFmtId="179" fontId="33" fillId="3" borderId="1" xfId="1" applyNumberFormat="1" applyFont="1" applyFill="1" applyBorder="1" applyAlignment="1" applyProtection="1">
      <alignment horizontal="center" vertical="center"/>
      <protection locked="0"/>
    </xf>
    <xf numFmtId="176" fontId="12" fillId="4" borderId="1" xfId="1" applyNumberFormat="1" applyFont="1" applyFill="1" applyBorder="1" applyAlignment="1" applyProtection="1">
      <alignment horizontal="center" vertical="center"/>
      <protection locked="0"/>
    </xf>
    <xf numFmtId="0" fontId="12" fillId="3" borderId="2" xfId="0" applyFont="1" applyFill="1" applyBorder="1" applyAlignment="1">
      <alignment horizontal="center" vertical="center" wrapText="1"/>
    </xf>
    <xf numFmtId="0" fontId="12" fillId="3" borderId="1" xfId="0" applyFont="1" applyFill="1" applyBorder="1" applyAlignment="1">
      <alignment horizontal="center" vertical="center"/>
    </xf>
    <xf numFmtId="0" fontId="12" fillId="3" borderId="1" xfId="0" applyFont="1" applyFill="1" applyBorder="1" applyAlignment="1">
      <alignment horizontal="center" vertical="center" wrapText="1"/>
    </xf>
    <xf numFmtId="0" fontId="12" fillId="3" borderId="1" xfId="0" applyFont="1" applyFill="1" applyBorder="1" applyAlignment="1">
      <alignment vertical="center" wrapText="1"/>
    </xf>
    <xf numFmtId="176" fontId="33" fillId="3" borderId="1" xfId="1" applyNumberFormat="1" applyFont="1" applyFill="1" applyBorder="1" applyProtection="1">
      <alignment vertical="center"/>
      <protection locked="0"/>
    </xf>
    <xf numFmtId="176" fontId="12" fillId="4" borderId="1" xfId="1" applyNumberFormat="1" applyFont="1" applyFill="1" applyBorder="1" applyProtection="1">
      <alignment vertical="center"/>
      <protection locked="0"/>
    </xf>
    <xf numFmtId="178" fontId="12" fillId="0" borderId="1" xfId="0" applyNumberFormat="1" applyFont="1" applyFill="1" applyBorder="1" applyProtection="1">
      <alignment vertical="center"/>
    </xf>
    <xf numFmtId="0" fontId="12" fillId="3" borderId="1" xfId="0" quotePrefix="1" applyFont="1" applyFill="1" applyBorder="1" applyAlignment="1">
      <alignment vertical="center" wrapText="1"/>
    </xf>
    <xf numFmtId="181" fontId="12" fillId="0" borderId="1" xfId="0" applyNumberFormat="1" applyFont="1" applyFill="1" applyBorder="1" applyProtection="1">
      <alignment vertical="center"/>
    </xf>
    <xf numFmtId="40" fontId="33" fillId="9" borderId="2" xfId="1" applyNumberFormat="1" applyFont="1" applyFill="1" applyBorder="1" applyProtection="1">
      <alignment vertical="center"/>
      <protection locked="0"/>
    </xf>
    <xf numFmtId="40" fontId="33" fillId="9" borderId="2" xfId="0" applyNumberFormat="1" applyFont="1" applyFill="1" applyBorder="1" applyProtection="1">
      <alignment vertical="center"/>
      <protection locked="0"/>
    </xf>
    <xf numFmtId="182" fontId="33" fillId="9" borderId="2" xfId="0" applyNumberFormat="1" applyFont="1" applyFill="1" applyBorder="1">
      <alignment vertical="center"/>
    </xf>
    <xf numFmtId="183" fontId="33" fillId="9" borderId="2" xfId="0" applyNumberFormat="1" applyFont="1" applyFill="1" applyBorder="1">
      <alignment vertical="center"/>
    </xf>
    <xf numFmtId="184" fontId="33" fillId="9" borderId="2" xfId="0" applyNumberFormat="1" applyFont="1" applyFill="1" applyBorder="1">
      <alignment vertical="center"/>
    </xf>
    <xf numFmtId="181" fontId="33" fillId="9" borderId="2" xfId="0" applyNumberFormat="1" applyFont="1" applyFill="1" applyBorder="1">
      <alignment vertical="center"/>
    </xf>
    <xf numFmtId="0" fontId="12" fillId="0" borderId="2" xfId="0" applyFont="1" applyFill="1" applyBorder="1" applyAlignment="1">
      <alignment horizontal="right" vertical="center"/>
    </xf>
    <xf numFmtId="177" fontId="12" fillId="3" borderId="2" xfId="0" applyNumberFormat="1" applyFont="1" applyFill="1" applyBorder="1" applyAlignment="1">
      <alignment horizontal="right" vertical="center"/>
    </xf>
    <xf numFmtId="0" fontId="26" fillId="3" borderId="1" xfId="0" applyFont="1" applyFill="1" applyBorder="1" applyAlignment="1">
      <alignment vertical="center" wrapText="1"/>
    </xf>
    <xf numFmtId="179" fontId="26" fillId="3" borderId="1" xfId="1" applyNumberFormat="1" applyFont="1" applyFill="1" applyBorder="1" applyAlignment="1" applyProtection="1">
      <alignment horizontal="center" vertical="center"/>
      <protection locked="0"/>
    </xf>
    <xf numFmtId="0" fontId="26" fillId="3" borderId="1" xfId="0" applyFont="1" applyFill="1" applyBorder="1" applyAlignment="1">
      <alignment vertical="center"/>
    </xf>
    <xf numFmtId="0" fontId="26" fillId="0" borderId="1" xfId="0" applyFont="1" applyFill="1" applyBorder="1" applyAlignment="1" applyProtection="1">
      <alignment vertical="center" wrapText="1"/>
      <protection locked="0"/>
    </xf>
    <xf numFmtId="0" fontId="26" fillId="4" borderId="1" xfId="0" applyFont="1" applyFill="1" applyBorder="1" applyAlignment="1" applyProtection="1">
      <alignment vertical="center" wrapText="1"/>
      <protection locked="0"/>
    </xf>
    <xf numFmtId="0" fontId="26" fillId="4" borderId="1" xfId="0" applyFont="1" applyFill="1" applyBorder="1" applyAlignment="1">
      <alignment vertical="center" wrapText="1"/>
    </xf>
    <xf numFmtId="180" fontId="26" fillId="4" borderId="1" xfId="1" applyNumberFormat="1" applyFont="1" applyFill="1" applyBorder="1" applyProtection="1">
      <alignment vertical="center"/>
      <protection locked="0"/>
    </xf>
    <xf numFmtId="0" fontId="26" fillId="3" borderId="1" xfId="0" quotePrefix="1" applyFont="1" applyFill="1" applyBorder="1" applyAlignment="1">
      <alignment horizontal="center" vertical="center"/>
    </xf>
    <xf numFmtId="0" fontId="26" fillId="3" borderId="2" xfId="0" applyFont="1" applyFill="1" applyBorder="1" applyAlignment="1">
      <alignment horizontal="left" vertical="center" wrapText="1"/>
    </xf>
    <xf numFmtId="0" fontId="26" fillId="3" borderId="19" xfId="0" applyFont="1" applyFill="1" applyBorder="1" applyAlignment="1">
      <alignment horizontal="left" vertical="center" wrapText="1"/>
    </xf>
    <xf numFmtId="0" fontId="26" fillId="3" borderId="17" xfId="0" applyFont="1" applyFill="1" applyBorder="1" applyAlignment="1">
      <alignment vertical="center" wrapText="1"/>
    </xf>
    <xf numFmtId="0" fontId="26" fillId="3" borderId="18" xfId="0" applyFont="1" applyFill="1" applyBorder="1" applyAlignment="1">
      <alignment vertical="center" wrapText="1"/>
    </xf>
    <xf numFmtId="0" fontId="26" fillId="3" borderId="20" xfId="0" applyFont="1" applyFill="1" applyBorder="1" applyAlignment="1">
      <alignment vertical="center" wrapText="1"/>
    </xf>
    <xf numFmtId="0" fontId="12" fillId="3" borderId="1" xfId="0" quotePrefix="1" applyFont="1" applyFill="1" applyBorder="1" applyAlignment="1">
      <alignment horizontal="center" vertical="center" wrapText="1"/>
    </xf>
    <xf numFmtId="0" fontId="12" fillId="3" borderId="1" xfId="0" applyFont="1" applyFill="1" applyBorder="1" applyAlignment="1">
      <alignment vertical="center" wrapText="1"/>
    </xf>
    <xf numFmtId="0" fontId="12" fillId="8" borderId="13" xfId="0" applyFont="1" applyFill="1" applyBorder="1" applyAlignment="1">
      <alignment horizontal="center" vertical="center"/>
    </xf>
    <xf numFmtId="0" fontId="26" fillId="3" borderId="1" xfId="0" applyFont="1" applyFill="1" applyBorder="1" applyAlignment="1">
      <alignment vertical="center" wrapText="1"/>
    </xf>
    <xf numFmtId="0" fontId="12" fillId="0" borderId="1" xfId="0" applyFont="1" applyBorder="1" applyAlignment="1" applyProtection="1">
      <alignment horizontal="left" vertical="center" wrapText="1"/>
      <protection locked="0"/>
    </xf>
    <xf numFmtId="0" fontId="20" fillId="0" borderId="1" xfId="0" applyFont="1" applyFill="1" applyBorder="1" applyAlignment="1">
      <alignment vertical="center" wrapText="1"/>
    </xf>
    <xf numFmtId="0" fontId="12" fillId="3" borderId="1" xfId="0" applyFont="1" applyFill="1" applyBorder="1" applyAlignment="1">
      <alignment vertical="center" wrapText="1"/>
    </xf>
    <xf numFmtId="0" fontId="11" fillId="5" borderId="3" xfId="0" applyFont="1" applyFill="1" applyBorder="1" applyAlignment="1">
      <alignment horizontal="center" vertical="center"/>
    </xf>
    <xf numFmtId="0" fontId="11" fillId="5" borderId="4" xfId="0" applyFont="1" applyFill="1" applyBorder="1" applyAlignment="1">
      <alignment horizontal="center" vertical="center"/>
    </xf>
    <xf numFmtId="38" fontId="25" fillId="4" borderId="5" xfId="1" applyFont="1" applyFill="1" applyBorder="1" applyAlignment="1">
      <alignment horizontal="right" vertical="center"/>
    </xf>
    <xf numFmtId="38" fontId="25" fillId="4" borderId="6" xfId="1" applyFont="1" applyFill="1" applyBorder="1" applyAlignment="1">
      <alignment horizontal="right" vertical="center"/>
    </xf>
    <xf numFmtId="0" fontId="12" fillId="0" borderId="1" xfId="0" applyFont="1" applyFill="1" applyBorder="1" applyAlignment="1" applyProtection="1">
      <alignment horizontal="left" vertical="center" wrapText="1"/>
      <protection locked="0"/>
    </xf>
    <xf numFmtId="0" fontId="2" fillId="0" borderId="8" xfId="0" applyFont="1" applyBorder="1" applyAlignment="1">
      <alignment horizontal="left" vertical="center" wrapText="1"/>
    </xf>
    <xf numFmtId="0" fontId="2" fillId="0" borderId="7" xfId="0" applyFont="1" applyBorder="1" applyAlignment="1">
      <alignment horizontal="left" vertical="center" wrapText="1"/>
    </xf>
    <xf numFmtId="0" fontId="16" fillId="0" borderId="1" xfId="0" applyFont="1" applyBorder="1" applyAlignment="1">
      <alignment horizontal="center" vertical="center" wrapText="1"/>
    </xf>
    <xf numFmtId="0" fontId="26" fillId="0" borderId="8" xfId="0" applyFont="1" applyBorder="1" applyAlignment="1">
      <alignment horizontal="left" vertical="center" wrapText="1"/>
    </xf>
    <xf numFmtId="0" fontId="26" fillId="0" borderId="7" xfId="0" applyFont="1" applyBorder="1" applyAlignment="1">
      <alignment horizontal="left" vertical="center" wrapText="1"/>
    </xf>
    <xf numFmtId="0" fontId="11" fillId="5" borderId="1" xfId="0" applyFont="1" applyFill="1" applyBorder="1" applyAlignment="1">
      <alignment horizontal="center" vertical="center" wrapText="1"/>
    </xf>
    <xf numFmtId="0" fontId="12" fillId="0" borderId="1" xfId="0" quotePrefix="1" applyFont="1" applyBorder="1" applyAlignment="1" applyProtection="1">
      <alignment horizontal="left" vertical="center" wrapText="1"/>
      <protection locked="0"/>
    </xf>
    <xf numFmtId="0" fontId="2" fillId="0" borderId="8"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30" fillId="5" borderId="14" xfId="0" applyFont="1" applyFill="1" applyBorder="1" applyAlignment="1">
      <alignment horizontal="left" vertical="top" wrapText="1"/>
    </xf>
    <xf numFmtId="0" fontId="30" fillId="5" borderId="15" xfId="0" applyFont="1" applyFill="1" applyBorder="1" applyAlignment="1">
      <alignment horizontal="left" vertical="top" wrapText="1"/>
    </xf>
    <xf numFmtId="0" fontId="30" fillId="5" borderId="16" xfId="0" applyFont="1" applyFill="1" applyBorder="1" applyAlignment="1">
      <alignment horizontal="left" vertical="top" wrapText="1"/>
    </xf>
    <xf numFmtId="0" fontId="31" fillId="5" borderId="2" xfId="0" applyFont="1" applyFill="1" applyBorder="1" applyAlignment="1">
      <alignment vertical="center" wrapText="1"/>
    </xf>
    <xf numFmtId="0" fontId="7" fillId="5" borderId="14" xfId="0" applyFont="1" applyFill="1" applyBorder="1" applyAlignment="1">
      <alignment horizontal="left" vertical="top" wrapText="1"/>
    </xf>
    <xf numFmtId="0" fontId="7" fillId="5" borderId="15" xfId="0" applyFont="1" applyFill="1" applyBorder="1" applyAlignment="1">
      <alignment horizontal="left" vertical="top" wrapText="1"/>
    </xf>
    <xf numFmtId="0" fontId="7" fillId="5" borderId="16" xfId="0" applyFont="1" applyFill="1" applyBorder="1" applyAlignment="1">
      <alignment horizontal="left" vertical="top" wrapText="1"/>
    </xf>
    <xf numFmtId="0" fontId="6" fillId="6" borderId="0" xfId="0" applyFont="1" applyFill="1" applyAlignment="1">
      <alignment vertical="center"/>
    </xf>
    <xf numFmtId="0" fontId="21" fillId="6" borderId="0" xfId="0" applyFont="1" applyFill="1" applyAlignment="1">
      <alignment horizontal="right" vertical="center"/>
    </xf>
    <xf numFmtId="0" fontId="6" fillId="6" borderId="0" xfId="0" applyFont="1" applyFill="1" applyAlignment="1">
      <alignment horizontal="right" vertical="center"/>
    </xf>
    <xf numFmtId="0" fontId="0" fillId="0" borderId="13" xfId="0" applyFont="1" applyBorder="1" applyAlignment="1">
      <alignment vertical="center"/>
    </xf>
    <xf numFmtId="0" fontId="2" fillId="8" borderId="13" xfId="0" applyFont="1" applyFill="1" applyBorder="1" applyAlignment="1">
      <alignment horizontal="center" vertical="center"/>
    </xf>
    <xf numFmtId="0" fontId="12" fillId="8" borderId="13" xfId="0" applyFont="1" applyFill="1" applyBorder="1" applyAlignment="1">
      <alignment horizontal="center" vertical="center"/>
    </xf>
    <xf numFmtId="0" fontId="37" fillId="0" borderId="13" xfId="0" applyFont="1" applyBorder="1" applyAlignment="1">
      <alignment horizontal="center" vertical="center"/>
    </xf>
    <xf numFmtId="0" fontId="37" fillId="0" borderId="13" xfId="0" applyFont="1" applyBorder="1" applyAlignment="1">
      <alignment vertical="center"/>
    </xf>
  </cellXfs>
  <cellStyles count="4">
    <cellStyle name="40% - アクセント 6 2" xfId="2"/>
    <cellStyle name="桁区切り" xfId="1" builtinId="6"/>
    <cellStyle name="桁区切り [0.00]" xfId="3" builtinId="3"/>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K31"/>
  <sheetViews>
    <sheetView showGridLines="0" tabSelected="1" view="pageBreakPreview" zoomScale="60" zoomScaleNormal="70" workbookViewId="0"/>
  </sheetViews>
  <sheetFormatPr defaultColWidth="9" defaultRowHeight="14.25"/>
  <cols>
    <col min="1" max="1" width="3.625" style="1" customWidth="1"/>
    <col min="2" max="2" width="15.625" style="1" customWidth="1"/>
    <col min="3" max="3" width="16.875" style="1" customWidth="1"/>
    <col min="4" max="4" width="32.25" style="1" customWidth="1"/>
    <col min="5" max="5" width="14.125" style="1" customWidth="1"/>
    <col min="6" max="6" width="13.125" style="1" customWidth="1"/>
    <col min="7" max="7" width="15.5" style="1" customWidth="1"/>
    <col min="8" max="8" width="21.375" style="1" customWidth="1"/>
    <col min="9" max="9" width="63.5" style="1" customWidth="1"/>
    <col min="10" max="10" width="15.75" style="1" customWidth="1"/>
    <col min="11" max="11" width="16.375" style="1" customWidth="1"/>
    <col min="12" max="16384" width="9" style="1"/>
  </cols>
  <sheetData>
    <row r="1" spans="1:11" ht="18" customHeight="1">
      <c r="K1" s="2" t="s">
        <v>157</v>
      </c>
    </row>
    <row r="2" spans="1:11" ht="27.75" customHeight="1">
      <c r="A2" s="21" t="s">
        <v>40</v>
      </c>
      <c r="B2" s="22"/>
      <c r="C2" s="22"/>
      <c r="D2" s="22"/>
      <c r="E2" s="22"/>
      <c r="F2" s="22"/>
      <c r="G2" s="22"/>
      <c r="H2" s="22"/>
      <c r="I2" s="22"/>
      <c r="J2" s="22"/>
      <c r="K2" s="23"/>
    </row>
    <row r="4" spans="1:11" ht="18.75" customHeight="1">
      <c r="A4" s="3" t="s">
        <v>0</v>
      </c>
      <c r="B4" s="4"/>
    </row>
    <row r="5" spans="1:11" ht="18.75" customHeight="1">
      <c r="A5" s="4"/>
      <c r="B5" s="24" t="s">
        <v>41</v>
      </c>
      <c r="C5" s="24" t="s">
        <v>42</v>
      </c>
      <c r="D5" s="24" t="s">
        <v>43</v>
      </c>
      <c r="E5" s="24" t="s">
        <v>44</v>
      </c>
      <c r="F5" s="24" t="s">
        <v>45</v>
      </c>
      <c r="G5" s="24" t="s">
        <v>46</v>
      </c>
      <c r="H5" s="24" t="s">
        <v>47</v>
      </c>
      <c r="I5" s="24" t="s">
        <v>48</v>
      </c>
      <c r="J5" s="24" t="s">
        <v>49</v>
      </c>
      <c r="K5" s="24" t="s">
        <v>50</v>
      </c>
    </row>
    <row r="6" spans="1:11" s="5" customFormat="1" ht="39" customHeight="1">
      <c r="B6" s="24" t="s">
        <v>51</v>
      </c>
      <c r="C6" s="24" t="s">
        <v>52</v>
      </c>
      <c r="D6" s="24" t="s">
        <v>53</v>
      </c>
      <c r="E6" s="24" t="s">
        <v>54</v>
      </c>
      <c r="F6" s="24" t="s">
        <v>55</v>
      </c>
      <c r="G6" s="24" t="s">
        <v>56</v>
      </c>
      <c r="H6" s="24" t="s">
        <v>57</v>
      </c>
      <c r="I6" s="24" t="s">
        <v>58</v>
      </c>
      <c r="J6" s="24" t="s">
        <v>59</v>
      </c>
      <c r="K6" s="24" t="s">
        <v>60</v>
      </c>
    </row>
    <row r="7" spans="1:11" ht="117.75" customHeight="1">
      <c r="B7" s="25" t="s">
        <v>1</v>
      </c>
      <c r="C7" s="20" t="s">
        <v>2</v>
      </c>
      <c r="D7" s="89" t="s">
        <v>137</v>
      </c>
      <c r="E7" s="90" t="s">
        <v>92</v>
      </c>
      <c r="F7" s="91" t="s">
        <v>3</v>
      </c>
      <c r="G7" s="92" t="s">
        <v>32</v>
      </c>
      <c r="H7" s="92" t="s">
        <v>33</v>
      </c>
      <c r="I7" s="93" t="s">
        <v>159</v>
      </c>
      <c r="J7" s="93" t="s">
        <v>34</v>
      </c>
      <c r="K7" s="94" t="s">
        <v>87</v>
      </c>
    </row>
    <row r="8" spans="1:11" ht="137.44999999999999" customHeight="1">
      <c r="B8" s="96" t="s">
        <v>95</v>
      </c>
      <c r="C8" s="89" t="s">
        <v>140</v>
      </c>
      <c r="D8" s="89" t="s">
        <v>138</v>
      </c>
      <c r="E8" s="95">
        <v>0</v>
      </c>
      <c r="F8" s="89" t="s">
        <v>97</v>
      </c>
      <c r="G8" s="92" t="s">
        <v>98</v>
      </c>
      <c r="H8" s="92" t="s">
        <v>99</v>
      </c>
      <c r="I8" s="93" t="s">
        <v>100</v>
      </c>
      <c r="J8" s="93" t="s">
        <v>101</v>
      </c>
      <c r="K8" s="93" t="s">
        <v>107</v>
      </c>
    </row>
    <row r="9" spans="1:11" ht="115.5" customHeight="1">
      <c r="B9" s="96" t="s">
        <v>102</v>
      </c>
      <c r="C9" s="89" t="s">
        <v>155</v>
      </c>
      <c r="D9" s="89" t="s">
        <v>139</v>
      </c>
      <c r="E9" s="95">
        <v>0</v>
      </c>
      <c r="F9" s="91" t="s">
        <v>103</v>
      </c>
      <c r="G9" s="92" t="s">
        <v>104</v>
      </c>
      <c r="H9" s="92" t="s">
        <v>105</v>
      </c>
      <c r="I9" s="93" t="s">
        <v>158</v>
      </c>
      <c r="J9" s="93" t="s">
        <v>106</v>
      </c>
      <c r="K9" s="93" t="s">
        <v>107</v>
      </c>
    </row>
    <row r="10" spans="1:11" ht="13.5" customHeight="1">
      <c r="A10" s="19"/>
    </row>
    <row r="11" spans="1:11" ht="20.100000000000001" customHeight="1">
      <c r="A11" s="3" t="s">
        <v>4</v>
      </c>
    </row>
    <row r="12" spans="1:11" ht="20.100000000000001" customHeight="1">
      <c r="A12" s="19"/>
      <c r="B12" s="24" t="s">
        <v>61</v>
      </c>
      <c r="C12" s="119" t="s">
        <v>42</v>
      </c>
      <c r="D12" s="119"/>
      <c r="E12" s="24" t="s">
        <v>43</v>
      </c>
      <c r="F12" s="24" t="s">
        <v>44</v>
      </c>
      <c r="G12" s="119" t="s">
        <v>45</v>
      </c>
      <c r="H12" s="119"/>
      <c r="I12" s="119"/>
      <c r="J12" s="119" t="s">
        <v>62</v>
      </c>
      <c r="K12" s="119"/>
    </row>
    <row r="13" spans="1:11" ht="39" customHeight="1">
      <c r="A13" s="19"/>
      <c r="B13" s="24" t="s">
        <v>52</v>
      </c>
      <c r="C13" s="119" t="s">
        <v>53</v>
      </c>
      <c r="D13" s="119"/>
      <c r="E13" s="24" t="s">
        <v>54</v>
      </c>
      <c r="F13" s="24" t="s">
        <v>55</v>
      </c>
      <c r="G13" s="119" t="s">
        <v>57</v>
      </c>
      <c r="H13" s="119"/>
      <c r="I13" s="119"/>
      <c r="J13" s="119" t="s">
        <v>60</v>
      </c>
      <c r="K13" s="119"/>
    </row>
    <row r="14" spans="1:11" ht="70.150000000000006" customHeight="1">
      <c r="A14" s="19"/>
      <c r="B14" s="6" t="s">
        <v>6</v>
      </c>
      <c r="C14" s="108" t="s">
        <v>171</v>
      </c>
      <c r="D14" s="108"/>
      <c r="E14" s="71"/>
      <c r="F14" s="20" t="s">
        <v>7</v>
      </c>
      <c r="G14" s="120" t="s">
        <v>172</v>
      </c>
      <c r="H14" s="106"/>
      <c r="I14" s="106"/>
      <c r="J14" s="121"/>
      <c r="K14" s="122"/>
    </row>
    <row r="15" spans="1:11" ht="51" customHeight="1">
      <c r="A15" s="19"/>
      <c r="B15" s="6" t="s">
        <v>6</v>
      </c>
      <c r="C15" s="105" t="s">
        <v>133</v>
      </c>
      <c r="D15" s="105"/>
      <c r="E15" s="76">
        <f>IF(ISERROR(3.6*(100/E20)*E22),0,3.6*(100/E20)*E22)</f>
        <v>0</v>
      </c>
      <c r="F15" s="75" t="s">
        <v>7</v>
      </c>
      <c r="G15" s="106" t="s">
        <v>168</v>
      </c>
      <c r="H15" s="106"/>
      <c r="I15" s="106"/>
      <c r="J15" s="117" t="s">
        <v>122</v>
      </c>
      <c r="K15" s="118"/>
    </row>
    <row r="16" spans="1:11" ht="51" customHeight="1">
      <c r="A16" s="19"/>
      <c r="B16" s="6" t="s">
        <v>6</v>
      </c>
      <c r="C16" s="105" t="s">
        <v>135</v>
      </c>
      <c r="D16" s="105"/>
      <c r="E16" s="76">
        <f>IF(ISERROR(E8*E21*E22/E9),0,E8*E21*E22/E9)</f>
        <v>0</v>
      </c>
      <c r="F16" s="75" t="s">
        <v>108</v>
      </c>
      <c r="G16" s="106" t="s">
        <v>109</v>
      </c>
      <c r="H16" s="106"/>
      <c r="I16" s="106"/>
      <c r="J16" s="117" t="s">
        <v>122</v>
      </c>
      <c r="K16" s="118"/>
    </row>
    <row r="17" spans="1:11" ht="137.44999999999999" customHeight="1">
      <c r="A17" s="19"/>
      <c r="B17" s="6" t="s">
        <v>110</v>
      </c>
      <c r="C17" s="105" t="s">
        <v>134</v>
      </c>
      <c r="D17" s="105"/>
      <c r="E17" s="77">
        <v>0</v>
      </c>
      <c r="F17" s="75" t="s">
        <v>7</v>
      </c>
      <c r="G17" s="106" t="s">
        <v>111</v>
      </c>
      <c r="H17" s="106"/>
      <c r="I17" s="106"/>
      <c r="J17" s="117" t="s">
        <v>136</v>
      </c>
      <c r="K17" s="118"/>
    </row>
    <row r="18" spans="1:11" ht="51" customHeight="1">
      <c r="A18" s="19"/>
      <c r="B18" s="6" t="s">
        <v>131</v>
      </c>
      <c r="C18" s="108" t="s">
        <v>160</v>
      </c>
      <c r="D18" s="108"/>
      <c r="E18" s="70" t="s">
        <v>93</v>
      </c>
      <c r="F18" s="103" t="s">
        <v>162</v>
      </c>
      <c r="G18" s="106" t="s">
        <v>68</v>
      </c>
      <c r="H18" s="106"/>
      <c r="I18" s="106"/>
      <c r="J18" s="114" t="s">
        <v>87</v>
      </c>
      <c r="K18" s="115"/>
    </row>
    <row r="19" spans="1:11" ht="51" customHeight="1">
      <c r="A19" s="19"/>
      <c r="B19" s="6" t="s">
        <v>132</v>
      </c>
      <c r="C19" s="108" t="s">
        <v>161</v>
      </c>
      <c r="D19" s="108"/>
      <c r="E19" s="70" t="s">
        <v>93</v>
      </c>
      <c r="F19" s="103" t="s">
        <v>163</v>
      </c>
      <c r="G19" s="106" t="s">
        <v>66</v>
      </c>
      <c r="H19" s="106"/>
      <c r="I19" s="106"/>
      <c r="J19" s="114" t="s">
        <v>87</v>
      </c>
      <c r="K19" s="115"/>
    </row>
    <row r="20" spans="1:11" ht="54.75" customHeight="1">
      <c r="A20" s="19"/>
      <c r="B20" s="6" t="s">
        <v>118</v>
      </c>
      <c r="C20" s="108" t="s">
        <v>119</v>
      </c>
      <c r="D20" s="108"/>
      <c r="E20" s="78">
        <v>0</v>
      </c>
      <c r="F20" s="79" t="s">
        <v>112</v>
      </c>
      <c r="G20" s="113" t="s">
        <v>117</v>
      </c>
      <c r="H20" s="113"/>
      <c r="I20" s="113"/>
      <c r="J20" s="116"/>
      <c r="K20" s="116"/>
    </row>
    <row r="21" spans="1:11" ht="92.25" customHeight="1">
      <c r="A21" s="19"/>
      <c r="B21" s="6" t="s">
        <v>156</v>
      </c>
      <c r="C21" s="108" t="s">
        <v>120</v>
      </c>
      <c r="D21" s="108"/>
      <c r="E21" s="80">
        <v>0</v>
      </c>
      <c r="F21" s="79" t="s">
        <v>113</v>
      </c>
      <c r="G21" s="113" t="s">
        <v>164</v>
      </c>
      <c r="H21" s="113"/>
      <c r="I21" s="113"/>
      <c r="J21" s="116"/>
      <c r="K21" s="116"/>
    </row>
    <row r="22" spans="1:11" ht="92.25" customHeight="1">
      <c r="A22" s="19"/>
      <c r="B22" s="6" t="s">
        <v>114</v>
      </c>
      <c r="C22" s="108" t="s">
        <v>115</v>
      </c>
      <c r="D22" s="108"/>
      <c r="E22" s="80">
        <v>0</v>
      </c>
      <c r="F22" s="79" t="s">
        <v>116</v>
      </c>
      <c r="G22" s="113" t="s">
        <v>121</v>
      </c>
      <c r="H22" s="113"/>
      <c r="I22" s="113"/>
      <c r="J22" s="116"/>
      <c r="K22" s="116"/>
    </row>
    <row r="23" spans="1:11">
      <c r="A23" s="19"/>
    </row>
    <row r="24" spans="1:11" ht="21">
      <c r="A24" s="7" t="s">
        <v>8</v>
      </c>
      <c r="B24" s="8"/>
    </row>
    <row r="25" spans="1:11" ht="92.25" customHeight="1" thickBot="1">
      <c r="B25" s="109" t="s">
        <v>9</v>
      </c>
      <c r="C25" s="110"/>
      <c r="D25" s="27" t="s">
        <v>5</v>
      </c>
    </row>
    <row r="26" spans="1:11" ht="21.75" thickBot="1">
      <c r="B26" s="111">
        <f>ROUNDDOWN('PMS(calc_process)'!G6,0)</f>
        <v>0</v>
      </c>
      <c r="C26" s="112"/>
      <c r="D26" s="26" t="s">
        <v>31</v>
      </c>
    </row>
    <row r="27" spans="1:11" ht="20.100000000000001" customHeight="1">
      <c r="B27" s="9"/>
      <c r="C27" s="9"/>
      <c r="F27" s="10"/>
      <c r="G27" s="10"/>
    </row>
    <row r="28" spans="1:11" ht="18.75" customHeight="1">
      <c r="A28" s="3" t="s">
        <v>10</v>
      </c>
    </row>
    <row r="29" spans="1:11" ht="18" customHeight="1">
      <c r="B29" s="11" t="s">
        <v>11</v>
      </c>
      <c r="C29" s="107" t="s">
        <v>12</v>
      </c>
      <c r="D29" s="107"/>
      <c r="E29" s="107"/>
      <c r="F29" s="107"/>
      <c r="G29" s="107"/>
      <c r="H29" s="107"/>
      <c r="I29" s="107"/>
      <c r="J29" s="12"/>
    </row>
    <row r="30" spans="1:11" ht="18" customHeight="1">
      <c r="B30" s="11" t="s">
        <v>13</v>
      </c>
      <c r="C30" s="107" t="s">
        <v>29</v>
      </c>
      <c r="D30" s="107"/>
      <c r="E30" s="107"/>
      <c r="F30" s="107"/>
      <c r="G30" s="107"/>
      <c r="H30" s="107"/>
      <c r="I30" s="107"/>
      <c r="J30" s="12"/>
    </row>
    <row r="31" spans="1:11" ht="18" customHeight="1">
      <c r="B31" s="11" t="s">
        <v>14</v>
      </c>
      <c r="C31" s="107" t="s">
        <v>30</v>
      </c>
      <c r="D31" s="107"/>
      <c r="E31" s="107"/>
      <c r="F31" s="107"/>
      <c r="G31" s="107"/>
      <c r="H31" s="107"/>
      <c r="I31" s="107"/>
      <c r="J31" s="12"/>
    </row>
  </sheetData>
  <mergeCells count="38">
    <mergeCell ref="J17:K17"/>
    <mergeCell ref="C12:D12"/>
    <mergeCell ref="G12:I12"/>
    <mergeCell ref="J12:K12"/>
    <mergeCell ref="C13:D13"/>
    <mergeCell ref="G13:I13"/>
    <mergeCell ref="J13:K13"/>
    <mergeCell ref="C14:D14"/>
    <mergeCell ref="G14:I14"/>
    <mergeCell ref="J14:K14"/>
    <mergeCell ref="C15:D15"/>
    <mergeCell ref="G15:I15"/>
    <mergeCell ref="J15:K15"/>
    <mergeCell ref="C16:D16"/>
    <mergeCell ref="G16:I16"/>
    <mergeCell ref="J16:K16"/>
    <mergeCell ref="J19:K19"/>
    <mergeCell ref="C30:I30"/>
    <mergeCell ref="C18:D18"/>
    <mergeCell ref="G18:I18"/>
    <mergeCell ref="J18:K18"/>
    <mergeCell ref="J22:K22"/>
    <mergeCell ref="C20:D20"/>
    <mergeCell ref="G20:I20"/>
    <mergeCell ref="J20:K20"/>
    <mergeCell ref="C21:D21"/>
    <mergeCell ref="G21:I21"/>
    <mergeCell ref="J21:K21"/>
    <mergeCell ref="C17:D17"/>
    <mergeCell ref="G17:I17"/>
    <mergeCell ref="C31:I31"/>
    <mergeCell ref="C29:I29"/>
    <mergeCell ref="C19:D19"/>
    <mergeCell ref="G19:I19"/>
    <mergeCell ref="B25:C25"/>
    <mergeCell ref="B26:C26"/>
    <mergeCell ref="C22:D22"/>
    <mergeCell ref="G22:I22"/>
  </mergeCells>
  <phoneticPr fontId="4"/>
  <pageMargins left="0.70866141732283472" right="0.70866141732283472" top="0.74803149606299213" bottom="0.74803149606299213" header="0.31496062992125984" footer="0.31496062992125984"/>
  <pageSetup paperSize="9" scale="3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pageSetUpPr fitToPage="1"/>
  </sheetPr>
  <dimension ref="A1:R26"/>
  <sheetViews>
    <sheetView view="pageBreakPreview" zoomScale="70" zoomScaleNormal="80" zoomScaleSheetLayoutView="70" workbookViewId="0"/>
  </sheetViews>
  <sheetFormatPr defaultColWidth="9" defaultRowHeight="14.25"/>
  <cols>
    <col min="1" max="1" width="12" style="50" customWidth="1"/>
    <col min="2" max="9" width="13.75" style="50" customWidth="1"/>
    <col min="10" max="10" width="33.25" style="50" customWidth="1"/>
    <col min="11" max="15" width="13.75" style="50" customWidth="1"/>
    <col min="16" max="18" width="17.625" style="50" customWidth="1"/>
    <col min="19" max="16384" width="9" style="50"/>
  </cols>
  <sheetData>
    <row r="1" spans="1:18">
      <c r="R1" s="51" t="str">
        <f>'PMS(input)'!K1</f>
        <v>JCM_SA_F_PMS_ver01.0</v>
      </c>
    </row>
    <row r="2" spans="1:18" s="53" customFormat="1" ht="13.9" customHeight="1">
      <c r="A2" s="52"/>
      <c r="B2" s="52"/>
      <c r="C2" s="127" t="s">
        <v>69</v>
      </c>
      <c r="D2" s="128"/>
      <c r="E2" s="129"/>
      <c r="F2" s="127" t="s">
        <v>70</v>
      </c>
      <c r="G2" s="128"/>
      <c r="H2" s="128"/>
      <c r="I2" s="128"/>
      <c r="J2" s="128"/>
      <c r="K2" s="128"/>
      <c r="L2" s="128"/>
      <c r="M2" s="128"/>
      <c r="N2" s="128"/>
      <c r="O2" s="129"/>
      <c r="P2" s="123" t="s">
        <v>166</v>
      </c>
      <c r="Q2" s="124"/>
      <c r="R2" s="125"/>
    </row>
    <row r="3" spans="1:18" ht="18.75">
      <c r="A3" s="54" t="s">
        <v>71</v>
      </c>
      <c r="B3" s="55" t="s">
        <v>165</v>
      </c>
      <c r="C3" s="56" t="s">
        <v>72</v>
      </c>
      <c r="D3" s="89" t="s">
        <v>146</v>
      </c>
      <c r="E3" s="89" t="s">
        <v>147</v>
      </c>
      <c r="F3" s="91" t="s">
        <v>148</v>
      </c>
      <c r="G3" s="91" t="s">
        <v>149</v>
      </c>
      <c r="H3" s="91" t="s">
        <v>150</v>
      </c>
      <c r="I3" s="91" t="s">
        <v>150</v>
      </c>
      <c r="J3" s="6" t="s">
        <v>73</v>
      </c>
      <c r="K3" s="6" t="s">
        <v>131</v>
      </c>
      <c r="L3" s="6" t="s">
        <v>132</v>
      </c>
      <c r="M3" s="91" t="s">
        <v>153</v>
      </c>
      <c r="N3" s="91" t="s">
        <v>154</v>
      </c>
      <c r="O3" s="91" t="s">
        <v>151</v>
      </c>
      <c r="P3" s="56" t="s">
        <v>74</v>
      </c>
      <c r="Q3" s="56" t="s">
        <v>75</v>
      </c>
      <c r="R3" s="56" t="s">
        <v>76</v>
      </c>
    </row>
    <row r="4" spans="1:18" ht="148.9" customHeight="1">
      <c r="A4" s="54" t="s">
        <v>77</v>
      </c>
      <c r="B4" s="57" t="s">
        <v>88</v>
      </c>
      <c r="C4" s="45" t="s">
        <v>167</v>
      </c>
      <c r="D4" s="97" t="s">
        <v>141</v>
      </c>
      <c r="E4" s="98" t="s">
        <v>142</v>
      </c>
      <c r="F4" s="99" t="s">
        <v>143</v>
      </c>
      <c r="G4" s="100" t="s">
        <v>144</v>
      </c>
      <c r="H4" s="100" t="s">
        <v>135</v>
      </c>
      <c r="I4" s="100" t="s">
        <v>145</v>
      </c>
      <c r="J4" s="69" t="s">
        <v>86</v>
      </c>
      <c r="K4" s="59" t="s">
        <v>160</v>
      </c>
      <c r="L4" s="59" t="s">
        <v>169</v>
      </c>
      <c r="M4" s="100" t="s">
        <v>126</v>
      </c>
      <c r="N4" s="100" t="s">
        <v>127</v>
      </c>
      <c r="O4" s="101" t="s">
        <v>152</v>
      </c>
      <c r="P4" s="58" t="s">
        <v>89</v>
      </c>
      <c r="Q4" s="58" t="s">
        <v>90</v>
      </c>
      <c r="R4" s="58" t="s">
        <v>91</v>
      </c>
    </row>
    <row r="5" spans="1:18" ht="28.5">
      <c r="A5" s="54" t="s">
        <v>78</v>
      </c>
      <c r="B5" s="72" t="s">
        <v>79</v>
      </c>
      <c r="C5" s="73" t="s">
        <v>80</v>
      </c>
      <c r="D5" s="74" t="s">
        <v>96</v>
      </c>
      <c r="E5" s="73" t="s">
        <v>123</v>
      </c>
      <c r="F5" s="74" t="s">
        <v>7</v>
      </c>
      <c r="G5" s="74" t="s">
        <v>7</v>
      </c>
      <c r="H5" s="74" t="s">
        <v>124</v>
      </c>
      <c r="I5" s="74" t="s">
        <v>124</v>
      </c>
      <c r="J5" s="74" t="s">
        <v>81</v>
      </c>
      <c r="K5" s="74" t="s">
        <v>163</v>
      </c>
      <c r="L5" s="74" t="s">
        <v>163</v>
      </c>
      <c r="M5" s="102" t="s">
        <v>128</v>
      </c>
      <c r="N5" s="102" t="s">
        <v>129</v>
      </c>
      <c r="O5" s="102" t="s">
        <v>130</v>
      </c>
      <c r="P5" s="72" t="s">
        <v>82</v>
      </c>
      <c r="Q5" s="72" t="s">
        <v>82</v>
      </c>
      <c r="R5" s="72" t="s">
        <v>82</v>
      </c>
    </row>
    <row r="6" spans="1:18">
      <c r="A6" s="126" t="s">
        <v>83</v>
      </c>
      <c r="B6" s="60">
        <v>1</v>
      </c>
      <c r="C6" s="61">
        <v>0</v>
      </c>
      <c r="D6" s="81">
        <f>'PMS(input)'!$E$8</f>
        <v>0</v>
      </c>
      <c r="E6" s="82">
        <f>'PMS(input)'!$E$9</f>
        <v>0</v>
      </c>
      <c r="F6" s="62">
        <f>'PMS(input)'!$E$14</f>
        <v>0</v>
      </c>
      <c r="G6" s="83">
        <f>'PMS(input)'!$E$15</f>
        <v>0</v>
      </c>
      <c r="H6" s="83">
        <f>'PMS(input)'!$E$16</f>
        <v>0</v>
      </c>
      <c r="I6" s="84">
        <f>'PMS(input)'!$E$17</f>
        <v>0</v>
      </c>
      <c r="J6" s="62">
        <f>'PMS(input)'!$E$14</f>
        <v>0</v>
      </c>
      <c r="K6" s="63">
        <v>0</v>
      </c>
      <c r="L6" s="63">
        <v>0</v>
      </c>
      <c r="M6" s="85">
        <f>'PMS(input)'!$E$20</f>
        <v>0</v>
      </c>
      <c r="N6" s="86">
        <f>'PMS(input)'!$E$21</f>
        <v>0</v>
      </c>
      <c r="O6" s="86">
        <f>'PMS(input)'!$E$22</f>
        <v>0</v>
      </c>
      <c r="P6" s="88" t="str">
        <f>IF(ISERROR(C6*(K6/L6)*SMALL(F6:I6,COUNTIF(F6:I6,0)+1)),"0.0",(C6*(K6/L6)*SMALL(F6:I6,COUNTIF(F6:I6,0)+1)))</f>
        <v>0.0</v>
      </c>
      <c r="Q6" s="88" t="str">
        <f>IF(ISERROR(C6*SMALL(F6:I6,COUNTIF(F6:I6,0)+1)),"0.0",(C6*SMALL(F6:I6,COUNTIF(F6:I6,0)+1)))</f>
        <v>0.0</v>
      </c>
      <c r="R6" s="64">
        <f>P6-Q6</f>
        <v>0</v>
      </c>
    </row>
    <row r="7" spans="1:18">
      <c r="A7" s="126"/>
      <c r="B7" s="60">
        <v>2</v>
      </c>
      <c r="C7" s="61">
        <v>0</v>
      </c>
      <c r="D7" s="81">
        <f>'PMS(input)'!$E$8</f>
        <v>0</v>
      </c>
      <c r="E7" s="82">
        <f>'PMS(input)'!$E$9</f>
        <v>0</v>
      </c>
      <c r="F7" s="62">
        <f>'PMS(input)'!$E$14</f>
        <v>0</v>
      </c>
      <c r="G7" s="83">
        <f>'PMS(input)'!$E$15</f>
        <v>0</v>
      </c>
      <c r="H7" s="83">
        <f>'PMS(input)'!$E$16</f>
        <v>0</v>
      </c>
      <c r="I7" s="84">
        <f>'PMS(input)'!$E$17</f>
        <v>0</v>
      </c>
      <c r="J7" s="62">
        <f>'PMS(input)'!$E$14</f>
        <v>0</v>
      </c>
      <c r="K7" s="63">
        <v>0</v>
      </c>
      <c r="L7" s="63">
        <v>0</v>
      </c>
      <c r="M7" s="85">
        <f>'PMS(input)'!$E$20</f>
        <v>0</v>
      </c>
      <c r="N7" s="86">
        <f>'PMS(input)'!$E$21</f>
        <v>0</v>
      </c>
      <c r="O7" s="86">
        <f>'PMS(input)'!$E$22</f>
        <v>0</v>
      </c>
      <c r="P7" s="88" t="str">
        <f t="shared" ref="P7:P25" si="0">IF(ISERROR(C7*(K7/L7)*SMALL(F7:I7,COUNTIF(F7:I7,0)+1)),"0.0",(C7*(K7/L7)*SMALL(F7:I7,COUNTIF(F7:I7,0)+1)))</f>
        <v>0.0</v>
      </c>
      <c r="Q7" s="88" t="str">
        <f>IF(ISERROR(C7*SMALL(F7:I7,COUNTIF(F7:I7,0)+1)),"0.0",(C7*SMALL(F7:I7,COUNTIF(F7:I7,0)+1)))</f>
        <v>0.0</v>
      </c>
      <c r="R7" s="64">
        <f t="shared" ref="R7:R25" si="1">P7-Q7</f>
        <v>0</v>
      </c>
    </row>
    <row r="8" spans="1:18">
      <c r="A8" s="126"/>
      <c r="B8" s="60">
        <v>3</v>
      </c>
      <c r="C8" s="61">
        <v>0</v>
      </c>
      <c r="D8" s="81">
        <f>'PMS(input)'!$E$8</f>
        <v>0</v>
      </c>
      <c r="E8" s="82">
        <f>'PMS(input)'!$E$9</f>
        <v>0</v>
      </c>
      <c r="F8" s="62">
        <f>'PMS(input)'!$E$14</f>
        <v>0</v>
      </c>
      <c r="G8" s="83">
        <f>'PMS(input)'!$E$15</f>
        <v>0</v>
      </c>
      <c r="H8" s="83">
        <f>'PMS(input)'!$E$16</f>
        <v>0</v>
      </c>
      <c r="I8" s="84">
        <f>'PMS(input)'!$E$17</f>
        <v>0</v>
      </c>
      <c r="J8" s="62">
        <f>'PMS(input)'!$E$14</f>
        <v>0</v>
      </c>
      <c r="K8" s="63">
        <v>0</v>
      </c>
      <c r="L8" s="63">
        <v>0</v>
      </c>
      <c r="M8" s="85">
        <f>'PMS(input)'!$E$20</f>
        <v>0</v>
      </c>
      <c r="N8" s="86">
        <f>'PMS(input)'!$E$21</f>
        <v>0</v>
      </c>
      <c r="O8" s="86">
        <f>'PMS(input)'!$E$22</f>
        <v>0</v>
      </c>
      <c r="P8" s="88" t="str">
        <f t="shared" si="0"/>
        <v>0.0</v>
      </c>
      <c r="Q8" s="88" t="str">
        <f>IF(ISERROR(C8*SMALL(F8:I8,COUNTIF(F8:I8,0)+1)),"0.0",(C8*SMALL(F8:I8,COUNTIF(F8:I8,0)+1)))</f>
        <v>0.0</v>
      </c>
      <c r="R8" s="64">
        <f t="shared" si="1"/>
        <v>0</v>
      </c>
    </row>
    <row r="9" spans="1:18">
      <c r="A9" s="126"/>
      <c r="B9" s="60">
        <v>4</v>
      </c>
      <c r="C9" s="61">
        <v>0</v>
      </c>
      <c r="D9" s="81">
        <f>'PMS(input)'!$E$8</f>
        <v>0</v>
      </c>
      <c r="E9" s="82">
        <f>'PMS(input)'!$E$9</f>
        <v>0</v>
      </c>
      <c r="F9" s="62">
        <f>'PMS(input)'!$E$14</f>
        <v>0</v>
      </c>
      <c r="G9" s="83">
        <f>'PMS(input)'!$E$15</f>
        <v>0</v>
      </c>
      <c r="H9" s="83">
        <f>'PMS(input)'!$E$16</f>
        <v>0</v>
      </c>
      <c r="I9" s="84">
        <f>'PMS(input)'!$E$17</f>
        <v>0</v>
      </c>
      <c r="J9" s="62">
        <f>'PMS(input)'!$E$14</f>
        <v>0</v>
      </c>
      <c r="K9" s="63">
        <v>0</v>
      </c>
      <c r="L9" s="63">
        <v>0</v>
      </c>
      <c r="M9" s="85">
        <f>'PMS(input)'!$E$20</f>
        <v>0</v>
      </c>
      <c r="N9" s="86">
        <f>'PMS(input)'!$E$21</f>
        <v>0</v>
      </c>
      <c r="O9" s="86">
        <f>'PMS(input)'!$E$22</f>
        <v>0</v>
      </c>
      <c r="P9" s="88" t="str">
        <f t="shared" si="0"/>
        <v>0.0</v>
      </c>
      <c r="Q9" s="88" t="str">
        <f>IF(ISERROR(C9*SMALL(F9:I9,COUNTIF(F9:I9,0)+1)),"0.0",(C9*SMALL(F9:I9,COUNTIF(F9:I9,0)+1)))</f>
        <v>0.0</v>
      </c>
      <c r="R9" s="64">
        <f t="shared" si="1"/>
        <v>0</v>
      </c>
    </row>
    <row r="10" spans="1:18">
      <c r="A10" s="126"/>
      <c r="B10" s="60">
        <v>5</v>
      </c>
      <c r="C10" s="61">
        <v>0</v>
      </c>
      <c r="D10" s="81">
        <f>'PMS(input)'!$E$8</f>
        <v>0</v>
      </c>
      <c r="E10" s="82">
        <f>'PMS(input)'!$E$9</f>
        <v>0</v>
      </c>
      <c r="F10" s="62">
        <f>'PMS(input)'!$E$14</f>
        <v>0</v>
      </c>
      <c r="G10" s="83">
        <f>'PMS(input)'!$E$15</f>
        <v>0</v>
      </c>
      <c r="H10" s="83">
        <f>'PMS(input)'!$E$16</f>
        <v>0</v>
      </c>
      <c r="I10" s="84">
        <f>'PMS(input)'!$E$17</f>
        <v>0</v>
      </c>
      <c r="J10" s="62">
        <f>'PMS(input)'!$E$14</f>
        <v>0</v>
      </c>
      <c r="K10" s="63">
        <v>0</v>
      </c>
      <c r="L10" s="63">
        <v>0</v>
      </c>
      <c r="M10" s="85">
        <f>'PMS(input)'!$E$20</f>
        <v>0</v>
      </c>
      <c r="N10" s="86">
        <f>'PMS(input)'!$E$21</f>
        <v>0</v>
      </c>
      <c r="O10" s="86">
        <f>'PMS(input)'!$E$22</f>
        <v>0</v>
      </c>
      <c r="P10" s="88" t="str">
        <f t="shared" si="0"/>
        <v>0.0</v>
      </c>
      <c r="Q10" s="88" t="str">
        <f t="shared" ref="Q10:Q25" si="2">IF(ISERROR(C10*SMALL(F10:I10,COUNTIF(F10:I10,0)+1)),"0.0",(C10*SMALL(F10:I10,COUNTIF(F10:I10,0)+1)))</f>
        <v>0.0</v>
      </c>
      <c r="R10" s="64">
        <f t="shared" si="1"/>
        <v>0</v>
      </c>
    </row>
    <row r="11" spans="1:18">
      <c r="A11" s="126"/>
      <c r="B11" s="60">
        <v>6</v>
      </c>
      <c r="C11" s="61">
        <v>0</v>
      </c>
      <c r="D11" s="81">
        <f>'PMS(input)'!$E$8</f>
        <v>0</v>
      </c>
      <c r="E11" s="82">
        <f>'PMS(input)'!$E$9</f>
        <v>0</v>
      </c>
      <c r="F11" s="62">
        <f>'PMS(input)'!$E$14</f>
        <v>0</v>
      </c>
      <c r="G11" s="83">
        <f>'PMS(input)'!$E$15</f>
        <v>0</v>
      </c>
      <c r="H11" s="83">
        <f>'PMS(input)'!$E$16</f>
        <v>0</v>
      </c>
      <c r="I11" s="84">
        <f>'PMS(input)'!$E$17</f>
        <v>0</v>
      </c>
      <c r="J11" s="62">
        <f>'PMS(input)'!$E$14</f>
        <v>0</v>
      </c>
      <c r="K11" s="63">
        <v>0</v>
      </c>
      <c r="L11" s="63">
        <v>0</v>
      </c>
      <c r="M11" s="85">
        <f>'PMS(input)'!$E$20</f>
        <v>0</v>
      </c>
      <c r="N11" s="86">
        <f>'PMS(input)'!$E$21</f>
        <v>0</v>
      </c>
      <c r="O11" s="86">
        <f>'PMS(input)'!$E$22</f>
        <v>0</v>
      </c>
      <c r="P11" s="88" t="str">
        <f t="shared" si="0"/>
        <v>0.0</v>
      </c>
      <c r="Q11" s="88" t="str">
        <f t="shared" si="2"/>
        <v>0.0</v>
      </c>
      <c r="R11" s="64">
        <f t="shared" si="1"/>
        <v>0</v>
      </c>
    </row>
    <row r="12" spans="1:18">
      <c r="A12" s="126"/>
      <c r="B12" s="60">
        <v>7</v>
      </c>
      <c r="C12" s="61">
        <v>0</v>
      </c>
      <c r="D12" s="81">
        <f>'PMS(input)'!$E$8</f>
        <v>0</v>
      </c>
      <c r="E12" s="82">
        <f>'PMS(input)'!$E$9</f>
        <v>0</v>
      </c>
      <c r="F12" s="62">
        <f>'PMS(input)'!$E$14</f>
        <v>0</v>
      </c>
      <c r="G12" s="83">
        <f>'PMS(input)'!$E$15</f>
        <v>0</v>
      </c>
      <c r="H12" s="83">
        <f>'PMS(input)'!$E$16</f>
        <v>0</v>
      </c>
      <c r="I12" s="84">
        <f>'PMS(input)'!$E$17</f>
        <v>0</v>
      </c>
      <c r="J12" s="62">
        <f>'PMS(input)'!$E$14</f>
        <v>0</v>
      </c>
      <c r="K12" s="63">
        <v>0</v>
      </c>
      <c r="L12" s="63">
        <v>0</v>
      </c>
      <c r="M12" s="85">
        <f>'PMS(input)'!$E$20</f>
        <v>0</v>
      </c>
      <c r="N12" s="86">
        <f>'PMS(input)'!$E$21</f>
        <v>0</v>
      </c>
      <c r="O12" s="86">
        <f>'PMS(input)'!$E$22</f>
        <v>0</v>
      </c>
      <c r="P12" s="88" t="str">
        <f t="shared" si="0"/>
        <v>0.0</v>
      </c>
      <c r="Q12" s="88" t="str">
        <f t="shared" si="2"/>
        <v>0.0</v>
      </c>
      <c r="R12" s="64">
        <f t="shared" si="1"/>
        <v>0</v>
      </c>
    </row>
    <row r="13" spans="1:18">
      <c r="A13" s="126"/>
      <c r="B13" s="60">
        <v>8</v>
      </c>
      <c r="C13" s="61">
        <v>0</v>
      </c>
      <c r="D13" s="81">
        <f>'PMS(input)'!$E$8</f>
        <v>0</v>
      </c>
      <c r="E13" s="82">
        <f>'PMS(input)'!$E$9</f>
        <v>0</v>
      </c>
      <c r="F13" s="62">
        <f>'PMS(input)'!$E$14</f>
        <v>0</v>
      </c>
      <c r="G13" s="83">
        <f>'PMS(input)'!$E$15</f>
        <v>0</v>
      </c>
      <c r="H13" s="83">
        <f>'PMS(input)'!$E$16</f>
        <v>0</v>
      </c>
      <c r="I13" s="84">
        <f>'PMS(input)'!$E$17</f>
        <v>0</v>
      </c>
      <c r="J13" s="62">
        <f>'PMS(input)'!$E$14</f>
        <v>0</v>
      </c>
      <c r="K13" s="63">
        <v>0</v>
      </c>
      <c r="L13" s="63">
        <v>0</v>
      </c>
      <c r="M13" s="85">
        <f>'PMS(input)'!$E$20</f>
        <v>0</v>
      </c>
      <c r="N13" s="86">
        <f>'PMS(input)'!$E$21</f>
        <v>0</v>
      </c>
      <c r="O13" s="86">
        <f>'PMS(input)'!$E$22</f>
        <v>0</v>
      </c>
      <c r="P13" s="88" t="str">
        <f t="shared" si="0"/>
        <v>0.0</v>
      </c>
      <c r="Q13" s="88" t="str">
        <f t="shared" si="2"/>
        <v>0.0</v>
      </c>
      <c r="R13" s="64">
        <f t="shared" si="1"/>
        <v>0</v>
      </c>
    </row>
    <row r="14" spans="1:18">
      <c r="A14" s="126"/>
      <c r="B14" s="60">
        <v>9</v>
      </c>
      <c r="C14" s="61">
        <v>0</v>
      </c>
      <c r="D14" s="81">
        <f>'PMS(input)'!$E$8</f>
        <v>0</v>
      </c>
      <c r="E14" s="82">
        <f>'PMS(input)'!$E$9</f>
        <v>0</v>
      </c>
      <c r="F14" s="62">
        <f>'PMS(input)'!$E$14</f>
        <v>0</v>
      </c>
      <c r="G14" s="83">
        <f>'PMS(input)'!$E$15</f>
        <v>0</v>
      </c>
      <c r="H14" s="83">
        <f>'PMS(input)'!$E$16</f>
        <v>0</v>
      </c>
      <c r="I14" s="84">
        <f>'PMS(input)'!$E$17</f>
        <v>0</v>
      </c>
      <c r="J14" s="62">
        <f>'PMS(input)'!$E$14</f>
        <v>0</v>
      </c>
      <c r="K14" s="63">
        <v>0</v>
      </c>
      <c r="L14" s="63">
        <v>0</v>
      </c>
      <c r="M14" s="85">
        <f>'PMS(input)'!$E$20</f>
        <v>0</v>
      </c>
      <c r="N14" s="86">
        <f>'PMS(input)'!$E$21</f>
        <v>0</v>
      </c>
      <c r="O14" s="86">
        <f>'PMS(input)'!$E$22</f>
        <v>0</v>
      </c>
      <c r="P14" s="88" t="str">
        <f t="shared" si="0"/>
        <v>0.0</v>
      </c>
      <c r="Q14" s="88" t="str">
        <f t="shared" si="2"/>
        <v>0.0</v>
      </c>
      <c r="R14" s="64">
        <f t="shared" si="1"/>
        <v>0</v>
      </c>
    </row>
    <row r="15" spans="1:18">
      <c r="A15" s="126"/>
      <c r="B15" s="60">
        <v>10</v>
      </c>
      <c r="C15" s="61">
        <v>0</v>
      </c>
      <c r="D15" s="81">
        <f>'PMS(input)'!$E$8</f>
        <v>0</v>
      </c>
      <c r="E15" s="82">
        <f>'PMS(input)'!$E$9</f>
        <v>0</v>
      </c>
      <c r="F15" s="62">
        <f>'PMS(input)'!$E$14</f>
        <v>0</v>
      </c>
      <c r="G15" s="83">
        <f>'PMS(input)'!$E$15</f>
        <v>0</v>
      </c>
      <c r="H15" s="83">
        <f>'PMS(input)'!$E$16</f>
        <v>0</v>
      </c>
      <c r="I15" s="84">
        <f>'PMS(input)'!$E$17</f>
        <v>0</v>
      </c>
      <c r="J15" s="62">
        <f>'PMS(input)'!$E$14</f>
        <v>0</v>
      </c>
      <c r="K15" s="63">
        <v>0</v>
      </c>
      <c r="L15" s="63">
        <v>0</v>
      </c>
      <c r="M15" s="85">
        <f>'PMS(input)'!$E$20</f>
        <v>0</v>
      </c>
      <c r="N15" s="86">
        <f>'PMS(input)'!$E$21</f>
        <v>0</v>
      </c>
      <c r="O15" s="86">
        <f>'PMS(input)'!$E$22</f>
        <v>0</v>
      </c>
      <c r="P15" s="88" t="str">
        <f t="shared" si="0"/>
        <v>0.0</v>
      </c>
      <c r="Q15" s="88" t="str">
        <f t="shared" si="2"/>
        <v>0.0</v>
      </c>
      <c r="R15" s="64">
        <f t="shared" si="1"/>
        <v>0</v>
      </c>
    </row>
    <row r="16" spans="1:18">
      <c r="A16" s="126"/>
      <c r="B16" s="60">
        <v>11</v>
      </c>
      <c r="C16" s="61">
        <v>0</v>
      </c>
      <c r="D16" s="81">
        <f>'PMS(input)'!$E$8</f>
        <v>0</v>
      </c>
      <c r="E16" s="82">
        <f>'PMS(input)'!$E$9</f>
        <v>0</v>
      </c>
      <c r="F16" s="62">
        <f>'PMS(input)'!$E$14</f>
        <v>0</v>
      </c>
      <c r="G16" s="83">
        <f>'PMS(input)'!$E$15</f>
        <v>0</v>
      </c>
      <c r="H16" s="83">
        <f>'PMS(input)'!$E$16</f>
        <v>0</v>
      </c>
      <c r="I16" s="84">
        <f>'PMS(input)'!$E$17</f>
        <v>0</v>
      </c>
      <c r="J16" s="62">
        <f>'PMS(input)'!$E$14</f>
        <v>0</v>
      </c>
      <c r="K16" s="63">
        <v>0</v>
      </c>
      <c r="L16" s="63">
        <v>0</v>
      </c>
      <c r="M16" s="85">
        <f>'PMS(input)'!$E$20</f>
        <v>0</v>
      </c>
      <c r="N16" s="86">
        <f>'PMS(input)'!$E$21</f>
        <v>0</v>
      </c>
      <c r="O16" s="86">
        <f>'PMS(input)'!$E$22</f>
        <v>0</v>
      </c>
      <c r="P16" s="88" t="str">
        <f t="shared" si="0"/>
        <v>0.0</v>
      </c>
      <c r="Q16" s="88" t="str">
        <f t="shared" si="2"/>
        <v>0.0</v>
      </c>
      <c r="R16" s="64">
        <f t="shared" si="1"/>
        <v>0</v>
      </c>
    </row>
    <row r="17" spans="1:18">
      <c r="A17" s="126"/>
      <c r="B17" s="60">
        <v>12</v>
      </c>
      <c r="C17" s="61">
        <v>0</v>
      </c>
      <c r="D17" s="81">
        <f>'PMS(input)'!$E$8</f>
        <v>0</v>
      </c>
      <c r="E17" s="82">
        <f>'PMS(input)'!$E$9</f>
        <v>0</v>
      </c>
      <c r="F17" s="62">
        <f>'PMS(input)'!$E$14</f>
        <v>0</v>
      </c>
      <c r="G17" s="83">
        <f>'PMS(input)'!$E$15</f>
        <v>0</v>
      </c>
      <c r="H17" s="83">
        <f>'PMS(input)'!$E$16</f>
        <v>0</v>
      </c>
      <c r="I17" s="84">
        <f>'PMS(input)'!$E$17</f>
        <v>0</v>
      </c>
      <c r="J17" s="62">
        <f>'PMS(input)'!$E$14</f>
        <v>0</v>
      </c>
      <c r="K17" s="63">
        <v>0</v>
      </c>
      <c r="L17" s="63">
        <v>0</v>
      </c>
      <c r="M17" s="85">
        <f>'PMS(input)'!$E$20</f>
        <v>0</v>
      </c>
      <c r="N17" s="86">
        <f>'PMS(input)'!$E$21</f>
        <v>0</v>
      </c>
      <c r="O17" s="86">
        <f>'PMS(input)'!$E$22</f>
        <v>0</v>
      </c>
      <c r="P17" s="88" t="str">
        <f t="shared" si="0"/>
        <v>0.0</v>
      </c>
      <c r="Q17" s="88" t="str">
        <f t="shared" si="2"/>
        <v>0.0</v>
      </c>
      <c r="R17" s="64">
        <f t="shared" si="1"/>
        <v>0</v>
      </c>
    </row>
    <row r="18" spans="1:18">
      <c r="A18" s="126"/>
      <c r="B18" s="60">
        <v>13</v>
      </c>
      <c r="C18" s="61">
        <v>0</v>
      </c>
      <c r="D18" s="81">
        <f>'PMS(input)'!$E$8</f>
        <v>0</v>
      </c>
      <c r="E18" s="82">
        <f>'PMS(input)'!$E$9</f>
        <v>0</v>
      </c>
      <c r="F18" s="62">
        <f>'PMS(input)'!$E$14</f>
        <v>0</v>
      </c>
      <c r="G18" s="83">
        <f>'PMS(input)'!$E$15</f>
        <v>0</v>
      </c>
      <c r="H18" s="83">
        <f>'PMS(input)'!$E$16</f>
        <v>0</v>
      </c>
      <c r="I18" s="84">
        <f>'PMS(input)'!$E$17</f>
        <v>0</v>
      </c>
      <c r="J18" s="62">
        <f>'PMS(input)'!$E$14</f>
        <v>0</v>
      </c>
      <c r="K18" s="63">
        <v>0</v>
      </c>
      <c r="L18" s="63">
        <v>0</v>
      </c>
      <c r="M18" s="85">
        <f>'PMS(input)'!$E$20</f>
        <v>0</v>
      </c>
      <c r="N18" s="86">
        <f>'PMS(input)'!$E$21</f>
        <v>0</v>
      </c>
      <c r="O18" s="86">
        <f>'PMS(input)'!$E$22</f>
        <v>0</v>
      </c>
      <c r="P18" s="88" t="str">
        <f t="shared" si="0"/>
        <v>0.0</v>
      </c>
      <c r="Q18" s="88" t="str">
        <f t="shared" si="2"/>
        <v>0.0</v>
      </c>
      <c r="R18" s="64">
        <f t="shared" si="1"/>
        <v>0</v>
      </c>
    </row>
    <row r="19" spans="1:18">
      <c r="A19" s="126"/>
      <c r="B19" s="60">
        <v>14</v>
      </c>
      <c r="C19" s="61">
        <v>0</v>
      </c>
      <c r="D19" s="81">
        <f>'PMS(input)'!$E$8</f>
        <v>0</v>
      </c>
      <c r="E19" s="82">
        <f>'PMS(input)'!$E$9</f>
        <v>0</v>
      </c>
      <c r="F19" s="62">
        <f>'PMS(input)'!$E$14</f>
        <v>0</v>
      </c>
      <c r="G19" s="83">
        <f>'PMS(input)'!$E$15</f>
        <v>0</v>
      </c>
      <c r="H19" s="83">
        <f>'PMS(input)'!$E$16</f>
        <v>0</v>
      </c>
      <c r="I19" s="84">
        <f>'PMS(input)'!$E$17</f>
        <v>0</v>
      </c>
      <c r="J19" s="62">
        <f>'PMS(input)'!$E$14</f>
        <v>0</v>
      </c>
      <c r="K19" s="63">
        <v>0</v>
      </c>
      <c r="L19" s="63">
        <v>0</v>
      </c>
      <c r="M19" s="85">
        <f>'PMS(input)'!$E$20</f>
        <v>0</v>
      </c>
      <c r="N19" s="86">
        <f>'PMS(input)'!$E$21</f>
        <v>0</v>
      </c>
      <c r="O19" s="86">
        <f>'PMS(input)'!$E$22</f>
        <v>0</v>
      </c>
      <c r="P19" s="88" t="str">
        <f t="shared" si="0"/>
        <v>0.0</v>
      </c>
      <c r="Q19" s="88" t="str">
        <f t="shared" si="2"/>
        <v>0.0</v>
      </c>
      <c r="R19" s="64">
        <f t="shared" si="1"/>
        <v>0</v>
      </c>
    </row>
    <row r="20" spans="1:18">
      <c r="A20" s="126"/>
      <c r="B20" s="60">
        <v>15</v>
      </c>
      <c r="C20" s="61">
        <v>0</v>
      </c>
      <c r="D20" s="81">
        <f>'PMS(input)'!$E$8</f>
        <v>0</v>
      </c>
      <c r="E20" s="82">
        <f>'PMS(input)'!$E$9</f>
        <v>0</v>
      </c>
      <c r="F20" s="62">
        <f>'PMS(input)'!$E$14</f>
        <v>0</v>
      </c>
      <c r="G20" s="83">
        <f>'PMS(input)'!$E$15</f>
        <v>0</v>
      </c>
      <c r="H20" s="83">
        <f>'PMS(input)'!$E$16</f>
        <v>0</v>
      </c>
      <c r="I20" s="84">
        <f>'PMS(input)'!$E$17</f>
        <v>0</v>
      </c>
      <c r="J20" s="62">
        <f>'PMS(input)'!$E$14</f>
        <v>0</v>
      </c>
      <c r="K20" s="63">
        <v>0</v>
      </c>
      <c r="L20" s="63">
        <v>0</v>
      </c>
      <c r="M20" s="85">
        <f>'PMS(input)'!$E$20</f>
        <v>0</v>
      </c>
      <c r="N20" s="86">
        <f>'PMS(input)'!$E$21</f>
        <v>0</v>
      </c>
      <c r="O20" s="86">
        <f>'PMS(input)'!$E$22</f>
        <v>0</v>
      </c>
      <c r="P20" s="88" t="str">
        <f t="shared" si="0"/>
        <v>0.0</v>
      </c>
      <c r="Q20" s="88" t="str">
        <f t="shared" si="2"/>
        <v>0.0</v>
      </c>
      <c r="R20" s="64">
        <f t="shared" si="1"/>
        <v>0</v>
      </c>
    </row>
    <row r="21" spans="1:18">
      <c r="A21" s="126"/>
      <c r="B21" s="60">
        <v>16</v>
      </c>
      <c r="C21" s="61">
        <v>0</v>
      </c>
      <c r="D21" s="81">
        <f>'PMS(input)'!$E$8</f>
        <v>0</v>
      </c>
      <c r="E21" s="82">
        <f>'PMS(input)'!$E$9</f>
        <v>0</v>
      </c>
      <c r="F21" s="62">
        <f>'PMS(input)'!$E$14</f>
        <v>0</v>
      </c>
      <c r="G21" s="83">
        <f>'PMS(input)'!$E$15</f>
        <v>0</v>
      </c>
      <c r="H21" s="83">
        <f>'PMS(input)'!$E$16</f>
        <v>0</v>
      </c>
      <c r="I21" s="84">
        <f>'PMS(input)'!$E$17</f>
        <v>0</v>
      </c>
      <c r="J21" s="62">
        <f>'PMS(input)'!$E$14</f>
        <v>0</v>
      </c>
      <c r="K21" s="63">
        <v>0</v>
      </c>
      <c r="L21" s="63">
        <v>0</v>
      </c>
      <c r="M21" s="85">
        <f>'PMS(input)'!$E$20</f>
        <v>0</v>
      </c>
      <c r="N21" s="86">
        <f>'PMS(input)'!$E$21</f>
        <v>0</v>
      </c>
      <c r="O21" s="86">
        <f>'PMS(input)'!$E$22</f>
        <v>0</v>
      </c>
      <c r="P21" s="88" t="str">
        <f t="shared" si="0"/>
        <v>0.0</v>
      </c>
      <c r="Q21" s="88" t="str">
        <f t="shared" si="2"/>
        <v>0.0</v>
      </c>
      <c r="R21" s="64">
        <f t="shared" si="1"/>
        <v>0</v>
      </c>
    </row>
    <row r="22" spans="1:18">
      <c r="A22" s="126"/>
      <c r="B22" s="60">
        <v>17</v>
      </c>
      <c r="C22" s="61">
        <v>0</v>
      </c>
      <c r="D22" s="81">
        <f>'PMS(input)'!$E$8</f>
        <v>0</v>
      </c>
      <c r="E22" s="82">
        <f>'PMS(input)'!$E$9</f>
        <v>0</v>
      </c>
      <c r="F22" s="62">
        <f>'PMS(input)'!$E$14</f>
        <v>0</v>
      </c>
      <c r="G22" s="83">
        <f>'PMS(input)'!$E$15</f>
        <v>0</v>
      </c>
      <c r="H22" s="83">
        <f>'PMS(input)'!$E$16</f>
        <v>0</v>
      </c>
      <c r="I22" s="84">
        <f>'PMS(input)'!$E$17</f>
        <v>0</v>
      </c>
      <c r="J22" s="62">
        <f>'PMS(input)'!$E$14</f>
        <v>0</v>
      </c>
      <c r="K22" s="63">
        <v>0</v>
      </c>
      <c r="L22" s="63">
        <v>0</v>
      </c>
      <c r="M22" s="85">
        <f>'PMS(input)'!$E$20</f>
        <v>0</v>
      </c>
      <c r="N22" s="86">
        <f>'PMS(input)'!$E$21</f>
        <v>0</v>
      </c>
      <c r="O22" s="86">
        <f>'PMS(input)'!$E$22</f>
        <v>0</v>
      </c>
      <c r="P22" s="88" t="str">
        <f t="shared" si="0"/>
        <v>0.0</v>
      </c>
      <c r="Q22" s="88" t="str">
        <f t="shared" si="2"/>
        <v>0.0</v>
      </c>
      <c r="R22" s="64">
        <f t="shared" si="1"/>
        <v>0</v>
      </c>
    </row>
    <row r="23" spans="1:18">
      <c r="A23" s="126"/>
      <c r="B23" s="60">
        <v>18</v>
      </c>
      <c r="C23" s="61">
        <v>0</v>
      </c>
      <c r="D23" s="81">
        <f>'PMS(input)'!$E$8</f>
        <v>0</v>
      </c>
      <c r="E23" s="82">
        <f>'PMS(input)'!$E$9</f>
        <v>0</v>
      </c>
      <c r="F23" s="62">
        <f>'PMS(input)'!$E$14</f>
        <v>0</v>
      </c>
      <c r="G23" s="83">
        <f>'PMS(input)'!$E$15</f>
        <v>0</v>
      </c>
      <c r="H23" s="83">
        <f>'PMS(input)'!$E$16</f>
        <v>0</v>
      </c>
      <c r="I23" s="84">
        <f>'PMS(input)'!$E$17</f>
        <v>0</v>
      </c>
      <c r="J23" s="62">
        <f>'PMS(input)'!$E$14</f>
        <v>0</v>
      </c>
      <c r="K23" s="63">
        <v>0</v>
      </c>
      <c r="L23" s="63">
        <v>0</v>
      </c>
      <c r="M23" s="85">
        <f>'PMS(input)'!$E$20</f>
        <v>0</v>
      </c>
      <c r="N23" s="86">
        <f>'PMS(input)'!$E$21</f>
        <v>0</v>
      </c>
      <c r="O23" s="86">
        <f>'PMS(input)'!$E$22</f>
        <v>0</v>
      </c>
      <c r="P23" s="88" t="str">
        <f t="shared" si="0"/>
        <v>0.0</v>
      </c>
      <c r="Q23" s="88" t="str">
        <f t="shared" si="2"/>
        <v>0.0</v>
      </c>
      <c r="R23" s="64">
        <f t="shared" si="1"/>
        <v>0</v>
      </c>
    </row>
    <row r="24" spans="1:18">
      <c r="A24" s="126"/>
      <c r="B24" s="60">
        <v>19</v>
      </c>
      <c r="C24" s="61">
        <v>0</v>
      </c>
      <c r="D24" s="81">
        <f>'PMS(input)'!$E$8</f>
        <v>0</v>
      </c>
      <c r="E24" s="82">
        <f>'PMS(input)'!$E$9</f>
        <v>0</v>
      </c>
      <c r="F24" s="62">
        <f>'PMS(input)'!$E$14</f>
        <v>0</v>
      </c>
      <c r="G24" s="83">
        <f>'PMS(input)'!$E$15</f>
        <v>0</v>
      </c>
      <c r="H24" s="83">
        <f>'PMS(input)'!$E$16</f>
        <v>0</v>
      </c>
      <c r="I24" s="84">
        <f>'PMS(input)'!$E$17</f>
        <v>0</v>
      </c>
      <c r="J24" s="62">
        <f>'PMS(input)'!$E$14</f>
        <v>0</v>
      </c>
      <c r="K24" s="63">
        <v>0</v>
      </c>
      <c r="L24" s="63">
        <v>0</v>
      </c>
      <c r="M24" s="85">
        <f>'PMS(input)'!$E$20</f>
        <v>0</v>
      </c>
      <c r="N24" s="86">
        <f>'PMS(input)'!$E$21</f>
        <v>0</v>
      </c>
      <c r="O24" s="86">
        <f>'PMS(input)'!$E$22</f>
        <v>0</v>
      </c>
      <c r="P24" s="88" t="str">
        <f t="shared" si="0"/>
        <v>0.0</v>
      </c>
      <c r="Q24" s="88" t="str">
        <f t="shared" si="2"/>
        <v>0.0</v>
      </c>
      <c r="R24" s="64">
        <f t="shared" si="1"/>
        <v>0</v>
      </c>
    </row>
    <row r="25" spans="1:18">
      <c r="A25" s="126"/>
      <c r="B25" s="60">
        <v>20</v>
      </c>
      <c r="C25" s="61">
        <v>0</v>
      </c>
      <c r="D25" s="81">
        <f>'PMS(input)'!$E$8</f>
        <v>0</v>
      </c>
      <c r="E25" s="82">
        <f>'PMS(input)'!$E$9</f>
        <v>0</v>
      </c>
      <c r="F25" s="62">
        <f>'PMS(input)'!$E$14</f>
        <v>0</v>
      </c>
      <c r="G25" s="83">
        <f>'PMS(input)'!$E$15</f>
        <v>0</v>
      </c>
      <c r="H25" s="83">
        <f>'PMS(input)'!$E$16</f>
        <v>0</v>
      </c>
      <c r="I25" s="84">
        <f>'PMS(input)'!$E$17</f>
        <v>0</v>
      </c>
      <c r="J25" s="62">
        <f>'PMS(input)'!$E$14</f>
        <v>0</v>
      </c>
      <c r="K25" s="63">
        <v>0</v>
      </c>
      <c r="L25" s="63">
        <v>0</v>
      </c>
      <c r="M25" s="85">
        <f>'PMS(input)'!$E$20</f>
        <v>0</v>
      </c>
      <c r="N25" s="86">
        <f>'PMS(input)'!$E$21</f>
        <v>0</v>
      </c>
      <c r="O25" s="86">
        <f>'PMS(input)'!$E$22</f>
        <v>0</v>
      </c>
      <c r="P25" s="88" t="str">
        <f t="shared" si="0"/>
        <v>0.0</v>
      </c>
      <c r="Q25" s="88" t="str">
        <f t="shared" si="2"/>
        <v>0.0</v>
      </c>
      <c r="R25" s="64">
        <f t="shared" si="1"/>
        <v>0</v>
      </c>
    </row>
    <row r="26" spans="1:18" ht="15">
      <c r="A26" s="126"/>
      <c r="B26" s="65" t="s">
        <v>84</v>
      </c>
      <c r="C26" s="66" t="s">
        <v>85</v>
      </c>
      <c r="D26" s="66"/>
      <c r="E26" s="66" t="s">
        <v>125</v>
      </c>
      <c r="F26" s="66" t="s">
        <v>125</v>
      </c>
      <c r="G26" s="66"/>
      <c r="H26" s="66"/>
      <c r="I26" s="66" t="s">
        <v>125</v>
      </c>
      <c r="J26" s="66" t="s">
        <v>85</v>
      </c>
      <c r="K26" s="66"/>
      <c r="L26" s="66"/>
      <c r="M26" s="87" t="s">
        <v>125</v>
      </c>
      <c r="N26" s="66" t="s">
        <v>125</v>
      </c>
      <c r="O26" s="87" t="s">
        <v>125</v>
      </c>
      <c r="P26" s="67">
        <f>SUMIF(P6:P25,"&gt;0",P6:P25)</f>
        <v>0</v>
      </c>
      <c r="Q26" s="68">
        <f>SUM(Q6:Q25)</f>
        <v>0</v>
      </c>
      <c r="R26" s="67">
        <f>SUMIF(R6:R25,"&gt;0",R6:R25)</f>
        <v>0</v>
      </c>
    </row>
  </sheetData>
  <mergeCells count="4">
    <mergeCell ref="P2:R2"/>
    <mergeCell ref="A6:A26"/>
    <mergeCell ref="C2:E2"/>
    <mergeCell ref="F2:O2"/>
  </mergeCells>
  <phoneticPr fontId="3"/>
  <pageMargins left="0.7" right="0.7" top="0.75" bottom="0.75" header="0.3" footer="0.3"/>
  <pageSetup paperSize="9" scale="48"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I22"/>
  <sheetViews>
    <sheetView showGridLines="0" view="pageBreakPreview" zoomScale="80" zoomScaleNormal="100" zoomScaleSheetLayoutView="80" workbookViewId="0"/>
  </sheetViews>
  <sheetFormatPr defaultColWidth="9" defaultRowHeight="14.25"/>
  <cols>
    <col min="1" max="4" width="3.625" style="1" customWidth="1"/>
    <col min="5" max="5" width="47.125" style="1" customWidth="1"/>
    <col min="6" max="7" width="12.625" style="1" customWidth="1"/>
    <col min="8" max="8" width="17.875" style="1" bestFit="1" customWidth="1"/>
    <col min="9" max="9" width="9" style="13"/>
    <col min="10" max="16384" width="9" style="1"/>
  </cols>
  <sheetData>
    <row r="1" spans="1:9">
      <c r="I1" s="2" t="str">
        <f>'PMS(input)'!K1</f>
        <v>JCM_SA_F_PMS_ver01.0</v>
      </c>
    </row>
    <row r="2" spans="1:9" ht="27.75" customHeight="1">
      <c r="A2" s="130" t="s">
        <v>63</v>
      </c>
      <c r="B2" s="130"/>
      <c r="C2" s="130"/>
      <c r="D2" s="130"/>
      <c r="E2" s="130"/>
      <c r="F2" s="130"/>
      <c r="G2" s="130"/>
      <c r="H2" s="130"/>
      <c r="I2" s="130"/>
    </row>
    <row r="3" spans="1:9" ht="18" customHeight="1">
      <c r="A3" s="131" t="s">
        <v>15</v>
      </c>
      <c r="B3" s="132"/>
      <c r="C3" s="132"/>
      <c r="D3" s="132"/>
      <c r="E3" s="132"/>
      <c r="F3" s="132"/>
      <c r="G3" s="132"/>
      <c r="H3" s="132"/>
      <c r="I3" s="132"/>
    </row>
    <row r="4" spans="1:9" ht="11.25" customHeight="1"/>
    <row r="5" spans="1:9" ht="18.75" customHeight="1">
      <c r="A5" s="39" t="s">
        <v>16</v>
      </c>
      <c r="B5" s="29"/>
      <c r="C5" s="29"/>
      <c r="D5" s="29"/>
      <c r="E5" s="28"/>
      <c r="F5" s="30" t="s">
        <v>17</v>
      </c>
      <c r="G5" s="30" t="s">
        <v>18</v>
      </c>
      <c r="H5" s="30" t="s">
        <v>19</v>
      </c>
      <c r="I5" s="31" t="s">
        <v>20</v>
      </c>
    </row>
    <row r="6" spans="1:9" ht="18.75" customHeight="1">
      <c r="A6" s="40"/>
      <c r="B6" s="32" t="s">
        <v>21</v>
      </c>
      <c r="C6" s="32"/>
      <c r="D6" s="32"/>
      <c r="E6" s="32"/>
      <c r="F6" s="33"/>
      <c r="G6" s="47">
        <f>G8-G11</f>
        <v>0</v>
      </c>
      <c r="H6" s="33" t="s">
        <v>22</v>
      </c>
      <c r="I6" s="34" t="s">
        <v>23</v>
      </c>
    </row>
    <row r="7" spans="1:9" ht="18.75" customHeight="1">
      <c r="A7" s="39" t="s">
        <v>37</v>
      </c>
      <c r="B7" s="28"/>
      <c r="C7" s="29"/>
      <c r="D7" s="30"/>
      <c r="E7" s="30"/>
      <c r="F7" s="30"/>
      <c r="G7" s="28"/>
      <c r="H7" s="28"/>
      <c r="I7" s="30"/>
    </row>
    <row r="8" spans="1:9" ht="18.75" customHeight="1">
      <c r="A8" s="41"/>
      <c r="B8" s="44" t="s">
        <v>35</v>
      </c>
      <c r="C8" s="32"/>
      <c r="D8" s="32"/>
      <c r="E8" s="32"/>
      <c r="F8" s="33"/>
      <c r="G8" s="46">
        <f>G9</f>
        <v>0</v>
      </c>
      <c r="H8" s="33" t="s">
        <v>25</v>
      </c>
      <c r="I8" s="33" t="s">
        <v>26</v>
      </c>
    </row>
    <row r="9" spans="1:9" ht="18.75" customHeight="1">
      <c r="A9" s="40"/>
      <c r="B9" s="43"/>
      <c r="C9" s="35" t="s">
        <v>35</v>
      </c>
      <c r="D9" s="35"/>
      <c r="E9" s="35"/>
      <c r="F9" s="33" t="s">
        <v>24</v>
      </c>
      <c r="G9" s="46">
        <f>'PMS(input_separete)'!P26</f>
        <v>0</v>
      </c>
      <c r="H9" s="33" t="s">
        <v>22</v>
      </c>
      <c r="I9" s="33" t="s">
        <v>26</v>
      </c>
    </row>
    <row r="10" spans="1:9" ht="18.75" customHeight="1">
      <c r="A10" s="39" t="s">
        <v>38</v>
      </c>
      <c r="B10" s="29"/>
      <c r="C10" s="29"/>
      <c r="D10" s="29"/>
      <c r="E10" s="28"/>
      <c r="F10" s="30"/>
      <c r="G10" s="28"/>
      <c r="H10" s="28"/>
      <c r="I10" s="30"/>
    </row>
    <row r="11" spans="1:9" ht="18.75" customHeight="1">
      <c r="A11" s="41"/>
      <c r="B11" s="42" t="s">
        <v>36</v>
      </c>
      <c r="C11" s="36"/>
      <c r="D11" s="36"/>
      <c r="E11" s="36"/>
      <c r="F11" s="37"/>
      <c r="G11" s="48">
        <f>G12</f>
        <v>0</v>
      </c>
      <c r="H11" s="37" t="s">
        <v>27</v>
      </c>
      <c r="I11" s="37" t="s">
        <v>28</v>
      </c>
    </row>
    <row r="12" spans="1:9" ht="18.75" customHeight="1">
      <c r="A12" s="40"/>
      <c r="B12" s="43"/>
      <c r="C12" s="35" t="s">
        <v>39</v>
      </c>
      <c r="D12" s="38"/>
      <c r="E12" s="38"/>
      <c r="F12" s="37" t="s">
        <v>24</v>
      </c>
      <c r="G12" s="46">
        <f>'PMS(input_separete)'!Q26</f>
        <v>0</v>
      </c>
      <c r="H12" s="37" t="s">
        <v>27</v>
      </c>
      <c r="I12" s="37" t="s">
        <v>28</v>
      </c>
    </row>
    <row r="13" spans="1:9">
      <c r="A13" s="14"/>
      <c r="B13" s="14"/>
      <c r="C13" s="15"/>
      <c r="D13" s="14"/>
      <c r="E13" s="15"/>
      <c r="F13" s="16"/>
      <c r="G13" s="17"/>
      <c r="H13" s="17"/>
      <c r="I13" s="18"/>
    </row>
    <row r="14" spans="1:9" ht="18">
      <c r="C14" s="3" t="s">
        <v>64</v>
      </c>
      <c r="D14" s="9"/>
    </row>
    <row r="15" spans="1:9" ht="15">
      <c r="C15" s="14"/>
      <c r="D15" s="49" t="s">
        <v>65</v>
      </c>
      <c r="E15" s="49"/>
    </row>
    <row r="17" spans="4:8" ht="16.5">
      <c r="D17" s="134" t="s">
        <v>94</v>
      </c>
      <c r="E17" s="133"/>
      <c r="F17" s="134" t="s">
        <v>67</v>
      </c>
      <c r="G17" s="133"/>
      <c r="H17" s="133"/>
    </row>
    <row r="18" spans="4:8" ht="16.5">
      <c r="D18" s="135" t="s">
        <v>173</v>
      </c>
      <c r="E18" s="137"/>
      <c r="F18" s="135">
        <v>2045</v>
      </c>
      <c r="G18" s="136"/>
      <c r="H18" s="104" t="s">
        <v>170</v>
      </c>
    </row>
    <row r="19" spans="4:8" ht="16.5">
      <c r="D19" s="135" t="s">
        <v>174</v>
      </c>
      <c r="E19" s="137"/>
      <c r="F19" s="135">
        <v>2088</v>
      </c>
      <c r="G19" s="136"/>
      <c r="H19" s="104" t="s">
        <v>170</v>
      </c>
    </row>
    <row r="20" spans="4:8" ht="16.5">
      <c r="D20" s="135" t="s">
        <v>175</v>
      </c>
      <c r="E20" s="137"/>
      <c r="F20" s="135">
        <v>2131</v>
      </c>
      <c r="G20" s="136"/>
      <c r="H20" s="104" t="s">
        <v>170</v>
      </c>
    </row>
    <row r="21" spans="4:8" ht="16.5">
      <c r="D21" s="135" t="s">
        <v>176</v>
      </c>
      <c r="E21" s="137"/>
      <c r="F21" s="135">
        <v>2174</v>
      </c>
      <c r="G21" s="136"/>
      <c r="H21" s="104" t="s">
        <v>170</v>
      </c>
    </row>
    <row r="22" spans="4:8" ht="16.5">
      <c r="D22" s="135" t="s">
        <v>177</v>
      </c>
      <c r="E22" s="137"/>
      <c r="F22" s="135">
        <v>2217</v>
      </c>
      <c r="G22" s="136"/>
      <c r="H22" s="104" t="s">
        <v>170</v>
      </c>
    </row>
  </sheetData>
  <mergeCells count="14">
    <mergeCell ref="A2:I2"/>
    <mergeCell ref="A3:I3"/>
    <mergeCell ref="D22:E22"/>
    <mergeCell ref="F17:H17"/>
    <mergeCell ref="F18:G18"/>
    <mergeCell ref="F20:G20"/>
    <mergeCell ref="F21:G21"/>
    <mergeCell ref="F22:G22"/>
    <mergeCell ref="D17:E17"/>
    <mergeCell ref="D18:E18"/>
    <mergeCell ref="D20:E20"/>
    <mergeCell ref="D21:E21"/>
    <mergeCell ref="F19:G19"/>
    <mergeCell ref="D19:E19"/>
  </mergeCells>
  <phoneticPr fontId="3"/>
  <pageMargins left="0.70866141732283472" right="0.70866141732283472" top="0.74803149606299213" bottom="0.74803149606299213" header="0.31496062992125984" footer="0.31496062992125984"/>
  <pageSetup paperSize="9" scale="78" fitToHeight="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PMS(input)</vt:lpstr>
      <vt:lpstr>PMS(input_separete)</vt:lpstr>
      <vt:lpstr>PMS(calc_process)</vt:lpstr>
      <vt:lpstr>'PMS(input)'!Print_Area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2017-08-29T11:13:08Z</dcterms:created>
  <dcterms:modified xsi:type="dcterms:W3CDTF">2017-09-15T05:09:43Z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