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3_SA\SA_PM001(兼松、電解槽)\5_SA_AM001_ver01.0\"/>
    </mc:Choice>
  </mc:AlternateContent>
  <bookViews>
    <workbookView xWindow="0" yWindow="0" windowWidth="19200" windowHeight="11115" tabRatio="913"/>
  </bookViews>
  <sheets>
    <sheet name="MPS(input)" sheetId="1" r:id="rId1"/>
    <sheet name="MPS(input_separete)" sheetId="3" r:id="rId2"/>
    <sheet name="MPS(calc_process)" sheetId="2" r:id="rId3"/>
    <sheet name="MSS" sheetId="4" r:id="rId4"/>
    <sheet name="MRS(input)" sheetId="5" r:id="rId5"/>
    <sheet name="MRS(input_separete)" sheetId="6" r:id="rId6"/>
    <sheet name="MRS(calc_process)" sheetId="7" r:id="rId7"/>
  </sheets>
  <definedNames>
    <definedName name="_xlnm.Print_Area" localSheetId="0">'MPS(input)'!$A$1:$K$32</definedName>
    <definedName name="_xlnm.Print_Area" localSheetId="4">'MRS(input)'!$A$1:$L$32</definedName>
    <definedName name="RE">'MPS(calc_process)'!$F$18:$F$22</definedName>
    <definedName name="Z_B2660EC6_48E8_44CA_972A_E2556BB968F0_.wvu.PrintArea" localSheetId="2" hidden="1">'MPS(calc_process)'!$A$3:$I$13</definedName>
    <definedName name="Z_B2660EC6_48E8_44CA_972A_E2556BB968F0_.wvu.PrintArea" localSheetId="0" hidden="1">'MPS(input)'!$A$3:$K$32</definedName>
    <definedName name="Z_B2660EC6_48E8_44CA_972A_E2556BB968F0_.wvu.PrintArea" localSheetId="6" hidden="1">'MRS(calc_process)'!$A$3:$I$13</definedName>
    <definedName name="Z_B2660EC6_48E8_44CA_972A_E2556BB968F0_.wvu.PrintArea" localSheetId="4" hidden="1">'MRS(input)'!$A$3:$L$32</definedName>
    <definedName name="Z_D0CDC236_ABDA_4432_BA8D_8D1597712156_.wvu.PrintArea" localSheetId="2" hidden="1">'MPS(calc_process)'!$A$3:$I$13</definedName>
    <definedName name="Z_D0CDC236_ABDA_4432_BA8D_8D1597712156_.wvu.PrintArea" localSheetId="0" hidden="1">'MPS(input)'!$A$3:$K$32</definedName>
    <definedName name="Z_D0CDC236_ABDA_4432_BA8D_8D1597712156_.wvu.PrintArea" localSheetId="6" hidden="1">'MRS(calc_process)'!$A$3:$I$13</definedName>
    <definedName name="Z_D0CDC236_ABDA_4432_BA8D_8D1597712156_.wvu.PrintArea" localSheetId="4" hidden="1">'MRS(input)'!$A$3:$L$32</definedName>
    <definedName name="Z_D273F3A6_8152_4679_92B0_E1E5F788BD2C_.wvu.PrintArea" localSheetId="2" hidden="1">'MPS(calc_process)'!$A$3:$I$13</definedName>
    <definedName name="Z_D273F3A6_8152_4679_92B0_E1E5F788BD2C_.wvu.PrintArea" localSheetId="0" hidden="1">'MPS(input)'!$A$3:$K$32</definedName>
    <definedName name="Z_D273F3A6_8152_4679_92B0_E1E5F788BD2C_.wvu.PrintArea" localSheetId="6" hidden="1">'MRS(calc_process)'!$A$3:$I$13</definedName>
    <definedName name="Z_D273F3A6_8152_4679_92B0_E1E5F788BD2C_.wvu.PrintArea" localSheetId="4" hidden="1">'MRS(input)'!$A$3:$L$32</definedName>
  </definedNames>
  <calcPr calcId="152511"/>
</workbook>
</file>

<file path=xl/calcChain.xml><?xml version="1.0" encoding="utf-8"?>
<calcChain xmlns="http://schemas.openxmlformats.org/spreadsheetml/2006/main">
  <c r="I2" i="7" l="1"/>
  <c r="I1" i="7"/>
  <c r="Q2" i="6"/>
  <c r="Q1" i="6"/>
  <c r="L2" i="5"/>
  <c r="L1" i="5"/>
  <c r="K26" i="6"/>
  <c r="J26" i="6"/>
  <c r="K25" i="6"/>
  <c r="J25" i="6"/>
  <c r="K24" i="6"/>
  <c r="J24" i="6"/>
  <c r="K23" i="6"/>
  <c r="J23" i="6"/>
  <c r="K22" i="6"/>
  <c r="J22" i="6"/>
  <c r="K21" i="6"/>
  <c r="J21" i="6"/>
  <c r="K20" i="6"/>
  <c r="J20" i="6"/>
  <c r="K19" i="6"/>
  <c r="J19" i="6"/>
  <c r="K18" i="6"/>
  <c r="J18" i="6"/>
  <c r="K17" i="6"/>
  <c r="J17" i="6"/>
  <c r="K16" i="6"/>
  <c r="J16" i="6"/>
  <c r="K15" i="6"/>
  <c r="J15" i="6"/>
  <c r="K14" i="6"/>
  <c r="J14" i="6"/>
  <c r="K13" i="6"/>
  <c r="J13" i="6"/>
  <c r="K12" i="6"/>
  <c r="J12" i="6"/>
  <c r="K11" i="6"/>
  <c r="J11" i="6"/>
  <c r="K10" i="6"/>
  <c r="J10" i="6"/>
  <c r="K9" i="6"/>
  <c r="J9" i="6"/>
  <c r="K8" i="6"/>
  <c r="J8" i="6"/>
  <c r="K7" i="6"/>
  <c r="J7" i="6"/>
  <c r="F7" i="3"/>
  <c r="I7" i="3"/>
  <c r="L7" i="3"/>
  <c r="M7" i="3"/>
  <c r="N7" i="3"/>
  <c r="F8" i="3"/>
  <c r="I8" i="3"/>
  <c r="L8" i="3"/>
  <c r="M8" i="3"/>
  <c r="N8" i="3"/>
  <c r="F9" i="3"/>
  <c r="I9" i="3"/>
  <c r="L9" i="3"/>
  <c r="M9" i="3"/>
  <c r="N9" i="3"/>
  <c r="F10" i="3"/>
  <c r="I10" i="3"/>
  <c r="L10" i="3"/>
  <c r="M10" i="3"/>
  <c r="N10" i="3"/>
  <c r="F11" i="3"/>
  <c r="I11" i="3"/>
  <c r="L11" i="3"/>
  <c r="M11" i="3"/>
  <c r="N11" i="3"/>
  <c r="F12" i="3"/>
  <c r="I12" i="3"/>
  <c r="L12" i="3"/>
  <c r="M12" i="3"/>
  <c r="N12" i="3"/>
  <c r="F13" i="3"/>
  <c r="I13" i="3"/>
  <c r="L13" i="3"/>
  <c r="M13" i="3"/>
  <c r="N13" i="3"/>
  <c r="F14" i="3"/>
  <c r="I14" i="3"/>
  <c r="L14" i="3"/>
  <c r="M14" i="3"/>
  <c r="N14" i="3"/>
  <c r="F15" i="3"/>
  <c r="I15" i="3"/>
  <c r="L15" i="3"/>
  <c r="M15" i="3"/>
  <c r="N15" i="3"/>
  <c r="F16" i="3"/>
  <c r="I16" i="3"/>
  <c r="L16" i="3"/>
  <c r="M16" i="3"/>
  <c r="N16" i="3"/>
  <c r="F17" i="3"/>
  <c r="I17" i="3"/>
  <c r="L17" i="3"/>
  <c r="M17" i="3"/>
  <c r="N17" i="3"/>
  <c r="F18" i="3"/>
  <c r="I18" i="3"/>
  <c r="L18" i="3"/>
  <c r="M18" i="3"/>
  <c r="N18" i="3"/>
  <c r="F19" i="3"/>
  <c r="I19" i="3"/>
  <c r="L19" i="3"/>
  <c r="M19" i="3"/>
  <c r="N19" i="3"/>
  <c r="F20" i="3"/>
  <c r="I20" i="3"/>
  <c r="L20" i="3"/>
  <c r="M20" i="3"/>
  <c r="N20" i="3"/>
  <c r="F21" i="3"/>
  <c r="I21" i="3"/>
  <c r="L21" i="3"/>
  <c r="M21" i="3"/>
  <c r="N21" i="3"/>
  <c r="F22" i="3"/>
  <c r="I22" i="3"/>
  <c r="L22" i="3"/>
  <c r="M22" i="3"/>
  <c r="N22" i="3"/>
  <c r="F23" i="3"/>
  <c r="I23" i="3"/>
  <c r="L23" i="3"/>
  <c r="M23" i="3"/>
  <c r="N23" i="3"/>
  <c r="F24" i="3"/>
  <c r="I24" i="3"/>
  <c r="L24" i="3"/>
  <c r="M24" i="3"/>
  <c r="N24" i="3"/>
  <c r="F25" i="3"/>
  <c r="I25" i="3"/>
  <c r="L25" i="3"/>
  <c r="M25" i="3"/>
  <c r="N25" i="3"/>
  <c r="F26" i="3"/>
  <c r="I26" i="3"/>
  <c r="L26" i="3"/>
  <c r="M26" i="3"/>
  <c r="N26" i="3"/>
  <c r="L23" i="5"/>
  <c r="K23" i="5"/>
  <c r="J23" i="5"/>
  <c r="I23" i="5"/>
  <c r="H23" i="5"/>
  <c r="L22" i="5"/>
  <c r="K22" i="5"/>
  <c r="J22" i="5"/>
  <c r="I22" i="5"/>
  <c r="H22" i="5"/>
  <c r="L21" i="5"/>
  <c r="K21" i="5"/>
  <c r="J21" i="5"/>
  <c r="I21" i="5"/>
  <c r="H21" i="5"/>
  <c r="L20" i="5"/>
  <c r="K20" i="5"/>
  <c r="J20" i="5"/>
  <c r="I20" i="5"/>
  <c r="H20" i="5"/>
  <c r="L19" i="5"/>
  <c r="K19" i="5"/>
  <c r="J19" i="5"/>
  <c r="I19" i="5"/>
  <c r="H19" i="5"/>
  <c r="L18" i="5"/>
  <c r="K18" i="5"/>
  <c r="J18" i="5"/>
  <c r="I18" i="5"/>
  <c r="H18" i="5"/>
  <c r="L17" i="5"/>
  <c r="K17" i="5"/>
  <c r="J17" i="5"/>
  <c r="I17" i="5"/>
  <c r="H17" i="5"/>
  <c r="L16" i="5"/>
  <c r="K16" i="5"/>
  <c r="J16" i="5"/>
  <c r="I16" i="5"/>
  <c r="H16" i="5"/>
  <c r="L15" i="5"/>
  <c r="K15" i="5"/>
  <c r="J15" i="5"/>
  <c r="I15" i="5"/>
  <c r="H15" i="5"/>
  <c r="F23" i="5"/>
  <c r="N25" i="6" s="1"/>
  <c r="F22" i="5"/>
  <c r="M25" i="6" s="1"/>
  <c r="F21" i="5"/>
  <c r="F18" i="5"/>
  <c r="I26" i="6" s="1"/>
  <c r="F15" i="5"/>
  <c r="F23" i="6" s="1"/>
  <c r="N26" i="6"/>
  <c r="E26" i="6"/>
  <c r="D26" i="6"/>
  <c r="E25" i="6"/>
  <c r="D25" i="6"/>
  <c r="E24" i="6"/>
  <c r="D24" i="6"/>
  <c r="E23" i="6"/>
  <c r="D23" i="6"/>
  <c r="E22" i="6"/>
  <c r="D22" i="6"/>
  <c r="M21" i="6"/>
  <c r="E21" i="6"/>
  <c r="D21" i="6"/>
  <c r="E20" i="6"/>
  <c r="D20" i="6"/>
  <c r="N19" i="6"/>
  <c r="E19" i="6"/>
  <c r="D19" i="6"/>
  <c r="N18" i="6"/>
  <c r="E18" i="6"/>
  <c r="D18" i="6"/>
  <c r="E17" i="6"/>
  <c r="D17" i="6"/>
  <c r="E16" i="6"/>
  <c r="D16" i="6"/>
  <c r="E15" i="6"/>
  <c r="D15" i="6"/>
  <c r="E14" i="6"/>
  <c r="D14" i="6"/>
  <c r="E13" i="6"/>
  <c r="D13" i="6"/>
  <c r="E12" i="6"/>
  <c r="D12" i="6"/>
  <c r="N11" i="6"/>
  <c r="E11" i="6"/>
  <c r="D11" i="6"/>
  <c r="N10" i="6"/>
  <c r="E10" i="6"/>
  <c r="D10" i="6"/>
  <c r="E9" i="6"/>
  <c r="D9" i="6"/>
  <c r="E8" i="6"/>
  <c r="D8" i="6"/>
  <c r="N7" i="6"/>
  <c r="E7" i="6"/>
  <c r="D7" i="6"/>
  <c r="L24" i="6" l="1"/>
  <c r="F16" i="5"/>
  <c r="N15" i="6"/>
  <c r="N14" i="6"/>
  <c r="M24" i="6"/>
  <c r="F17" i="5"/>
  <c r="N9" i="6"/>
  <c r="N13" i="6"/>
  <c r="N17" i="6"/>
  <c r="N22" i="6"/>
  <c r="N8" i="6"/>
  <c r="N12" i="6"/>
  <c r="N16" i="6"/>
  <c r="N20" i="6"/>
  <c r="N21" i="6"/>
  <c r="N24" i="6"/>
  <c r="M11" i="6"/>
  <c r="M19" i="6"/>
  <c r="M8" i="6"/>
  <c r="M9" i="6"/>
  <c r="M17" i="6"/>
  <c r="M14" i="6"/>
  <c r="M15" i="6"/>
  <c r="M26" i="6"/>
  <c r="L17" i="6"/>
  <c r="I10" i="6"/>
  <c r="I12" i="6"/>
  <c r="I18" i="6"/>
  <c r="I20" i="6"/>
  <c r="I22" i="6"/>
  <c r="I7" i="6"/>
  <c r="I9" i="6"/>
  <c r="I15" i="6"/>
  <c r="F11" i="6"/>
  <c r="F20" i="6"/>
  <c r="F7" i="6"/>
  <c r="F12" i="6"/>
  <c r="F8" i="6"/>
  <c r="F16" i="6"/>
  <c r="F19" i="6"/>
  <c r="L7" i="6"/>
  <c r="M10" i="6"/>
  <c r="M12" i="6"/>
  <c r="I13" i="6"/>
  <c r="I16" i="6"/>
  <c r="M18" i="6"/>
  <c r="L20" i="6"/>
  <c r="M22" i="6"/>
  <c r="I23" i="6"/>
  <c r="I24" i="6"/>
  <c r="L22" i="6"/>
  <c r="M7" i="6"/>
  <c r="I8" i="6"/>
  <c r="I11" i="6"/>
  <c r="M13" i="6"/>
  <c r="I14" i="6"/>
  <c r="M16" i="6"/>
  <c r="I17" i="6"/>
  <c r="I19" i="6"/>
  <c r="M20" i="6"/>
  <c r="I21" i="6"/>
  <c r="M23" i="6"/>
  <c r="I25" i="6"/>
  <c r="L9" i="6"/>
  <c r="L12" i="6"/>
  <c r="L14" i="6"/>
  <c r="L19" i="6"/>
  <c r="L25" i="6"/>
  <c r="F24" i="6"/>
  <c r="L11" i="6"/>
  <c r="L16" i="6"/>
  <c r="L18" i="6"/>
  <c r="L21" i="6"/>
  <c r="L23" i="6"/>
  <c r="L26" i="6"/>
  <c r="L8" i="6"/>
  <c r="L10" i="6"/>
  <c r="L13" i="6"/>
  <c r="L15" i="6"/>
  <c r="N23" i="6"/>
  <c r="F15" i="6"/>
  <c r="F10" i="6"/>
  <c r="F14" i="6"/>
  <c r="F18" i="6"/>
  <c r="F22" i="6"/>
  <c r="F26" i="6"/>
  <c r="F9" i="6"/>
  <c r="F13" i="6"/>
  <c r="F17" i="6"/>
  <c r="F21" i="6"/>
  <c r="F25" i="6"/>
  <c r="C2" i="4"/>
  <c r="C1" i="4"/>
  <c r="I2" i="2"/>
  <c r="Q2" i="3"/>
  <c r="E26" i="3" l="1"/>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17" i="1"/>
  <c r="E16" i="1"/>
  <c r="G7" i="3" l="1"/>
  <c r="G9" i="3"/>
  <c r="G11" i="3"/>
  <c r="G13" i="3"/>
  <c r="G15" i="3"/>
  <c r="G17" i="3"/>
  <c r="G19" i="3"/>
  <c r="G21" i="3"/>
  <c r="G23" i="3"/>
  <c r="G25" i="3"/>
  <c r="G10" i="3"/>
  <c r="G18" i="3"/>
  <c r="G20" i="3"/>
  <c r="G22" i="3"/>
  <c r="G24" i="3"/>
  <c r="G8" i="3"/>
  <c r="G12" i="3"/>
  <c r="G14" i="3"/>
  <c r="G16" i="3"/>
  <c r="G26" i="3"/>
  <c r="H8" i="3"/>
  <c r="H12" i="3"/>
  <c r="H16" i="3"/>
  <c r="H20" i="3"/>
  <c r="H24" i="3"/>
  <c r="H10" i="3"/>
  <c r="H22" i="3"/>
  <c r="H13" i="3"/>
  <c r="H21" i="3"/>
  <c r="H7" i="3"/>
  <c r="H11" i="3"/>
  <c r="H15" i="3"/>
  <c r="H19" i="3"/>
  <c r="H23" i="3"/>
  <c r="H14" i="3"/>
  <c r="H18" i="3"/>
  <c r="H26" i="3"/>
  <c r="H9" i="3"/>
  <c r="H17" i="3"/>
  <c r="H25" i="3"/>
  <c r="Q1" i="3"/>
  <c r="P26" i="3" l="1"/>
  <c r="G26" i="6"/>
  <c r="G8" i="6"/>
  <c r="G12" i="6"/>
  <c r="G16" i="6"/>
  <c r="G20" i="6"/>
  <c r="G24" i="6"/>
  <c r="G9" i="6"/>
  <c r="G17" i="6"/>
  <c r="G25" i="6"/>
  <c r="G22" i="6"/>
  <c r="G7" i="6"/>
  <c r="G11" i="6"/>
  <c r="G15" i="6"/>
  <c r="G19" i="6"/>
  <c r="G23" i="6"/>
  <c r="G13" i="6"/>
  <c r="G21" i="6"/>
  <c r="G10" i="6"/>
  <c r="G14" i="6"/>
  <c r="G18" i="6"/>
  <c r="H26" i="6"/>
  <c r="H7" i="6"/>
  <c r="H11" i="6"/>
  <c r="H15" i="6"/>
  <c r="H19" i="6"/>
  <c r="H23" i="6"/>
  <c r="H8" i="6"/>
  <c r="H12" i="6"/>
  <c r="H16" i="6"/>
  <c r="H20" i="6"/>
  <c r="H24" i="6"/>
  <c r="H9" i="6"/>
  <c r="H13" i="6"/>
  <c r="H17" i="6"/>
  <c r="H21" i="6"/>
  <c r="H25" i="6"/>
  <c r="H10" i="6"/>
  <c r="H14" i="6"/>
  <c r="H18" i="6"/>
  <c r="H22" i="6"/>
  <c r="O26" i="3"/>
  <c r="O13" i="3"/>
  <c r="P13" i="3"/>
  <c r="P15" i="3"/>
  <c r="O15" i="3"/>
  <c r="P24" i="3"/>
  <c r="O24" i="3"/>
  <c r="P20" i="3"/>
  <c r="O20" i="3"/>
  <c r="P16" i="3"/>
  <c r="O16" i="3"/>
  <c r="P12" i="3"/>
  <c r="O12" i="3"/>
  <c r="P8" i="3"/>
  <c r="O8" i="3"/>
  <c r="O25" i="3"/>
  <c r="P25" i="3"/>
  <c r="O9" i="3"/>
  <c r="P9" i="3"/>
  <c r="O11" i="3"/>
  <c r="P11" i="3"/>
  <c r="O21" i="3"/>
  <c r="P21" i="3"/>
  <c r="P23" i="3"/>
  <c r="O23" i="3"/>
  <c r="P7" i="3"/>
  <c r="O7" i="3"/>
  <c r="O22" i="3"/>
  <c r="P22" i="3"/>
  <c r="O18" i="3"/>
  <c r="P18" i="3"/>
  <c r="O14" i="3"/>
  <c r="P14" i="3"/>
  <c r="O10" i="3"/>
  <c r="P10" i="3"/>
  <c r="O17" i="3"/>
  <c r="P17" i="3"/>
  <c r="O19" i="3"/>
  <c r="P19" i="3"/>
  <c r="P14" i="6" l="1"/>
  <c r="O14" i="6"/>
  <c r="O10" i="6"/>
  <c r="P10" i="6"/>
  <c r="P13" i="6"/>
  <c r="O13" i="6"/>
  <c r="P16" i="6"/>
  <c r="O16" i="6"/>
  <c r="P26" i="6"/>
  <c r="O26" i="6"/>
  <c r="P22" i="6"/>
  <c r="O22" i="6"/>
  <c r="P25" i="6"/>
  <c r="O25" i="6"/>
  <c r="O9" i="6"/>
  <c r="P9" i="6"/>
  <c r="O12" i="6"/>
  <c r="P12" i="6"/>
  <c r="O15" i="6"/>
  <c r="P15" i="6"/>
  <c r="O17" i="6"/>
  <c r="P17" i="6"/>
  <c r="P20" i="6"/>
  <c r="O20" i="6"/>
  <c r="O23" i="6"/>
  <c r="P23" i="6"/>
  <c r="P7" i="6"/>
  <c r="O7" i="6"/>
  <c r="O19" i="6"/>
  <c r="P19" i="6"/>
  <c r="O18" i="6"/>
  <c r="P18" i="6"/>
  <c r="O21" i="6"/>
  <c r="P21" i="6"/>
  <c r="P24" i="6"/>
  <c r="O24" i="6"/>
  <c r="P8" i="6"/>
  <c r="O8" i="6"/>
  <c r="P11" i="6"/>
  <c r="O11" i="6"/>
  <c r="Q7" i="3"/>
  <c r="P27" i="3"/>
  <c r="Q24" i="3"/>
  <c r="Q20" i="3"/>
  <c r="Q16" i="3"/>
  <c r="Q12" i="3"/>
  <c r="Q23" i="3"/>
  <c r="Q19" i="3"/>
  <c r="Q15" i="3"/>
  <c r="Q11" i="3"/>
  <c r="Q26" i="3"/>
  <c r="Q22" i="3"/>
  <c r="Q18" i="3"/>
  <c r="Q14" i="3"/>
  <c r="Q25" i="3"/>
  <c r="Q21" i="3"/>
  <c r="Q17" i="3"/>
  <c r="Q13" i="3"/>
  <c r="Q9" i="3"/>
  <c r="Q8" i="3"/>
  <c r="Q10" i="3"/>
  <c r="Q8" i="6" l="1"/>
  <c r="Q23" i="6"/>
  <c r="Q13" i="6"/>
  <c r="Q14" i="6"/>
  <c r="Q25" i="6"/>
  <c r="Q18" i="6"/>
  <c r="Q9" i="6"/>
  <c r="Q10" i="6"/>
  <c r="Q19" i="6"/>
  <c r="Q17" i="6"/>
  <c r="Q26" i="6"/>
  <c r="Q11" i="6"/>
  <c r="Q24" i="6"/>
  <c r="Q7" i="6"/>
  <c r="O27" i="6"/>
  <c r="G9" i="7" s="1"/>
  <c r="G8" i="7" s="1"/>
  <c r="Q20" i="6"/>
  <c r="Q15" i="6"/>
  <c r="Q22" i="6"/>
  <c r="Q16" i="6"/>
  <c r="Q21" i="6"/>
  <c r="Q12" i="6"/>
  <c r="P27" i="6"/>
  <c r="G12" i="7" s="1"/>
  <c r="G11" i="7" s="1"/>
  <c r="O27" i="3"/>
  <c r="G9" i="2" s="1"/>
  <c r="G12" i="2"/>
  <c r="G6" i="7" l="1"/>
  <c r="C27" i="5" s="1"/>
  <c r="Q27" i="6"/>
  <c r="Q27" i="3"/>
  <c r="I1" i="2" l="1"/>
  <c r="G8" i="2" l="1"/>
  <c r="G11" i="2"/>
  <c r="G6" i="2" l="1"/>
  <c r="B27" i="1" s="1"/>
</calcChain>
</file>

<file path=xl/sharedStrings.xml><?xml version="1.0" encoding="utf-8"?>
<sst xmlns="http://schemas.openxmlformats.org/spreadsheetml/2006/main" count="447" uniqueCount="176">
  <si>
    <t>(1)</t>
  </si>
  <si>
    <t>MWh/p</t>
    <phoneticPr fontId="4"/>
  </si>
  <si>
    <t>Units</t>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</si>
  <si>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</si>
  <si>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</si>
  <si>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</si>
  <si>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</si>
  <si>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</si>
  <si>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</si>
  <si>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</si>
  <si>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</si>
  <si>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</si>
  <si>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</si>
  <si>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</si>
  <si>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</si>
  <si>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</si>
  <si>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</si>
  <si>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</si>
  <si>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</si>
  <si>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</si>
  <si>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</si>
  <si>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</si>
  <si>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</si>
  <si>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</si>
  <si>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</si>
  <si>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</si>
  <si>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</si>
  <si>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</si>
  <si>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</si>
  <si>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</si>
  <si>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</si>
  <si>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</si>
  <si>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</si>
  <si>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</si>
  <si>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</si>
  <si>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</si>
  <si>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</si>
  <si>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</si>
  <si>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</si>
  <si>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</si>
  <si>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</si>
  <si>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</si>
  <si>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</si>
  <si>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</si>
  <si>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</si>
  <si>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</si>
  <si>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</si>
  <si>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</si>
  <si>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</si>
  <si>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</si>
  <si>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</si>
  <si>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</si>
  <si>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[List of Default Values]</t>
    <phoneticPr fontId="4"/>
  </si>
  <si>
    <t>Specific electricity consumption of the reference electrolyzer</t>
    <phoneticPr fontId="4"/>
  </si>
  <si>
    <t xml:space="preserve">Performance guarantee by manufacturer of the project electolyzer.  </t>
    <phoneticPr fontId="4"/>
  </si>
  <si>
    <t>Specific electricity consumption</t>
    <phoneticPr fontId="4"/>
  </si>
  <si>
    <t>Selected from the default values set in the methodology.</t>
    <phoneticPr fontId="4"/>
  </si>
  <si>
    <t>Parameters</t>
    <phoneticPr fontId="3"/>
  </si>
  <si>
    <t>Description of data</t>
    <phoneticPr fontId="3"/>
  </si>
  <si>
    <t>Units</t>
    <phoneticPr fontId="3"/>
  </si>
  <si>
    <t>-</t>
    <phoneticPr fontId="3"/>
  </si>
  <si>
    <t>MWh/p</t>
    <phoneticPr fontId="4"/>
  </si>
  <si>
    <t>Estimated values</t>
    <phoneticPr fontId="3"/>
  </si>
  <si>
    <t>Total</t>
    <phoneticPr fontId="3"/>
  </si>
  <si>
    <t>-</t>
    <phoneticPr fontId="3"/>
  </si>
  <si>
    <t>Project
electrolyzer 
No.</t>
    <phoneticPr fontId="3"/>
  </si>
  <si>
    <t>-</t>
    <phoneticPr fontId="4"/>
  </si>
  <si>
    <t>-</t>
    <phoneticPr fontId="4"/>
  </si>
  <si>
    <r>
      <t>Current density kA/m</t>
    </r>
    <r>
      <rPr>
        <vertAlign val="superscript"/>
        <sz val="11"/>
        <color indexed="8"/>
        <rFont val="Arial"/>
        <family val="2"/>
      </rPr>
      <t xml:space="preserve">2 </t>
    </r>
    <phoneticPr fontId="4"/>
  </si>
  <si>
    <t>(2)</t>
    <phoneticPr fontId="4"/>
  </si>
  <si>
    <t>Option B</t>
    <phoneticPr fontId="4"/>
  </si>
  <si>
    <t>Invoice from fuel supply company</t>
    <phoneticPr fontId="4"/>
  </si>
  <si>
    <t>Data is collected and recorded from the invoices by the fuel supply company.</t>
    <phoneticPr fontId="4"/>
  </si>
  <si>
    <t>Continuously</t>
    <phoneticPr fontId="4"/>
  </si>
  <si>
    <t>(3)</t>
    <phoneticPr fontId="4"/>
  </si>
  <si>
    <t>MWh/p</t>
    <phoneticPr fontId="4"/>
  </si>
  <si>
    <t>Option C</t>
    <phoneticPr fontId="4"/>
  </si>
  <si>
    <t>Monitored data</t>
    <phoneticPr fontId="4"/>
  </si>
  <si>
    <t>Continuously</t>
    <phoneticPr fontId="4"/>
  </si>
  <si>
    <t>for option b)</t>
    <phoneticPr fontId="4"/>
  </si>
  <si>
    <t>The power generation efficiency calculated from monitored data of the amount of fuel input for power generation and the amount of electricity generated.</t>
    <phoneticPr fontId="4"/>
  </si>
  <si>
    <t>%</t>
    <phoneticPr fontId="4"/>
  </si>
  <si>
    <t>Specification of the captive power generation system provided by the manufacturer</t>
    <phoneticPr fontId="4"/>
  </si>
  <si>
    <t xml:space="preserve">Power generation efficiency </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</si>
  <si>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</si>
  <si>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</si>
  <si>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Calculated</t>
    <phoneticPr fontId="4"/>
  </si>
  <si>
    <t>MWh/p</t>
    <phoneticPr fontId="4"/>
  </si>
  <si>
    <t>-</t>
    <phoneticPr fontId="3"/>
  </si>
  <si>
    <t xml:space="preserve">Power generation efficiency </t>
    <phoneticPr fontId="4"/>
  </si>
  <si>
    <t>Net calorific value of consumed fuel</t>
    <phoneticPr fontId="4"/>
  </si>
  <si>
    <t>%</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</si>
  <si>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</si>
  <si>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</si>
  <si>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t xml:space="preserve"> kWh(DC)/t-NaOH</t>
    <phoneticPr fontId="4"/>
  </si>
  <si>
    <t xml:space="preserve"> kWh(DC)/t-NaOH</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</si>
  <si>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</si>
  <si>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Power generation efficiency obtained from manufacturer's specification</t>
    <phoneticPr fontId="4"/>
  </si>
  <si>
    <t xml:space="preserve"> kWh(DC)/t-NaOH</t>
    <phoneticPr fontId="4"/>
  </si>
  <si>
    <r>
      <t>4.0</t>
    </r>
    <r>
      <rPr>
        <sz val="11"/>
        <rFont val="Arial Unicode MS"/>
        <family val="3"/>
        <charset val="128"/>
      </rPr>
      <t>≤</t>
    </r>
    <r>
      <rPr>
        <sz val="11"/>
        <rFont val="Arial"/>
        <family val="2"/>
      </rPr>
      <t>CD&lt;4.5</t>
    </r>
    <phoneticPr fontId="4"/>
  </si>
  <si>
    <r>
      <t>4.5</t>
    </r>
    <r>
      <rPr>
        <sz val="11"/>
        <rFont val="Arial Unicode MS"/>
        <family val="3"/>
        <charset val="128"/>
      </rPr>
      <t>≤</t>
    </r>
    <r>
      <rPr>
        <sz val="11"/>
        <rFont val="Arial"/>
        <family val="2"/>
      </rPr>
      <t>CD&lt;5.0</t>
    </r>
    <phoneticPr fontId="3"/>
  </si>
  <si>
    <r>
      <t>5.0</t>
    </r>
    <r>
      <rPr>
        <sz val="11"/>
        <rFont val="Arial Unicode MS"/>
        <family val="3"/>
        <charset val="128"/>
      </rPr>
      <t>≤</t>
    </r>
    <r>
      <rPr>
        <sz val="11"/>
        <rFont val="Arial"/>
        <family val="2"/>
      </rPr>
      <t>CD&lt;5.5</t>
    </r>
    <phoneticPr fontId="4"/>
  </si>
  <si>
    <r>
      <t>5.5</t>
    </r>
    <r>
      <rPr>
        <sz val="11"/>
        <rFont val="Arial Unicode MS"/>
        <family val="3"/>
        <charset val="128"/>
      </rPr>
      <t>≤</t>
    </r>
    <r>
      <rPr>
        <sz val="11"/>
        <rFont val="Arial"/>
        <family val="2"/>
      </rPr>
      <t>CD&lt;6.0</t>
    </r>
    <phoneticPr fontId="4"/>
  </si>
  <si>
    <r>
      <t>6.0</t>
    </r>
    <r>
      <rPr>
        <sz val="11"/>
        <rFont val="Arial Unicode MS"/>
        <family val="3"/>
        <charset val="128"/>
      </rPr>
      <t>≤</t>
    </r>
    <r>
      <rPr>
        <sz val="11"/>
        <rFont val="Arial"/>
        <family val="2"/>
      </rPr>
      <t>CD&lt;6.5</t>
    </r>
    <phoneticPr fontId="4"/>
  </si>
  <si>
    <t>The most recent value announced by the National Committee for the Clean Development Mechanism (Saudi Arabia DNA for CDM), unless otherwise instructed by the Joint Committee.</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</si>
  <si>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</si>
  <si>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grid electricity]
CO</t>
    </r>
    <r>
      <rPr>
        <vertAlign val="subscript"/>
        <sz val="11"/>
        <rFont val="Arial"/>
        <family val="2"/>
      </rPr>
      <t>2</t>
    </r>
    <r>
      <rPr>
        <sz val="11"/>
        <rFont val="Arial"/>
        <family val="2"/>
      </rPr>
      <t xml:space="preserve"> emission factor for consumed electricity</t>
    </r>
    <phoneticPr fontId="4"/>
  </si>
  <si>
    <t>Monitoring Spreadsheet: JCM_SA_AM001_ver01.0</t>
    <phoneticPr fontId="4"/>
  </si>
  <si>
    <t>Reference Number:</t>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</si>
  <si>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</si>
  <si>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t>mass or volume/p</t>
  </si>
  <si>
    <t>GJ/mass or volume</t>
  </si>
  <si>
    <t>Monitoring Plan Sheet (Input Sheet) [Attachment to Project Design Document]</t>
    <phoneticPr fontId="4"/>
  </si>
  <si>
    <t>Monitoring Plan Sheet (Calculation Process Sheet) [Attachment to Project Design Document]</t>
    <phoneticPr fontId="4"/>
  </si>
  <si>
    <r>
      <t xml:space="preserve">Table 1: Parameters to be monitored </t>
    </r>
    <r>
      <rPr>
        <b/>
        <i/>
        <sz val="11"/>
        <color indexed="8"/>
        <rFont val="Arial"/>
        <family val="2"/>
      </rPr>
      <t>ex post</t>
    </r>
    <phoneticPr fontId="4"/>
  </si>
  <si>
    <r>
      <t>EC</t>
    </r>
    <r>
      <rPr>
        <vertAlign val="subscript"/>
        <sz val="11"/>
        <rFont val="Arial"/>
        <family val="2"/>
      </rPr>
      <t>PJ,i,p</t>
    </r>
    <phoneticPr fontId="4"/>
  </si>
  <si>
    <r>
      <t xml:space="preserve">Power consumption of project electrolyzer during the period </t>
    </r>
    <r>
      <rPr>
        <i/>
        <sz val="11"/>
        <color theme="1"/>
        <rFont val="Arial"/>
        <family val="2"/>
      </rPr>
      <t>p</t>
    </r>
    <phoneticPr fontId="4"/>
  </si>
  <si>
    <r>
      <t>FC</t>
    </r>
    <r>
      <rPr>
        <vertAlign val="subscript"/>
        <sz val="11"/>
        <color theme="1"/>
        <rFont val="Arial"/>
        <family val="2"/>
      </rPr>
      <t>PJ,p</t>
    </r>
    <phoneticPr fontId="4"/>
  </si>
  <si>
    <r>
      <t xml:space="preserve">The amount of fuel input for power generation during monitoring period </t>
    </r>
    <r>
      <rPr>
        <i/>
        <sz val="11"/>
        <color theme="1"/>
        <rFont val="Arial"/>
        <family val="2"/>
      </rPr>
      <t>p</t>
    </r>
    <phoneticPr fontId="4"/>
  </si>
  <si>
    <r>
      <t>EG</t>
    </r>
    <r>
      <rPr>
        <vertAlign val="subscript"/>
        <sz val="11"/>
        <color theme="1"/>
        <rFont val="Arial"/>
        <family val="2"/>
      </rPr>
      <t>PJ,p</t>
    </r>
    <phoneticPr fontId="4"/>
  </si>
  <si>
    <r>
      <t xml:space="preserve">The amount of electricity generated during the monitoring period </t>
    </r>
    <r>
      <rPr>
        <i/>
        <sz val="11"/>
        <color theme="1"/>
        <rFont val="Arial"/>
        <family val="2"/>
      </rPr>
      <t>p</t>
    </r>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</si>
  <si>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</si>
  <si>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</si>
  <si>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tCO</t>
    </r>
    <r>
      <rPr>
        <vertAlign val="subscript"/>
        <sz val="11"/>
        <rFont val="Arial"/>
        <family val="2"/>
      </rPr>
      <t>2</t>
    </r>
    <r>
      <rPr>
        <sz val="11"/>
        <rFont val="Arial"/>
        <family val="2"/>
      </rPr>
      <t>/MWh</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</si>
  <si>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</si>
  <si>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</si>
  <si>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 xml:space="preserve">Specific electricity consumption of the reference electrolyzer </t>
    </r>
    <r>
      <rPr>
        <i/>
        <sz val="11"/>
        <rFont val="Arial"/>
        <family val="2"/>
      </rPr>
      <t>i</t>
    </r>
    <phoneticPr fontId="4"/>
  </si>
  <si>
    <r>
      <t xml:space="preserve">Specific electricity consumption of the project electrolyzer </t>
    </r>
    <r>
      <rPr>
        <i/>
        <sz val="11"/>
        <rFont val="Arial"/>
        <family val="2"/>
      </rPr>
      <t>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</si>
  <si>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</si>
  <si>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</si>
  <si>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</si>
  <si>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</si>
  <si>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</si>
  <si>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</si>
  <si>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</si>
  <si>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</si>
  <si>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</si>
  <si>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</si>
  <si>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t xml:space="preserve">Estimation of emissions of electrolyzer </t>
    </r>
    <r>
      <rPr>
        <b/>
        <i/>
        <sz val="11"/>
        <color theme="0"/>
        <rFont val="Arial"/>
        <family val="2"/>
      </rPr>
      <t>i</t>
    </r>
    <phoneticPr fontId="3"/>
  </si>
  <si>
    <r>
      <rPr>
        <sz val="11"/>
        <rFont val="Arial"/>
        <family val="2"/>
      </rPr>
      <t>Electrolyzer</t>
    </r>
    <r>
      <rPr>
        <i/>
        <sz val="11"/>
        <rFont val="Arial"/>
        <family val="2"/>
      </rPr>
      <t xml:space="preserve"> i</t>
    </r>
    <phoneticPr fontId="4"/>
  </si>
  <si>
    <r>
      <t>EF</t>
    </r>
    <r>
      <rPr>
        <vertAlign val="subscript"/>
        <sz val="11"/>
        <color theme="1"/>
        <rFont val="Arial"/>
        <family val="2"/>
      </rPr>
      <t>elec</t>
    </r>
    <phoneticPr fontId="4"/>
  </si>
  <si>
    <r>
      <t>η</t>
    </r>
    <r>
      <rPr>
        <vertAlign val="subscript"/>
        <sz val="11"/>
        <color theme="1"/>
        <rFont val="Arial"/>
        <family val="2"/>
      </rPr>
      <t>elec</t>
    </r>
    <phoneticPr fontId="4"/>
  </si>
  <si>
    <r>
      <t>NCV</t>
    </r>
    <r>
      <rPr>
        <vertAlign val="subscript"/>
        <sz val="11"/>
        <color theme="1"/>
        <rFont val="Arial"/>
        <family val="2"/>
      </rPr>
      <t>fuel</t>
    </r>
    <phoneticPr fontId="4"/>
  </si>
  <si>
    <r>
      <t>EF</t>
    </r>
    <r>
      <rPr>
        <vertAlign val="subscript"/>
        <sz val="11"/>
        <color theme="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</si>
  <si>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</si>
  <si>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</si>
  <si>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</si>
  <si>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Power consumption of project electrolyzer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</si>
  <si>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color theme="1"/>
        <rFont val="Arial"/>
        <family val="2"/>
      </rPr>
      <t>p</t>
    </r>
    <phoneticPr fontId="3"/>
  </si>
  <si>
    <r>
      <t xml:space="preserve">The amount of electricity generated during the monitoring period </t>
    </r>
    <r>
      <rPr>
        <i/>
        <sz val="11"/>
        <color theme="1"/>
        <rFont val="Arial"/>
        <family val="2"/>
      </rPr>
      <t>p</t>
    </r>
    <phoneticPr fontId="3"/>
  </si>
  <si>
    <r>
      <t>[For grid electricity]
CO</t>
    </r>
    <r>
      <rPr>
        <vertAlign val="subscript"/>
        <sz val="11"/>
        <color theme="1"/>
        <rFont val="Arial"/>
        <family val="2"/>
      </rPr>
      <t>2</t>
    </r>
    <r>
      <rPr>
        <sz val="11"/>
        <color theme="1"/>
        <rFont val="Arial"/>
        <family val="2"/>
      </rPr>
      <t xml:space="preserve"> emission factor for consumed electricity</t>
    </r>
    <phoneticPr fontId="4"/>
  </si>
  <si>
    <r>
      <t>[For captive electricity]
CO</t>
    </r>
    <r>
      <rPr>
        <vertAlign val="subscript"/>
        <sz val="11"/>
        <color theme="1"/>
        <rFont val="Arial"/>
        <family val="2"/>
      </rPr>
      <t>2</t>
    </r>
    <r>
      <rPr>
        <sz val="11"/>
        <color theme="1"/>
        <rFont val="Arial"/>
        <family val="2"/>
      </rPr>
      <t xml:space="preserve"> emission factor for consumed electricity</t>
    </r>
    <phoneticPr fontId="4"/>
  </si>
  <si>
    <r>
      <t>CO</t>
    </r>
    <r>
      <rPr>
        <vertAlign val="subscript"/>
        <sz val="11"/>
        <color theme="1"/>
        <rFont val="Arial"/>
        <family val="2"/>
      </rPr>
      <t>2</t>
    </r>
    <r>
      <rPr>
        <sz val="11"/>
        <color theme="1"/>
        <rFont val="Arial"/>
        <family val="2"/>
      </rPr>
      <t xml:space="preserve"> emission factor of consumed fuel</t>
    </r>
    <phoneticPr fontId="4"/>
  </si>
  <si>
    <r>
      <t xml:space="preserve">Reference emissions of project electrolyzer </t>
    </r>
    <r>
      <rPr>
        <i/>
        <sz val="11"/>
        <rFont val="Arial"/>
        <family val="2"/>
      </rPr>
      <t>i</t>
    </r>
    <r>
      <rPr>
        <sz val="11"/>
        <rFont val="Arial"/>
        <family val="2"/>
      </rPr>
      <t xml:space="preserve"> during the period </t>
    </r>
    <r>
      <rPr>
        <i/>
        <sz val="11"/>
        <rFont val="Arial"/>
        <family val="2"/>
      </rPr>
      <t>p</t>
    </r>
    <phoneticPr fontId="3"/>
  </si>
  <si>
    <r>
      <t xml:space="preserve">Project emissions of project electrolyzer </t>
    </r>
    <r>
      <rPr>
        <i/>
        <sz val="11"/>
        <rFont val="Arial"/>
        <family val="2"/>
      </rPr>
      <t>i</t>
    </r>
    <r>
      <rPr>
        <sz val="11"/>
        <rFont val="Arial"/>
        <family val="2"/>
      </rPr>
      <t xml:space="preserve"> during the period </t>
    </r>
    <r>
      <rPr>
        <i/>
        <sz val="11"/>
        <rFont val="Arial"/>
        <family val="2"/>
      </rPr>
      <t>p</t>
    </r>
    <phoneticPr fontId="3"/>
  </si>
  <si>
    <r>
      <t>Emissions reductions by 
the project electrolyzer</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</si>
  <si>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/p</t>
    </r>
    <phoneticPr fontId="3"/>
  </si>
  <si>
    <t>Input on "MPS
(input_separate)"</t>
  </si>
  <si>
    <r>
      <t>SEC</t>
    </r>
    <r>
      <rPr>
        <vertAlign val="subscript"/>
        <sz val="11"/>
        <rFont val="Arial"/>
        <family val="2"/>
      </rPr>
      <t>RE,i</t>
    </r>
    <phoneticPr fontId="4"/>
  </si>
  <si>
    <r>
      <t>SEC</t>
    </r>
    <r>
      <rPr>
        <vertAlign val="subscript"/>
        <sz val="11"/>
        <rFont val="Arial"/>
        <family val="2"/>
      </rPr>
      <t>PJ,i</t>
    </r>
    <phoneticPr fontId="4"/>
  </si>
  <si>
    <t>Monitoring Structure Sheet [Attachment to Project Design Document]</t>
  </si>
  <si>
    <t>Responsible personnel</t>
  </si>
  <si>
    <t>Role</t>
  </si>
  <si>
    <t>Input on "MRS
(input_separate)"</t>
    <phoneticPr fontId="3"/>
  </si>
  <si>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</si>
  <si>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</si>
  <si>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</si>
  <si>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</si>
  <si>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</si>
  <si>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</si>
  <si>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</si>
  <si>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t xml:space="preserve">Calculation of emissions of electrolyzer </t>
    </r>
    <r>
      <rPr>
        <b/>
        <i/>
        <sz val="11"/>
        <color theme="0"/>
        <rFont val="Arial"/>
        <family val="2"/>
      </rPr>
      <t>i</t>
    </r>
    <phoneticPr fontId="3"/>
  </si>
  <si>
    <t>Monitoring period</t>
    <phoneticPr fontId="4"/>
  </si>
  <si>
    <t>(k)</t>
    <phoneticPr fontId="4"/>
  </si>
  <si>
    <t>Monitored Values</t>
    <phoneticPr fontId="4"/>
  </si>
  <si>
    <t>Monitored/
estimated values</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</si>
</sst>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_ ;[Red]\-#,##0.000\ "/>
    <numFmt numFmtId="177" formatCode="#,##0_ ;[Red]\-#,##0\ "/>
    <numFmt numFmtId="178" formatCode="#,##0.00_ ;[Red]\-#,##0.00\ "/>
    <numFmt numFmtId="179" formatCode="#,##0.0_ ;[Red]\-#,##0.0\ "/>
  </numFmts>
  <fonts count="3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sz val="11"/>
      <color theme="1"/>
      <name val="Arial"/>
      <family val="2"/>
    </font>
    <font>
      <b/>
      <sz val="11"/>
      <color theme="1"/>
      <name val="Arial"/>
      <family val="2"/>
    </font>
    <font>
      <b/>
      <i/>
      <sz val="11"/>
      <color indexed="9"/>
      <name val="Arial"/>
      <family val="2"/>
    </font>
    <font>
      <b/>
      <sz val="11"/>
      <color theme="0"/>
      <name val="Arial"/>
      <family val="2"/>
    </font>
    <font>
      <sz val="11"/>
      <color theme="0"/>
      <name val="Arial"/>
      <family val="2"/>
    </font>
    <font>
      <b/>
      <sz val="11"/>
      <name val="Arial"/>
      <family val="2"/>
    </font>
    <font>
      <sz val="11"/>
      <color rgb="FF000000"/>
      <name val="Arial"/>
      <family val="2"/>
    </font>
    <font>
      <vertAlign val="superscript"/>
      <sz val="11"/>
      <color indexed="8"/>
      <name val="Arial"/>
      <family val="2"/>
    </font>
    <font>
      <vertAlign val="subscript"/>
      <sz val="11"/>
      <color theme="1"/>
      <name val="Arial"/>
      <family val="2"/>
    </font>
    <font>
      <i/>
      <sz val="11"/>
      <color theme="1"/>
      <name val="Arial"/>
      <family val="2"/>
    </font>
    <font>
      <sz val="11"/>
      <name val="ＭＳ Ｐゴシック"/>
      <family val="3"/>
      <charset val="128"/>
      <scheme val="minor"/>
    </font>
    <font>
      <b/>
      <i/>
      <sz val="11"/>
      <color theme="0"/>
      <name val="Arial"/>
      <family val="2"/>
    </font>
    <font>
      <sz val="11"/>
      <name val="Arial Unicode MS"/>
      <family val="3"/>
      <charset val="128"/>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3" tint="-0.249977111117893"/>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indexed="23"/>
      </left>
      <right style="thin">
        <color theme="1" tint="0.34998626667073579"/>
      </right>
      <top style="thin">
        <color indexed="23"/>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40"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6" fillId="5" borderId="9" xfId="0" applyFont="1" applyFill="1" applyBorder="1">
      <alignment vertical="center"/>
    </xf>
    <xf numFmtId="0" fontId="2" fillId="5" borderId="9" xfId="0" applyFont="1" applyFill="1" applyBorder="1">
      <alignment vertical="center"/>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shrinkToFit="1"/>
    </xf>
    <xf numFmtId="0" fontId="2" fillId="7" borderId="9" xfId="0" applyFont="1" applyFill="1" applyBorder="1">
      <alignment vertical="center"/>
    </xf>
    <xf numFmtId="0" fontId="2" fillId="0" borderId="9" xfId="0" applyFont="1" applyBorder="1" applyAlignment="1">
      <alignment horizontal="center" vertical="center"/>
    </xf>
    <xf numFmtId="0" fontId="2" fillId="0" borderId="9" xfId="0" applyFont="1" applyFill="1" applyBorder="1" applyAlignment="1">
      <alignment horizontal="center" vertical="center"/>
    </xf>
    <xf numFmtId="0" fontId="2" fillId="3" borderId="9" xfId="0" applyFont="1" applyFill="1" applyBorder="1">
      <alignment vertical="center"/>
    </xf>
    <xf numFmtId="0" fontId="2" fillId="7" borderId="9" xfId="0" applyFont="1" applyFill="1" applyBorder="1" applyAlignment="1">
      <alignment vertical="center"/>
    </xf>
    <xf numFmtId="0" fontId="8" fillId="0" borderId="9" xfId="0" applyFont="1" applyBorder="1" applyAlignment="1">
      <alignment horizontal="center" vertical="center"/>
    </xf>
    <xf numFmtId="0" fontId="6" fillId="5" borderId="11" xfId="0" applyFont="1" applyFill="1" applyBorder="1">
      <alignment vertical="center"/>
    </xf>
    <xf numFmtId="0" fontId="2" fillId="5" borderId="10" xfId="0" applyFont="1" applyFill="1" applyBorder="1">
      <alignment vertical="center"/>
    </xf>
    <xf numFmtId="0" fontId="2" fillId="5" borderId="12" xfId="0" applyFont="1" applyFill="1" applyBorder="1">
      <alignment vertical="center"/>
    </xf>
    <xf numFmtId="0" fontId="2" fillId="7" borderId="11" xfId="0" applyFont="1" applyFill="1" applyBorder="1" applyAlignment="1">
      <alignment vertical="center"/>
    </xf>
    <xf numFmtId="0" fontId="2" fillId="7" borderId="10" xfId="0" applyFont="1" applyFill="1" applyBorder="1">
      <alignment vertical="center"/>
    </xf>
    <xf numFmtId="0" fontId="2" fillId="7" borderId="11" xfId="0" applyFont="1" applyFill="1" applyBorder="1">
      <alignment vertical="center"/>
    </xf>
    <xf numFmtId="0" fontId="8" fillId="0" borderId="2" xfId="0" applyFont="1" applyBorder="1" applyProtection="1">
      <alignment vertical="center"/>
      <protection locked="0"/>
    </xf>
    <xf numFmtId="176" fontId="8" fillId="4" borderId="1" xfId="1" applyNumberFormat="1" applyFont="1" applyFill="1" applyBorder="1" applyProtection="1">
      <alignment vertical="center"/>
      <protection locked="0"/>
    </xf>
    <xf numFmtId="0" fontId="14" fillId="0" borderId="1" xfId="0" applyFont="1" applyFill="1" applyBorder="1" applyAlignment="1" applyProtection="1">
      <alignment vertical="center" wrapText="1"/>
      <protection locked="0"/>
    </xf>
    <xf numFmtId="0" fontId="14" fillId="4" borderId="1" xfId="0" applyFont="1" applyFill="1" applyBorder="1" applyAlignment="1" applyProtection="1">
      <alignment vertical="center" wrapText="1"/>
      <protection locked="0"/>
    </xf>
    <xf numFmtId="178" fontId="14" fillId="4" borderId="1" xfId="1" applyNumberFormat="1" applyFont="1" applyFill="1" applyBorder="1" applyProtection="1">
      <alignment vertical="center"/>
      <protection locked="0"/>
    </xf>
    <xf numFmtId="0" fontId="8" fillId="8" borderId="13" xfId="0" applyFont="1" applyFill="1" applyBorder="1" applyAlignment="1">
      <alignment horizontal="center" vertical="center"/>
    </xf>
    <xf numFmtId="0" fontId="8" fillId="8"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6" borderId="0" xfId="0" applyFont="1" applyFill="1" applyAlignment="1" applyProtection="1">
      <alignment vertical="center"/>
    </xf>
    <xf numFmtId="0" fontId="6" fillId="6" borderId="0" xfId="0" applyFont="1" applyFill="1" applyAlignment="1" applyProtection="1">
      <alignment vertical="center"/>
    </xf>
    <xf numFmtId="0" fontId="6" fillId="6" borderId="0" xfId="0" applyFont="1" applyFill="1" applyAlignment="1" applyProtection="1">
      <alignment horizontal="right" vertical="center"/>
    </xf>
    <xf numFmtId="0" fontId="7" fillId="0" borderId="0" xfId="0" applyFont="1" applyFill="1" applyBorder="1" applyProtection="1">
      <alignment vertical="center"/>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0" fontId="14" fillId="3" borderId="1" xfId="0" applyFont="1" applyFill="1" applyBorder="1" applyAlignment="1" applyProtection="1">
      <alignment vertical="center" wrapText="1"/>
    </xf>
    <xf numFmtId="177" fontId="14" fillId="3" borderId="1" xfId="1" applyNumberFormat="1" applyFont="1" applyFill="1" applyBorder="1" applyAlignment="1" applyProtection="1">
      <alignment horizontal="center" vertical="center"/>
    </xf>
    <xf numFmtId="0" fontId="14" fillId="3" borderId="1" xfId="0" applyFont="1" applyFill="1" applyBorder="1" applyAlignment="1" applyProtection="1">
      <alignment vertical="center"/>
    </xf>
    <xf numFmtId="0" fontId="14" fillId="3" borderId="1" xfId="0" quotePrefix="1" applyFont="1" applyFill="1" applyBorder="1" applyAlignment="1" applyProtection="1">
      <alignment horizontal="center" vertical="center"/>
    </xf>
    <xf numFmtId="0" fontId="2" fillId="0" borderId="0" xfId="0" applyFont="1" applyFill="1" applyProtection="1">
      <alignment vertical="center"/>
    </xf>
    <xf numFmtId="0" fontId="6" fillId="5" borderId="1" xfId="0" applyFont="1" applyFill="1" applyBorder="1" applyAlignment="1" applyProtection="1">
      <alignment horizontal="center" vertical="center" wrapText="1"/>
    </xf>
    <xf numFmtId="0" fontId="8" fillId="3" borderId="1" xfId="0" applyFont="1" applyFill="1" applyBorder="1" applyAlignment="1" applyProtection="1">
      <alignment vertical="center"/>
    </xf>
    <xf numFmtId="0" fontId="14" fillId="3" borderId="1" xfId="0" applyFont="1" applyFill="1" applyBorder="1" applyAlignment="1" applyProtection="1">
      <alignment vertical="center" wrapText="1"/>
    </xf>
    <xf numFmtId="176" fontId="20" fillId="3" borderId="1" xfId="1" applyNumberFormat="1" applyFont="1" applyFill="1" applyBorder="1" applyProtection="1">
      <alignment vertical="center"/>
    </xf>
    <xf numFmtId="177" fontId="20" fillId="3" borderId="1" xfId="1" applyNumberFormat="1" applyFont="1" applyFill="1" applyBorder="1" applyAlignment="1" applyProtection="1">
      <alignment horizontal="center"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5"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78" fontId="8" fillId="0" borderId="2" xfId="1" applyNumberFormat="1" applyFont="1" applyBorder="1" applyProtection="1">
      <alignmen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5" fillId="10" borderId="2" xfId="0" applyFont="1" applyFill="1" applyBorder="1" applyProtection="1">
      <alignment vertical="center"/>
    </xf>
    <xf numFmtId="0" fontId="15" fillId="5" borderId="2" xfId="0" applyFont="1" applyFill="1" applyBorder="1" applyProtection="1">
      <alignment vertical="center"/>
    </xf>
    <xf numFmtId="0" fontId="15" fillId="0" borderId="0" xfId="0" applyFont="1" applyProtection="1">
      <alignment vertical="center"/>
    </xf>
    <xf numFmtId="0" fontId="18" fillId="10" borderId="2" xfId="0" applyFont="1" applyFill="1" applyBorder="1" applyAlignment="1" applyProtection="1">
      <alignment vertical="center" wrapText="1"/>
    </xf>
    <xf numFmtId="0" fontId="10" fillId="3" borderId="2" xfId="0" applyFont="1" applyFill="1" applyBorder="1" applyProtection="1">
      <alignment vertical="center"/>
    </xf>
    <xf numFmtId="0" fontId="8" fillId="3" borderId="2" xfId="0" applyFont="1" applyFill="1" applyBorder="1" applyAlignment="1" applyProtection="1">
      <alignment horizontal="left" vertical="center"/>
    </xf>
    <xf numFmtId="0" fontId="8" fillId="3" borderId="2" xfId="0" applyFont="1" applyFill="1" applyBorder="1" applyAlignment="1" applyProtection="1">
      <alignment vertical="center" wrapText="1"/>
    </xf>
    <xf numFmtId="0" fontId="14" fillId="3" borderId="2" xfId="0" applyFont="1" applyFill="1" applyBorder="1" applyAlignment="1" applyProtection="1">
      <alignment horizontal="left" vertical="center" wrapText="1"/>
    </xf>
    <xf numFmtId="0" fontId="14" fillId="3" borderId="19" xfId="0" applyFont="1" applyFill="1" applyBorder="1" applyAlignment="1" applyProtection="1">
      <alignment horizontal="left" vertical="center" wrapText="1"/>
    </xf>
    <xf numFmtId="0" fontId="14" fillId="3" borderId="17" xfId="0" applyFont="1" applyFill="1" applyBorder="1" applyAlignment="1" applyProtection="1">
      <alignment vertical="center" wrapText="1"/>
    </xf>
    <xf numFmtId="0" fontId="14" fillId="3" borderId="18" xfId="0" applyFont="1" applyFill="1" applyBorder="1" applyAlignment="1" applyProtection="1">
      <alignment vertical="center" wrapText="1"/>
    </xf>
    <xf numFmtId="0" fontId="8" fillId="3" borderId="18" xfId="0" applyFont="1" applyFill="1" applyBorder="1" applyAlignment="1" applyProtection="1">
      <alignment vertical="center" wrapText="1"/>
    </xf>
    <xf numFmtId="0" fontId="14" fillId="3" borderId="20"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0" fontId="18" fillId="10" borderId="2" xfId="0" applyFont="1" applyFill="1" applyBorder="1" applyAlignment="1" applyProtection="1">
      <alignment vertical="center" wrapText="1"/>
    </xf>
    <xf numFmtId="178" fontId="20" fillId="9" borderId="2" xfId="1" applyNumberFormat="1" applyFont="1" applyFill="1" applyBorder="1" applyProtection="1">
      <alignment vertical="center"/>
    </xf>
    <xf numFmtId="178" fontId="20" fillId="9" borderId="2" xfId="0" applyNumberFormat="1" applyFont="1" applyFill="1" applyBorder="1" applyProtection="1">
      <alignment vertical="center"/>
    </xf>
    <xf numFmtId="176" fontId="14" fillId="9" borderId="2" xfId="1" applyNumberFormat="1" applyFont="1" applyFill="1" applyBorder="1" applyProtection="1">
      <alignment vertical="center"/>
    </xf>
    <xf numFmtId="176" fontId="20" fillId="9" borderId="2" xfId="0" applyNumberFormat="1" applyFont="1" applyFill="1" applyBorder="1" applyProtection="1">
      <alignment vertical="center"/>
    </xf>
    <xf numFmtId="179" fontId="20" fillId="9" borderId="2" xfId="0" applyNumberFormat="1" applyFont="1" applyFill="1" applyBorder="1" applyProtection="1">
      <alignment vertical="center"/>
    </xf>
    <xf numFmtId="178" fontId="8" fillId="3" borderId="2" xfId="0" applyNumberFormat="1" applyFont="1" applyFill="1" applyBorder="1" applyAlignment="1" applyProtection="1">
      <alignment horizontal="right" vertical="center"/>
    </xf>
    <xf numFmtId="178" fontId="8" fillId="3" borderId="2" xfId="0" applyNumberFormat="1" applyFont="1" applyFill="1" applyBorder="1" applyProtection="1">
      <alignment vertical="center"/>
    </xf>
    <xf numFmtId="0" fontId="19" fillId="3" borderId="2" xfId="0" applyFont="1" applyFill="1" applyBorder="1" applyAlignment="1" applyProtection="1">
      <alignment horizontal="right" vertical="center"/>
    </xf>
    <xf numFmtId="0" fontId="8" fillId="3" borderId="2" xfId="0" applyFont="1" applyFill="1" applyBorder="1" applyAlignment="1" applyProtection="1">
      <alignment horizontal="right" vertical="center"/>
    </xf>
    <xf numFmtId="178" fontId="8" fillId="0" borderId="2" xfId="0" applyNumberFormat="1" applyFont="1" applyFill="1" applyBorder="1" applyProtection="1">
      <alignment vertical="center"/>
      <protection locked="0"/>
    </xf>
    <xf numFmtId="176" fontId="8" fillId="4" borderId="1" xfId="1" applyNumberFormat="1" applyFont="1" applyFill="1" applyBorder="1" applyAlignment="1" applyProtection="1">
      <alignment vertical="center"/>
      <protection locked="0"/>
    </xf>
    <xf numFmtId="176" fontId="8" fillId="0" borderId="1" xfId="0" applyNumberFormat="1" applyFont="1" applyFill="1" applyBorder="1" applyProtection="1">
      <alignment vertical="center"/>
      <protection locked="0"/>
    </xf>
    <xf numFmtId="179" fontId="8" fillId="0" borderId="1" xfId="0" applyNumberFormat="1" applyFont="1" applyFill="1" applyBorder="1" applyProtection="1">
      <alignment vertical="center"/>
      <protection locked="0"/>
    </xf>
    <xf numFmtId="178" fontId="8" fillId="0" borderId="1" xfId="0" applyNumberFormat="1" applyFont="1" applyFill="1" applyBorder="1" applyProtection="1">
      <alignment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5" borderId="11" xfId="0" applyFont="1" applyFill="1" applyBorder="1" applyAlignment="1">
      <alignment horizontal="center" vertical="center"/>
    </xf>
    <xf numFmtId="178" fontId="8" fillId="0" borderId="21" xfId="3" applyNumberFormat="1" applyFont="1" applyFill="1" applyBorder="1">
      <alignment vertical="center"/>
    </xf>
    <xf numFmtId="0" fontId="6" fillId="5" borderId="12" xfId="0" applyFont="1" applyFill="1" applyBorder="1">
      <alignment vertical="center"/>
    </xf>
    <xf numFmtId="178" fontId="8" fillId="0" borderId="10" xfId="3" applyNumberFormat="1" applyFont="1" applyFill="1" applyBorder="1">
      <alignment vertical="center"/>
    </xf>
    <xf numFmtId="0" fontId="8" fillId="0" borderId="23" xfId="0" applyFont="1" applyBorder="1" applyAlignment="1">
      <alignment horizontal="center" vertical="center"/>
    </xf>
    <xf numFmtId="178" fontId="8" fillId="0" borderId="21" xfId="3" applyNumberFormat="1" applyFont="1" applyBorder="1">
      <alignment vertical="center"/>
    </xf>
    <xf numFmtId="0" fontId="0" fillId="0" borderId="0" xfId="0" applyProtection="1">
      <alignment vertical="center"/>
    </xf>
    <xf numFmtId="0" fontId="6" fillId="5"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176" fontId="8" fillId="3" borderId="1" xfId="1" applyNumberFormat="1" applyFont="1" applyFill="1" applyBorder="1" applyAlignment="1" applyProtection="1">
      <alignment vertical="center"/>
    </xf>
    <xf numFmtId="176" fontId="8" fillId="3" borderId="1" xfId="1" applyNumberFormat="1" applyFont="1" applyFill="1" applyBorder="1" applyProtection="1">
      <alignment vertical="center"/>
    </xf>
    <xf numFmtId="179" fontId="8" fillId="3" borderId="1" xfId="0" applyNumberFormat="1" applyFont="1" applyFill="1" applyBorder="1" applyProtection="1">
      <alignment vertical="center"/>
    </xf>
    <xf numFmtId="178" fontId="8" fillId="3" borderId="1" xfId="0" applyNumberFormat="1" applyFont="1" applyFill="1" applyBorder="1" applyProtection="1">
      <alignment vertical="center"/>
    </xf>
    <xf numFmtId="176" fontId="8" fillId="3" borderId="1" xfId="0" applyNumberFormat="1" applyFont="1" applyFill="1" applyBorder="1" applyProtection="1">
      <alignment vertical="center"/>
    </xf>
    <xf numFmtId="0" fontId="8" fillId="0" borderId="1" xfId="0" quotePrefix="1" applyFont="1" applyFill="1" applyBorder="1" applyAlignment="1" applyProtection="1">
      <alignment horizontal="center" vertical="center" wrapText="1"/>
      <protection locked="0"/>
    </xf>
    <xf numFmtId="0" fontId="14" fillId="0" borderId="1" xfId="0" quotePrefix="1"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shrinkToFit="1"/>
      <protection locked="0"/>
    </xf>
    <xf numFmtId="0" fontId="14" fillId="0" borderId="8"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8" fillId="0" borderId="1" xfId="0" quotePrefix="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4" fillId="3" borderId="1" xfId="0" applyFont="1" applyFill="1" applyBorder="1" applyAlignment="1" applyProtection="1">
      <alignment vertical="center" wrapText="1"/>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 xfId="0" applyFont="1" applyFill="1" applyBorder="1" applyAlignment="1" applyProtection="1">
      <alignment vertical="center" wrapText="1"/>
    </xf>
    <xf numFmtId="0" fontId="2" fillId="0" borderId="1" xfId="0" applyFont="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center" vertical="center"/>
    </xf>
    <xf numFmtId="0" fontId="6" fillId="5" borderId="4" xfId="0" applyFont="1" applyFill="1" applyBorder="1" applyAlignment="1" applyProtection="1">
      <alignment horizontal="center" vertical="center"/>
    </xf>
    <xf numFmtId="38" fontId="27" fillId="4" borderId="5" xfId="1" applyFont="1" applyFill="1" applyBorder="1" applyAlignment="1" applyProtection="1">
      <alignment horizontal="right" vertical="center"/>
    </xf>
    <xf numFmtId="38" fontId="27" fillId="4" borderId="6" xfId="1" applyFont="1" applyFill="1" applyBorder="1" applyAlignment="1" applyProtection="1">
      <alignment horizontal="right" vertical="center"/>
    </xf>
    <xf numFmtId="0" fontId="17" fillId="5" borderId="14" xfId="0" applyFont="1" applyFill="1" applyBorder="1" applyAlignment="1" applyProtection="1">
      <alignment horizontal="left" vertical="top" wrapText="1"/>
    </xf>
    <xf numFmtId="0" fontId="17" fillId="5" borderId="15" xfId="0" applyFont="1" applyFill="1" applyBorder="1" applyAlignment="1" applyProtection="1">
      <alignment horizontal="left" vertical="top" wrapText="1"/>
    </xf>
    <xf numFmtId="0" fontId="17" fillId="5" borderId="16" xfId="0" applyFont="1" applyFill="1" applyBorder="1" applyAlignment="1" applyProtection="1">
      <alignment horizontal="left" vertical="top" wrapText="1"/>
    </xf>
    <xf numFmtId="0" fontId="18" fillId="10" borderId="2" xfId="0" applyFont="1" applyFill="1" applyBorder="1" applyAlignment="1" applyProtection="1">
      <alignment vertical="center" wrapText="1"/>
    </xf>
    <xf numFmtId="0" fontId="6" fillId="5" borderId="14" xfId="0" applyFont="1" applyFill="1" applyBorder="1" applyAlignment="1" applyProtection="1">
      <alignment horizontal="left" vertical="top" wrapText="1"/>
    </xf>
    <xf numFmtId="0" fontId="6" fillId="5" borderId="15" xfId="0" applyFont="1" applyFill="1" applyBorder="1" applyAlignment="1" applyProtection="1">
      <alignment horizontal="left" vertical="top" wrapText="1"/>
    </xf>
    <xf numFmtId="0" fontId="6" fillId="5" borderId="16" xfId="0" applyFont="1" applyFill="1" applyBorder="1" applyAlignment="1" applyProtection="1">
      <alignment horizontal="left" vertical="top" wrapText="1"/>
    </xf>
    <xf numFmtId="0" fontId="5" fillId="6" borderId="0" xfId="0" applyFont="1" applyFill="1" applyAlignment="1">
      <alignment vertical="center"/>
    </xf>
    <xf numFmtId="0" fontId="8" fillId="8" borderId="13" xfId="0" applyFont="1" applyFill="1" applyBorder="1" applyAlignment="1">
      <alignment horizontal="center" vertical="center"/>
    </xf>
    <xf numFmtId="0" fontId="24" fillId="0" borderId="13" xfId="0" applyFont="1" applyBorder="1" applyAlignment="1">
      <alignment vertical="center"/>
    </xf>
    <xf numFmtId="0" fontId="2" fillId="8" borderId="13" xfId="0" applyFont="1" applyFill="1" applyBorder="1" applyAlignment="1">
      <alignment horizontal="center" vertical="center"/>
    </xf>
    <xf numFmtId="0" fontId="0" fillId="0" borderId="13" xfId="0" applyFont="1" applyBorder="1" applyAlignment="1">
      <alignment vertical="center"/>
    </xf>
    <xf numFmtId="177" fontId="8" fillId="8" borderId="13" xfId="0" applyNumberFormat="1" applyFont="1" applyFill="1" applyBorder="1" applyAlignment="1">
      <alignment horizontal="center" vertical="center"/>
    </xf>
    <xf numFmtId="177" fontId="24" fillId="0" borderId="13" xfId="0" applyNumberFormat="1" applyFont="1" applyBorder="1" applyAlignment="1">
      <alignment horizontal="center" vertical="center"/>
    </xf>
    <xf numFmtId="0" fontId="5" fillId="6" borderId="0" xfId="0" applyFont="1" applyFill="1" applyAlignment="1" applyProtection="1">
      <alignment horizontal="left" vertical="center"/>
    </xf>
    <xf numFmtId="0" fontId="2" fillId="3" borderId="8"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xf numFmtId="0" fontId="14" fillId="3" borderId="7"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xf>
    <xf numFmtId="0" fontId="8" fillId="3" borderId="1" xfId="0" quotePrefix="1" applyFont="1" applyFill="1" applyBorder="1" applyAlignment="1" applyProtection="1">
      <alignment horizontal="left" vertical="center" wrapText="1"/>
    </xf>
  </cellXfs>
  <cellStyles count="4">
    <cellStyle name="40% - アクセント 6 2" xfId="2"/>
    <cellStyle name="桁区切り" xfId="1" builtinId="6"/>
    <cellStyle name="桁区切り [0.00]" xfId="3"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2"/>
  <sheetViews>
    <sheetView showGridLines="0" tabSelected="1" view="pageBreakPreview" zoomScale="60" zoomScaleNormal="70" workbookViewId="0"/>
  </sheetViews>
  <sheetFormatPr defaultColWidth="9" defaultRowHeight="14.25"/>
  <cols>
    <col min="1" max="1" width="3.625" style="33" customWidth="1"/>
    <col min="2" max="2" width="15.625" style="33" customWidth="1"/>
    <col min="3" max="3" width="16.875" style="33" customWidth="1"/>
    <col min="4" max="4" width="32.25" style="33" customWidth="1"/>
    <col min="5" max="5" width="20.625" style="33" customWidth="1"/>
    <col min="6" max="6" width="13.125" style="33" customWidth="1"/>
    <col min="7" max="7" width="15.5" style="33" customWidth="1"/>
    <col min="8" max="8" width="21.375" style="33" customWidth="1"/>
    <col min="9" max="9" width="63.5" style="33" customWidth="1"/>
    <col min="10" max="10" width="15.75" style="33" customWidth="1"/>
    <col min="11" max="11" width="16.375" style="33" customWidth="1"/>
    <col min="12" max="16384" width="9" style="33"/>
  </cols>
  <sheetData>
    <row r="1" spans="1:11" ht="18" customHeight="1">
      <c r="K1" s="34" t="s">
        <v>107</v>
      </c>
    </row>
    <row r="2" spans="1:11" ht="18" customHeight="1">
      <c r="K2" s="34" t="s">
        <v>108</v>
      </c>
    </row>
    <row r="3" spans="1:11" ht="27.95" customHeight="1">
      <c r="A3" s="35" t="s">
        <v>112</v>
      </c>
      <c r="B3" s="36"/>
      <c r="C3" s="36"/>
      <c r="D3" s="36"/>
      <c r="E3" s="36"/>
      <c r="F3" s="36"/>
      <c r="G3" s="36"/>
      <c r="H3" s="36"/>
      <c r="I3" s="36"/>
      <c r="J3" s="36"/>
      <c r="K3" s="37"/>
    </row>
    <row r="5" spans="1:11" ht="18.95" customHeight="1">
      <c r="A5" s="38" t="s">
        <v>114</v>
      </c>
      <c r="B5" s="38"/>
    </row>
    <row r="6" spans="1:11" ht="18.95" customHeight="1">
      <c r="A6" s="38"/>
      <c r="B6" s="47" t="s">
        <v>30</v>
      </c>
      <c r="C6" s="47" t="s">
        <v>31</v>
      </c>
      <c r="D6" s="47" t="s">
        <v>32</v>
      </c>
      <c r="E6" s="47" t="s">
        <v>33</v>
      </c>
      <c r="F6" s="47" t="s">
        <v>34</v>
      </c>
      <c r="G6" s="47" t="s">
        <v>35</v>
      </c>
      <c r="H6" s="47" t="s">
        <v>36</v>
      </c>
      <c r="I6" s="47" t="s">
        <v>37</v>
      </c>
      <c r="J6" s="47" t="s">
        <v>38</v>
      </c>
      <c r="K6" s="47" t="s">
        <v>39</v>
      </c>
    </row>
    <row r="7" spans="1:11" s="39" customFormat="1" ht="39" customHeight="1">
      <c r="B7" s="47" t="s">
        <v>40</v>
      </c>
      <c r="C7" s="47" t="s">
        <v>41</v>
      </c>
      <c r="D7" s="47" t="s">
        <v>42</v>
      </c>
      <c r="E7" s="47" t="s">
        <v>43</v>
      </c>
      <c r="F7" s="47" t="s">
        <v>44</v>
      </c>
      <c r="G7" s="47" t="s">
        <v>45</v>
      </c>
      <c r="H7" s="47" t="s">
        <v>46</v>
      </c>
      <c r="I7" s="47" t="s">
        <v>47</v>
      </c>
      <c r="J7" s="47" t="s">
        <v>48</v>
      </c>
      <c r="K7" s="47" t="s">
        <v>49</v>
      </c>
    </row>
    <row r="8" spans="1:11" ht="140.1" customHeight="1">
      <c r="B8" s="40" t="s">
        <v>0</v>
      </c>
      <c r="C8" s="41" t="s">
        <v>115</v>
      </c>
      <c r="D8" s="49" t="s">
        <v>116</v>
      </c>
      <c r="E8" s="43" t="s">
        <v>66</v>
      </c>
      <c r="F8" s="44" t="s">
        <v>1</v>
      </c>
      <c r="G8" s="27" t="s">
        <v>22</v>
      </c>
      <c r="H8" s="27" t="s">
        <v>23</v>
      </c>
      <c r="I8" s="28" t="s">
        <v>93</v>
      </c>
      <c r="J8" s="28" t="s">
        <v>24</v>
      </c>
      <c r="K8" s="28" t="s">
        <v>157</v>
      </c>
    </row>
    <row r="9" spans="1:11" ht="60" customHeight="1">
      <c r="B9" s="45" t="s">
        <v>69</v>
      </c>
      <c r="C9" s="49" t="s">
        <v>117</v>
      </c>
      <c r="D9" s="49" t="s">
        <v>118</v>
      </c>
      <c r="E9" s="29"/>
      <c r="F9" s="49" t="s">
        <v>110</v>
      </c>
      <c r="G9" s="27" t="s">
        <v>70</v>
      </c>
      <c r="H9" s="27" t="s">
        <v>71</v>
      </c>
      <c r="I9" s="28" t="s">
        <v>72</v>
      </c>
      <c r="J9" s="28" t="s">
        <v>73</v>
      </c>
      <c r="K9" s="28" t="s">
        <v>79</v>
      </c>
    </row>
    <row r="10" spans="1:11" ht="140.1" customHeight="1">
      <c r="B10" s="45" t="s">
        <v>74</v>
      </c>
      <c r="C10" s="49" t="s">
        <v>119</v>
      </c>
      <c r="D10" s="49" t="s">
        <v>120</v>
      </c>
      <c r="E10" s="29"/>
      <c r="F10" s="44" t="s">
        <v>75</v>
      </c>
      <c r="G10" s="27" t="s">
        <v>76</v>
      </c>
      <c r="H10" s="27" t="s">
        <v>77</v>
      </c>
      <c r="I10" s="28" t="s">
        <v>92</v>
      </c>
      <c r="J10" s="28" t="s">
        <v>78</v>
      </c>
      <c r="K10" s="28" t="s">
        <v>79</v>
      </c>
    </row>
    <row r="11" spans="1:11" ht="13.7" customHeight="1">
      <c r="A11" s="46"/>
    </row>
    <row r="12" spans="1:11" ht="20.100000000000001" customHeight="1">
      <c r="A12" s="38" t="s">
        <v>121</v>
      </c>
    </row>
    <row r="13" spans="1:11" ht="20.100000000000001" customHeight="1">
      <c r="A13" s="46"/>
      <c r="B13" s="47" t="s">
        <v>50</v>
      </c>
      <c r="C13" s="117" t="s">
        <v>31</v>
      </c>
      <c r="D13" s="117"/>
      <c r="E13" s="47" t="s">
        <v>32</v>
      </c>
      <c r="F13" s="47" t="s">
        <v>33</v>
      </c>
      <c r="G13" s="117" t="s">
        <v>34</v>
      </c>
      <c r="H13" s="117"/>
      <c r="I13" s="117"/>
      <c r="J13" s="117" t="s">
        <v>51</v>
      </c>
      <c r="K13" s="117"/>
    </row>
    <row r="14" spans="1:11" ht="39" customHeight="1">
      <c r="A14" s="46"/>
      <c r="B14" s="47" t="s">
        <v>41</v>
      </c>
      <c r="C14" s="117" t="s">
        <v>42</v>
      </c>
      <c r="D14" s="117"/>
      <c r="E14" s="47" t="s">
        <v>43</v>
      </c>
      <c r="F14" s="47" t="s">
        <v>44</v>
      </c>
      <c r="G14" s="117" t="s">
        <v>46</v>
      </c>
      <c r="H14" s="117"/>
      <c r="I14" s="117"/>
      <c r="J14" s="117" t="s">
        <v>49</v>
      </c>
      <c r="K14" s="117"/>
    </row>
    <row r="15" spans="1:11" ht="60" customHeight="1">
      <c r="A15" s="46"/>
      <c r="B15" s="48" t="s">
        <v>122</v>
      </c>
      <c r="C15" s="118" t="s">
        <v>106</v>
      </c>
      <c r="D15" s="118"/>
      <c r="E15" s="92"/>
      <c r="F15" s="41" t="s">
        <v>123</v>
      </c>
      <c r="G15" s="119" t="s">
        <v>104</v>
      </c>
      <c r="H15" s="120"/>
      <c r="I15" s="120"/>
      <c r="J15" s="121"/>
      <c r="K15" s="122"/>
    </row>
    <row r="16" spans="1:11" ht="60" customHeight="1">
      <c r="A16" s="46"/>
      <c r="B16" s="48" t="s">
        <v>122</v>
      </c>
      <c r="C16" s="123" t="s">
        <v>124</v>
      </c>
      <c r="D16" s="123"/>
      <c r="E16" s="50">
        <f>IF(ISERROR(3.6*(100/E21)*E23),0,3.6*(100/E21)*E23)</f>
        <v>0</v>
      </c>
      <c r="F16" s="41" t="s">
        <v>123</v>
      </c>
      <c r="G16" s="120" t="s">
        <v>97</v>
      </c>
      <c r="H16" s="120"/>
      <c r="I16" s="120"/>
      <c r="J16" s="115" t="s">
        <v>86</v>
      </c>
      <c r="K16" s="116"/>
    </row>
    <row r="17" spans="1:11" ht="60" customHeight="1">
      <c r="A17" s="46"/>
      <c r="B17" s="48" t="s">
        <v>122</v>
      </c>
      <c r="C17" s="123" t="s">
        <v>125</v>
      </c>
      <c r="D17" s="123"/>
      <c r="E17" s="50">
        <f>IF(ISERROR(E9*E22*E23/E10),0,E9*E22*E23/E10)</f>
        <v>0</v>
      </c>
      <c r="F17" s="41" t="s">
        <v>123</v>
      </c>
      <c r="G17" s="120" t="s">
        <v>80</v>
      </c>
      <c r="H17" s="120"/>
      <c r="I17" s="120"/>
      <c r="J17" s="115" t="s">
        <v>86</v>
      </c>
      <c r="K17" s="116"/>
    </row>
    <row r="18" spans="1:11" ht="140.1" customHeight="1">
      <c r="A18" s="46"/>
      <c r="B18" s="48" t="s">
        <v>122</v>
      </c>
      <c r="C18" s="118" t="s">
        <v>109</v>
      </c>
      <c r="D18" s="118"/>
      <c r="E18" s="26"/>
      <c r="F18" s="41" t="s">
        <v>123</v>
      </c>
      <c r="G18" s="128" t="s">
        <v>105</v>
      </c>
      <c r="H18" s="128"/>
      <c r="I18" s="128"/>
      <c r="J18" s="115"/>
      <c r="K18" s="116"/>
    </row>
    <row r="19" spans="1:11" ht="60" customHeight="1">
      <c r="A19" s="46"/>
      <c r="B19" s="48" t="s">
        <v>158</v>
      </c>
      <c r="C19" s="118" t="s">
        <v>126</v>
      </c>
      <c r="D19" s="118"/>
      <c r="E19" s="51" t="s">
        <v>67</v>
      </c>
      <c r="F19" s="41" t="s">
        <v>94</v>
      </c>
      <c r="G19" s="120" t="s">
        <v>56</v>
      </c>
      <c r="H19" s="120"/>
      <c r="I19" s="120"/>
      <c r="J19" s="124" t="s">
        <v>157</v>
      </c>
      <c r="K19" s="125"/>
    </row>
    <row r="20" spans="1:11" ht="60" customHeight="1">
      <c r="A20" s="46"/>
      <c r="B20" s="48" t="s">
        <v>159</v>
      </c>
      <c r="C20" s="118" t="s">
        <v>127</v>
      </c>
      <c r="D20" s="118"/>
      <c r="E20" s="51" t="s">
        <v>67</v>
      </c>
      <c r="F20" s="41" t="s">
        <v>95</v>
      </c>
      <c r="G20" s="120" t="s">
        <v>54</v>
      </c>
      <c r="H20" s="120"/>
      <c r="I20" s="120"/>
      <c r="J20" s="124" t="s">
        <v>157</v>
      </c>
      <c r="K20" s="125"/>
    </row>
    <row r="21" spans="1:11" ht="60" customHeight="1">
      <c r="A21" s="46"/>
      <c r="B21" s="48" t="s">
        <v>128</v>
      </c>
      <c r="C21" s="118" t="s">
        <v>83</v>
      </c>
      <c r="D21" s="118"/>
      <c r="E21" s="94"/>
      <c r="F21" s="52" t="s">
        <v>81</v>
      </c>
      <c r="G21" s="128" t="s">
        <v>82</v>
      </c>
      <c r="H21" s="128"/>
      <c r="I21" s="128"/>
      <c r="J21" s="127"/>
      <c r="K21" s="127"/>
    </row>
    <row r="22" spans="1:11" ht="99.95" customHeight="1">
      <c r="A22" s="46"/>
      <c r="B22" s="48" t="s">
        <v>129</v>
      </c>
      <c r="C22" s="118" t="s">
        <v>84</v>
      </c>
      <c r="D22" s="118"/>
      <c r="E22" s="95"/>
      <c r="F22" s="52" t="s">
        <v>111</v>
      </c>
      <c r="G22" s="128" t="s">
        <v>96</v>
      </c>
      <c r="H22" s="128"/>
      <c r="I22" s="128"/>
      <c r="J22" s="127"/>
      <c r="K22" s="127"/>
    </row>
    <row r="23" spans="1:11" ht="99.95" customHeight="1">
      <c r="A23" s="46"/>
      <c r="B23" s="48" t="s">
        <v>130</v>
      </c>
      <c r="C23" s="118" t="s">
        <v>131</v>
      </c>
      <c r="D23" s="118"/>
      <c r="E23" s="93"/>
      <c r="F23" s="52" t="s">
        <v>132</v>
      </c>
      <c r="G23" s="128" t="s">
        <v>85</v>
      </c>
      <c r="H23" s="128"/>
      <c r="I23" s="128"/>
      <c r="J23" s="127"/>
      <c r="K23" s="127"/>
    </row>
    <row r="24" spans="1:11">
      <c r="A24" s="46"/>
    </row>
    <row r="25" spans="1:11" ht="16.5">
      <c r="A25" s="53" t="s">
        <v>133</v>
      </c>
      <c r="B25" s="53"/>
    </row>
    <row r="26" spans="1:11" ht="20.25" customHeight="1" thickBot="1">
      <c r="B26" s="129" t="s">
        <v>134</v>
      </c>
      <c r="C26" s="130"/>
      <c r="D26" s="54" t="s">
        <v>2</v>
      </c>
    </row>
    <row r="27" spans="1:11" ht="19.5" thickBot="1">
      <c r="B27" s="131">
        <f>ROUNDDOWN('MPS(calc_process)'!G6,0)</f>
        <v>0</v>
      </c>
      <c r="C27" s="132"/>
      <c r="D27" s="55" t="s">
        <v>135</v>
      </c>
    </row>
    <row r="28" spans="1:11" ht="20.100000000000001" customHeight="1">
      <c r="B28" s="56"/>
      <c r="C28" s="56"/>
      <c r="F28" s="57"/>
      <c r="G28" s="57"/>
    </row>
    <row r="29" spans="1:11" ht="18.95" customHeight="1">
      <c r="A29" s="38" t="s">
        <v>3</v>
      </c>
    </row>
    <row r="30" spans="1:11" ht="18" customHeight="1">
      <c r="B30" s="58" t="s">
        <v>4</v>
      </c>
      <c r="C30" s="126" t="s">
        <v>5</v>
      </c>
      <c r="D30" s="126"/>
      <c r="E30" s="126"/>
      <c r="F30" s="126"/>
      <c r="G30" s="126"/>
      <c r="H30" s="126"/>
      <c r="I30" s="126"/>
      <c r="J30" s="59"/>
    </row>
    <row r="31" spans="1:11" ht="18" customHeight="1">
      <c r="B31" s="58" t="s">
        <v>6</v>
      </c>
      <c r="C31" s="126" t="s">
        <v>20</v>
      </c>
      <c r="D31" s="126"/>
      <c r="E31" s="126"/>
      <c r="F31" s="126"/>
      <c r="G31" s="126"/>
      <c r="H31" s="126"/>
      <c r="I31" s="126"/>
      <c r="J31" s="59"/>
    </row>
    <row r="32" spans="1:11" ht="18" customHeight="1">
      <c r="B32" s="58" t="s">
        <v>7</v>
      </c>
      <c r="C32" s="126" t="s">
        <v>21</v>
      </c>
      <c r="D32" s="126"/>
      <c r="E32" s="126"/>
      <c r="F32" s="126"/>
      <c r="G32" s="126"/>
      <c r="H32" s="126"/>
      <c r="I32" s="126"/>
      <c r="J32" s="59"/>
    </row>
  </sheetData>
  <sheetProtection algorithmName="SHA-512" hashValue="DtOyWBca4gVRkQZgwSEjJtThySxecl8OYRXAb3Wxm8qnZAOcJhzhDYMPuPZ3moQnDYTY2JLo9vfI5NZU+QLmyg==" saltValue="VymDg1Zey2qN4HGTNzVNVg==" spinCount="100000" sheet="1" objects="1" scenarios="1" formatCells="0" formatRows="0"/>
  <mergeCells count="38">
    <mergeCell ref="C18:D18"/>
    <mergeCell ref="G18:I18"/>
    <mergeCell ref="C32:I32"/>
    <mergeCell ref="C30:I30"/>
    <mergeCell ref="C20:D20"/>
    <mergeCell ref="G20:I20"/>
    <mergeCell ref="B26:C26"/>
    <mergeCell ref="B27:C27"/>
    <mergeCell ref="C23:D23"/>
    <mergeCell ref="G23:I23"/>
    <mergeCell ref="J20:K20"/>
    <mergeCell ref="C31:I31"/>
    <mergeCell ref="C19:D19"/>
    <mergeCell ref="G19:I19"/>
    <mergeCell ref="J19:K19"/>
    <mergeCell ref="J23:K23"/>
    <mergeCell ref="C21:D21"/>
    <mergeCell ref="G21:I21"/>
    <mergeCell ref="J21:K21"/>
    <mergeCell ref="C22:D22"/>
    <mergeCell ref="G22:I22"/>
    <mergeCell ref="J22:K22"/>
    <mergeCell ref="J18:K18"/>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s>
  <phoneticPr fontId="4"/>
  <pageMargins left="0.70866141732283472" right="0.70866141732283472" top="0.74803149606299213" bottom="0.74803149606299213" header="0.31496062992125984" footer="0.31496062992125984"/>
  <pageSetup paperSize="9"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7"/>
  <sheetViews>
    <sheetView showGridLines="0" view="pageBreakPreview" zoomScale="70" zoomScaleNormal="80" zoomScaleSheetLayoutView="70" workbookViewId="0"/>
  </sheetViews>
  <sheetFormatPr defaultColWidth="9" defaultRowHeight="14.25"/>
  <cols>
    <col min="1" max="1" width="12" style="61" customWidth="1"/>
    <col min="2" max="2" width="13.75" style="61" customWidth="1"/>
    <col min="3" max="17" width="17.625" style="61" customWidth="1"/>
    <col min="18" max="16384" width="9" style="61"/>
  </cols>
  <sheetData>
    <row r="1" spans="1:17">
      <c r="Q1" s="62" t="str">
        <f>'MPS(input)'!K1</f>
        <v>Monitoring Spreadsheet: JCM_SA_AM001_ver01.0</v>
      </c>
    </row>
    <row r="2" spans="1:17">
      <c r="Q2" s="62" t="str">
        <f>'MPS(input)'!K2</f>
        <v>Reference Number:</v>
      </c>
    </row>
    <row r="3" spans="1:17" s="65" customFormat="1" ht="13.9" customHeight="1">
      <c r="A3" s="63"/>
      <c r="B3" s="64"/>
      <c r="C3" s="137" t="s">
        <v>136</v>
      </c>
      <c r="D3" s="138"/>
      <c r="E3" s="139"/>
      <c r="F3" s="137" t="s">
        <v>137</v>
      </c>
      <c r="G3" s="138"/>
      <c r="H3" s="138"/>
      <c r="I3" s="138"/>
      <c r="J3" s="138"/>
      <c r="K3" s="138"/>
      <c r="L3" s="138"/>
      <c r="M3" s="138"/>
      <c r="N3" s="139"/>
      <c r="O3" s="133" t="s">
        <v>138</v>
      </c>
      <c r="P3" s="134"/>
      <c r="Q3" s="135"/>
    </row>
    <row r="4" spans="1:17" ht="18.75">
      <c r="A4" s="66" t="s">
        <v>57</v>
      </c>
      <c r="B4" s="67" t="s">
        <v>139</v>
      </c>
      <c r="C4" s="68" t="s">
        <v>115</v>
      </c>
      <c r="D4" s="42" t="s">
        <v>117</v>
      </c>
      <c r="E4" s="42" t="s">
        <v>119</v>
      </c>
      <c r="F4" s="44" t="s">
        <v>140</v>
      </c>
      <c r="G4" s="44" t="s">
        <v>140</v>
      </c>
      <c r="H4" s="44" t="s">
        <v>140</v>
      </c>
      <c r="I4" s="44" t="s">
        <v>140</v>
      </c>
      <c r="J4" s="48" t="s">
        <v>158</v>
      </c>
      <c r="K4" s="48" t="s">
        <v>159</v>
      </c>
      <c r="L4" s="44" t="s">
        <v>141</v>
      </c>
      <c r="M4" s="44" t="s">
        <v>142</v>
      </c>
      <c r="N4" s="44" t="s">
        <v>143</v>
      </c>
      <c r="O4" s="68" t="s">
        <v>144</v>
      </c>
      <c r="P4" s="68" t="s">
        <v>145</v>
      </c>
      <c r="Q4" s="68" t="s">
        <v>146</v>
      </c>
    </row>
    <row r="5" spans="1:17" ht="148.9" customHeight="1">
      <c r="A5" s="66" t="s">
        <v>58</v>
      </c>
      <c r="B5" s="69" t="s">
        <v>65</v>
      </c>
      <c r="C5" s="41" t="s">
        <v>147</v>
      </c>
      <c r="D5" s="70" t="s">
        <v>148</v>
      </c>
      <c r="E5" s="71" t="s">
        <v>149</v>
      </c>
      <c r="F5" s="72" t="s">
        <v>150</v>
      </c>
      <c r="G5" s="73" t="s">
        <v>124</v>
      </c>
      <c r="H5" s="73" t="s">
        <v>125</v>
      </c>
      <c r="I5" s="73" t="s">
        <v>151</v>
      </c>
      <c r="J5" s="74" t="s">
        <v>126</v>
      </c>
      <c r="K5" s="74" t="s">
        <v>127</v>
      </c>
      <c r="L5" s="73" t="s">
        <v>89</v>
      </c>
      <c r="M5" s="73" t="s">
        <v>90</v>
      </c>
      <c r="N5" s="75" t="s">
        <v>152</v>
      </c>
      <c r="O5" s="76" t="s">
        <v>153</v>
      </c>
      <c r="P5" s="76" t="s">
        <v>154</v>
      </c>
      <c r="Q5" s="76" t="s">
        <v>155</v>
      </c>
    </row>
    <row r="6" spans="1:17" ht="18.75">
      <c r="A6" s="66" t="s">
        <v>59</v>
      </c>
      <c r="B6" s="77" t="s">
        <v>60</v>
      </c>
      <c r="C6" s="78" t="s">
        <v>61</v>
      </c>
      <c r="D6" s="79" t="s">
        <v>110</v>
      </c>
      <c r="E6" s="78" t="s">
        <v>87</v>
      </c>
      <c r="F6" s="79" t="s">
        <v>123</v>
      </c>
      <c r="G6" s="79" t="s">
        <v>123</v>
      </c>
      <c r="H6" s="79" t="s">
        <v>123</v>
      </c>
      <c r="I6" s="79" t="s">
        <v>123</v>
      </c>
      <c r="J6" s="79" t="s">
        <v>95</v>
      </c>
      <c r="K6" s="79" t="s">
        <v>95</v>
      </c>
      <c r="L6" s="80" t="s">
        <v>91</v>
      </c>
      <c r="M6" s="80" t="s">
        <v>111</v>
      </c>
      <c r="N6" s="80" t="s">
        <v>132</v>
      </c>
      <c r="O6" s="77" t="s">
        <v>156</v>
      </c>
      <c r="P6" s="77" t="s">
        <v>156</v>
      </c>
      <c r="Q6" s="77" t="s">
        <v>156</v>
      </c>
    </row>
    <row r="7" spans="1:17">
      <c r="A7" s="136" t="s">
        <v>62</v>
      </c>
      <c r="B7" s="25">
        <v>1</v>
      </c>
      <c r="C7" s="60"/>
      <c r="D7" s="82">
        <f>'MPS(input)'!$E$9</f>
        <v>0</v>
      </c>
      <c r="E7" s="83">
        <f>'MPS(input)'!$E$10</f>
        <v>0</v>
      </c>
      <c r="F7" s="84">
        <f>'MPS(input)'!$E$15</f>
        <v>0</v>
      </c>
      <c r="G7" s="85">
        <f>'MPS(input)'!$E$16</f>
        <v>0</v>
      </c>
      <c r="H7" s="85">
        <f>'MPS(input)'!$E$17</f>
        <v>0</v>
      </c>
      <c r="I7" s="85">
        <f>'MPS(input)'!$E$18</f>
        <v>0</v>
      </c>
      <c r="J7" s="91"/>
      <c r="K7" s="91"/>
      <c r="L7" s="86">
        <f>'MPS(input)'!$E$21</f>
        <v>0</v>
      </c>
      <c r="M7" s="83">
        <f>'MPS(input)'!$E$22</f>
        <v>0</v>
      </c>
      <c r="N7" s="85">
        <f>'MPS(input)'!$E$23</f>
        <v>0</v>
      </c>
      <c r="O7" s="87">
        <f>IF(ISERROR(C7*(J7/K7)*SMALL(F7:I7,COUNTIF(F7:I7,0)+1)),0,(C7*(J7/K7)*SMALL(F7:I7,COUNTIF(F7:I7,0)+1)))</f>
        <v>0</v>
      </c>
      <c r="P7" s="87">
        <f>IF(ISERROR(C7*SMALL(F7:I7,COUNTIF(F7:I7,0)+1)),0,(C7*SMALL(F7:I7,COUNTIF(F7:I7,0)+1)))</f>
        <v>0</v>
      </c>
      <c r="Q7" s="88">
        <f>O7-P7</f>
        <v>0</v>
      </c>
    </row>
    <row r="8" spans="1:17">
      <c r="A8" s="136"/>
      <c r="B8" s="25">
        <v>2</v>
      </c>
      <c r="C8" s="60"/>
      <c r="D8" s="82">
        <f>'MPS(input)'!$E$9</f>
        <v>0</v>
      </c>
      <c r="E8" s="83">
        <f>'MPS(input)'!$E$10</f>
        <v>0</v>
      </c>
      <c r="F8" s="84">
        <f>'MPS(input)'!$E$15</f>
        <v>0</v>
      </c>
      <c r="G8" s="85">
        <f>'MPS(input)'!$E$16</f>
        <v>0</v>
      </c>
      <c r="H8" s="85">
        <f>'MPS(input)'!$E$17</f>
        <v>0</v>
      </c>
      <c r="I8" s="85">
        <f>'MPS(input)'!$E$18</f>
        <v>0</v>
      </c>
      <c r="J8" s="91"/>
      <c r="K8" s="91"/>
      <c r="L8" s="86">
        <f>'MPS(input)'!$E$21</f>
        <v>0</v>
      </c>
      <c r="M8" s="83">
        <f>'MPS(input)'!$E$22</f>
        <v>0</v>
      </c>
      <c r="N8" s="85">
        <f>'MPS(input)'!$E$23</f>
        <v>0</v>
      </c>
      <c r="O8" s="87">
        <f t="shared" ref="O8:O26" si="0">IF(ISERROR(C8*(J8/K8)*SMALL(F8:I8,COUNTIF(F8:I8,0)+1)),0,(C8*(J8/K8)*SMALL(F8:I8,COUNTIF(F8:I8,0)+1)))</f>
        <v>0</v>
      </c>
      <c r="P8" s="87">
        <f t="shared" ref="P8:P26" si="1">IF(ISERROR(C8*SMALL(F8:I8,COUNTIF(F8:I8,0)+1)),0,(C8*SMALL(F8:I8,COUNTIF(F8:I8,0)+1)))</f>
        <v>0</v>
      </c>
      <c r="Q8" s="88">
        <f t="shared" ref="Q8:Q26" si="2">O8-P8</f>
        <v>0</v>
      </c>
    </row>
    <row r="9" spans="1:17">
      <c r="A9" s="136"/>
      <c r="B9" s="25">
        <v>3</v>
      </c>
      <c r="C9" s="60"/>
      <c r="D9" s="82">
        <f>'MPS(input)'!$E$9</f>
        <v>0</v>
      </c>
      <c r="E9" s="83">
        <f>'MPS(input)'!$E$10</f>
        <v>0</v>
      </c>
      <c r="F9" s="84">
        <f>'MPS(input)'!$E$15</f>
        <v>0</v>
      </c>
      <c r="G9" s="85">
        <f>'MPS(input)'!$E$16</f>
        <v>0</v>
      </c>
      <c r="H9" s="85">
        <f>'MPS(input)'!$E$17</f>
        <v>0</v>
      </c>
      <c r="I9" s="85">
        <f>'MPS(input)'!$E$18</f>
        <v>0</v>
      </c>
      <c r="J9" s="91"/>
      <c r="K9" s="91"/>
      <c r="L9" s="86">
        <f>'MPS(input)'!$E$21</f>
        <v>0</v>
      </c>
      <c r="M9" s="83">
        <f>'MPS(input)'!$E$22</f>
        <v>0</v>
      </c>
      <c r="N9" s="85">
        <f>'MPS(input)'!$E$23</f>
        <v>0</v>
      </c>
      <c r="O9" s="87">
        <f t="shared" si="0"/>
        <v>0</v>
      </c>
      <c r="P9" s="87">
        <f t="shared" si="1"/>
        <v>0</v>
      </c>
      <c r="Q9" s="88">
        <f t="shared" si="2"/>
        <v>0</v>
      </c>
    </row>
    <row r="10" spans="1:17">
      <c r="A10" s="136"/>
      <c r="B10" s="25">
        <v>4</v>
      </c>
      <c r="C10" s="60"/>
      <c r="D10" s="82">
        <f>'MPS(input)'!$E$9</f>
        <v>0</v>
      </c>
      <c r="E10" s="83">
        <f>'MPS(input)'!$E$10</f>
        <v>0</v>
      </c>
      <c r="F10" s="84">
        <f>'MPS(input)'!$E$15</f>
        <v>0</v>
      </c>
      <c r="G10" s="85">
        <f>'MPS(input)'!$E$16</f>
        <v>0</v>
      </c>
      <c r="H10" s="85">
        <f>'MPS(input)'!$E$17</f>
        <v>0</v>
      </c>
      <c r="I10" s="85">
        <f>'MPS(input)'!$E$18</f>
        <v>0</v>
      </c>
      <c r="J10" s="91"/>
      <c r="K10" s="91"/>
      <c r="L10" s="86">
        <f>'MPS(input)'!$E$21</f>
        <v>0</v>
      </c>
      <c r="M10" s="83">
        <f>'MPS(input)'!$E$22</f>
        <v>0</v>
      </c>
      <c r="N10" s="85">
        <f>'MPS(input)'!$E$23</f>
        <v>0</v>
      </c>
      <c r="O10" s="87">
        <f t="shared" si="0"/>
        <v>0</v>
      </c>
      <c r="P10" s="87">
        <f t="shared" si="1"/>
        <v>0</v>
      </c>
      <c r="Q10" s="88">
        <f t="shared" si="2"/>
        <v>0</v>
      </c>
    </row>
    <row r="11" spans="1:17">
      <c r="A11" s="136"/>
      <c r="B11" s="25">
        <v>5</v>
      </c>
      <c r="C11" s="60"/>
      <c r="D11" s="82">
        <f>'MPS(input)'!$E$9</f>
        <v>0</v>
      </c>
      <c r="E11" s="83">
        <f>'MPS(input)'!$E$10</f>
        <v>0</v>
      </c>
      <c r="F11" s="84">
        <f>'MPS(input)'!$E$15</f>
        <v>0</v>
      </c>
      <c r="G11" s="85">
        <f>'MPS(input)'!$E$16</f>
        <v>0</v>
      </c>
      <c r="H11" s="85">
        <f>'MPS(input)'!$E$17</f>
        <v>0</v>
      </c>
      <c r="I11" s="85">
        <f>'MPS(input)'!$E$18</f>
        <v>0</v>
      </c>
      <c r="J11" s="91"/>
      <c r="K11" s="91"/>
      <c r="L11" s="86">
        <f>'MPS(input)'!$E$21</f>
        <v>0</v>
      </c>
      <c r="M11" s="83">
        <f>'MPS(input)'!$E$22</f>
        <v>0</v>
      </c>
      <c r="N11" s="85">
        <f>'MPS(input)'!$E$23</f>
        <v>0</v>
      </c>
      <c r="O11" s="87">
        <f t="shared" si="0"/>
        <v>0</v>
      </c>
      <c r="P11" s="87">
        <f t="shared" si="1"/>
        <v>0</v>
      </c>
      <c r="Q11" s="88">
        <f t="shared" si="2"/>
        <v>0</v>
      </c>
    </row>
    <row r="12" spans="1:17">
      <c r="A12" s="136"/>
      <c r="B12" s="25">
        <v>6</v>
      </c>
      <c r="C12" s="60"/>
      <c r="D12" s="82">
        <f>'MPS(input)'!$E$9</f>
        <v>0</v>
      </c>
      <c r="E12" s="83">
        <f>'MPS(input)'!$E$10</f>
        <v>0</v>
      </c>
      <c r="F12" s="84">
        <f>'MPS(input)'!$E$15</f>
        <v>0</v>
      </c>
      <c r="G12" s="85">
        <f>'MPS(input)'!$E$16</f>
        <v>0</v>
      </c>
      <c r="H12" s="85">
        <f>'MPS(input)'!$E$17</f>
        <v>0</v>
      </c>
      <c r="I12" s="85">
        <f>'MPS(input)'!$E$18</f>
        <v>0</v>
      </c>
      <c r="J12" s="91"/>
      <c r="K12" s="91"/>
      <c r="L12" s="86">
        <f>'MPS(input)'!$E$21</f>
        <v>0</v>
      </c>
      <c r="M12" s="83">
        <f>'MPS(input)'!$E$22</f>
        <v>0</v>
      </c>
      <c r="N12" s="85">
        <f>'MPS(input)'!$E$23</f>
        <v>0</v>
      </c>
      <c r="O12" s="87">
        <f t="shared" si="0"/>
        <v>0</v>
      </c>
      <c r="P12" s="87">
        <f t="shared" si="1"/>
        <v>0</v>
      </c>
      <c r="Q12" s="88">
        <f t="shared" si="2"/>
        <v>0</v>
      </c>
    </row>
    <row r="13" spans="1:17">
      <c r="A13" s="136"/>
      <c r="B13" s="25">
        <v>7</v>
      </c>
      <c r="C13" s="60"/>
      <c r="D13" s="82">
        <f>'MPS(input)'!$E$9</f>
        <v>0</v>
      </c>
      <c r="E13" s="83">
        <f>'MPS(input)'!$E$10</f>
        <v>0</v>
      </c>
      <c r="F13" s="84">
        <f>'MPS(input)'!$E$15</f>
        <v>0</v>
      </c>
      <c r="G13" s="85">
        <f>'MPS(input)'!$E$16</f>
        <v>0</v>
      </c>
      <c r="H13" s="85">
        <f>'MPS(input)'!$E$17</f>
        <v>0</v>
      </c>
      <c r="I13" s="85">
        <f>'MPS(input)'!$E$18</f>
        <v>0</v>
      </c>
      <c r="J13" s="91"/>
      <c r="K13" s="91"/>
      <c r="L13" s="86">
        <f>'MPS(input)'!$E$21</f>
        <v>0</v>
      </c>
      <c r="M13" s="83">
        <f>'MPS(input)'!$E$22</f>
        <v>0</v>
      </c>
      <c r="N13" s="85">
        <f>'MPS(input)'!$E$23</f>
        <v>0</v>
      </c>
      <c r="O13" s="87">
        <f t="shared" si="0"/>
        <v>0</v>
      </c>
      <c r="P13" s="87">
        <f t="shared" si="1"/>
        <v>0</v>
      </c>
      <c r="Q13" s="88">
        <f t="shared" si="2"/>
        <v>0</v>
      </c>
    </row>
    <row r="14" spans="1:17">
      <c r="A14" s="136"/>
      <c r="B14" s="25">
        <v>8</v>
      </c>
      <c r="C14" s="60"/>
      <c r="D14" s="82">
        <f>'MPS(input)'!$E$9</f>
        <v>0</v>
      </c>
      <c r="E14" s="83">
        <f>'MPS(input)'!$E$10</f>
        <v>0</v>
      </c>
      <c r="F14" s="84">
        <f>'MPS(input)'!$E$15</f>
        <v>0</v>
      </c>
      <c r="G14" s="85">
        <f>'MPS(input)'!$E$16</f>
        <v>0</v>
      </c>
      <c r="H14" s="85">
        <f>'MPS(input)'!$E$17</f>
        <v>0</v>
      </c>
      <c r="I14" s="85">
        <f>'MPS(input)'!$E$18</f>
        <v>0</v>
      </c>
      <c r="J14" s="91"/>
      <c r="K14" s="91"/>
      <c r="L14" s="86">
        <f>'MPS(input)'!$E$21</f>
        <v>0</v>
      </c>
      <c r="M14" s="83">
        <f>'MPS(input)'!$E$22</f>
        <v>0</v>
      </c>
      <c r="N14" s="85">
        <f>'MPS(input)'!$E$23</f>
        <v>0</v>
      </c>
      <c r="O14" s="87">
        <f t="shared" si="0"/>
        <v>0</v>
      </c>
      <c r="P14" s="87">
        <f t="shared" si="1"/>
        <v>0</v>
      </c>
      <c r="Q14" s="88">
        <f t="shared" si="2"/>
        <v>0</v>
      </c>
    </row>
    <row r="15" spans="1:17">
      <c r="A15" s="136"/>
      <c r="B15" s="25">
        <v>9</v>
      </c>
      <c r="C15" s="60"/>
      <c r="D15" s="82">
        <f>'MPS(input)'!$E$9</f>
        <v>0</v>
      </c>
      <c r="E15" s="83">
        <f>'MPS(input)'!$E$10</f>
        <v>0</v>
      </c>
      <c r="F15" s="84">
        <f>'MPS(input)'!$E$15</f>
        <v>0</v>
      </c>
      <c r="G15" s="85">
        <f>'MPS(input)'!$E$16</f>
        <v>0</v>
      </c>
      <c r="H15" s="85">
        <f>'MPS(input)'!$E$17</f>
        <v>0</v>
      </c>
      <c r="I15" s="85">
        <f>'MPS(input)'!$E$18</f>
        <v>0</v>
      </c>
      <c r="J15" s="91"/>
      <c r="K15" s="91"/>
      <c r="L15" s="86">
        <f>'MPS(input)'!$E$21</f>
        <v>0</v>
      </c>
      <c r="M15" s="83">
        <f>'MPS(input)'!$E$22</f>
        <v>0</v>
      </c>
      <c r="N15" s="85">
        <f>'MPS(input)'!$E$23</f>
        <v>0</v>
      </c>
      <c r="O15" s="87">
        <f t="shared" si="0"/>
        <v>0</v>
      </c>
      <c r="P15" s="87">
        <f t="shared" si="1"/>
        <v>0</v>
      </c>
      <c r="Q15" s="88">
        <f t="shared" si="2"/>
        <v>0</v>
      </c>
    </row>
    <row r="16" spans="1:17">
      <c r="A16" s="136"/>
      <c r="B16" s="25">
        <v>10</v>
      </c>
      <c r="C16" s="60"/>
      <c r="D16" s="82">
        <f>'MPS(input)'!$E$9</f>
        <v>0</v>
      </c>
      <c r="E16" s="83">
        <f>'MPS(input)'!$E$10</f>
        <v>0</v>
      </c>
      <c r="F16" s="84">
        <f>'MPS(input)'!$E$15</f>
        <v>0</v>
      </c>
      <c r="G16" s="85">
        <f>'MPS(input)'!$E$16</f>
        <v>0</v>
      </c>
      <c r="H16" s="85">
        <f>'MPS(input)'!$E$17</f>
        <v>0</v>
      </c>
      <c r="I16" s="85">
        <f>'MPS(input)'!$E$18</f>
        <v>0</v>
      </c>
      <c r="J16" s="91"/>
      <c r="K16" s="91"/>
      <c r="L16" s="86">
        <f>'MPS(input)'!$E$21</f>
        <v>0</v>
      </c>
      <c r="M16" s="83">
        <f>'MPS(input)'!$E$22</f>
        <v>0</v>
      </c>
      <c r="N16" s="85">
        <f>'MPS(input)'!$E$23</f>
        <v>0</v>
      </c>
      <c r="O16" s="87">
        <f t="shared" si="0"/>
        <v>0</v>
      </c>
      <c r="P16" s="87">
        <f t="shared" si="1"/>
        <v>0</v>
      </c>
      <c r="Q16" s="88">
        <f t="shared" si="2"/>
        <v>0</v>
      </c>
    </row>
    <row r="17" spans="1:17">
      <c r="A17" s="136"/>
      <c r="B17" s="25">
        <v>11</v>
      </c>
      <c r="C17" s="60"/>
      <c r="D17" s="82">
        <f>'MPS(input)'!$E$9</f>
        <v>0</v>
      </c>
      <c r="E17" s="83">
        <f>'MPS(input)'!$E$10</f>
        <v>0</v>
      </c>
      <c r="F17" s="84">
        <f>'MPS(input)'!$E$15</f>
        <v>0</v>
      </c>
      <c r="G17" s="85">
        <f>'MPS(input)'!$E$16</f>
        <v>0</v>
      </c>
      <c r="H17" s="85">
        <f>'MPS(input)'!$E$17</f>
        <v>0</v>
      </c>
      <c r="I17" s="85">
        <f>'MPS(input)'!$E$18</f>
        <v>0</v>
      </c>
      <c r="J17" s="91"/>
      <c r="K17" s="91"/>
      <c r="L17" s="86">
        <f>'MPS(input)'!$E$21</f>
        <v>0</v>
      </c>
      <c r="M17" s="83">
        <f>'MPS(input)'!$E$22</f>
        <v>0</v>
      </c>
      <c r="N17" s="85">
        <f>'MPS(input)'!$E$23</f>
        <v>0</v>
      </c>
      <c r="O17" s="87">
        <f t="shared" si="0"/>
        <v>0</v>
      </c>
      <c r="P17" s="87">
        <f t="shared" si="1"/>
        <v>0</v>
      </c>
      <c r="Q17" s="88">
        <f t="shared" si="2"/>
        <v>0</v>
      </c>
    </row>
    <row r="18" spans="1:17">
      <c r="A18" s="136"/>
      <c r="B18" s="25">
        <v>12</v>
      </c>
      <c r="C18" s="60"/>
      <c r="D18" s="82">
        <f>'MPS(input)'!$E$9</f>
        <v>0</v>
      </c>
      <c r="E18" s="83">
        <f>'MPS(input)'!$E$10</f>
        <v>0</v>
      </c>
      <c r="F18" s="84">
        <f>'MPS(input)'!$E$15</f>
        <v>0</v>
      </c>
      <c r="G18" s="85">
        <f>'MPS(input)'!$E$16</f>
        <v>0</v>
      </c>
      <c r="H18" s="85">
        <f>'MPS(input)'!$E$17</f>
        <v>0</v>
      </c>
      <c r="I18" s="85">
        <f>'MPS(input)'!$E$18</f>
        <v>0</v>
      </c>
      <c r="J18" s="91"/>
      <c r="K18" s="91"/>
      <c r="L18" s="86">
        <f>'MPS(input)'!$E$21</f>
        <v>0</v>
      </c>
      <c r="M18" s="83">
        <f>'MPS(input)'!$E$22</f>
        <v>0</v>
      </c>
      <c r="N18" s="85">
        <f>'MPS(input)'!$E$23</f>
        <v>0</v>
      </c>
      <c r="O18" s="87">
        <f t="shared" si="0"/>
        <v>0</v>
      </c>
      <c r="P18" s="87">
        <f t="shared" si="1"/>
        <v>0</v>
      </c>
      <c r="Q18" s="88">
        <f t="shared" si="2"/>
        <v>0</v>
      </c>
    </row>
    <row r="19" spans="1:17">
      <c r="A19" s="136"/>
      <c r="B19" s="25">
        <v>13</v>
      </c>
      <c r="C19" s="60"/>
      <c r="D19" s="82">
        <f>'MPS(input)'!$E$9</f>
        <v>0</v>
      </c>
      <c r="E19" s="83">
        <f>'MPS(input)'!$E$10</f>
        <v>0</v>
      </c>
      <c r="F19" s="84">
        <f>'MPS(input)'!$E$15</f>
        <v>0</v>
      </c>
      <c r="G19" s="85">
        <f>'MPS(input)'!$E$16</f>
        <v>0</v>
      </c>
      <c r="H19" s="85">
        <f>'MPS(input)'!$E$17</f>
        <v>0</v>
      </c>
      <c r="I19" s="85">
        <f>'MPS(input)'!$E$18</f>
        <v>0</v>
      </c>
      <c r="J19" s="91"/>
      <c r="K19" s="91"/>
      <c r="L19" s="86">
        <f>'MPS(input)'!$E$21</f>
        <v>0</v>
      </c>
      <c r="M19" s="83">
        <f>'MPS(input)'!$E$22</f>
        <v>0</v>
      </c>
      <c r="N19" s="85">
        <f>'MPS(input)'!$E$23</f>
        <v>0</v>
      </c>
      <c r="O19" s="87">
        <f t="shared" si="0"/>
        <v>0</v>
      </c>
      <c r="P19" s="87">
        <f t="shared" si="1"/>
        <v>0</v>
      </c>
      <c r="Q19" s="88">
        <f t="shared" si="2"/>
        <v>0</v>
      </c>
    </row>
    <row r="20" spans="1:17">
      <c r="A20" s="136"/>
      <c r="B20" s="25">
        <v>14</v>
      </c>
      <c r="C20" s="60"/>
      <c r="D20" s="82">
        <f>'MPS(input)'!$E$9</f>
        <v>0</v>
      </c>
      <c r="E20" s="83">
        <f>'MPS(input)'!$E$10</f>
        <v>0</v>
      </c>
      <c r="F20" s="84">
        <f>'MPS(input)'!$E$15</f>
        <v>0</v>
      </c>
      <c r="G20" s="85">
        <f>'MPS(input)'!$E$16</f>
        <v>0</v>
      </c>
      <c r="H20" s="85">
        <f>'MPS(input)'!$E$17</f>
        <v>0</v>
      </c>
      <c r="I20" s="85">
        <f>'MPS(input)'!$E$18</f>
        <v>0</v>
      </c>
      <c r="J20" s="91"/>
      <c r="K20" s="91"/>
      <c r="L20" s="86">
        <f>'MPS(input)'!$E$21</f>
        <v>0</v>
      </c>
      <c r="M20" s="83">
        <f>'MPS(input)'!$E$22</f>
        <v>0</v>
      </c>
      <c r="N20" s="85">
        <f>'MPS(input)'!$E$23</f>
        <v>0</v>
      </c>
      <c r="O20" s="87">
        <f t="shared" si="0"/>
        <v>0</v>
      </c>
      <c r="P20" s="87">
        <f t="shared" si="1"/>
        <v>0</v>
      </c>
      <c r="Q20" s="88">
        <f t="shared" si="2"/>
        <v>0</v>
      </c>
    </row>
    <row r="21" spans="1:17">
      <c r="A21" s="136"/>
      <c r="B21" s="25">
        <v>15</v>
      </c>
      <c r="C21" s="60"/>
      <c r="D21" s="82">
        <f>'MPS(input)'!$E$9</f>
        <v>0</v>
      </c>
      <c r="E21" s="83">
        <f>'MPS(input)'!$E$10</f>
        <v>0</v>
      </c>
      <c r="F21" s="84">
        <f>'MPS(input)'!$E$15</f>
        <v>0</v>
      </c>
      <c r="G21" s="85">
        <f>'MPS(input)'!$E$16</f>
        <v>0</v>
      </c>
      <c r="H21" s="85">
        <f>'MPS(input)'!$E$17</f>
        <v>0</v>
      </c>
      <c r="I21" s="85">
        <f>'MPS(input)'!$E$18</f>
        <v>0</v>
      </c>
      <c r="J21" s="91"/>
      <c r="K21" s="91"/>
      <c r="L21" s="86">
        <f>'MPS(input)'!$E$21</f>
        <v>0</v>
      </c>
      <c r="M21" s="83">
        <f>'MPS(input)'!$E$22</f>
        <v>0</v>
      </c>
      <c r="N21" s="85">
        <f>'MPS(input)'!$E$23</f>
        <v>0</v>
      </c>
      <c r="O21" s="87">
        <f t="shared" si="0"/>
        <v>0</v>
      </c>
      <c r="P21" s="87">
        <f t="shared" si="1"/>
        <v>0</v>
      </c>
      <c r="Q21" s="88">
        <f t="shared" si="2"/>
        <v>0</v>
      </c>
    </row>
    <row r="22" spans="1:17">
      <c r="A22" s="136"/>
      <c r="B22" s="25">
        <v>16</v>
      </c>
      <c r="C22" s="60"/>
      <c r="D22" s="82">
        <f>'MPS(input)'!$E$9</f>
        <v>0</v>
      </c>
      <c r="E22" s="83">
        <f>'MPS(input)'!$E$10</f>
        <v>0</v>
      </c>
      <c r="F22" s="84">
        <f>'MPS(input)'!$E$15</f>
        <v>0</v>
      </c>
      <c r="G22" s="85">
        <f>'MPS(input)'!$E$16</f>
        <v>0</v>
      </c>
      <c r="H22" s="85">
        <f>'MPS(input)'!$E$17</f>
        <v>0</v>
      </c>
      <c r="I22" s="85">
        <f>'MPS(input)'!$E$18</f>
        <v>0</v>
      </c>
      <c r="J22" s="91"/>
      <c r="K22" s="91"/>
      <c r="L22" s="86">
        <f>'MPS(input)'!$E$21</f>
        <v>0</v>
      </c>
      <c r="M22" s="83">
        <f>'MPS(input)'!$E$22</f>
        <v>0</v>
      </c>
      <c r="N22" s="85">
        <f>'MPS(input)'!$E$23</f>
        <v>0</v>
      </c>
      <c r="O22" s="87">
        <f t="shared" si="0"/>
        <v>0</v>
      </c>
      <c r="P22" s="87">
        <f t="shared" si="1"/>
        <v>0</v>
      </c>
      <c r="Q22" s="88">
        <f t="shared" si="2"/>
        <v>0</v>
      </c>
    </row>
    <row r="23" spans="1:17">
      <c r="A23" s="136"/>
      <c r="B23" s="25">
        <v>17</v>
      </c>
      <c r="C23" s="60"/>
      <c r="D23" s="82">
        <f>'MPS(input)'!$E$9</f>
        <v>0</v>
      </c>
      <c r="E23" s="83">
        <f>'MPS(input)'!$E$10</f>
        <v>0</v>
      </c>
      <c r="F23" s="84">
        <f>'MPS(input)'!$E$15</f>
        <v>0</v>
      </c>
      <c r="G23" s="85">
        <f>'MPS(input)'!$E$16</f>
        <v>0</v>
      </c>
      <c r="H23" s="85">
        <f>'MPS(input)'!$E$17</f>
        <v>0</v>
      </c>
      <c r="I23" s="85">
        <f>'MPS(input)'!$E$18</f>
        <v>0</v>
      </c>
      <c r="J23" s="91"/>
      <c r="K23" s="91"/>
      <c r="L23" s="86">
        <f>'MPS(input)'!$E$21</f>
        <v>0</v>
      </c>
      <c r="M23" s="83">
        <f>'MPS(input)'!$E$22</f>
        <v>0</v>
      </c>
      <c r="N23" s="85">
        <f>'MPS(input)'!$E$23</f>
        <v>0</v>
      </c>
      <c r="O23" s="87">
        <f t="shared" si="0"/>
        <v>0</v>
      </c>
      <c r="P23" s="87">
        <f t="shared" si="1"/>
        <v>0</v>
      </c>
      <c r="Q23" s="88">
        <f t="shared" si="2"/>
        <v>0</v>
      </c>
    </row>
    <row r="24" spans="1:17">
      <c r="A24" s="136"/>
      <c r="B24" s="25">
        <v>18</v>
      </c>
      <c r="C24" s="60"/>
      <c r="D24" s="82">
        <f>'MPS(input)'!$E$9</f>
        <v>0</v>
      </c>
      <c r="E24" s="83">
        <f>'MPS(input)'!$E$10</f>
        <v>0</v>
      </c>
      <c r="F24" s="84">
        <f>'MPS(input)'!$E$15</f>
        <v>0</v>
      </c>
      <c r="G24" s="85">
        <f>'MPS(input)'!$E$16</f>
        <v>0</v>
      </c>
      <c r="H24" s="85">
        <f>'MPS(input)'!$E$17</f>
        <v>0</v>
      </c>
      <c r="I24" s="85">
        <f>'MPS(input)'!$E$18</f>
        <v>0</v>
      </c>
      <c r="J24" s="91"/>
      <c r="K24" s="91"/>
      <c r="L24" s="86">
        <f>'MPS(input)'!$E$21</f>
        <v>0</v>
      </c>
      <c r="M24" s="83">
        <f>'MPS(input)'!$E$22</f>
        <v>0</v>
      </c>
      <c r="N24" s="85">
        <f>'MPS(input)'!$E$23</f>
        <v>0</v>
      </c>
      <c r="O24" s="87">
        <f t="shared" si="0"/>
        <v>0</v>
      </c>
      <c r="P24" s="87">
        <f t="shared" si="1"/>
        <v>0</v>
      </c>
      <c r="Q24" s="88">
        <f t="shared" si="2"/>
        <v>0</v>
      </c>
    </row>
    <row r="25" spans="1:17">
      <c r="A25" s="136"/>
      <c r="B25" s="25">
        <v>19</v>
      </c>
      <c r="C25" s="60"/>
      <c r="D25" s="82">
        <f>'MPS(input)'!$E$9</f>
        <v>0</v>
      </c>
      <c r="E25" s="83">
        <f>'MPS(input)'!$E$10</f>
        <v>0</v>
      </c>
      <c r="F25" s="84">
        <f>'MPS(input)'!$E$15</f>
        <v>0</v>
      </c>
      <c r="G25" s="85">
        <f>'MPS(input)'!$E$16</f>
        <v>0</v>
      </c>
      <c r="H25" s="85">
        <f>'MPS(input)'!$E$17</f>
        <v>0</v>
      </c>
      <c r="I25" s="85">
        <f>'MPS(input)'!$E$18</f>
        <v>0</v>
      </c>
      <c r="J25" s="91"/>
      <c r="K25" s="91"/>
      <c r="L25" s="86">
        <f>'MPS(input)'!$E$21</f>
        <v>0</v>
      </c>
      <c r="M25" s="83">
        <f>'MPS(input)'!$E$22</f>
        <v>0</v>
      </c>
      <c r="N25" s="85">
        <f>'MPS(input)'!$E$23</f>
        <v>0</v>
      </c>
      <c r="O25" s="87">
        <f t="shared" si="0"/>
        <v>0</v>
      </c>
      <c r="P25" s="87">
        <f t="shared" si="1"/>
        <v>0</v>
      </c>
      <c r="Q25" s="88">
        <f t="shared" si="2"/>
        <v>0</v>
      </c>
    </row>
    <row r="26" spans="1:17">
      <c r="A26" s="136"/>
      <c r="B26" s="25">
        <v>20</v>
      </c>
      <c r="C26" s="60"/>
      <c r="D26" s="82">
        <f>'MPS(input)'!$E$9</f>
        <v>0</v>
      </c>
      <c r="E26" s="83">
        <f>'MPS(input)'!$E$10</f>
        <v>0</v>
      </c>
      <c r="F26" s="84">
        <f>'MPS(input)'!$E$15</f>
        <v>0</v>
      </c>
      <c r="G26" s="85">
        <f>'MPS(input)'!$E$16</f>
        <v>0</v>
      </c>
      <c r="H26" s="85">
        <f>'MPS(input)'!$E$17</f>
        <v>0</v>
      </c>
      <c r="I26" s="85">
        <f>'MPS(input)'!$E$18</f>
        <v>0</v>
      </c>
      <c r="J26" s="91"/>
      <c r="K26" s="91"/>
      <c r="L26" s="86">
        <f>'MPS(input)'!$E$21</f>
        <v>0</v>
      </c>
      <c r="M26" s="83">
        <f>'MPS(input)'!$E$22</f>
        <v>0</v>
      </c>
      <c r="N26" s="85">
        <f>'MPS(input)'!$E$23</f>
        <v>0</v>
      </c>
      <c r="O26" s="87">
        <f t="shared" si="0"/>
        <v>0</v>
      </c>
      <c r="P26" s="87">
        <f t="shared" si="1"/>
        <v>0</v>
      </c>
      <c r="Q26" s="88">
        <f t="shared" si="2"/>
        <v>0</v>
      </c>
    </row>
    <row r="27" spans="1:17" ht="15">
      <c r="A27" s="136"/>
      <c r="B27" s="89" t="s">
        <v>63</v>
      </c>
      <c r="C27" s="90" t="s">
        <v>64</v>
      </c>
      <c r="D27" s="90" t="s">
        <v>88</v>
      </c>
      <c r="E27" s="90" t="s">
        <v>88</v>
      </c>
      <c r="F27" s="90" t="s">
        <v>88</v>
      </c>
      <c r="G27" s="90" t="s">
        <v>88</v>
      </c>
      <c r="H27" s="90" t="s">
        <v>88</v>
      </c>
      <c r="I27" s="90" t="s">
        <v>88</v>
      </c>
      <c r="J27" s="90" t="s">
        <v>88</v>
      </c>
      <c r="K27" s="90" t="s">
        <v>88</v>
      </c>
      <c r="L27" s="90" t="s">
        <v>88</v>
      </c>
      <c r="M27" s="90" t="s">
        <v>88</v>
      </c>
      <c r="N27" s="90" t="s">
        <v>88</v>
      </c>
      <c r="O27" s="88">
        <f>SUMIF(O7:O26,"&gt;0",O7:O26)</f>
        <v>0</v>
      </c>
      <c r="P27" s="88">
        <f>SUMIF(P7:P26,"&gt;0",P7:P26)</f>
        <v>0</v>
      </c>
      <c r="Q27" s="88">
        <f>SUMIF(Q7:Q26,"&gt;0",Q7:Q26)</f>
        <v>0</v>
      </c>
    </row>
  </sheetData>
  <sheetProtection algorithmName="SHA-512" hashValue="kQfNBA6izmcBZYPyyBBsfy1JH9fXiSFVHl/+FEvynIzPJJZCNrPEfQ0AUyBz4SgR76QSKWeXFmQNaU8pQ0nMtg==" saltValue="IWGvSgC9kO1i9db1mitQyA==" spinCount="100000" sheet="1" objects="1" scenarios="1" formatCells="0" formatRows="0"/>
  <mergeCells count="4">
    <mergeCell ref="O3:Q3"/>
    <mergeCell ref="A7:A27"/>
    <mergeCell ref="C3:E3"/>
    <mergeCell ref="F3:N3"/>
  </mergeCells>
  <phoneticPr fontId="3"/>
  <dataValidations count="1">
    <dataValidation type="list" allowBlank="1" showInputMessage="1" showErrorMessage="1" sqref="J7:J26">
      <formula1>RE</formula1>
    </dataValidation>
  </dataValidations>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2"/>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6" width="12.625" style="1" customWidth="1"/>
    <col min="7" max="7" width="20.625" style="1" customWidth="1"/>
    <col min="8" max="8" width="17.875" style="1" bestFit="1" customWidth="1"/>
    <col min="9" max="9" width="12.625" style="5" customWidth="1"/>
    <col min="10" max="16384" width="9" style="1"/>
  </cols>
  <sheetData>
    <row r="1" spans="1:9">
      <c r="I1" s="2" t="str">
        <f>'MPS(input)'!K1</f>
        <v>Monitoring Spreadsheet: JCM_SA_AM001_ver01.0</v>
      </c>
    </row>
    <row r="2" spans="1:9">
      <c r="I2" s="2" t="str">
        <f>'MPS(input)'!K2</f>
        <v>Reference Number:</v>
      </c>
    </row>
    <row r="3" spans="1:9" ht="27.95" customHeight="1">
      <c r="A3" s="140" t="s">
        <v>113</v>
      </c>
      <c r="B3" s="140"/>
      <c r="C3" s="140"/>
      <c r="D3" s="140"/>
      <c r="E3" s="140"/>
      <c r="F3" s="140"/>
      <c r="G3" s="140"/>
      <c r="H3" s="140"/>
      <c r="I3" s="140"/>
    </row>
    <row r="4" spans="1:9" ht="11.25" customHeight="1"/>
    <row r="5" spans="1:9" ht="18.95" customHeight="1" thickBot="1">
      <c r="A5" s="19" t="s">
        <v>8</v>
      </c>
      <c r="B5" s="10"/>
      <c r="C5" s="10"/>
      <c r="D5" s="10"/>
      <c r="E5" s="9"/>
      <c r="F5" s="11" t="s">
        <v>9</v>
      </c>
      <c r="G5" s="98" t="s">
        <v>10</v>
      </c>
      <c r="H5" s="11" t="s">
        <v>11</v>
      </c>
      <c r="I5" s="12" t="s">
        <v>12</v>
      </c>
    </row>
    <row r="6" spans="1:9" ht="18.95" customHeight="1" thickBot="1">
      <c r="A6" s="20"/>
      <c r="B6" s="13" t="s">
        <v>13</v>
      </c>
      <c r="C6" s="13"/>
      <c r="D6" s="13"/>
      <c r="E6" s="13"/>
      <c r="F6" s="96" t="s">
        <v>16</v>
      </c>
      <c r="G6" s="99">
        <f>G8-G11</f>
        <v>0</v>
      </c>
      <c r="H6" s="97" t="s">
        <v>14</v>
      </c>
      <c r="I6" s="15" t="s">
        <v>15</v>
      </c>
    </row>
    <row r="7" spans="1:9" ht="18.95" customHeight="1" thickBot="1">
      <c r="A7" s="19" t="s">
        <v>27</v>
      </c>
      <c r="B7" s="9"/>
      <c r="C7" s="10"/>
      <c r="D7" s="11"/>
      <c r="E7" s="11"/>
      <c r="F7" s="11"/>
      <c r="G7" s="100"/>
      <c r="H7" s="9"/>
      <c r="I7" s="11"/>
    </row>
    <row r="8" spans="1:9" ht="18.95" customHeight="1" thickBot="1">
      <c r="A8" s="21"/>
      <c r="B8" s="24" t="s">
        <v>25</v>
      </c>
      <c r="C8" s="13"/>
      <c r="D8" s="13"/>
      <c r="E8" s="13"/>
      <c r="F8" s="96" t="s">
        <v>16</v>
      </c>
      <c r="G8" s="99">
        <f>G9</f>
        <v>0</v>
      </c>
      <c r="H8" s="97" t="s">
        <v>14</v>
      </c>
      <c r="I8" s="14" t="s">
        <v>17</v>
      </c>
    </row>
    <row r="9" spans="1:9" ht="18.95" customHeight="1">
      <c r="A9" s="20"/>
      <c r="B9" s="23"/>
      <c r="C9" s="16" t="s">
        <v>25</v>
      </c>
      <c r="D9" s="16"/>
      <c r="E9" s="16"/>
      <c r="F9" s="14" t="s">
        <v>16</v>
      </c>
      <c r="G9" s="101">
        <f>'MPS(input_separete)'!O27</f>
        <v>0</v>
      </c>
      <c r="H9" s="14" t="s">
        <v>14</v>
      </c>
      <c r="I9" s="14" t="s">
        <v>17</v>
      </c>
    </row>
    <row r="10" spans="1:9" ht="18.95" customHeight="1" thickBot="1">
      <c r="A10" s="19" t="s">
        <v>28</v>
      </c>
      <c r="B10" s="10"/>
      <c r="C10" s="10"/>
      <c r="D10" s="10"/>
      <c r="E10" s="9"/>
      <c r="F10" s="11"/>
      <c r="G10" s="19"/>
      <c r="H10" s="9"/>
      <c r="I10" s="11"/>
    </row>
    <row r="11" spans="1:9" ht="18.95" customHeight="1" thickBot="1">
      <c r="A11" s="21"/>
      <c r="B11" s="22" t="s">
        <v>26</v>
      </c>
      <c r="C11" s="17"/>
      <c r="D11" s="17"/>
      <c r="E11" s="17"/>
      <c r="F11" s="96" t="s">
        <v>16</v>
      </c>
      <c r="G11" s="103">
        <f>G12</f>
        <v>0</v>
      </c>
      <c r="H11" s="102" t="s">
        <v>18</v>
      </c>
      <c r="I11" s="18" t="s">
        <v>19</v>
      </c>
    </row>
    <row r="12" spans="1:9" ht="18.95" customHeight="1">
      <c r="A12" s="20"/>
      <c r="B12" s="23"/>
      <c r="C12" s="16" t="s">
        <v>29</v>
      </c>
      <c r="D12" s="16"/>
      <c r="E12" s="16"/>
      <c r="F12" s="18" t="s">
        <v>16</v>
      </c>
      <c r="G12" s="101">
        <f>'MPS(input_separete)'!P27</f>
        <v>0</v>
      </c>
      <c r="H12" s="18" t="s">
        <v>18</v>
      </c>
      <c r="I12" s="18" t="s">
        <v>19</v>
      </c>
    </row>
    <row r="13" spans="1:9">
      <c r="A13" s="6"/>
      <c r="B13" s="6"/>
      <c r="C13" s="6"/>
      <c r="D13" s="6"/>
      <c r="E13" s="6"/>
      <c r="F13" s="7"/>
      <c r="G13" s="8"/>
      <c r="H13" s="8"/>
      <c r="I13" s="32"/>
    </row>
    <row r="14" spans="1:9" ht="15">
      <c r="C14" s="3" t="s">
        <v>52</v>
      </c>
      <c r="D14" s="4"/>
    </row>
    <row r="15" spans="1:9">
      <c r="C15" s="6"/>
      <c r="D15" s="1" t="s">
        <v>53</v>
      </c>
    </row>
    <row r="17" spans="4:8" ht="16.5">
      <c r="D17" s="143" t="s">
        <v>68</v>
      </c>
      <c r="E17" s="144"/>
      <c r="F17" s="143" t="s">
        <v>55</v>
      </c>
      <c r="G17" s="144"/>
      <c r="H17" s="144"/>
    </row>
    <row r="18" spans="4:8" ht="16.5">
      <c r="D18" s="141" t="s">
        <v>99</v>
      </c>
      <c r="E18" s="142"/>
      <c r="F18" s="145">
        <v>2045</v>
      </c>
      <c r="G18" s="146"/>
      <c r="H18" s="30" t="s">
        <v>98</v>
      </c>
    </row>
    <row r="19" spans="4:8" ht="16.5">
      <c r="D19" s="141" t="s">
        <v>100</v>
      </c>
      <c r="E19" s="142"/>
      <c r="F19" s="145">
        <v>2088</v>
      </c>
      <c r="G19" s="146"/>
      <c r="H19" s="30" t="s">
        <v>98</v>
      </c>
    </row>
    <row r="20" spans="4:8" ht="16.5">
      <c r="D20" s="141" t="s">
        <v>101</v>
      </c>
      <c r="E20" s="142"/>
      <c r="F20" s="145">
        <v>2131</v>
      </c>
      <c r="G20" s="146"/>
      <c r="H20" s="30" t="s">
        <v>98</v>
      </c>
    </row>
    <row r="21" spans="4:8" ht="16.5">
      <c r="D21" s="141" t="s">
        <v>102</v>
      </c>
      <c r="E21" s="142"/>
      <c r="F21" s="145">
        <v>2174</v>
      </c>
      <c r="G21" s="146"/>
      <c r="H21" s="30" t="s">
        <v>98</v>
      </c>
    </row>
    <row r="22" spans="4:8" ht="16.5">
      <c r="D22" s="141" t="s">
        <v>103</v>
      </c>
      <c r="E22" s="142"/>
      <c r="F22" s="145">
        <v>2217</v>
      </c>
      <c r="G22" s="146"/>
      <c r="H22" s="30" t="s">
        <v>98</v>
      </c>
    </row>
  </sheetData>
  <sheetProtection algorithmName="SHA-512" hashValue="s0LsezXtOOAddLmOL1Wj5DR5jfhVTIUB/6aSAg7mCiQPNCCoKssmSnwiTYJorOwaiy5fbK+kM8rkpQK1SvunSw==" saltValue="XSlvZj8DnAXE+uPpDgZMaQ==" spinCount="100000" sheet="1" objects="1" scenarios="1"/>
  <mergeCells count="13">
    <mergeCell ref="A3:I3"/>
    <mergeCell ref="D22:E22"/>
    <mergeCell ref="F17:H17"/>
    <mergeCell ref="F18:G18"/>
    <mergeCell ref="F20:G20"/>
    <mergeCell ref="F21:G21"/>
    <mergeCell ref="F22:G22"/>
    <mergeCell ref="D17:E17"/>
    <mergeCell ref="D18:E18"/>
    <mergeCell ref="D20:E20"/>
    <mergeCell ref="D21:E21"/>
    <mergeCell ref="F19:G19"/>
    <mergeCell ref="D19:E19"/>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104" customWidth="1"/>
    <col min="2" max="2" width="36.375" style="104" customWidth="1"/>
    <col min="3" max="3" width="49.125" style="104" customWidth="1"/>
    <col min="4" max="16384" width="9" style="104"/>
  </cols>
  <sheetData>
    <row r="1" spans="1:3" ht="18" customHeight="1">
      <c r="C1" s="62" t="str">
        <f>'MPS(input)'!K1</f>
        <v>Monitoring Spreadsheet: JCM_SA_AM001_ver01.0</v>
      </c>
    </row>
    <row r="2" spans="1:3" ht="18" customHeight="1">
      <c r="C2" s="62" t="str">
        <f>'MPS(input)'!K2</f>
        <v>Reference Number:</v>
      </c>
    </row>
    <row r="3" spans="1:3" ht="24.75" customHeight="1">
      <c r="A3" s="147" t="s">
        <v>160</v>
      </c>
      <c r="B3" s="147"/>
      <c r="C3" s="147"/>
    </row>
    <row r="5" spans="1:3" ht="21" customHeight="1">
      <c r="B5" s="105" t="s">
        <v>161</v>
      </c>
      <c r="C5" s="105" t="s">
        <v>162</v>
      </c>
    </row>
    <row r="6" spans="1:3" ht="54.75" customHeight="1">
      <c r="B6" s="106"/>
      <c r="C6" s="106"/>
    </row>
    <row r="7" spans="1:3" ht="54.75" customHeight="1">
      <c r="B7" s="106"/>
      <c r="C7" s="106"/>
    </row>
    <row r="8" spans="1:3" ht="54.75" customHeight="1">
      <c r="B8" s="106"/>
      <c r="C8" s="106"/>
    </row>
    <row r="9" spans="1:3" ht="54.75" customHeight="1">
      <c r="B9" s="106"/>
      <c r="C9" s="106"/>
    </row>
    <row r="10" spans="1:3" ht="54.75" customHeight="1">
      <c r="B10" s="106"/>
      <c r="C10" s="106"/>
    </row>
    <row r="11" spans="1:3" ht="54.75" customHeight="1">
      <c r="B11" s="106"/>
      <c r="C11" s="106"/>
    </row>
    <row r="12" spans="1:3" ht="54.75" customHeight="1">
      <c r="B12" s="106"/>
      <c r="C12" s="106"/>
    </row>
  </sheetData>
  <sheetProtection algorithmName="SHA-512" hashValue="nD0kMgvH576pCWXx8XjPJod5j0mmXxI/uHxfu2R+x7SbADhS9WX4wGVd6DrBZmAWVrUbSlrqZ3i72famqp9pCA==" saltValue="F6herExpKH3UDh9KjCLs3g==" spinCount="100000"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2"/>
  <sheetViews>
    <sheetView showGridLines="0" view="pageBreakPreview" zoomScale="60" zoomScaleNormal="70" workbookViewId="0"/>
  </sheetViews>
  <sheetFormatPr defaultColWidth="9" defaultRowHeight="14.25"/>
  <cols>
    <col min="1" max="1" width="3.625" style="33" customWidth="1"/>
    <col min="2" max="2" width="22.25" style="33" customWidth="1"/>
    <col min="3" max="3" width="15.625" style="33" customWidth="1"/>
    <col min="4" max="4" width="16.875" style="33" customWidth="1"/>
    <col min="5" max="5" width="32.25" style="33" customWidth="1"/>
    <col min="6" max="6" width="20.625" style="33" customWidth="1"/>
    <col min="7" max="7" width="13.125" style="33" customWidth="1"/>
    <col min="8" max="8" width="15.5" style="33" customWidth="1"/>
    <col min="9" max="9" width="21.375" style="33" customWidth="1"/>
    <col min="10" max="10" width="63.5" style="33" customWidth="1"/>
    <col min="11" max="11" width="15.75" style="33" customWidth="1"/>
    <col min="12" max="12" width="16.375" style="33" customWidth="1"/>
    <col min="13" max="16384" width="9" style="33"/>
  </cols>
  <sheetData>
    <row r="1" spans="1:12" ht="18" customHeight="1">
      <c r="L1" s="34" t="str">
        <f>'MPS(input)'!K1</f>
        <v>Monitoring Spreadsheet: JCM_SA_AM001_ver01.0</v>
      </c>
    </row>
    <row r="2" spans="1:12" ht="18" customHeight="1">
      <c r="L2" s="34" t="str">
        <f>'MPS(input)'!K2</f>
        <v>Reference Number:</v>
      </c>
    </row>
    <row r="3" spans="1:12" ht="27.95" customHeight="1">
      <c r="A3" s="35" t="s">
        <v>164</v>
      </c>
      <c r="B3" s="35"/>
      <c r="C3" s="36"/>
      <c r="D3" s="36"/>
      <c r="E3" s="36"/>
      <c r="F3" s="36"/>
      <c r="G3" s="36"/>
      <c r="H3" s="36"/>
      <c r="I3" s="36"/>
      <c r="J3" s="36"/>
      <c r="K3" s="36"/>
      <c r="L3" s="37"/>
    </row>
    <row r="5" spans="1:12" ht="18.95" customHeight="1">
      <c r="A5" s="38" t="s">
        <v>166</v>
      </c>
      <c r="B5" s="38"/>
      <c r="C5" s="38"/>
    </row>
    <row r="6" spans="1:12" ht="18.95" customHeight="1">
      <c r="A6" s="38"/>
      <c r="B6" s="47" t="s">
        <v>30</v>
      </c>
      <c r="C6" s="47" t="s">
        <v>31</v>
      </c>
      <c r="D6" s="47" t="s">
        <v>32</v>
      </c>
      <c r="E6" s="47" t="s">
        <v>33</v>
      </c>
      <c r="F6" s="47" t="s">
        <v>34</v>
      </c>
      <c r="G6" s="47" t="s">
        <v>35</v>
      </c>
      <c r="H6" s="47" t="s">
        <v>36</v>
      </c>
      <c r="I6" s="47" t="s">
        <v>37</v>
      </c>
      <c r="J6" s="47" t="s">
        <v>38</v>
      </c>
      <c r="K6" s="47" t="s">
        <v>39</v>
      </c>
      <c r="L6" s="47" t="s">
        <v>173</v>
      </c>
    </row>
    <row r="7" spans="1:12" s="39" customFormat="1" ht="39" customHeight="1">
      <c r="B7" s="47" t="s">
        <v>172</v>
      </c>
      <c r="C7" s="47" t="s">
        <v>40</v>
      </c>
      <c r="D7" s="47" t="s">
        <v>41</v>
      </c>
      <c r="E7" s="47" t="s">
        <v>42</v>
      </c>
      <c r="F7" s="47" t="s">
        <v>174</v>
      </c>
      <c r="G7" s="47" t="s">
        <v>2</v>
      </c>
      <c r="H7" s="47" t="s">
        <v>45</v>
      </c>
      <c r="I7" s="47" t="s">
        <v>46</v>
      </c>
      <c r="J7" s="47" t="s">
        <v>47</v>
      </c>
      <c r="K7" s="47" t="s">
        <v>48</v>
      </c>
      <c r="L7" s="47" t="s">
        <v>49</v>
      </c>
    </row>
    <row r="8" spans="1:12" ht="140.1" customHeight="1">
      <c r="B8" s="112"/>
      <c r="C8" s="40" t="s">
        <v>0</v>
      </c>
      <c r="D8" s="41" t="s">
        <v>115</v>
      </c>
      <c r="E8" s="49" t="s">
        <v>116</v>
      </c>
      <c r="F8" s="43" t="s">
        <v>66</v>
      </c>
      <c r="G8" s="44" t="s">
        <v>1</v>
      </c>
      <c r="H8" s="27" t="s">
        <v>7</v>
      </c>
      <c r="I8" s="27" t="s">
        <v>23</v>
      </c>
      <c r="J8" s="28" t="s">
        <v>92</v>
      </c>
      <c r="K8" s="28" t="s">
        <v>24</v>
      </c>
      <c r="L8" s="28" t="s">
        <v>163</v>
      </c>
    </row>
    <row r="9" spans="1:12" ht="60" customHeight="1">
      <c r="B9" s="113"/>
      <c r="C9" s="45" t="s">
        <v>69</v>
      </c>
      <c r="D9" s="49" t="s">
        <v>117</v>
      </c>
      <c r="E9" s="49" t="s">
        <v>118</v>
      </c>
      <c r="F9" s="29"/>
      <c r="G9" s="49" t="s">
        <v>110</v>
      </c>
      <c r="H9" s="27" t="s">
        <v>6</v>
      </c>
      <c r="I9" s="27" t="s">
        <v>71</v>
      </c>
      <c r="J9" s="28" t="s">
        <v>72</v>
      </c>
      <c r="K9" s="28" t="s">
        <v>73</v>
      </c>
      <c r="L9" s="28" t="s">
        <v>79</v>
      </c>
    </row>
    <row r="10" spans="1:12" ht="140.1" customHeight="1">
      <c r="B10" s="113"/>
      <c r="C10" s="45" t="s">
        <v>74</v>
      </c>
      <c r="D10" s="49" t="s">
        <v>119</v>
      </c>
      <c r="E10" s="49" t="s">
        <v>120</v>
      </c>
      <c r="F10" s="29"/>
      <c r="G10" s="44" t="s">
        <v>75</v>
      </c>
      <c r="H10" s="27" t="s">
        <v>7</v>
      </c>
      <c r="I10" s="27" t="s">
        <v>23</v>
      </c>
      <c r="J10" s="28" t="s">
        <v>92</v>
      </c>
      <c r="K10" s="28" t="s">
        <v>24</v>
      </c>
      <c r="L10" s="28" t="s">
        <v>79</v>
      </c>
    </row>
    <row r="11" spans="1:12" ht="13.7" customHeight="1">
      <c r="A11" s="46"/>
      <c r="B11" s="46"/>
    </row>
    <row r="12" spans="1:12" ht="20.100000000000001" customHeight="1">
      <c r="A12" s="38" t="s">
        <v>167</v>
      </c>
      <c r="B12" s="38"/>
    </row>
    <row r="13" spans="1:12" ht="20.100000000000001" customHeight="1">
      <c r="A13" s="46"/>
      <c r="B13" s="117" t="s">
        <v>30</v>
      </c>
      <c r="C13" s="117"/>
      <c r="D13" s="117" t="s">
        <v>31</v>
      </c>
      <c r="E13" s="117"/>
      <c r="F13" s="47" t="s">
        <v>32</v>
      </c>
      <c r="G13" s="47" t="s">
        <v>33</v>
      </c>
      <c r="H13" s="117" t="s">
        <v>34</v>
      </c>
      <c r="I13" s="117"/>
      <c r="J13" s="117"/>
      <c r="K13" s="117" t="s">
        <v>35</v>
      </c>
      <c r="L13" s="117"/>
    </row>
    <row r="14" spans="1:12" ht="39" customHeight="1">
      <c r="A14" s="46"/>
      <c r="B14" s="117" t="s">
        <v>41</v>
      </c>
      <c r="C14" s="117"/>
      <c r="D14" s="117" t="s">
        <v>42</v>
      </c>
      <c r="E14" s="117"/>
      <c r="F14" s="47" t="s">
        <v>43</v>
      </c>
      <c r="G14" s="47" t="s">
        <v>2</v>
      </c>
      <c r="H14" s="117" t="s">
        <v>46</v>
      </c>
      <c r="I14" s="117"/>
      <c r="J14" s="117"/>
      <c r="K14" s="117" t="s">
        <v>49</v>
      </c>
      <c r="L14" s="117"/>
    </row>
    <row r="15" spans="1:12" ht="60" customHeight="1">
      <c r="A15" s="46"/>
      <c r="B15" s="157" t="s">
        <v>122</v>
      </c>
      <c r="C15" s="157"/>
      <c r="D15" s="118" t="s">
        <v>106</v>
      </c>
      <c r="E15" s="118"/>
      <c r="F15" s="107" t="str">
        <f>IF('MPS(input)'!E15&lt;&gt;"", 'MPS(input)'!E15, "")</f>
        <v/>
      </c>
      <c r="G15" s="41" t="s">
        <v>123</v>
      </c>
      <c r="H15" s="158" t="str">
        <f>IF('MPS(input)'!G15&lt;&gt;"", 'MPS(input)'!G15, "")</f>
        <v>The most recent value announced by the National Committee for the Clean Development Mechanism (Saudi Arabia DNA for CDM), unless otherwise instructed by the Joint Committee.</v>
      </c>
      <c r="I15" s="150" t="str">
        <f>IF('MPS(input)'!H15&lt;&gt;"", 'MPS(input)'!H15, "")</f>
        <v/>
      </c>
      <c r="J15" s="150" t="str">
        <f>IF('MPS(input)'!I15&lt;&gt;"", 'MPS(input)'!I15, "")</f>
        <v/>
      </c>
      <c r="K15" s="148" t="str">
        <f>IF('MPS(input)'!J15&lt;&gt;"", 'MPS(input)'!J15, "")</f>
        <v/>
      </c>
      <c r="L15" s="149" t="str">
        <f>IF('MPS(input)'!K15&lt;&gt;"", 'MPS(input)'!K15, "")</f>
        <v/>
      </c>
    </row>
    <row r="16" spans="1:12" ht="60" customHeight="1">
      <c r="A16" s="46"/>
      <c r="B16" s="157" t="s">
        <v>122</v>
      </c>
      <c r="C16" s="157"/>
      <c r="D16" s="123" t="s">
        <v>124</v>
      </c>
      <c r="E16" s="123"/>
      <c r="F16" s="50">
        <f>IF(ISERROR(3.6*(100/F21)*F23),0,3.6*(100/F21)*F23)</f>
        <v>0</v>
      </c>
      <c r="G16" s="41" t="s">
        <v>123</v>
      </c>
      <c r="H16" s="150" t="str">
        <f>IF('MPS(input)'!G16&lt;&gt;"", 'MPS(input)'!G16, "")</f>
        <v>Power generation efficiency obtained from manufacturer's specification</v>
      </c>
      <c r="I16" s="150" t="str">
        <f>IF('MPS(input)'!H16&lt;&gt;"", 'MPS(input)'!H16, "")</f>
        <v/>
      </c>
      <c r="J16" s="150" t="str">
        <f>IF('MPS(input)'!I16&lt;&gt;"", 'MPS(input)'!I16, "")</f>
        <v/>
      </c>
      <c r="K16" s="151" t="str">
        <f>IF('MPS(input)'!J16&lt;&gt;"", 'MPS(input)'!J16, "")</f>
        <v>Calculated</v>
      </c>
      <c r="L16" s="152" t="str">
        <f>IF('MPS(input)'!K16&lt;&gt;"", 'MPS(input)'!K16, "")</f>
        <v/>
      </c>
    </row>
    <row r="17" spans="1:12" ht="60" customHeight="1">
      <c r="A17" s="46"/>
      <c r="B17" s="157" t="s">
        <v>122</v>
      </c>
      <c r="C17" s="157"/>
      <c r="D17" s="123" t="s">
        <v>125</v>
      </c>
      <c r="E17" s="123"/>
      <c r="F17" s="50">
        <f>IF(ISERROR(F9*F22*F23/F10),0,F9*F22*F23/F10)</f>
        <v>0</v>
      </c>
      <c r="G17" s="41" t="s">
        <v>123</v>
      </c>
      <c r="H17" s="150" t="str">
        <f>IF('MPS(input)'!G17&lt;&gt;"", 'MPS(input)'!G17, "")</f>
        <v>The power generation efficiency calculated from monitored data of the amount of fuel input for power generation and the amount of electricity generated.</v>
      </c>
      <c r="I17" s="150" t="str">
        <f>IF('MPS(input)'!H17&lt;&gt;"", 'MPS(input)'!H17, "")</f>
        <v/>
      </c>
      <c r="J17" s="150" t="str">
        <f>IF('MPS(input)'!I17&lt;&gt;"", 'MPS(input)'!I17, "")</f>
        <v/>
      </c>
      <c r="K17" s="151" t="str">
        <f>IF('MPS(input)'!J17&lt;&gt;"", 'MPS(input)'!J17, "")</f>
        <v>Calculated</v>
      </c>
      <c r="L17" s="152" t="str">
        <f>IF('MPS(input)'!K17&lt;&gt;"", 'MPS(input)'!K17, "")</f>
        <v/>
      </c>
    </row>
    <row r="18" spans="1:12" ht="140.1" customHeight="1">
      <c r="A18" s="46"/>
      <c r="B18" s="157" t="s">
        <v>122</v>
      </c>
      <c r="C18" s="157"/>
      <c r="D18" s="118" t="s">
        <v>109</v>
      </c>
      <c r="E18" s="118"/>
      <c r="F18" s="108" t="str">
        <f>IF('MPS(input)'!E18&lt;&gt;"", 'MPS(input)'!E18, "")</f>
        <v/>
      </c>
      <c r="G18" s="41" t="s">
        <v>123</v>
      </c>
      <c r="H18" s="150" t="str">
        <f>IF('MPS(input)'!G18&lt;&gt;"", 'MPS(input)'!G18, "")</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50" t="str">
        <f>IF('MPS(input)'!H18&lt;&gt;"", 'MPS(input)'!H18, "")</f>
        <v/>
      </c>
      <c r="J18" s="150" t="str">
        <f>IF('MPS(input)'!I18&lt;&gt;"", 'MPS(input)'!I18, "")</f>
        <v/>
      </c>
      <c r="K18" s="151" t="str">
        <f>IF('MPS(input)'!J18&lt;&gt;"", 'MPS(input)'!J18, "")</f>
        <v/>
      </c>
      <c r="L18" s="152" t="str">
        <f>IF('MPS(input)'!K18&lt;&gt;"", 'MPS(input)'!K18, "")</f>
        <v/>
      </c>
    </row>
    <row r="19" spans="1:12" ht="60" customHeight="1">
      <c r="A19" s="46"/>
      <c r="B19" s="157" t="s">
        <v>158</v>
      </c>
      <c r="C19" s="157"/>
      <c r="D19" s="118" t="s">
        <v>126</v>
      </c>
      <c r="E19" s="118"/>
      <c r="F19" s="51" t="s">
        <v>60</v>
      </c>
      <c r="G19" s="41" t="s">
        <v>94</v>
      </c>
      <c r="H19" s="150" t="str">
        <f>IF('MPS(input)'!G19&lt;&gt;"", 'MPS(input)'!G19, "")</f>
        <v>Selected from the default values set in the methodology.</v>
      </c>
      <c r="I19" s="150" t="str">
        <f>IF('MPS(input)'!H19&lt;&gt;"", 'MPS(input)'!H19, "")</f>
        <v/>
      </c>
      <c r="J19" s="150" t="str">
        <f>IF('MPS(input)'!I19&lt;&gt;"", 'MPS(input)'!I19, "")</f>
        <v/>
      </c>
      <c r="K19" s="153" t="str">
        <f>IF('MPS(input)'!J19&lt;&gt;"", 'MPS(input)'!J19, "")</f>
        <v>Input on "MPS
(input_separate)"</v>
      </c>
      <c r="L19" s="154" t="str">
        <f>IF('MPS(input)'!K19&lt;&gt;"", 'MPS(input)'!K19, "")</f>
        <v/>
      </c>
    </row>
    <row r="20" spans="1:12" ht="60" customHeight="1">
      <c r="A20" s="46"/>
      <c r="B20" s="157" t="s">
        <v>159</v>
      </c>
      <c r="C20" s="157"/>
      <c r="D20" s="118" t="s">
        <v>127</v>
      </c>
      <c r="E20" s="118"/>
      <c r="F20" s="51" t="s">
        <v>60</v>
      </c>
      <c r="G20" s="41" t="s">
        <v>95</v>
      </c>
      <c r="H20" s="150" t="str">
        <f>IF('MPS(input)'!G20&lt;&gt;"", 'MPS(input)'!G20, "")</f>
        <v xml:space="preserve">Performance guarantee by manufacturer of the project electolyzer.  </v>
      </c>
      <c r="I20" s="150" t="str">
        <f>IF('MPS(input)'!H20&lt;&gt;"", 'MPS(input)'!H20, "")</f>
        <v/>
      </c>
      <c r="J20" s="150" t="str">
        <f>IF('MPS(input)'!I20&lt;&gt;"", 'MPS(input)'!I20, "")</f>
        <v/>
      </c>
      <c r="K20" s="153" t="str">
        <f>IF('MPS(input)'!J20&lt;&gt;"", 'MPS(input)'!J20, "")</f>
        <v>Input on "MPS
(input_separate)"</v>
      </c>
      <c r="L20" s="154" t="str">
        <f>IF('MPS(input)'!K20&lt;&gt;"", 'MPS(input)'!K20, "")</f>
        <v/>
      </c>
    </row>
    <row r="21" spans="1:12" ht="60" customHeight="1">
      <c r="A21" s="46"/>
      <c r="B21" s="157" t="s">
        <v>128</v>
      </c>
      <c r="C21" s="157"/>
      <c r="D21" s="118" t="s">
        <v>83</v>
      </c>
      <c r="E21" s="118"/>
      <c r="F21" s="109" t="str">
        <f>IF('MPS(input)'!E21&lt;&gt;"", 'MPS(input)'!E21, "")</f>
        <v/>
      </c>
      <c r="G21" s="52" t="s">
        <v>81</v>
      </c>
      <c r="H21" s="150" t="str">
        <f>IF('MPS(input)'!G21&lt;&gt;"", 'MPS(input)'!G21, "")</f>
        <v>Specification of the captive power generation system provided by the manufacturer</v>
      </c>
      <c r="I21" s="150" t="str">
        <f>IF('MPS(input)'!H21&lt;&gt;"", 'MPS(input)'!H21, "")</f>
        <v/>
      </c>
      <c r="J21" s="150" t="str">
        <f>IF('MPS(input)'!I21&lt;&gt;"", 'MPS(input)'!I21, "")</f>
        <v/>
      </c>
      <c r="K21" s="155" t="str">
        <f>IF('MPS(input)'!J21&lt;&gt;"", 'MPS(input)'!J21, "")</f>
        <v/>
      </c>
      <c r="L21" s="155" t="str">
        <f>IF('MPS(input)'!K21&lt;&gt;"", 'MPS(input)'!K21, "")</f>
        <v/>
      </c>
    </row>
    <row r="22" spans="1:12" ht="99.95" customHeight="1">
      <c r="A22" s="46"/>
      <c r="B22" s="157" t="s">
        <v>129</v>
      </c>
      <c r="C22" s="157"/>
      <c r="D22" s="118" t="s">
        <v>84</v>
      </c>
      <c r="E22" s="118"/>
      <c r="F22" s="110" t="str">
        <f>IF('MPS(input)'!E22&lt;&gt;"", 'MPS(input)'!E22, "")</f>
        <v/>
      </c>
      <c r="G22" s="52" t="s">
        <v>111</v>
      </c>
      <c r="H22" s="150" t="str">
        <f>IF('MPS(input)'!G22&lt;&gt;"", 'MPS(input)'!G22, "")</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2" s="150" t="str">
        <f>IF('MPS(input)'!H22&lt;&gt;"", 'MPS(input)'!H22, "")</f>
        <v/>
      </c>
      <c r="J22" s="150" t="str">
        <f>IF('MPS(input)'!I22&lt;&gt;"", 'MPS(input)'!I22, "")</f>
        <v/>
      </c>
      <c r="K22" s="155" t="str">
        <f>IF('MPS(input)'!J22&lt;&gt;"", 'MPS(input)'!J22, "")</f>
        <v/>
      </c>
      <c r="L22" s="155" t="str">
        <f>IF('MPS(input)'!K22&lt;&gt;"", 'MPS(input)'!K22, "")</f>
        <v/>
      </c>
    </row>
    <row r="23" spans="1:12" ht="99.95" customHeight="1">
      <c r="A23" s="46"/>
      <c r="B23" s="157" t="s">
        <v>130</v>
      </c>
      <c r="C23" s="157"/>
      <c r="D23" s="118" t="s">
        <v>131</v>
      </c>
      <c r="E23" s="118"/>
      <c r="F23" s="111" t="str">
        <f>IF('MPS(input)'!E23&lt;&gt;"", 'MPS(input)'!E23, "")</f>
        <v/>
      </c>
      <c r="G23" s="52" t="s">
        <v>132</v>
      </c>
      <c r="H23" s="150" t="str">
        <f>IF('MPS(input)'!G23&lt;&gt;"", 'MPS(input)'!G23, "")</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3" s="150" t="str">
        <f>IF('MPS(input)'!H23&lt;&gt;"", 'MPS(input)'!H23, "")</f>
        <v/>
      </c>
      <c r="J23" s="150" t="str">
        <f>IF('MPS(input)'!I23&lt;&gt;"", 'MPS(input)'!I23, "")</f>
        <v/>
      </c>
      <c r="K23" s="155" t="str">
        <f>IF('MPS(input)'!J23&lt;&gt;"", 'MPS(input)'!J23, "")</f>
        <v/>
      </c>
      <c r="L23" s="155" t="str">
        <f>IF('MPS(input)'!K23&lt;&gt;"", 'MPS(input)'!K23, "")</f>
        <v/>
      </c>
    </row>
    <row r="24" spans="1:12">
      <c r="A24" s="46"/>
      <c r="B24" s="46"/>
    </row>
    <row r="25" spans="1:12" ht="16.5">
      <c r="A25" s="53" t="s">
        <v>168</v>
      </c>
      <c r="B25" s="53"/>
      <c r="C25" s="53"/>
    </row>
    <row r="26" spans="1:12" ht="20.25" customHeight="1" thickBot="1">
      <c r="B26" s="54" t="s">
        <v>172</v>
      </c>
      <c r="C26" s="129" t="s">
        <v>134</v>
      </c>
      <c r="D26" s="130"/>
      <c r="E26" s="54" t="s">
        <v>2</v>
      </c>
    </row>
    <row r="27" spans="1:12" ht="19.5" thickBot="1">
      <c r="B27" s="114"/>
      <c r="C27" s="131">
        <f>ROUNDDOWN('MRS(calc_process)'!G6,0)</f>
        <v>0</v>
      </c>
      <c r="D27" s="132"/>
      <c r="E27" s="55" t="s">
        <v>135</v>
      </c>
    </row>
    <row r="28" spans="1:12" ht="20.100000000000001" customHeight="1">
      <c r="C28" s="56"/>
      <c r="D28" s="56"/>
      <c r="G28" s="57"/>
      <c r="H28" s="57"/>
    </row>
    <row r="29" spans="1:12" ht="18.95" customHeight="1">
      <c r="A29" s="38" t="s">
        <v>3</v>
      </c>
      <c r="B29" s="38"/>
    </row>
    <row r="30" spans="1:12" ht="18" customHeight="1">
      <c r="B30" s="58" t="s">
        <v>4</v>
      </c>
      <c r="C30" s="156" t="s">
        <v>5</v>
      </c>
      <c r="D30" s="156"/>
      <c r="E30" s="156"/>
      <c r="F30" s="156"/>
      <c r="G30" s="156"/>
      <c r="H30" s="156"/>
      <c r="I30" s="156"/>
      <c r="J30" s="156"/>
    </row>
    <row r="31" spans="1:12" ht="18" customHeight="1">
      <c r="B31" s="58" t="s">
        <v>6</v>
      </c>
      <c r="C31" s="156" t="s">
        <v>20</v>
      </c>
      <c r="D31" s="156"/>
      <c r="E31" s="156"/>
      <c r="F31" s="156"/>
      <c r="G31" s="156"/>
      <c r="H31" s="156"/>
      <c r="I31" s="156"/>
      <c r="J31" s="156"/>
    </row>
    <row r="32" spans="1:12" ht="18" customHeight="1">
      <c r="B32" s="58" t="s">
        <v>7</v>
      </c>
      <c r="C32" s="156" t="s">
        <v>21</v>
      </c>
      <c r="D32" s="156"/>
      <c r="E32" s="156"/>
      <c r="F32" s="156"/>
      <c r="G32" s="156"/>
      <c r="H32" s="156"/>
      <c r="I32" s="156"/>
      <c r="J32" s="156"/>
    </row>
  </sheetData>
  <sheetProtection algorithmName="SHA-512" hashValue="CpP94OSh6rx1PVsKZ6eTCf3/Yj+bOosiCi5952M7Lcz+j9Nxm3spO6FRyp4lmx1Qh7rra30xSTjHMdmD1+Ul7Q==" saltValue="mUa8iuVurzH/wRroysxS/g==" spinCount="100000" sheet="1" objects="1" scenarios="1" formatCells="0" formatRows="0"/>
  <mergeCells count="49">
    <mergeCell ref="C30:J30"/>
    <mergeCell ref="C31:J31"/>
    <mergeCell ref="C32:J32"/>
    <mergeCell ref="B13:C13"/>
    <mergeCell ref="B14:C14"/>
    <mergeCell ref="B15:C15"/>
    <mergeCell ref="B16:C16"/>
    <mergeCell ref="B17:C17"/>
    <mergeCell ref="B18:C18"/>
    <mergeCell ref="B19:C19"/>
    <mergeCell ref="B20:C20"/>
    <mergeCell ref="D23:E23"/>
    <mergeCell ref="H23:J23"/>
    <mergeCell ref="D19:E19"/>
    <mergeCell ref="H19:J19"/>
    <mergeCell ref="D15:E15"/>
    <mergeCell ref="H15:J15"/>
    <mergeCell ref="B21:C21"/>
    <mergeCell ref="K23:L23"/>
    <mergeCell ref="C26:D26"/>
    <mergeCell ref="C27:D27"/>
    <mergeCell ref="D21:E21"/>
    <mergeCell ref="H21:J21"/>
    <mergeCell ref="K21:L21"/>
    <mergeCell ref="D22:E22"/>
    <mergeCell ref="H22:J22"/>
    <mergeCell ref="K22:L22"/>
    <mergeCell ref="B22:C22"/>
    <mergeCell ref="B23:C23"/>
    <mergeCell ref="K19:L19"/>
    <mergeCell ref="D20:E20"/>
    <mergeCell ref="H20:J20"/>
    <mergeCell ref="K20:L20"/>
    <mergeCell ref="D17:E17"/>
    <mergeCell ref="H17:J17"/>
    <mergeCell ref="K17:L17"/>
    <mergeCell ref="D18:E18"/>
    <mergeCell ref="H18:J18"/>
    <mergeCell ref="K18:L18"/>
    <mergeCell ref="K15:L15"/>
    <mergeCell ref="D16:E16"/>
    <mergeCell ref="H16:J16"/>
    <mergeCell ref="K16:L16"/>
    <mergeCell ref="D13:E13"/>
    <mergeCell ref="H13:J13"/>
    <mergeCell ref="K13:L13"/>
    <mergeCell ref="D14:E14"/>
    <mergeCell ref="H14:J14"/>
    <mergeCell ref="K14:L14"/>
  </mergeCells>
  <phoneticPr fontId="3"/>
  <pageMargins left="0.70866141732283472" right="0.70866141732283472" top="0.74803149606299213" bottom="0.74803149606299213" header="0.31496062992125984" footer="0.31496062992125984"/>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27"/>
  <sheetViews>
    <sheetView showGridLines="0" view="pageBreakPreview" zoomScale="70" zoomScaleNormal="80" zoomScaleSheetLayoutView="70" workbookViewId="0"/>
  </sheetViews>
  <sheetFormatPr defaultColWidth="9" defaultRowHeight="14.25"/>
  <cols>
    <col min="1" max="1" width="12" style="61" customWidth="1"/>
    <col min="2" max="2" width="13.75" style="61" customWidth="1"/>
    <col min="3" max="17" width="17.625" style="61" customWidth="1"/>
    <col min="18" max="16384" width="9" style="61"/>
  </cols>
  <sheetData>
    <row r="1" spans="1:17">
      <c r="Q1" s="62" t="str">
        <f>'MPS(input)'!K1</f>
        <v>Monitoring Spreadsheet: JCM_SA_AM001_ver01.0</v>
      </c>
    </row>
    <row r="2" spans="1:17">
      <c r="Q2" s="62" t="str">
        <f>'MPS(input)'!K2</f>
        <v>Reference Number:</v>
      </c>
    </row>
    <row r="3" spans="1:17" s="65" customFormat="1" ht="13.9" customHeight="1">
      <c r="A3" s="63"/>
      <c r="B3" s="64"/>
      <c r="C3" s="137" t="s">
        <v>169</v>
      </c>
      <c r="D3" s="138"/>
      <c r="E3" s="139"/>
      <c r="F3" s="137" t="s">
        <v>170</v>
      </c>
      <c r="G3" s="138"/>
      <c r="H3" s="138"/>
      <c r="I3" s="138"/>
      <c r="J3" s="138"/>
      <c r="K3" s="138"/>
      <c r="L3" s="138"/>
      <c r="M3" s="138"/>
      <c r="N3" s="139"/>
      <c r="O3" s="133" t="s">
        <v>171</v>
      </c>
      <c r="P3" s="134"/>
      <c r="Q3" s="135"/>
    </row>
    <row r="4" spans="1:17" ht="18.75">
      <c r="A4" s="81" t="s">
        <v>57</v>
      </c>
      <c r="B4" s="67" t="s">
        <v>139</v>
      </c>
      <c r="C4" s="68" t="s">
        <v>115</v>
      </c>
      <c r="D4" s="49" t="s">
        <v>117</v>
      </c>
      <c r="E4" s="49" t="s">
        <v>119</v>
      </c>
      <c r="F4" s="44" t="s">
        <v>140</v>
      </c>
      <c r="G4" s="44" t="s">
        <v>140</v>
      </c>
      <c r="H4" s="44" t="s">
        <v>140</v>
      </c>
      <c r="I4" s="44" t="s">
        <v>140</v>
      </c>
      <c r="J4" s="48" t="s">
        <v>158</v>
      </c>
      <c r="K4" s="48" t="s">
        <v>159</v>
      </c>
      <c r="L4" s="44" t="s">
        <v>141</v>
      </c>
      <c r="M4" s="44" t="s">
        <v>142</v>
      </c>
      <c r="N4" s="44" t="s">
        <v>143</v>
      </c>
      <c r="O4" s="68" t="s">
        <v>144</v>
      </c>
      <c r="P4" s="68" t="s">
        <v>145</v>
      </c>
      <c r="Q4" s="68" t="s">
        <v>146</v>
      </c>
    </row>
    <row r="5" spans="1:17" ht="148.9" customHeight="1">
      <c r="A5" s="81" t="s">
        <v>58</v>
      </c>
      <c r="B5" s="69" t="s">
        <v>65</v>
      </c>
      <c r="C5" s="41" t="s">
        <v>147</v>
      </c>
      <c r="D5" s="70" t="s">
        <v>148</v>
      </c>
      <c r="E5" s="71" t="s">
        <v>149</v>
      </c>
      <c r="F5" s="72" t="s">
        <v>150</v>
      </c>
      <c r="G5" s="73" t="s">
        <v>124</v>
      </c>
      <c r="H5" s="73" t="s">
        <v>125</v>
      </c>
      <c r="I5" s="73" t="s">
        <v>151</v>
      </c>
      <c r="J5" s="74" t="s">
        <v>126</v>
      </c>
      <c r="K5" s="74" t="s">
        <v>127</v>
      </c>
      <c r="L5" s="73" t="s">
        <v>83</v>
      </c>
      <c r="M5" s="73" t="s">
        <v>84</v>
      </c>
      <c r="N5" s="75" t="s">
        <v>152</v>
      </c>
      <c r="O5" s="76" t="s">
        <v>153</v>
      </c>
      <c r="P5" s="76" t="s">
        <v>154</v>
      </c>
      <c r="Q5" s="76" t="s">
        <v>155</v>
      </c>
    </row>
    <row r="6" spans="1:17" ht="18.75">
      <c r="A6" s="81" t="s">
        <v>59</v>
      </c>
      <c r="B6" s="77" t="s">
        <v>60</v>
      </c>
      <c r="C6" s="78" t="s">
        <v>61</v>
      </c>
      <c r="D6" s="79" t="s">
        <v>110</v>
      </c>
      <c r="E6" s="78" t="s">
        <v>75</v>
      </c>
      <c r="F6" s="79" t="s">
        <v>123</v>
      </c>
      <c r="G6" s="79" t="s">
        <v>123</v>
      </c>
      <c r="H6" s="79" t="s">
        <v>123</v>
      </c>
      <c r="I6" s="79" t="s">
        <v>123</v>
      </c>
      <c r="J6" s="79" t="s">
        <v>95</v>
      </c>
      <c r="K6" s="79" t="s">
        <v>95</v>
      </c>
      <c r="L6" s="80" t="s">
        <v>81</v>
      </c>
      <c r="M6" s="80" t="s">
        <v>111</v>
      </c>
      <c r="N6" s="80" t="s">
        <v>132</v>
      </c>
      <c r="O6" s="77" t="s">
        <v>156</v>
      </c>
      <c r="P6" s="77" t="s">
        <v>156</v>
      </c>
      <c r="Q6" s="77" t="s">
        <v>156</v>
      </c>
    </row>
    <row r="7" spans="1:17">
      <c r="A7" s="136" t="s">
        <v>175</v>
      </c>
      <c r="B7" s="25">
        <v>1</v>
      </c>
      <c r="C7" s="60"/>
      <c r="D7" s="82">
        <f>'MRS(input)'!$F$9</f>
        <v>0</v>
      </c>
      <c r="E7" s="83">
        <f>'MRS(input)'!$F$10</f>
        <v>0</v>
      </c>
      <c r="F7" s="84" t="str">
        <f>'MRS(input)'!$F$15</f>
        <v/>
      </c>
      <c r="G7" s="85">
        <f>'MRS(input)'!$F$16</f>
        <v>0</v>
      </c>
      <c r="H7" s="85">
        <f>'MRS(input)'!$F$17</f>
        <v>0</v>
      </c>
      <c r="I7" s="85" t="str">
        <f>'MRS(input)'!$F$18</f>
        <v/>
      </c>
      <c r="J7" s="88">
        <f>'MPS(input_separete)'!J7</f>
        <v>0</v>
      </c>
      <c r="K7" s="88">
        <f>'MPS(input_separete)'!K7</f>
        <v>0</v>
      </c>
      <c r="L7" s="86" t="str">
        <f>'MRS(input)'!$F$21</f>
        <v/>
      </c>
      <c r="M7" s="83" t="str">
        <f>'MRS(input)'!$F$22</f>
        <v/>
      </c>
      <c r="N7" s="85" t="str">
        <f>'MRS(input)'!$F$23</f>
        <v/>
      </c>
      <c r="O7" s="87">
        <f>IF(ISERROR(C7*(J7/K7)*SMALL(F7:I7,COUNTIF(F7:I7,0)+1)),0,(C7*(J7/K7)*SMALL(F7:I7,COUNTIF(F7:I7,0)+1)))</f>
        <v>0</v>
      </c>
      <c r="P7" s="87">
        <f>IF(ISERROR(C7*SMALL(F7:I7,COUNTIF(F7:I7,0)+1)),0,(C7*SMALL(F7:I7,COUNTIF(F7:I7,0)+1)))</f>
        <v>0</v>
      </c>
      <c r="Q7" s="88">
        <f>O7-P7</f>
        <v>0</v>
      </c>
    </row>
    <row r="8" spans="1:17">
      <c r="A8" s="136"/>
      <c r="B8" s="25">
        <v>2</v>
      </c>
      <c r="C8" s="60"/>
      <c r="D8" s="82">
        <f>'MRS(input)'!$F$9</f>
        <v>0</v>
      </c>
      <c r="E8" s="83">
        <f>'MRS(input)'!$F$10</f>
        <v>0</v>
      </c>
      <c r="F8" s="84" t="str">
        <f>'MRS(input)'!$F$15</f>
        <v/>
      </c>
      <c r="G8" s="85">
        <f>'MRS(input)'!$F$16</f>
        <v>0</v>
      </c>
      <c r="H8" s="85">
        <f>'MRS(input)'!$F$17</f>
        <v>0</v>
      </c>
      <c r="I8" s="85" t="str">
        <f>'MRS(input)'!$F$18</f>
        <v/>
      </c>
      <c r="J8" s="88">
        <f>'MPS(input_separete)'!J8</f>
        <v>0</v>
      </c>
      <c r="K8" s="88">
        <f>'MPS(input_separete)'!K8</f>
        <v>0</v>
      </c>
      <c r="L8" s="86" t="str">
        <f>'MRS(input)'!$F$21</f>
        <v/>
      </c>
      <c r="M8" s="83" t="str">
        <f>'MRS(input)'!$F$22</f>
        <v/>
      </c>
      <c r="N8" s="85" t="str">
        <f>'MRS(input)'!$F$23</f>
        <v/>
      </c>
      <c r="O8" s="87">
        <f t="shared" ref="O8:O26" si="0">IF(ISERROR(C8*(J8/K8)*SMALL(F8:I8,COUNTIF(F8:I8,0)+1)),0,(C8*(J8/K8)*SMALL(F8:I8,COUNTIF(F8:I8,0)+1)))</f>
        <v>0</v>
      </c>
      <c r="P8" s="87">
        <f t="shared" ref="P8:P26" si="1">IF(ISERROR(C8*SMALL(F8:I8,COUNTIF(F8:I8,0)+1)),0,(C8*SMALL(F8:I8,COUNTIF(F8:I8,0)+1)))</f>
        <v>0</v>
      </c>
      <c r="Q8" s="88">
        <f t="shared" ref="Q8:Q26" si="2">O8-P8</f>
        <v>0</v>
      </c>
    </row>
    <row r="9" spans="1:17">
      <c r="A9" s="136"/>
      <c r="B9" s="25">
        <v>3</v>
      </c>
      <c r="C9" s="60"/>
      <c r="D9" s="82">
        <f>'MRS(input)'!$F$9</f>
        <v>0</v>
      </c>
      <c r="E9" s="83">
        <f>'MRS(input)'!$F$10</f>
        <v>0</v>
      </c>
      <c r="F9" s="84" t="str">
        <f>'MRS(input)'!$F$15</f>
        <v/>
      </c>
      <c r="G9" s="85">
        <f>'MRS(input)'!$F$16</f>
        <v>0</v>
      </c>
      <c r="H9" s="85">
        <f>'MRS(input)'!$F$17</f>
        <v>0</v>
      </c>
      <c r="I9" s="85" t="str">
        <f>'MRS(input)'!$F$18</f>
        <v/>
      </c>
      <c r="J9" s="88">
        <f>'MPS(input_separete)'!J9</f>
        <v>0</v>
      </c>
      <c r="K9" s="88">
        <f>'MPS(input_separete)'!K9</f>
        <v>0</v>
      </c>
      <c r="L9" s="86" t="str">
        <f>'MRS(input)'!$F$21</f>
        <v/>
      </c>
      <c r="M9" s="83" t="str">
        <f>'MRS(input)'!$F$22</f>
        <v/>
      </c>
      <c r="N9" s="85" t="str">
        <f>'MRS(input)'!$F$23</f>
        <v/>
      </c>
      <c r="O9" s="87">
        <f t="shared" si="0"/>
        <v>0</v>
      </c>
      <c r="P9" s="87">
        <f t="shared" si="1"/>
        <v>0</v>
      </c>
      <c r="Q9" s="88">
        <f t="shared" si="2"/>
        <v>0</v>
      </c>
    </row>
    <row r="10" spans="1:17">
      <c r="A10" s="136"/>
      <c r="B10" s="25">
        <v>4</v>
      </c>
      <c r="C10" s="60"/>
      <c r="D10" s="82">
        <f>'MRS(input)'!$F$9</f>
        <v>0</v>
      </c>
      <c r="E10" s="83">
        <f>'MRS(input)'!$F$10</f>
        <v>0</v>
      </c>
      <c r="F10" s="84" t="str">
        <f>'MRS(input)'!$F$15</f>
        <v/>
      </c>
      <c r="G10" s="85">
        <f>'MRS(input)'!$F$16</f>
        <v>0</v>
      </c>
      <c r="H10" s="85">
        <f>'MRS(input)'!$F$17</f>
        <v>0</v>
      </c>
      <c r="I10" s="85" t="str">
        <f>'MRS(input)'!$F$18</f>
        <v/>
      </c>
      <c r="J10" s="88">
        <f>'MPS(input_separete)'!J10</f>
        <v>0</v>
      </c>
      <c r="K10" s="88">
        <f>'MPS(input_separete)'!K10</f>
        <v>0</v>
      </c>
      <c r="L10" s="86" t="str">
        <f>'MRS(input)'!$F$21</f>
        <v/>
      </c>
      <c r="M10" s="83" t="str">
        <f>'MRS(input)'!$F$22</f>
        <v/>
      </c>
      <c r="N10" s="85" t="str">
        <f>'MRS(input)'!$F$23</f>
        <v/>
      </c>
      <c r="O10" s="87">
        <f t="shared" si="0"/>
        <v>0</v>
      </c>
      <c r="P10" s="87">
        <f t="shared" si="1"/>
        <v>0</v>
      </c>
      <c r="Q10" s="88">
        <f t="shared" si="2"/>
        <v>0</v>
      </c>
    </row>
    <row r="11" spans="1:17">
      <c r="A11" s="136"/>
      <c r="B11" s="25">
        <v>5</v>
      </c>
      <c r="C11" s="60"/>
      <c r="D11" s="82">
        <f>'MRS(input)'!$F$9</f>
        <v>0</v>
      </c>
      <c r="E11" s="83">
        <f>'MRS(input)'!$F$10</f>
        <v>0</v>
      </c>
      <c r="F11" s="84" t="str">
        <f>'MRS(input)'!$F$15</f>
        <v/>
      </c>
      <c r="G11" s="85">
        <f>'MRS(input)'!$F$16</f>
        <v>0</v>
      </c>
      <c r="H11" s="85">
        <f>'MRS(input)'!$F$17</f>
        <v>0</v>
      </c>
      <c r="I11" s="85" t="str">
        <f>'MRS(input)'!$F$18</f>
        <v/>
      </c>
      <c r="J11" s="88">
        <f>'MPS(input_separete)'!J11</f>
        <v>0</v>
      </c>
      <c r="K11" s="88">
        <f>'MPS(input_separete)'!K11</f>
        <v>0</v>
      </c>
      <c r="L11" s="86" t="str">
        <f>'MRS(input)'!$F$21</f>
        <v/>
      </c>
      <c r="M11" s="83" t="str">
        <f>'MRS(input)'!$F$22</f>
        <v/>
      </c>
      <c r="N11" s="85" t="str">
        <f>'MRS(input)'!$F$23</f>
        <v/>
      </c>
      <c r="O11" s="87">
        <f t="shared" si="0"/>
        <v>0</v>
      </c>
      <c r="P11" s="87">
        <f t="shared" si="1"/>
        <v>0</v>
      </c>
      <c r="Q11" s="88">
        <f t="shared" si="2"/>
        <v>0</v>
      </c>
    </row>
    <row r="12" spans="1:17">
      <c r="A12" s="136"/>
      <c r="B12" s="25">
        <v>6</v>
      </c>
      <c r="C12" s="60"/>
      <c r="D12" s="82">
        <f>'MRS(input)'!$F$9</f>
        <v>0</v>
      </c>
      <c r="E12" s="83">
        <f>'MRS(input)'!$F$10</f>
        <v>0</v>
      </c>
      <c r="F12" s="84" t="str">
        <f>'MRS(input)'!$F$15</f>
        <v/>
      </c>
      <c r="G12" s="85">
        <f>'MRS(input)'!$F$16</f>
        <v>0</v>
      </c>
      <c r="H12" s="85">
        <f>'MRS(input)'!$F$17</f>
        <v>0</v>
      </c>
      <c r="I12" s="85" t="str">
        <f>'MRS(input)'!$F$18</f>
        <v/>
      </c>
      <c r="J12" s="88">
        <f>'MPS(input_separete)'!J12</f>
        <v>0</v>
      </c>
      <c r="K12" s="88">
        <f>'MPS(input_separete)'!K12</f>
        <v>0</v>
      </c>
      <c r="L12" s="86" t="str">
        <f>'MRS(input)'!$F$21</f>
        <v/>
      </c>
      <c r="M12" s="83" t="str">
        <f>'MRS(input)'!$F$22</f>
        <v/>
      </c>
      <c r="N12" s="85" t="str">
        <f>'MRS(input)'!$F$23</f>
        <v/>
      </c>
      <c r="O12" s="87">
        <f t="shared" si="0"/>
        <v>0</v>
      </c>
      <c r="P12" s="87">
        <f t="shared" si="1"/>
        <v>0</v>
      </c>
      <c r="Q12" s="88">
        <f t="shared" si="2"/>
        <v>0</v>
      </c>
    </row>
    <row r="13" spans="1:17">
      <c r="A13" s="136"/>
      <c r="B13" s="25">
        <v>7</v>
      </c>
      <c r="C13" s="60"/>
      <c r="D13" s="82">
        <f>'MRS(input)'!$F$9</f>
        <v>0</v>
      </c>
      <c r="E13" s="83">
        <f>'MRS(input)'!$F$10</f>
        <v>0</v>
      </c>
      <c r="F13" s="84" t="str">
        <f>'MRS(input)'!$F$15</f>
        <v/>
      </c>
      <c r="G13" s="85">
        <f>'MRS(input)'!$F$16</f>
        <v>0</v>
      </c>
      <c r="H13" s="85">
        <f>'MRS(input)'!$F$17</f>
        <v>0</v>
      </c>
      <c r="I13" s="85" t="str">
        <f>'MRS(input)'!$F$18</f>
        <v/>
      </c>
      <c r="J13" s="88">
        <f>'MPS(input_separete)'!J13</f>
        <v>0</v>
      </c>
      <c r="K13" s="88">
        <f>'MPS(input_separete)'!K13</f>
        <v>0</v>
      </c>
      <c r="L13" s="86" t="str">
        <f>'MRS(input)'!$F$21</f>
        <v/>
      </c>
      <c r="M13" s="83" t="str">
        <f>'MRS(input)'!$F$22</f>
        <v/>
      </c>
      <c r="N13" s="85" t="str">
        <f>'MRS(input)'!$F$23</f>
        <v/>
      </c>
      <c r="O13" s="87">
        <f t="shared" si="0"/>
        <v>0</v>
      </c>
      <c r="P13" s="87">
        <f t="shared" si="1"/>
        <v>0</v>
      </c>
      <c r="Q13" s="88">
        <f t="shared" si="2"/>
        <v>0</v>
      </c>
    </row>
    <row r="14" spans="1:17">
      <c r="A14" s="136"/>
      <c r="B14" s="25">
        <v>8</v>
      </c>
      <c r="C14" s="60"/>
      <c r="D14" s="82">
        <f>'MRS(input)'!$F$9</f>
        <v>0</v>
      </c>
      <c r="E14" s="83">
        <f>'MRS(input)'!$F$10</f>
        <v>0</v>
      </c>
      <c r="F14" s="84" t="str">
        <f>'MRS(input)'!$F$15</f>
        <v/>
      </c>
      <c r="G14" s="85">
        <f>'MRS(input)'!$F$16</f>
        <v>0</v>
      </c>
      <c r="H14" s="85">
        <f>'MRS(input)'!$F$17</f>
        <v>0</v>
      </c>
      <c r="I14" s="85" t="str">
        <f>'MRS(input)'!$F$18</f>
        <v/>
      </c>
      <c r="J14" s="88">
        <f>'MPS(input_separete)'!J14</f>
        <v>0</v>
      </c>
      <c r="K14" s="88">
        <f>'MPS(input_separete)'!K14</f>
        <v>0</v>
      </c>
      <c r="L14" s="86" t="str">
        <f>'MRS(input)'!$F$21</f>
        <v/>
      </c>
      <c r="M14" s="83" t="str">
        <f>'MRS(input)'!$F$22</f>
        <v/>
      </c>
      <c r="N14" s="85" t="str">
        <f>'MRS(input)'!$F$23</f>
        <v/>
      </c>
      <c r="O14" s="87">
        <f t="shared" si="0"/>
        <v>0</v>
      </c>
      <c r="P14" s="87">
        <f t="shared" si="1"/>
        <v>0</v>
      </c>
      <c r="Q14" s="88">
        <f t="shared" si="2"/>
        <v>0</v>
      </c>
    </row>
    <row r="15" spans="1:17">
      <c r="A15" s="136"/>
      <c r="B15" s="25">
        <v>9</v>
      </c>
      <c r="C15" s="60"/>
      <c r="D15" s="82">
        <f>'MRS(input)'!$F$9</f>
        <v>0</v>
      </c>
      <c r="E15" s="83">
        <f>'MRS(input)'!$F$10</f>
        <v>0</v>
      </c>
      <c r="F15" s="84" t="str">
        <f>'MRS(input)'!$F$15</f>
        <v/>
      </c>
      <c r="G15" s="85">
        <f>'MRS(input)'!$F$16</f>
        <v>0</v>
      </c>
      <c r="H15" s="85">
        <f>'MRS(input)'!$F$17</f>
        <v>0</v>
      </c>
      <c r="I15" s="85" t="str">
        <f>'MRS(input)'!$F$18</f>
        <v/>
      </c>
      <c r="J15" s="88">
        <f>'MPS(input_separete)'!J15</f>
        <v>0</v>
      </c>
      <c r="K15" s="88">
        <f>'MPS(input_separete)'!K15</f>
        <v>0</v>
      </c>
      <c r="L15" s="86" t="str">
        <f>'MRS(input)'!$F$21</f>
        <v/>
      </c>
      <c r="M15" s="83" t="str">
        <f>'MRS(input)'!$F$22</f>
        <v/>
      </c>
      <c r="N15" s="85" t="str">
        <f>'MRS(input)'!$F$23</f>
        <v/>
      </c>
      <c r="O15" s="87">
        <f t="shared" si="0"/>
        <v>0</v>
      </c>
      <c r="P15" s="87">
        <f t="shared" si="1"/>
        <v>0</v>
      </c>
      <c r="Q15" s="88">
        <f t="shared" si="2"/>
        <v>0</v>
      </c>
    </row>
    <row r="16" spans="1:17">
      <c r="A16" s="136"/>
      <c r="B16" s="25">
        <v>10</v>
      </c>
      <c r="C16" s="60"/>
      <c r="D16" s="82">
        <f>'MRS(input)'!$F$9</f>
        <v>0</v>
      </c>
      <c r="E16" s="83">
        <f>'MRS(input)'!$F$10</f>
        <v>0</v>
      </c>
      <c r="F16" s="84" t="str">
        <f>'MRS(input)'!$F$15</f>
        <v/>
      </c>
      <c r="G16" s="85">
        <f>'MRS(input)'!$F$16</f>
        <v>0</v>
      </c>
      <c r="H16" s="85">
        <f>'MRS(input)'!$F$17</f>
        <v>0</v>
      </c>
      <c r="I16" s="85" t="str">
        <f>'MRS(input)'!$F$18</f>
        <v/>
      </c>
      <c r="J16" s="88">
        <f>'MPS(input_separete)'!J16</f>
        <v>0</v>
      </c>
      <c r="K16" s="88">
        <f>'MPS(input_separete)'!K16</f>
        <v>0</v>
      </c>
      <c r="L16" s="86" t="str">
        <f>'MRS(input)'!$F$21</f>
        <v/>
      </c>
      <c r="M16" s="83" t="str">
        <f>'MRS(input)'!$F$22</f>
        <v/>
      </c>
      <c r="N16" s="85" t="str">
        <f>'MRS(input)'!$F$23</f>
        <v/>
      </c>
      <c r="O16" s="87">
        <f t="shared" si="0"/>
        <v>0</v>
      </c>
      <c r="P16" s="87">
        <f t="shared" si="1"/>
        <v>0</v>
      </c>
      <c r="Q16" s="88">
        <f t="shared" si="2"/>
        <v>0</v>
      </c>
    </row>
    <row r="17" spans="1:17">
      <c r="A17" s="136"/>
      <c r="B17" s="25">
        <v>11</v>
      </c>
      <c r="C17" s="60"/>
      <c r="D17" s="82">
        <f>'MRS(input)'!$F$9</f>
        <v>0</v>
      </c>
      <c r="E17" s="83">
        <f>'MRS(input)'!$F$10</f>
        <v>0</v>
      </c>
      <c r="F17" s="84" t="str">
        <f>'MRS(input)'!$F$15</f>
        <v/>
      </c>
      <c r="G17" s="85">
        <f>'MRS(input)'!$F$16</f>
        <v>0</v>
      </c>
      <c r="H17" s="85">
        <f>'MRS(input)'!$F$17</f>
        <v>0</v>
      </c>
      <c r="I17" s="85" t="str">
        <f>'MRS(input)'!$F$18</f>
        <v/>
      </c>
      <c r="J17" s="88">
        <f>'MPS(input_separete)'!J17</f>
        <v>0</v>
      </c>
      <c r="K17" s="88">
        <f>'MPS(input_separete)'!K17</f>
        <v>0</v>
      </c>
      <c r="L17" s="86" t="str">
        <f>'MRS(input)'!$F$21</f>
        <v/>
      </c>
      <c r="M17" s="83" t="str">
        <f>'MRS(input)'!$F$22</f>
        <v/>
      </c>
      <c r="N17" s="85" t="str">
        <f>'MRS(input)'!$F$23</f>
        <v/>
      </c>
      <c r="O17" s="87">
        <f t="shared" si="0"/>
        <v>0</v>
      </c>
      <c r="P17" s="87">
        <f t="shared" si="1"/>
        <v>0</v>
      </c>
      <c r="Q17" s="88">
        <f t="shared" si="2"/>
        <v>0</v>
      </c>
    </row>
    <row r="18" spans="1:17">
      <c r="A18" s="136"/>
      <c r="B18" s="25">
        <v>12</v>
      </c>
      <c r="C18" s="60"/>
      <c r="D18" s="82">
        <f>'MRS(input)'!$F$9</f>
        <v>0</v>
      </c>
      <c r="E18" s="83">
        <f>'MRS(input)'!$F$10</f>
        <v>0</v>
      </c>
      <c r="F18" s="84" t="str">
        <f>'MRS(input)'!$F$15</f>
        <v/>
      </c>
      <c r="G18" s="85">
        <f>'MRS(input)'!$F$16</f>
        <v>0</v>
      </c>
      <c r="H18" s="85">
        <f>'MRS(input)'!$F$17</f>
        <v>0</v>
      </c>
      <c r="I18" s="85" t="str">
        <f>'MRS(input)'!$F$18</f>
        <v/>
      </c>
      <c r="J18" s="88">
        <f>'MPS(input_separete)'!J18</f>
        <v>0</v>
      </c>
      <c r="K18" s="88">
        <f>'MPS(input_separete)'!K18</f>
        <v>0</v>
      </c>
      <c r="L18" s="86" t="str">
        <f>'MRS(input)'!$F$21</f>
        <v/>
      </c>
      <c r="M18" s="83" t="str">
        <f>'MRS(input)'!$F$22</f>
        <v/>
      </c>
      <c r="N18" s="85" t="str">
        <f>'MRS(input)'!$F$23</f>
        <v/>
      </c>
      <c r="O18" s="87">
        <f t="shared" si="0"/>
        <v>0</v>
      </c>
      <c r="P18" s="87">
        <f t="shared" si="1"/>
        <v>0</v>
      </c>
      <c r="Q18" s="88">
        <f t="shared" si="2"/>
        <v>0</v>
      </c>
    </row>
    <row r="19" spans="1:17">
      <c r="A19" s="136"/>
      <c r="B19" s="25">
        <v>13</v>
      </c>
      <c r="C19" s="60"/>
      <c r="D19" s="82">
        <f>'MRS(input)'!$F$9</f>
        <v>0</v>
      </c>
      <c r="E19" s="83">
        <f>'MRS(input)'!$F$10</f>
        <v>0</v>
      </c>
      <c r="F19" s="84" t="str">
        <f>'MRS(input)'!$F$15</f>
        <v/>
      </c>
      <c r="G19" s="85">
        <f>'MRS(input)'!$F$16</f>
        <v>0</v>
      </c>
      <c r="H19" s="85">
        <f>'MRS(input)'!$F$17</f>
        <v>0</v>
      </c>
      <c r="I19" s="85" t="str">
        <f>'MRS(input)'!$F$18</f>
        <v/>
      </c>
      <c r="J19" s="88">
        <f>'MPS(input_separete)'!J19</f>
        <v>0</v>
      </c>
      <c r="K19" s="88">
        <f>'MPS(input_separete)'!K19</f>
        <v>0</v>
      </c>
      <c r="L19" s="86" t="str">
        <f>'MRS(input)'!$F$21</f>
        <v/>
      </c>
      <c r="M19" s="83" t="str">
        <f>'MRS(input)'!$F$22</f>
        <v/>
      </c>
      <c r="N19" s="85" t="str">
        <f>'MRS(input)'!$F$23</f>
        <v/>
      </c>
      <c r="O19" s="87">
        <f t="shared" si="0"/>
        <v>0</v>
      </c>
      <c r="P19" s="87">
        <f t="shared" si="1"/>
        <v>0</v>
      </c>
      <c r="Q19" s="88">
        <f t="shared" si="2"/>
        <v>0</v>
      </c>
    </row>
    <row r="20" spans="1:17">
      <c r="A20" s="136"/>
      <c r="B20" s="25">
        <v>14</v>
      </c>
      <c r="C20" s="60"/>
      <c r="D20" s="82">
        <f>'MRS(input)'!$F$9</f>
        <v>0</v>
      </c>
      <c r="E20" s="83">
        <f>'MRS(input)'!$F$10</f>
        <v>0</v>
      </c>
      <c r="F20" s="84" t="str">
        <f>'MRS(input)'!$F$15</f>
        <v/>
      </c>
      <c r="G20" s="85">
        <f>'MRS(input)'!$F$16</f>
        <v>0</v>
      </c>
      <c r="H20" s="85">
        <f>'MRS(input)'!$F$17</f>
        <v>0</v>
      </c>
      <c r="I20" s="85" t="str">
        <f>'MRS(input)'!$F$18</f>
        <v/>
      </c>
      <c r="J20" s="88">
        <f>'MPS(input_separete)'!J20</f>
        <v>0</v>
      </c>
      <c r="K20" s="88">
        <f>'MPS(input_separete)'!K20</f>
        <v>0</v>
      </c>
      <c r="L20" s="86" t="str">
        <f>'MRS(input)'!$F$21</f>
        <v/>
      </c>
      <c r="M20" s="83" t="str">
        <f>'MRS(input)'!$F$22</f>
        <v/>
      </c>
      <c r="N20" s="85" t="str">
        <f>'MRS(input)'!$F$23</f>
        <v/>
      </c>
      <c r="O20" s="87">
        <f t="shared" si="0"/>
        <v>0</v>
      </c>
      <c r="P20" s="87">
        <f t="shared" si="1"/>
        <v>0</v>
      </c>
      <c r="Q20" s="88">
        <f t="shared" si="2"/>
        <v>0</v>
      </c>
    </row>
    <row r="21" spans="1:17">
      <c r="A21" s="136"/>
      <c r="B21" s="25">
        <v>15</v>
      </c>
      <c r="C21" s="60"/>
      <c r="D21" s="82">
        <f>'MRS(input)'!$F$9</f>
        <v>0</v>
      </c>
      <c r="E21" s="83">
        <f>'MRS(input)'!$F$10</f>
        <v>0</v>
      </c>
      <c r="F21" s="84" t="str">
        <f>'MRS(input)'!$F$15</f>
        <v/>
      </c>
      <c r="G21" s="85">
        <f>'MRS(input)'!$F$16</f>
        <v>0</v>
      </c>
      <c r="H21" s="85">
        <f>'MRS(input)'!$F$17</f>
        <v>0</v>
      </c>
      <c r="I21" s="85" t="str">
        <f>'MRS(input)'!$F$18</f>
        <v/>
      </c>
      <c r="J21" s="88">
        <f>'MPS(input_separete)'!J21</f>
        <v>0</v>
      </c>
      <c r="K21" s="88">
        <f>'MPS(input_separete)'!K21</f>
        <v>0</v>
      </c>
      <c r="L21" s="86" t="str">
        <f>'MRS(input)'!$F$21</f>
        <v/>
      </c>
      <c r="M21" s="83" t="str">
        <f>'MRS(input)'!$F$22</f>
        <v/>
      </c>
      <c r="N21" s="85" t="str">
        <f>'MRS(input)'!$F$23</f>
        <v/>
      </c>
      <c r="O21" s="87">
        <f t="shared" si="0"/>
        <v>0</v>
      </c>
      <c r="P21" s="87">
        <f t="shared" si="1"/>
        <v>0</v>
      </c>
      <c r="Q21" s="88">
        <f t="shared" si="2"/>
        <v>0</v>
      </c>
    </row>
    <row r="22" spans="1:17">
      <c r="A22" s="136"/>
      <c r="B22" s="25">
        <v>16</v>
      </c>
      <c r="C22" s="60"/>
      <c r="D22" s="82">
        <f>'MRS(input)'!$F$9</f>
        <v>0</v>
      </c>
      <c r="E22" s="83">
        <f>'MRS(input)'!$F$10</f>
        <v>0</v>
      </c>
      <c r="F22" s="84" t="str">
        <f>'MRS(input)'!$F$15</f>
        <v/>
      </c>
      <c r="G22" s="85">
        <f>'MRS(input)'!$F$16</f>
        <v>0</v>
      </c>
      <c r="H22" s="85">
        <f>'MRS(input)'!$F$17</f>
        <v>0</v>
      </c>
      <c r="I22" s="85" t="str">
        <f>'MRS(input)'!$F$18</f>
        <v/>
      </c>
      <c r="J22" s="88">
        <f>'MPS(input_separete)'!J22</f>
        <v>0</v>
      </c>
      <c r="K22" s="88">
        <f>'MPS(input_separete)'!K22</f>
        <v>0</v>
      </c>
      <c r="L22" s="86" t="str">
        <f>'MRS(input)'!$F$21</f>
        <v/>
      </c>
      <c r="M22" s="83" t="str">
        <f>'MRS(input)'!$F$22</f>
        <v/>
      </c>
      <c r="N22" s="85" t="str">
        <f>'MRS(input)'!$F$23</f>
        <v/>
      </c>
      <c r="O22" s="87">
        <f t="shared" si="0"/>
        <v>0</v>
      </c>
      <c r="P22" s="87">
        <f t="shared" si="1"/>
        <v>0</v>
      </c>
      <c r="Q22" s="88">
        <f t="shared" si="2"/>
        <v>0</v>
      </c>
    </row>
    <row r="23" spans="1:17">
      <c r="A23" s="136"/>
      <c r="B23" s="25">
        <v>17</v>
      </c>
      <c r="C23" s="60"/>
      <c r="D23" s="82">
        <f>'MRS(input)'!$F$9</f>
        <v>0</v>
      </c>
      <c r="E23" s="83">
        <f>'MRS(input)'!$F$10</f>
        <v>0</v>
      </c>
      <c r="F23" s="84" t="str">
        <f>'MRS(input)'!$F$15</f>
        <v/>
      </c>
      <c r="G23" s="85">
        <f>'MRS(input)'!$F$16</f>
        <v>0</v>
      </c>
      <c r="H23" s="85">
        <f>'MRS(input)'!$F$17</f>
        <v>0</v>
      </c>
      <c r="I23" s="85" t="str">
        <f>'MRS(input)'!$F$18</f>
        <v/>
      </c>
      <c r="J23" s="88">
        <f>'MPS(input_separete)'!J23</f>
        <v>0</v>
      </c>
      <c r="K23" s="88">
        <f>'MPS(input_separete)'!K23</f>
        <v>0</v>
      </c>
      <c r="L23" s="86" t="str">
        <f>'MRS(input)'!$F$21</f>
        <v/>
      </c>
      <c r="M23" s="83" t="str">
        <f>'MRS(input)'!$F$22</f>
        <v/>
      </c>
      <c r="N23" s="85" t="str">
        <f>'MRS(input)'!$F$23</f>
        <v/>
      </c>
      <c r="O23" s="87">
        <f t="shared" si="0"/>
        <v>0</v>
      </c>
      <c r="P23" s="87">
        <f t="shared" si="1"/>
        <v>0</v>
      </c>
      <c r="Q23" s="88">
        <f t="shared" si="2"/>
        <v>0</v>
      </c>
    </row>
    <row r="24" spans="1:17">
      <c r="A24" s="136"/>
      <c r="B24" s="25">
        <v>18</v>
      </c>
      <c r="C24" s="60"/>
      <c r="D24" s="82">
        <f>'MRS(input)'!$F$9</f>
        <v>0</v>
      </c>
      <c r="E24" s="83">
        <f>'MRS(input)'!$F$10</f>
        <v>0</v>
      </c>
      <c r="F24" s="84" t="str">
        <f>'MRS(input)'!$F$15</f>
        <v/>
      </c>
      <c r="G24" s="85">
        <f>'MRS(input)'!$F$16</f>
        <v>0</v>
      </c>
      <c r="H24" s="85">
        <f>'MRS(input)'!$F$17</f>
        <v>0</v>
      </c>
      <c r="I24" s="85" t="str">
        <f>'MRS(input)'!$F$18</f>
        <v/>
      </c>
      <c r="J24" s="88">
        <f>'MPS(input_separete)'!J24</f>
        <v>0</v>
      </c>
      <c r="K24" s="88">
        <f>'MPS(input_separete)'!K24</f>
        <v>0</v>
      </c>
      <c r="L24" s="86" t="str">
        <f>'MRS(input)'!$F$21</f>
        <v/>
      </c>
      <c r="M24" s="83" t="str">
        <f>'MRS(input)'!$F$22</f>
        <v/>
      </c>
      <c r="N24" s="85" t="str">
        <f>'MRS(input)'!$F$23</f>
        <v/>
      </c>
      <c r="O24" s="87">
        <f t="shared" si="0"/>
        <v>0</v>
      </c>
      <c r="P24" s="87">
        <f t="shared" si="1"/>
        <v>0</v>
      </c>
      <c r="Q24" s="88">
        <f t="shared" si="2"/>
        <v>0</v>
      </c>
    </row>
    <row r="25" spans="1:17">
      <c r="A25" s="136"/>
      <c r="B25" s="25">
        <v>19</v>
      </c>
      <c r="C25" s="60"/>
      <c r="D25" s="82">
        <f>'MRS(input)'!$F$9</f>
        <v>0</v>
      </c>
      <c r="E25" s="83">
        <f>'MRS(input)'!$F$10</f>
        <v>0</v>
      </c>
      <c r="F25" s="84" t="str">
        <f>'MRS(input)'!$F$15</f>
        <v/>
      </c>
      <c r="G25" s="85">
        <f>'MRS(input)'!$F$16</f>
        <v>0</v>
      </c>
      <c r="H25" s="85">
        <f>'MRS(input)'!$F$17</f>
        <v>0</v>
      </c>
      <c r="I25" s="85" t="str">
        <f>'MRS(input)'!$F$18</f>
        <v/>
      </c>
      <c r="J25" s="88">
        <f>'MPS(input_separete)'!J25</f>
        <v>0</v>
      </c>
      <c r="K25" s="88">
        <f>'MPS(input_separete)'!K25</f>
        <v>0</v>
      </c>
      <c r="L25" s="86" t="str">
        <f>'MRS(input)'!$F$21</f>
        <v/>
      </c>
      <c r="M25" s="83" t="str">
        <f>'MRS(input)'!$F$22</f>
        <v/>
      </c>
      <c r="N25" s="85" t="str">
        <f>'MRS(input)'!$F$23</f>
        <v/>
      </c>
      <c r="O25" s="87">
        <f t="shared" si="0"/>
        <v>0</v>
      </c>
      <c r="P25" s="87">
        <f t="shared" si="1"/>
        <v>0</v>
      </c>
      <c r="Q25" s="88">
        <f t="shared" si="2"/>
        <v>0</v>
      </c>
    </row>
    <row r="26" spans="1:17">
      <c r="A26" s="136"/>
      <c r="B26" s="25">
        <v>20</v>
      </c>
      <c r="C26" s="60"/>
      <c r="D26" s="82">
        <f>'MRS(input)'!$F$9</f>
        <v>0</v>
      </c>
      <c r="E26" s="83">
        <f>'MRS(input)'!$F$10</f>
        <v>0</v>
      </c>
      <c r="F26" s="84" t="str">
        <f>'MRS(input)'!$F$15</f>
        <v/>
      </c>
      <c r="G26" s="85">
        <f>'MRS(input)'!$F$16</f>
        <v>0</v>
      </c>
      <c r="H26" s="85">
        <f>'MRS(input)'!$F$17</f>
        <v>0</v>
      </c>
      <c r="I26" s="85" t="str">
        <f>'MRS(input)'!$F$18</f>
        <v/>
      </c>
      <c r="J26" s="88">
        <f>'MPS(input_separete)'!J26</f>
        <v>0</v>
      </c>
      <c r="K26" s="88">
        <f>'MPS(input_separete)'!K26</f>
        <v>0</v>
      </c>
      <c r="L26" s="86" t="str">
        <f>'MRS(input)'!$F$21</f>
        <v/>
      </c>
      <c r="M26" s="83" t="str">
        <f>'MRS(input)'!$F$22</f>
        <v/>
      </c>
      <c r="N26" s="85" t="str">
        <f>'MRS(input)'!$F$23</f>
        <v/>
      </c>
      <c r="O26" s="87">
        <f t="shared" si="0"/>
        <v>0</v>
      </c>
      <c r="P26" s="87">
        <f t="shared" si="1"/>
        <v>0</v>
      </c>
      <c r="Q26" s="88">
        <f t="shared" si="2"/>
        <v>0</v>
      </c>
    </row>
    <row r="27" spans="1:17" ht="15">
      <c r="A27" s="136"/>
      <c r="B27" s="89" t="s">
        <v>63</v>
      </c>
      <c r="C27" s="90" t="s">
        <v>60</v>
      </c>
      <c r="D27" s="90" t="s">
        <v>88</v>
      </c>
      <c r="E27" s="90" t="s">
        <v>88</v>
      </c>
      <c r="F27" s="90" t="s">
        <v>88</v>
      </c>
      <c r="G27" s="90" t="s">
        <v>88</v>
      </c>
      <c r="H27" s="90" t="s">
        <v>88</v>
      </c>
      <c r="I27" s="90" t="s">
        <v>88</v>
      </c>
      <c r="J27" s="90" t="s">
        <v>88</v>
      </c>
      <c r="K27" s="90" t="s">
        <v>88</v>
      </c>
      <c r="L27" s="90" t="s">
        <v>88</v>
      </c>
      <c r="M27" s="90" t="s">
        <v>88</v>
      </c>
      <c r="N27" s="90" t="s">
        <v>88</v>
      </c>
      <c r="O27" s="88">
        <f>SUMIF(O7:O26,"&gt;0",O7:O26)</f>
        <v>0</v>
      </c>
      <c r="P27" s="88">
        <f>SUMIF(P7:P26,"&gt;0",P7:P26)</f>
        <v>0</v>
      </c>
      <c r="Q27" s="88">
        <f>SUMIF(Q7:Q26,"&gt;0",Q7:Q26)</f>
        <v>0</v>
      </c>
    </row>
  </sheetData>
  <sheetProtection algorithmName="SHA-512" hashValue="yhcTIjojFdIH6gBg2FD2qmjrByNC0hAfWHjK6thB6WYb6jb8PrxwMdtimXjJ+UveGxWnziC9uugAKG3Cca1WlQ==" saltValue="iMW3qvcqD8IxwRGm3xAaWQ==" spinCount="100000" sheet="1" objects="1" scenarios="1" formatCells="0" formatRows="0"/>
  <mergeCells count="4">
    <mergeCell ref="C3:E3"/>
    <mergeCell ref="F3:N3"/>
    <mergeCell ref="O3:Q3"/>
    <mergeCell ref="A7:A27"/>
  </mergeCells>
  <phoneticPr fontId="3"/>
  <pageMargins left="0.7" right="0.7" top="0.75" bottom="0.75" header="0.3" footer="0.3"/>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2"/>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6" width="12.625" style="1" customWidth="1"/>
    <col min="7" max="7" width="20.625" style="1" customWidth="1"/>
    <col min="8" max="8" width="17.875" style="1" bestFit="1" customWidth="1"/>
    <col min="9" max="9" width="12.625" style="5" customWidth="1"/>
    <col min="10" max="16384" width="9" style="1"/>
  </cols>
  <sheetData>
    <row r="1" spans="1:9">
      <c r="I1" s="2" t="str">
        <f>'MPS(input)'!K1</f>
        <v>Monitoring Spreadsheet: JCM_SA_AM001_ver01.0</v>
      </c>
    </row>
    <row r="2" spans="1:9">
      <c r="I2" s="2" t="str">
        <f>'MPS(input)'!K2</f>
        <v>Reference Number:</v>
      </c>
    </row>
    <row r="3" spans="1:9" ht="27.95" customHeight="1">
      <c r="A3" s="140" t="s">
        <v>165</v>
      </c>
      <c r="B3" s="140"/>
      <c r="C3" s="140"/>
      <c r="D3" s="140"/>
      <c r="E3" s="140"/>
      <c r="F3" s="140"/>
      <c r="G3" s="140"/>
      <c r="H3" s="140"/>
      <c r="I3" s="140"/>
    </row>
    <row r="4" spans="1:9" ht="11.25" customHeight="1"/>
    <row r="5" spans="1:9" ht="18.95" customHeight="1" thickBot="1">
      <c r="A5" s="19" t="s">
        <v>8</v>
      </c>
      <c r="B5" s="10"/>
      <c r="C5" s="10"/>
      <c r="D5" s="10"/>
      <c r="E5" s="9"/>
      <c r="F5" s="11" t="s">
        <v>9</v>
      </c>
      <c r="G5" s="98" t="s">
        <v>10</v>
      </c>
      <c r="H5" s="11" t="s">
        <v>2</v>
      </c>
      <c r="I5" s="12" t="s">
        <v>12</v>
      </c>
    </row>
    <row r="6" spans="1:9" ht="18.95" customHeight="1" thickBot="1">
      <c r="A6" s="20"/>
      <c r="B6" s="13" t="s">
        <v>13</v>
      </c>
      <c r="C6" s="13"/>
      <c r="D6" s="13"/>
      <c r="E6" s="13"/>
      <c r="F6" s="96" t="s">
        <v>16</v>
      </c>
      <c r="G6" s="99">
        <f>G8-G11</f>
        <v>0</v>
      </c>
      <c r="H6" s="97" t="s">
        <v>14</v>
      </c>
      <c r="I6" s="15" t="s">
        <v>15</v>
      </c>
    </row>
    <row r="7" spans="1:9" ht="18.95" customHeight="1" thickBot="1">
      <c r="A7" s="19" t="s">
        <v>27</v>
      </c>
      <c r="B7" s="9"/>
      <c r="C7" s="10"/>
      <c r="D7" s="11"/>
      <c r="E7" s="11"/>
      <c r="F7" s="11"/>
      <c r="G7" s="100"/>
      <c r="H7" s="9"/>
      <c r="I7" s="11"/>
    </row>
    <row r="8" spans="1:9" ht="18.95" customHeight="1" thickBot="1">
      <c r="A8" s="21"/>
      <c r="B8" s="24" t="s">
        <v>25</v>
      </c>
      <c r="C8" s="13"/>
      <c r="D8" s="13"/>
      <c r="E8" s="13"/>
      <c r="F8" s="96" t="s">
        <v>16</v>
      </c>
      <c r="G8" s="99">
        <f>G9</f>
        <v>0</v>
      </c>
      <c r="H8" s="97" t="s">
        <v>14</v>
      </c>
      <c r="I8" s="14" t="s">
        <v>17</v>
      </c>
    </row>
    <row r="9" spans="1:9" ht="18.95" customHeight="1">
      <c r="A9" s="20"/>
      <c r="B9" s="23"/>
      <c r="C9" s="16" t="s">
        <v>25</v>
      </c>
      <c r="D9" s="16"/>
      <c r="E9" s="16"/>
      <c r="F9" s="14" t="s">
        <v>16</v>
      </c>
      <c r="G9" s="101">
        <f>'MRS(input_separete)'!O27</f>
        <v>0</v>
      </c>
      <c r="H9" s="14" t="s">
        <v>14</v>
      </c>
      <c r="I9" s="14" t="s">
        <v>17</v>
      </c>
    </row>
    <row r="10" spans="1:9" ht="18.95" customHeight="1" thickBot="1">
      <c r="A10" s="19" t="s">
        <v>28</v>
      </c>
      <c r="B10" s="10"/>
      <c r="C10" s="10"/>
      <c r="D10" s="10"/>
      <c r="E10" s="9"/>
      <c r="F10" s="11"/>
      <c r="G10" s="19"/>
      <c r="H10" s="9"/>
      <c r="I10" s="11"/>
    </row>
    <row r="11" spans="1:9" ht="18.95" customHeight="1" thickBot="1">
      <c r="A11" s="21"/>
      <c r="B11" s="22" t="s">
        <v>26</v>
      </c>
      <c r="C11" s="17"/>
      <c r="D11" s="17"/>
      <c r="E11" s="17"/>
      <c r="F11" s="96" t="s">
        <v>16</v>
      </c>
      <c r="G11" s="103">
        <f>G12</f>
        <v>0</v>
      </c>
      <c r="H11" s="102" t="s">
        <v>18</v>
      </c>
      <c r="I11" s="18" t="s">
        <v>19</v>
      </c>
    </row>
    <row r="12" spans="1:9" ht="18.95" customHeight="1">
      <c r="A12" s="20"/>
      <c r="B12" s="23"/>
      <c r="C12" s="16" t="s">
        <v>29</v>
      </c>
      <c r="D12" s="16"/>
      <c r="E12" s="16"/>
      <c r="F12" s="18" t="s">
        <v>16</v>
      </c>
      <c r="G12" s="101">
        <f>'MRS(input_separete)'!P27</f>
        <v>0</v>
      </c>
      <c r="H12" s="18" t="s">
        <v>18</v>
      </c>
      <c r="I12" s="18" t="s">
        <v>19</v>
      </c>
    </row>
    <row r="13" spans="1:9">
      <c r="A13" s="6"/>
      <c r="B13" s="6"/>
      <c r="C13" s="6"/>
      <c r="D13" s="6"/>
      <c r="E13" s="6"/>
      <c r="F13" s="7"/>
      <c r="G13" s="8"/>
      <c r="H13" s="8"/>
      <c r="I13" s="32"/>
    </row>
    <row r="14" spans="1:9" ht="15">
      <c r="C14" s="3" t="s">
        <v>52</v>
      </c>
      <c r="D14" s="4"/>
    </row>
    <row r="15" spans="1:9">
      <c r="C15" s="6"/>
      <c r="D15" s="1" t="s">
        <v>53</v>
      </c>
    </row>
    <row r="17" spans="4:8" ht="16.5">
      <c r="D17" s="143" t="s">
        <v>68</v>
      </c>
      <c r="E17" s="144"/>
      <c r="F17" s="143" t="s">
        <v>55</v>
      </c>
      <c r="G17" s="144"/>
      <c r="H17" s="144"/>
    </row>
    <row r="18" spans="4:8" ht="16.5">
      <c r="D18" s="141" t="s">
        <v>99</v>
      </c>
      <c r="E18" s="142"/>
      <c r="F18" s="145">
        <v>2045</v>
      </c>
      <c r="G18" s="146"/>
      <c r="H18" s="31" t="s">
        <v>94</v>
      </c>
    </row>
    <row r="19" spans="4:8" ht="16.5">
      <c r="D19" s="141" t="s">
        <v>100</v>
      </c>
      <c r="E19" s="142"/>
      <c r="F19" s="145">
        <v>2088</v>
      </c>
      <c r="G19" s="146"/>
      <c r="H19" s="31" t="s">
        <v>94</v>
      </c>
    </row>
    <row r="20" spans="4:8" ht="16.5">
      <c r="D20" s="141" t="s">
        <v>101</v>
      </c>
      <c r="E20" s="142"/>
      <c r="F20" s="145">
        <v>2131</v>
      </c>
      <c r="G20" s="146"/>
      <c r="H20" s="31" t="s">
        <v>94</v>
      </c>
    </row>
    <row r="21" spans="4:8" ht="16.5">
      <c r="D21" s="141" t="s">
        <v>102</v>
      </c>
      <c r="E21" s="142"/>
      <c r="F21" s="145">
        <v>2174</v>
      </c>
      <c r="G21" s="146"/>
      <c r="H21" s="31" t="s">
        <v>94</v>
      </c>
    </row>
    <row r="22" spans="4:8" ht="16.5">
      <c r="D22" s="141" t="s">
        <v>103</v>
      </c>
      <c r="E22" s="142"/>
      <c r="F22" s="145">
        <v>2217</v>
      </c>
      <c r="G22" s="146"/>
      <c r="H22" s="31" t="s">
        <v>94</v>
      </c>
    </row>
  </sheetData>
  <sheetProtection algorithmName="SHA-512" hashValue="nE52rqox8xLdF90LcIXyPlqaNbDI4Fj60s8FRItB9659Ym5XPBf2S5xB2OpdzWeh157yYN8fCKoBP+fhxnbfwA==" saltValue="pF917EFYaLOne5NgN21bsQ==" spinCount="100000" sheet="1" objects="1" scenarios="1"/>
  <mergeCells count="13">
    <mergeCell ref="D20:E20"/>
    <mergeCell ref="F20:G20"/>
    <mergeCell ref="D21:E21"/>
    <mergeCell ref="F21:G21"/>
    <mergeCell ref="D22:E22"/>
    <mergeCell ref="F22:G22"/>
    <mergeCell ref="D19:E19"/>
    <mergeCell ref="F19:G19"/>
    <mergeCell ref="A3:I3"/>
    <mergeCell ref="D17:E17"/>
    <mergeCell ref="F17:H17"/>
    <mergeCell ref="D18:E18"/>
    <mergeCell ref="F18:G18"/>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MPS(input)</vt:lpstr>
      <vt:lpstr>MPS(input_separete)</vt:lpstr>
      <vt:lpstr>MPS(calc_process)</vt:lpstr>
      <vt:lpstr>MSS</vt:lpstr>
      <vt:lpstr>MRS(input)</vt:lpstr>
      <vt:lpstr>MRS(input_separete)</vt:lpstr>
      <vt:lpstr>MRS(calc_process)</vt:lpstr>
      <vt:lpstr>'MPS(input)'!Print_Area</vt:lpstr>
      <vt:lpstr>'MRS(input)'!Print_Area</vt:lpstr>
      <vt:lpstr>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2017-08-29T11:13:08Z</dcterms:created>
  <dcterms:modified xsi:type="dcterms:W3CDTF">2017-10-30T03:11:26Z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