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619371C9-B1D5-49A5-8D5B-F49A352D2D9A}" xr6:coauthVersionLast="47" xr6:coauthVersionMax="47" xr10:uidLastSave="{00000000-0000-0000-0000-000000000000}"/>
  <bookViews>
    <workbookView xWindow="1125" yWindow="1065" windowWidth="21600" windowHeight="14190" tabRatio="768" xr2:uid="{00000000-000D-0000-FFFF-FFFF00000000}"/>
  </bookViews>
  <sheets>
    <sheet name="PMS(input)" sheetId="32" r:id="rId1"/>
    <sheet name="PMS(calc_process)" sheetId="41" r:id="rId2"/>
    <sheet name="PMS(calc_process_biomass)" sheetId="42" r:id="rId3"/>
    <sheet name="PMS(calc_process_Clost)" sheetId="40" r:id="rId4"/>
    <sheet name="PMS(calc_process_Burn) " sheetId="43" r:id="rId5"/>
    <sheet name="PMS(calc_process_fert)" sheetId="36" r:id="rId6"/>
    <sheet name="PMS(calc_process_fuel)" sheetId="37" r:id="rId7"/>
    <sheet name="PMS(calc_process_DE)" sheetId="38" r:id="rId8"/>
  </sheets>
  <externalReferences>
    <externalReference r:id="rId9"/>
    <externalReference r:id="rId10"/>
  </externalReferences>
  <definedNames>
    <definedName name="a">#REF!</definedName>
    <definedName name="aa">#REF!</definedName>
    <definedName name="b">#REF!</definedName>
    <definedName name="EF">'[1]MPS(calc_process)'!$G$25:$G$26</definedName>
    <definedName name="_xlnm.Print_Area" localSheetId="1">'PMS(calc_process)'!$A$1:$J$296</definedName>
    <definedName name="_xlnm.Print_Area" localSheetId="2">'PMS(calc_process_biomass)'!$A$1:$DJ$40</definedName>
    <definedName name="_xlnm.Print_Area" localSheetId="4">'PMS(calc_process_Burn) '!$A$1:$AQ$37</definedName>
    <definedName name="_xlnm.Print_Area" localSheetId="3">'PMS(calc_process_Clost)'!$A$1:$CI$40</definedName>
    <definedName name="_xlnm.Print_Area" localSheetId="7">'PMS(calc_process_DE)'!$A$1:$O$7</definedName>
    <definedName name="_xlnm.Print_Area" localSheetId="5">'PMS(calc_process_fert)'!$A$1:$W$35</definedName>
    <definedName name="_xlnm.Print_Area" localSheetId="6">'PMS(calc_process_fuel)'!$A$1:$AB$36</definedName>
    <definedName name="_xlnm.Print_Area" localSheetId="0">'PMS(input)'!$A$1:$K$90</definedName>
    <definedName name="v">#REF!</definedName>
    <definedName name="w">'[2]1-1_Exist_default_input'!#REF!</definedName>
    <definedName name="x">#REF!</definedName>
    <definedName name="z">#REF!</definedName>
    <definedName name="化石燃料種別1">#REF!</definedName>
    <definedName name="化石燃料種別2">#REF!</definedName>
    <definedName name="化石燃料種別3">#REF!</definedName>
    <definedName name="係数種別1">#REF!</definedName>
    <definedName name="係数種別2">#REF!</definedName>
    <definedName name="係数種別3">#REF!</definedName>
    <definedName name="種別">'[2]1-2_Exist_default_result'!$C$22:$C$23</definedName>
    <definedName name="種類">'[2]1-1_Exist_default_input'!#REF!</definedName>
    <definedName name="植物種別1">#REF!</definedName>
    <definedName name="植物種別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2" l="1"/>
  <c r="CF5" i="42"/>
  <c r="C5" i="42"/>
  <c r="AJ5" i="42" l="1"/>
  <c r="AO5" i="42"/>
  <c r="AS12" i="42"/>
  <c r="AW5" i="42" a="1"/>
  <c r="AW5" i="42" s="1"/>
  <c r="CG5" i="42"/>
  <c r="BU5" i="42"/>
  <c r="G6" i="40"/>
  <c r="G7" i="40"/>
  <c r="G8" i="40"/>
  <c r="G9" i="40"/>
  <c r="G10" i="40"/>
  <c r="G11" i="40"/>
  <c r="G12" i="40"/>
  <c r="G13" i="40"/>
  <c r="G14" i="40"/>
  <c r="G15" i="40"/>
  <c r="G16" i="40"/>
  <c r="G17" i="40"/>
  <c r="G18" i="40"/>
  <c r="G19" i="40"/>
  <c r="G20" i="40"/>
  <c r="G21" i="40"/>
  <c r="G22" i="40"/>
  <c r="G23" i="40"/>
  <c r="G24" i="40"/>
  <c r="G25" i="40"/>
  <c r="G26" i="40"/>
  <c r="G27" i="40"/>
  <c r="G28" i="40"/>
  <c r="G29" i="40"/>
  <c r="G30" i="40"/>
  <c r="G31" i="40"/>
  <c r="G32" i="40"/>
  <c r="G33" i="40"/>
  <c r="G34" i="40"/>
  <c r="G5" i="40"/>
  <c r="D5" i="40" s="1"/>
  <c r="AJ15" i="42"/>
  <c r="AK15" i="42"/>
  <c r="AL15" i="42"/>
  <c r="AM15" i="42"/>
  <c r="AO15" i="42"/>
  <c r="AP15" i="42"/>
  <c r="AQ15" i="42"/>
  <c r="AR15" i="42"/>
  <c r="AS15" i="42"/>
  <c r="AJ16" i="42"/>
  <c r="AK16" i="42"/>
  <c r="AL16" i="42"/>
  <c r="AM16" i="42"/>
  <c r="AO16" i="42"/>
  <c r="AP16" i="42"/>
  <c r="AQ16" i="42"/>
  <c r="AR16" i="42"/>
  <c r="AS16" i="42"/>
  <c r="AJ17" i="42"/>
  <c r="AK17" i="42"/>
  <c r="AL17" i="42"/>
  <c r="AM17" i="42"/>
  <c r="AO17" i="42"/>
  <c r="AP17" i="42"/>
  <c r="AQ17" i="42"/>
  <c r="AR17" i="42"/>
  <c r="AS17" i="42"/>
  <c r="AJ18" i="42"/>
  <c r="AK18" i="42"/>
  <c r="AL18" i="42"/>
  <c r="AM18" i="42"/>
  <c r="AN18" i="42"/>
  <c r="AP18" i="42"/>
  <c r="AQ18" i="42"/>
  <c r="AR18" i="42"/>
  <c r="AS18" i="42"/>
  <c r="AJ19" i="42"/>
  <c r="AK19" i="42"/>
  <c r="AL19" i="42"/>
  <c r="AM19" i="42"/>
  <c r="AN19" i="42"/>
  <c r="AP19" i="42"/>
  <c r="AQ19" i="42"/>
  <c r="AR19" i="42"/>
  <c r="AS19" i="42"/>
  <c r="AJ20" i="42"/>
  <c r="AK20" i="42"/>
  <c r="AL20" i="42"/>
  <c r="AM20" i="42"/>
  <c r="AN20" i="42"/>
  <c r="AP20" i="42"/>
  <c r="AQ20" i="42"/>
  <c r="AR20" i="42"/>
  <c r="AS20" i="42"/>
  <c r="AJ21" i="42"/>
  <c r="AK21" i="42"/>
  <c r="AL21" i="42"/>
  <c r="AM21" i="42"/>
  <c r="AN21" i="42"/>
  <c r="AP21" i="42"/>
  <c r="AQ21" i="42"/>
  <c r="AR21" i="42"/>
  <c r="AS21" i="42"/>
  <c r="AJ22" i="42"/>
  <c r="AK22" i="42"/>
  <c r="AL22" i="42"/>
  <c r="AM22" i="42"/>
  <c r="AN22" i="42"/>
  <c r="AO22" i="42"/>
  <c r="AQ22" i="42"/>
  <c r="AR22" i="42"/>
  <c r="AS22" i="42"/>
  <c r="AJ23" i="42"/>
  <c r="AK23" i="42"/>
  <c r="AL23" i="42"/>
  <c r="AM23" i="42"/>
  <c r="AN23" i="42"/>
  <c r="AO23" i="42"/>
  <c r="AP23" i="42"/>
  <c r="AR23" i="42"/>
  <c r="AS23" i="42"/>
  <c r="AJ24" i="42"/>
  <c r="AK24" i="42"/>
  <c r="AL24" i="42"/>
  <c r="AM24" i="42"/>
  <c r="AN24" i="42"/>
  <c r="AO24" i="42"/>
  <c r="AP24" i="42"/>
  <c r="AQ24" i="42"/>
  <c r="AS24" i="42"/>
  <c r="AJ25" i="42"/>
  <c r="AK25" i="42"/>
  <c r="AL25" i="42"/>
  <c r="AM25" i="42"/>
  <c r="AN25" i="42"/>
  <c r="AO25" i="42"/>
  <c r="AP25" i="42"/>
  <c r="AQ25" i="42"/>
  <c r="AS25" i="42"/>
  <c r="AJ26" i="42"/>
  <c r="AK26" i="42"/>
  <c r="AL26" i="42"/>
  <c r="AM26" i="42"/>
  <c r="AN26" i="42"/>
  <c r="AO26" i="42"/>
  <c r="AP26" i="42"/>
  <c r="AQ26" i="42"/>
  <c r="AS26" i="42"/>
  <c r="AJ27" i="42"/>
  <c r="AK27" i="42"/>
  <c r="AL27" i="42"/>
  <c r="AM27" i="42"/>
  <c r="AN27" i="42"/>
  <c r="AO27" i="42"/>
  <c r="AP27" i="42"/>
  <c r="AQ27" i="42"/>
  <c r="AS27" i="42"/>
  <c r="AJ28" i="42"/>
  <c r="AK28" i="42"/>
  <c r="AL28" i="42"/>
  <c r="AM28" i="42"/>
  <c r="AN28" i="42"/>
  <c r="AO28" i="42"/>
  <c r="AP28" i="42"/>
  <c r="AQ28" i="42"/>
  <c r="AS28" i="42"/>
  <c r="AJ29" i="42"/>
  <c r="AK29" i="42"/>
  <c r="AL29" i="42"/>
  <c r="AM29" i="42"/>
  <c r="AN29" i="42"/>
  <c r="AO29" i="42"/>
  <c r="AP29" i="42"/>
  <c r="AQ29" i="42"/>
  <c r="AR29" i="42"/>
  <c r="AJ30" i="42"/>
  <c r="AK30" i="42"/>
  <c r="AL30" i="42"/>
  <c r="AM30" i="42"/>
  <c r="AN30" i="42"/>
  <c r="AO30" i="42"/>
  <c r="AP30" i="42"/>
  <c r="AQ30" i="42"/>
  <c r="AR30" i="42"/>
  <c r="AJ31" i="42"/>
  <c r="AK31" i="42"/>
  <c r="AL31" i="42"/>
  <c r="AM31" i="42"/>
  <c r="AN31" i="42"/>
  <c r="AO31" i="42"/>
  <c r="AP31" i="42"/>
  <c r="AQ31" i="42"/>
  <c r="AR31" i="42"/>
  <c r="AJ32" i="42"/>
  <c r="AK32" i="42"/>
  <c r="AL32" i="42"/>
  <c r="AM32" i="42"/>
  <c r="AN32" i="42"/>
  <c r="AO32" i="42"/>
  <c r="AP32" i="42"/>
  <c r="AQ32" i="42"/>
  <c r="AR32" i="42"/>
  <c r="AJ33" i="42"/>
  <c r="AK33" i="42"/>
  <c r="AL33" i="42"/>
  <c r="AM33" i="42"/>
  <c r="AN33" i="42"/>
  <c r="AO33" i="42"/>
  <c r="AP33" i="42"/>
  <c r="AQ33" i="42"/>
  <c r="AR33" i="42"/>
  <c r="AJ34" i="42"/>
  <c r="AK34" i="42"/>
  <c r="AL34" i="42"/>
  <c r="AM34" i="42"/>
  <c r="AN34" i="42"/>
  <c r="AO34" i="42"/>
  <c r="AP34" i="42"/>
  <c r="AQ34" i="42"/>
  <c r="AR34" i="42"/>
  <c r="AJ10" i="42"/>
  <c r="AL10" i="42"/>
  <c r="AM10" i="42"/>
  <c r="AN10" i="42"/>
  <c r="AO10" i="42"/>
  <c r="AP10" i="42"/>
  <c r="AQ10" i="42"/>
  <c r="AR10" i="42"/>
  <c r="AS10" i="42"/>
  <c r="AJ11" i="42"/>
  <c r="AK11" i="42"/>
  <c r="AM11" i="42"/>
  <c r="AN11" i="42"/>
  <c r="AO11" i="42"/>
  <c r="AP11" i="42"/>
  <c r="AQ11" i="42"/>
  <c r="AR11" i="42"/>
  <c r="AS11" i="42"/>
  <c r="AJ12" i="42"/>
  <c r="AK12" i="42"/>
  <c r="AM12" i="42"/>
  <c r="AN12" i="42"/>
  <c r="AO12" i="42"/>
  <c r="AP12" i="42"/>
  <c r="AQ12" i="42"/>
  <c r="AR12" i="42"/>
  <c r="AJ13" i="42"/>
  <c r="AK13" i="42"/>
  <c r="AL13" i="42"/>
  <c r="AN13" i="42"/>
  <c r="AO13" i="42"/>
  <c r="AP13" i="42"/>
  <c r="AQ13" i="42"/>
  <c r="AR13" i="42"/>
  <c r="AS13" i="42"/>
  <c r="AJ14" i="42"/>
  <c r="AK14" i="42"/>
  <c r="AL14" i="42"/>
  <c r="AM14" i="42"/>
  <c r="AO14" i="42"/>
  <c r="AP14" i="42"/>
  <c r="AQ14" i="42"/>
  <c r="AR14" i="42"/>
  <c r="AS14" i="42"/>
  <c r="BF5" i="42" l="1" a="1"/>
  <c r="BF5" i="42" s="1"/>
  <c r="BB5" i="42" a="1"/>
  <c r="BB5" i="42" s="1"/>
  <c r="BC5" i="42" a="1"/>
  <c r="BC5" i="42" s="1"/>
  <c r="BD5" i="42" a="1"/>
  <c r="BD5" i="42" s="1"/>
  <c r="BE5" i="42" a="1"/>
  <c r="BE5" i="42" s="1"/>
  <c r="BB6" i="42" a="1"/>
  <c r="BB6" i="42" s="1"/>
  <c r="BC6" i="42" a="1"/>
  <c r="BC6" i="42" s="1"/>
  <c r="BD6" i="42" a="1"/>
  <c r="BD6" i="42" s="1"/>
  <c r="BE6" i="42" a="1"/>
  <c r="BE6" i="42" s="1"/>
  <c r="BF6" i="42" a="1"/>
  <c r="BF6" i="42" s="1"/>
  <c r="BB7" i="42" a="1"/>
  <c r="BB7" i="42" s="1"/>
  <c r="BC7" i="42" a="1"/>
  <c r="BC7" i="42" s="1"/>
  <c r="BD7" i="42" a="1"/>
  <c r="BD7" i="42" s="1"/>
  <c r="BE7" i="42" a="1"/>
  <c r="BE7" i="42" s="1"/>
  <c r="BF7" i="42" a="1"/>
  <c r="BF7" i="42" s="1"/>
  <c r="BB8" i="42" a="1"/>
  <c r="BB8" i="42" s="1"/>
  <c r="BC8" i="42" a="1"/>
  <c r="BC8" i="42" s="1"/>
  <c r="BD8" i="42" a="1"/>
  <c r="BD8" i="42" s="1"/>
  <c r="BE8" i="42" a="1"/>
  <c r="BE8" i="42" s="1"/>
  <c r="BF8" i="42" a="1"/>
  <c r="BF8" i="42" s="1"/>
  <c r="BB10" i="42" a="1"/>
  <c r="BB10" i="42" s="1"/>
  <c r="BC10" i="42" a="1"/>
  <c r="BC10" i="42" s="1"/>
  <c r="BD10" i="42" a="1"/>
  <c r="BD10" i="42" s="1"/>
  <c r="BE10" i="42" a="1"/>
  <c r="BE10" i="42" s="1"/>
  <c r="BF10" i="42" a="1"/>
  <c r="BF10" i="42" s="1"/>
  <c r="BB11" i="42" a="1"/>
  <c r="BB11" i="42" s="1"/>
  <c r="BC11" i="42" a="1"/>
  <c r="BC11" i="42" s="1"/>
  <c r="BD11" i="42" a="1"/>
  <c r="BD11" i="42" s="1"/>
  <c r="BE11" i="42" a="1"/>
  <c r="BE11" i="42" s="1"/>
  <c r="BF11" i="42" a="1"/>
  <c r="BF11" i="42" s="1"/>
  <c r="BB12" i="42" a="1"/>
  <c r="BB12" i="42" s="1"/>
  <c r="BC12" i="42" a="1"/>
  <c r="BC12" i="42" s="1"/>
  <c r="BD12" i="42" a="1"/>
  <c r="BD12" i="42" s="1"/>
  <c r="BE12" i="42" a="1"/>
  <c r="BE12" i="42" s="1"/>
  <c r="BF12" i="42" a="1"/>
  <c r="BF12" i="42" s="1"/>
  <c r="BB13" i="42" a="1"/>
  <c r="BB13" i="42" s="1"/>
  <c r="BC13" i="42" a="1"/>
  <c r="BC13" i="42" s="1"/>
  <c r="BD13" i="42" a="1"/>
  <c r="BD13" i="42" s="1"/>
  <c r="BE13" i="42" a="1"/>
  <c r="BE13" i="42" s="1"/>
  <c r="BF13" i="42" a="1"/>
  <c r="BF13" i="42" s="1"/>
  <c r="BB14" i="42" a="1"/>
  <c r="BB14" i="42" s="1"/>
  <c r="BC14" i="42" a="1"/>
  <c r="BC14" i="42" s="1"/>
  <c r="BD14" i="42" a="1"/>
  <c r="BD14" i="42" s="1"/>
  <c r="BE14" i="42" a="1"/>
  <c r="BE14" i="42" s="1"/>
  <c r="BF14" i="42" a="1"/>
  <c r="BF14" i="42" s="1"/>
  <c r="BB15" i="42" a="1"/>
  <c r="BB15" i="42" s="1"/>
  <c r="BC15" i="42" a="1"/>
  <c r="BC15" i="42" s="1"/>
  <c r="BD15" i="42" a="1"/>
  <c r="BD15" i="42" s="1"/>
  <c r="BE15" i="42" a="1"/>
  <c r="BE15" i="42" s="1"/>
  <c r="BF15" i="42" a="1"/>
  <c r="BF15" i="42" s="1"/>
  <c r="BB16" i="42" a="1"/>
  <c r="BB16" i="42" s="1"/>
  <c r="BC16" i="42" a="1"/>
  <c r="BC16" i="42" s="1"/>
  <c r="BD16" i="42" a="1"/>
  <c r="BD16" i="42" s="1"/>
  <c r="BE16" i="42" a="1"/>
  <c r="BE16" i="42" s="1"/>
  <c r="BF16" i="42" a="1"/>
  <c r="BF16" i="42" s="1"/>
  <c r="BB17" i="42" a="1"/>
  <c r="BB17" i="42" s="1"/>
  <c r="BC17" i="42" a="1"/>
  <c r="BC17" i="42" s="1"/>
  <c r="BD17" i="42" a="1"/>
  <c r="BD17" i="42" s="1"/>
  <c r="BE17" i="42" a="1"/>
  <c r="BE17" i="42" s="1"/>
  <c r="BF17" i="42" a="1"/>
  <c r="BF17" i="42" s="1"/>
  <c r="BB18" i="42" a="1"/>
  <c r="BB18" i="42" s="1"/>
  <c r="BC18" i="42" a="1"/>
  <c r="BC18" i="42" s="1"/>
  <c r="BD18" i="42" a="1"/>
  <c r="BD18" i="42" s="1"/>
  <c r="BE18" i="42" a="1"/>
  <c r="BE18" i="42" s="1"/>
  <c r="BF18" i="42" a="1"/>
  <c r="BF18" i="42" s="1"/>
  <c r="BB19" i="42" a="1"/>
  <c r="BB19" i="42" s="1"/>
  <c r="BC19" i="42" a="1"/>
  <c r="BC19" i="42" s="1"/>
  <c r="BD19" i="42" a="1"/>
  <c r="BD19" i="42" s="1"/>
  <c r="BE19" i="42" a="1"/>
  <c r="BE19" i="42" s="1"/>
  <c r="BF19" i="42" a="1"/>
  <c r="BF19" i="42" s="1"/>
  <c r="BB20" i="42" a="1"/>
  <c r="BB20" i="42" s="1"/>
  <c r="BC20" i="42" a="1"/>
  <c r="BC20" i="42" s="1"/>
  <c r="BD20" i="42" a="1"/>
  <c r="BD20" i="42" s="1"/>
  <c r="BE20" i="42" a="1"/>
  <c r="BE20" i="42" s="1"/>
  <c r="BF20" i="42" a="1"/>
  <c r="BF20" i="42" s="1"/>
  <c r="BC21" i="42" a="1"/>
  <c r="BC21" i="42" s="1"/>
  <c r="BD21" i="42" a="1"/>
  <c r="BD21" i="42" s="1"/>
  <c r="BE21" i="42" a="1"/>
  <c r="BE21" i="42" s="1"/>
  <c r="BF21" i="42" a="1"/>
  <c r="BF21" i="42" s="1"/>
  <c r="BB22" i="42" a="1"/>
  <c r="BB22" i="42" s="1"/>
  <c r="BD22" i="42" a="1"/>
  <c r="BD22" i="42" s="1"/>
  <c r="BE22" i="42" a="1"/>
  <c r="BE22" i="42" s="1"/>
  <c r="BF22" i="42" a="1"/>
  <c r="BF22" i="42" s="1"/>
  <c r="BB23" i="42" a="1"/>
  <c r="BB23" i="42" s="1"/>
  <c r="BC23" i="42" a="1"/>
  <c r="BC23" i="42" s="1"/>
  <c r="BE23" i="42" a="1"/>
  <c r="BE23" i="42" s="1"/>
  <c r="BF23" i="42" a="1"/>
  <c r="BF23" i="42" s="1"/>
  <c r="BB24" i="42" a="1"/>
  <c r="BB24" i="42" s="1"/>
  <c r="BC24" i="42" a="1"/>
  <c r="BC24" i="42" s="1"/>
  <c r="BD24" i="42" a="1"/>
  <c r="BD24" i="42" s="1"/>
  <c r="BE24" i="42" a="1"/>
  <c r="BE24" i="42" s="1"/>
  <c r="BF24" i="42" a="1"/>
  <c r="BF24" i="42" s="1"/>
  <c r="BB25" i="42" a="1"/>
  <c r="BB25" i="42" s="1"/>
  <c r="BC25" i="42" a="1"/>
  <c r="BC25" i="42" s="1"/>
  <c r="BD25" i="42" a="1"/>
  <c r="BD25" i="42" s="1"/>
  <c r="BE25" i="42" a="1"/>
  <c r="BE25" i="42" s="1"/>
  <c r="BF25" i="42" a="1"/>
  <c r="BF25" i="42" s="1"/>
  <c r="BB26" i="42" a="1"/>
  <c r="BB26" i="42" s="1"/>
  <c r="BC26" i="42" a="1"/>
  <c r="BC26" i="42" s="1"/>
  <c r="BD26" i="42" a="1"/>
  <c r="BD26" i="42" s="1"/>
  <c r="BE26" i="42" a="1"/>
  <c r="BE26" i="42" s="1"/>
  <c r="BF26" i="42" a="1"/>
  <c r="BF26" i="42" s="1"/>
  <c r="BB27" i="42" a="1"/>
  <c r="BB27" i="42" s="1"/>
  <c r="BC27" i="42" a="1"/>
  <c r="BC27" i="42" s="1"/>
  <c r="BD27" i="42" a="1"/>
  <c r="BD27" i="42" s="1"/>
  <c r="BE27" i="42" a="1"/>
  <c r="BE27" i="42" s="1"/>
  <c r="BF27" i="42" a="1"/>
  <c r="BF27" i="42" s="1"/>
  <c r="BB28" i="42" a="1"/>
  <c r="BB28" i="42" s="1"/>
  <c r="BC28" i="42" a="1"/>
  <c r="BC28" i="42" s="1"/>
  <c r="BD28" i="42" a="1"/>
  <c r="BD28" i="42" s="1"/>
  <c r="BF28" i="42" a="1"/>
  <c r="BF28" i="42" s="1"/>
  <c r="BB29" i="42" a="1"/>
  <c r="BB29" i="42" s="1"/>
  <c r="BC29" i="42" a="1"/>
  <c r="BC29" i="42" s="1"/>
  <c r="BD29" i="42" a="1"/>
  <c r="BD29" i="42" s="1"/>
  <c r="BE29" i="42" a="1"/>
  <c r="BE29" i="42" s="1"/>
  <c r="BF29" i="42" a="1"/>
  <c r="BF29" i="42" s="1"/>
  <c r="BB30" i="42" a="1"/>
  <c r="BB30" i="42" s="1"/>
  <c r="BC30" i="42" a="1"/>
  <c r="BC30" i="42" s="1"/>
  <c r="BD30" i="42" a="1"/>
  <c r="BD30" i="42" s="1"/>
  <c r="BE30" i="42" a="1"/>
  <c r="BE30" i="42" s="1"/>
  <c r="BF30" i="42" a="1"/>
  <c r="BF30" i="42" s="1"/>
  <c r="BB31" i="42" a="1"/>
  <c r="BB31" i="42" s="1"/>
  <c r="BC31" i="42" a="1"/>
  <c r="BC31" i="42" s="1"/>
  <c r="BD31" i="42" a="1"/>
  <c r="BD31" i="42" s="1"/>
  <c r="BE31" i="42" a="1"/>
  <c r="BE31" i="42" s="1"/>
  <c r="BF31" i="42" a="1"/>
  <c r="BF31" i="42" s="1"/>
  <c r="BB32" i="42" a="1"/>
  <c r="BB32" i="42" s="1"/>
  <c r="BC32" i="42" a="1"/>
  <c r="BC32" i="42" s="1"/>
  <c r="BD32" i="42" a="1"/>
  <c r="BD32" i="42" s="1"/>
  <c r="BE32" i="42" a="1"/>
  <c r="BE32" i="42" s="1"/>
  <c r="BF32" i="42" a="1"/>
  <c r="BF32" i="42" s="1"/>
  <c r="BB33" i="42" a="1"/>
  <c r="BB33" i="42" s="1"/>
  <c r="BC33" i="42" a="1"/>
  <c r="BC33" i="42" s="1"/>
  <c r="BD33" i="42" a="1"/>
  <c r="BD33" i="42" s="1"/>
  <c r="BE33" i="42" a="1"/>
  <c r="BE33" i="42" s="1"/>
  <c r="BF33" i="42" a="1"/>
  <c r="BF33" i="42" s="1"/>
  <c r="BB34" i="42" a="1"/>
  <c r="BB34" i="42" s="1"/>
  <c r="BC34" i="42" a="1"/>
  <c r="BC34" i="42" s="1"/>
  <c r="BD34" i="42" a="1"/>
  <c r="BD34" i="42" s="1"/>
  <c r="BE34" i="42" a="1"/>
  <c r="BE34" i="42" s="1"/>
  <c r="O39" i="40"/>
  <c r="AQ5" i="43"/>
  <c r="H6" i="43" s="1"/>
  <c r="AP5" i="43"/>
  <c r="AN5" i="43"/>
  <c r="AO5" i="43"/>
  <c r="AM5" i="43"/>
  <c r="H5" i="43" l="1"/>
  <c r="O34" i="43"/>
  <c r="O33" i="43"/>
  <c r="O32" i="43"/>
  <c r="O31" i="43"/>
  <c r="O30" i="43"/>
  <c r="O29" i="43"/>
  <c r="O28" i="43"/>
  <c r="O27" i="43"/>
  <c r="O26" i="43"/>
  <c r="O25" i="43"/>
  <c r="O24" i="43"/>
  <c r="O23" i="43"/>
  <c r="O22" i="43"/>
  <c r="O21" i="43"/>
  <c r="O20" i="43"/>
  <c r="O19" i="43"/>
  <c r="O18" i="43"/>
  <c r="O17" i="43"/>
  <c r="O16" i="43"/>
  <c r="O15" i="43"/>
  <c r="O14" i="43"/>
  <c r="D14" i="43" s="1"/>
  <c r="H186" i="41" s="1"/>
  <c r="O13" i="43"/>
  <c r="O12" i="43"/>
  <c r="O11" i="43"/>
  <c r="O10" i="43"/>
  <c r="O9" i="43"/>
  <c r="O8" i="43"/>
  <c r="O7" i="43"/>
  <c r="O6" i="43"/>
  <c r="N5" i="43"/>
  <c r="N34" i="43"/>
  <c r="N33" i="43"/>
  <c r="N32" i="43"/>
  <c r="N31" i="43"/>
  <c r="N30" i="43"/>
  <c r="N29" i="43"/>
  <c r="N28" i="43"/>
  <c r="N27" i="43"/>
  <c r="N26" i="43"/>
  <c r="N25" i="43"/>
  <c r="N24" i="43"/>
  <c r="N23" i="43"/>
  <c r="N22" i="43"/>
  <c r="N21" i="43"/>
  <c r="N20" i="43"/>
  <c r="N19" i="43"/>
  <c r="N18" i="43"/>
  <c r="N17" i="43"/>
  <c r="N16" i="43"/>
  <c r="N15" i="43"/>
  <c r="N14" i="43"/>
  <c r="N13" i="43"/>
  <c r="N12" i="43"/>
  <c r="N11" i="43"/>
  <c r="N10" i="43"/>
  <c r="N9" i="43"/>
  <c r="N8" i="43"/>
  <c r="N7" i="43"/>
  <c r="N6" i="43"/>
  <c r="M5" i="43"/>
  <c r="M34" i="43"/>
  <c r="M33" i="43"/>
  <c r="M32" i="43"/>
  <c r="M31" i="43"/>
  <c r="M30" i="43"/>
  <c r="M29" i="43"/>
  <c r="M28" i="43"/>
  <c r="M27" i="43"/>
  <c r="M26" i="43"/>
  <c r="M25" i="43"/>
  <c r="M24" i="43"/>
  <c r="M23" i="43"/>
  <c r="M22" i="43"/>
  <c r="M21" i="43"/>
  <c r="M20" i="43"/>
  <c r="M19" i="43"/>
  <c r="M18" i="43"/>
  <c r="M17" i="43"/>
  <c r="M16" i="43"/>
  <c r="M15" i="43"/>
  <c r="M14" i="43"/>
  <c r="M13" i="43"/>
  <c r="M12" i="43"/>
  <c r="M11" i="43"/>
  <c r="M10" i="43"/>
  <c r="M9" i="43"/>
  <c r="M8" i="43"/>
  <c r="M7" i="43"/>
  <c r="M6" i="43"/>
  <c r="L5" i="43"/>
  <c r="L34" i="43"/>
  <c r="L33" i="43"/>
  <c r="L32" i="43"/>
  <c r="L31" i="43"/>
  <c r="L30" i="43"/>
  <c r="L29" i="43"/>
  <c r="L28" i="43"/>
  <c r="L27" i="43"/>
  <c r="L26" i="43"/>
  <c r="L25" i="43"/>
  <c r="L24" i="43"/>
  <c r="L23" i="43"/>
  <c r="L22" i="43"/>
  <c r="L21" i="43"/>
  <c r="L20" i="43"/>
  <c r="L19" i="43"/>
  <c r="L18" i="43"/>
  <c r="L17" i="43"/>
  <c r="L16" i="43"/>
  <c r="L15" i="43"/>
  <c r="L14" i="43"/>
  <c r="L13" i="43"/>
  <c r="L12" i="43"/>
  <c r="L11" i="43"/>
  <c r="L10" i="43"/>
  <c r="L9" i="43"/>
  <c r="L8" i="43"/>
  <c r="L7" i="43"/>
  <c r="L6" i="43"/>
  <c r="K5" i="43"/>
  <c r="K34" i="43"/>
  <c r="K33" i="43"/>
  <c r="K32" i="43"/>
  <c r="D32" i="43" s="1"/>
  <c r="H204" i="41" s="1"/>
  <c r="K31" i="43"/>
  <c r="K30" i="43"/>
  <c r="K29" i="43"/>
  <c r="K28" i="43"/>
  <c r="K27" i="43"/>
  <c r="K26" i="43"/>
  <c r="K25" i="43"/>
  <c r="K24" i="43"/>
  <c r="D24" i="43" s="1"/>
  <c r="H196" i="41" s="1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" i="43"/>
  <c r="K9" i="43"/>
  <c r="K8" i="43"/>
  <c r="D8" i="43" s="1"/>
  <c r="H180" i="41" s="1"/>
  <c r="K7" i="43"/>
  <c r="K6" i="43"/>
  <c r="J5" i="43"/>
  <c r="J34" i="43"/>
  <c r="J33" i="43"/>
  <c r="J32" i="43"/>
  <c r="J31" i="43"/>
  <c r="J30" i="43"/>
  <c r="D30" i="43" s="1"/>
  <c r="H202" i="41" s="1"/>
  <c r="J29" i="43"/>
  <c r="J28" i="43"/>
  <c r="J27" i="43"/>
  <c r="J26" i="43"/>
  <c r="J25" i="43"/>
  <c r="J24" i="43"/>
  <c r="J23" i="43"/>
  <c r="J22" i="43"/>
  <c r="D22" i="43" s="1"/>
  <c r="H194" i="41" s="1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J6" i="43"/>
  <c r="D6" i="43" s="1"/>
  <c r="H178" i="41" s="1"/>
  <c r="I5" i="43"/>
  <c r="D5" i="43" s="1"/>
  <c r="H177" i="41" s="1"/>
  <c r="I34" i="43"/>
  <c r="I33" i="43"/>
  <c r="I32" i="43"/>
  <c r="I31" i="43"/>
  <c r="I30" i="43"/>
  <c r="I29" i="43"/>
  <c r="I28" i="43"/>
  <c r="I27" i="43"/>
  <c r="D27" i="43" s="1"/>
  <c r="H199" i="41" s="1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O5" i="43"/>
  <c r="H34" i="43"/>
  <c r="H33" i="43"/>
  <c r="H32" i="43"/>
  <c r="H31" i="43"/>
  <c r="H30" i="43"/>
  <c r="H29" i="43"/>
  <c r="H28" i="43"/>
  <c r="H27" i="43"/>
  <c r="H26" i="43"/>
  <c r="H25" i="43"/>
  <c r="H24" i="43"/>
  <c r="H23" i="43"/>
  <c r="H22" i="43"/>
  <c r="H21" i="43"/>
  <c r="H20" i="43"/>
  <c r="H19" i="43"/>
  <c r="H18" i="43"/>
  <c r="H17" i="43"/>
  <c r="H16" i="43"/>
  <c r="D16" i="43" s="1"/>
  <c r="H188" i="41" s="1"/>
  <c r="H15" i="43"/>
  <c r="H14" i="43"/>
  <c r="H13" i="43"/>
  <c r="H12" i="43"/>
  <c r="H11" i="43"/>
  <c r="H10" i="43"/>
  <c r="H9" i="43"/>
  <c r="D9" i="43" s="1"/>
  <c r="H181" i="41" s="1"/>
  <c r="H8" i="43"/>
  <c r="H7" i="43"/>
  <c r="D33" i="43"/>
  <c r="H205" i="41" s="1"/>
  <c r="D11" i="43"/>
  <c r="H183" i="41" s="1"/>
  <c r="AB6" i="37"/>
  <c r="AA6" i="37"/>
  <c r="T6" i="37"/>
  <c r="S6" i="37"/>
  <c r="L6" i="37"/>
  <c r="K6" i="37"/>
  <c r="H31" i="37" s="1"/>
  <c r="V5" i="36"/>
  <c r="U5" i="36"/>
  <c r="T5" i="36"/>
  <c r="S5" i="36"/>
  <c r="I29" i="36" s="1"/>
  <c r="R5" i="36"/>
  <c r="Q5" i="36"/>
  <c r="P5" i="36"/>
  <c r="J25" i="36"/>
  <c r="G6" i="36"/>
  <c r="H6" i="36"/>
  <c r="G7" i="36"/>
  <c r="H7" i="36"/>
  <c r="G8" i="36"/>
  <c r="H8" i="36"/>
  <c r="G9" i="36"/>
  <c r="H9" i="36"/>
  <c r="G10" i="36"/>
  <c r="H10" i="36"/>
  <c r="G11" i="36"/>
  <c r="H11" i="36"/>
  <c r="G12" i="36"/>
  <c r="H12" i="36"/>
  <c r="G13" i="36"/>
  <c r="H13" i="36"/>
  <c r="G14" i="36"/>
  <c r="H14" i="36"/>
  <c r="G15" i="36"/>
  <c r="H15" i="36"/>
  <c r="G16" i="36"/>
  <c r="H16" i="36"/>
  <c r="G17" i="36"/>
  <c r="H17" i="36"/>
  <c r="G18" i="36"/>
  <c r="H18" i="36"/>
  <c r="G19" i="36"/>
  <c r="H19" i="36"/>
  <c r="G20" i="36"/>
  <c r="H20" i="36"/>
  <c r="G21" i="36"/>
  <c r="H21" i="36"/>
  <c r="G22" i="36"/>
  <c r="H22" i="36"/>
  <c r="G23" i="36"/>
  <c r="H23" i="36"/>
  <c r="G24" i="36"/>
  <c r="H24" i="36"/>
  <c r="G25" i="36"/>
  <c r="H25" i="36"/>
  <c r="G26" i="36"/>
  <c r="H26" i="36"/>
  <c r="G27" i="36"/>
  <c r="H27" i="36"/>
  <c r="G28" i="36"/>
  <c r="H28" i="36"/>
  <c r="G29" i="36"/>
  <c r="H29" i="36"/>
  <c r="G30" i="36"/>
  <c r="H30" i="36"/>
  <c r="G31" i="36"/>
  <c r="H31" i="36"/>
  <c r="G32" i="36"/>
  <c r="H32" i="36"/>
  <c r="G33" i="36"/>
  <c r="H33" i="36"/>
  <c r="G34" i="36"/>
  <c r="H34" i="36"/>
  <c r="BS18" i="40"/>
  <c r="M39" i="40"/>
  <c r="C39" i="42"/>
  <c r="L39" i="40"/>
  <c r="B39" i="42"/>
  <c r="N39" i="40"/>
  <c r="BS6" i="40" s="1"/>
  <c r="E6" i="38"/>
  <c r="B6" i="38" s="1"/>
  <c r="D6" i="38"/>
  <c r="C6" i="38"/>
  <c r="H21" i="37"/>
  <c r="H6" i="37"/>
  <c r="P29" i="37"/>
  <c r="P35" i="37"/>
  <c r="AW6" i="42" a="1"/>
  <c r="AW6" i="42" s="1"/>
  <c r="AX6" i="42" a="1"/>
  <c r="AX6" i="42" s="1"/>
  <c r="AY6" i="42" a="1"/>
  <c r="AY6" i="42" s="1"/>
  <c r="AZ6" i="42" a="1"/>
  <c r="AZ6" i="42" s="1"/>
  <c r="BA6" i="42" a="1"/>
  <c r="BA6" i="42" s="1"/>
  <c r="AX7" i="42" a="1"/>
  <c r="AX7" i="42" s="1"/>
  <c r="AY7" i="42" a="1"/>
  <c r="AY7" i="42" s="1"/>
  <c r="AZ7" i="42" a="1"/>
  <c r="AZ7" i="42" s="1"/>
  <c r="BA7" i="42" a="1"/>
  <c r="BA7" i="42" s="1"/>
  <c r="AW8" i="42" a="1"/>
  <c r="AW8" i="42" s="1"/>
  <c r="AX8" i="42" a="1"/>
  <c r="AX8" i="42" s="1"/>
  <c r="AY8" i="42" a="1"/>
  <c r="AY8" i="42" s="1"/>
  <c r="AZ8" i="42" a="1"/>
  <c r="AZ8" i="42" s="1"/>
  <c r="BA8" i="42" a="1"/>
  <c r="BA8" i="42" s="1"/>
  <c r="AW10" i="42" a="1"/>
  <c r="AW10" i="42" s="1"/>
  <c r="AY10" i="42" a="1"/>
  <c r="AY10" i="42" s="1"/>
  <c r="AZ10" i="42" a="1"/>
  <c r="AZ10" i="42" s="1"/>
  <c r="BA10" i="42" a="1"/>
  <c r="BA10" i="42" s="1"/>
  <c r="AW11" i="42" a="1"/>
  <c r="AW11" i="42" s="1"/>
  <c r="AX11" i="42" a="1"/>
  <c r="AX11" i="42" s="1"/>
  <c r="AY11" i="42" a="1"/>
  <c r="AY11" i="42" s="1"/>
  <c r="AZ11" i="42" a="1"/>
  <c r="AZ11" i="42" s="1"/>
  <c r="BA11" i="42" a="1"/>
  <c r="BA11" i="42" s="1"/>
  <c r="AW12" i="42" a="1"/>
  <c r="AW12" i="42" s="1"/>
  <c r="AX12" i="42" a="1"/>
  <c r="AX12" i="42" s="1"/>
  <c r="AZ12" i="42" a="1"/>
  <c r="AZ12" i="42" s="1"/>
  <c r="BA12" i="42" a="1"/>
  <c r="BA12" i="42" s="1"/>
  <c r="AW13" i="42" a="1"/>
  <c r="AW13" i="42" s="1"/>
  <c r="AX13" i="42" a="1"/>
  <c r="AX13" i="42" s="1"/>
  <c r="AY13" i="42" a="1"/>
  <c r="AY13" i="42" s="1"/>
  <c r="BA13" i="42" a="1"/>
  <c r="BA13" i="42" s="1"/>
  <c r="AW14" i="42" a="1"/>
  <c r="AW14" i="42" s="1"/>
  <c r="AX14" i="42" a="1"/>
  <c r="AX14" i="42" s="1"/>
  <c r="AY14" i="42" a="1"/>
  <c r="AY14" i="42" s="1"/>
  <c r="AZ14" i="42" a="1"/>
  <c r="AZ14" i="42" s="1"/>
  <c r="BA14" i="42" a="1"/>
  <c r="BA14" i="42" s="1"/>
  <c r="AW15" i="42" a="1"/>
  <c r="AW15" i="42" s="1"/>
  <c r="AX15" i="42" a="1"/>
  <c r="AX15" i="42" s="1"/>
  <c r="AY15" i="42" a="1"/>
  <c r="AY15" i="42" s="1"/>
  <c r="AZ15" i="42" a="1"/>
  <c r="AZ15" i="42" s="1"/>
  <c r="BA15" i="42" a="1"/>
  <c r="BA15" i="42" s="1"/>
  <c r="AW16" i="42" a="1"/>
  <c r="AW16" i="42" s="1"/>
  <c r="AX16" i="42" a="1"/>
  <c r="AX16" i="42" s="1"/>
  <c r="AY16" i="42" a="1"/>
  <c r="AY16" i="42" s="1"/>
  <c r="AZ16" i="42" a="1"/>
  <c r="AZ16" i="42" s="1"/>
  <c r="BA16" i="42" a="1"/>
  <c r="BA16" i="42" s="1"/>
  <c r="AW17" i="42" a="1"/>
  <c r="AW17" i="42" s="1"/>
  <c r="AX17" i="42" a="1"/>
  <c r="AX17" i="42" s="1"/>
  <c r="AY17" i="42" a="1"/>
  <c r="AY17" i="42" s="1"/>
  <c r="AZ17" i="42" a="1"/>
  <c r="AZ17" i="42" s="1"/>
  <c r="AW18" i="42" a="1"/>
  <c r="AW18" i="42" s="1"/>
  <c r="AX18" i="42" a="1"/>
  <c r="AX18" i="42" s="1"/>
  <c r="AY18" i="42" a="1"/>
  <c r="AY18" i="42" s="1"/>
  <c r="AZ18" i="42" a="1"/>
  <c r="AZ18" i="42" s="1"/>
  <c r="BA18" i="42" a="1"/>
  <c r="BA18" i="42" s="1"/>
  <c r="AW19" i="42" a="1"/>
  <c r="AW19" i="42" s="1"/>
  <c r="AX19" i="42" a="1"/>
  <c r="AX19" i="42" s="1"/>
  <c r="AY19" i="42" a="1"/>
  <c r="AY19" i="42" s="1"/>
  <c r="AZ19" i="42" a="1"/>
  <c r="AZ19" i="42" s="1"/>
  <c r="BA19" i="42" a="1"/>
  <c r="BA19" i="42" s="1"/>
  <c r="AW20" i="42" a="1"/>
  <c r="AW20" i="42" s="1"/>
  <c r="AX20" i="42" a="1"/>
  <c r="AX20" i="42" s="1"/>
  <c r="AY20" i="42" a="1"/>
  <c r="AY20" i="42" s="1"/>
  <c r="AZ20" i="42" a="1"/>
  <c r="AZ20" i="42" s="1"/>
  <c r="BA20" i="42" a="1"/>
  <c r="BA20" i="42" s="1"/>
  <c r="AW21" i="42" a="1"/>
  <c r="AW21" i="42" s="1"/>
  <c r="AX21" i="42" a="1"/>
  <c r="AX21" i="42" s="1"/>
  <c r="AY21" i="42" a="1"/>
  <c r="AY21" i="42" s="1"/>
  <c r="AZ21" i="42" a="1"/>
  <c r="AZ21" i="42" s="1"/>
  <c r="BA21" i="42" a="1"/>
  <c r="BA21" i="42" s="1"/>
  <c r="AW22" i="42" a="1"/>
  <c r="AW22" i="42" s="1"/>
  <c r="AX22" i="42" a="1"/>
  <c r="AX22" i="42" s="1"/>
  <c r="AY22" i="42" a="1"/>
  <c r="AY22" i="42" s="1"/>
  <c r="AZ22" i="42" a="1"/>
  <c r="AZ22" i="42" s="1"/>
  <c r="BA22" i="42" a="1"/>
  <c r="BA22" i="42" s="1"/>
  <c r="AW23" i="42" a="1"/>
  <c r="AW23" i="42" s="1"/>
  <c r="AX23" i="42" a="1"/>
  <c r="AX23" i="42" s="1"/>
  <c r="AY23" i="42" a="1"/>
  <c r="AY23" i="42" s="1"/>
  <c r="AZ23" i="42" a="1"/>
  <c r="AZ23" i="42" s="1"/>
  <c r="BA23" i="42" a="1"/>
  <c r="BA23" i="42" s="1"/>
  <c r="AW24" i="42" a="1"/>
  <c r="AW24" i="42" s="1"/>
  <c r="AX24" i="42" a="1"/>
  <c r="AX24" i="42" s="1"/>
  <c r="AY24" i="42" a="1"/>
  <c r="AY24" i="42" s="1"/>
  <c r="AZ24" i="42" a="1"/>
  <c r="AZ24" i="42" s="1"/>
  <c r="BA24" i="42" a="1"/>
  <c r="BA24" i="42" s="1"/>
  <c r="AW25" i="42" a="1"/>
  <c r="AW25" i="42" s="1"/>
  <c r="AX25" i="42" a="1"/>
  <c r="AX25" i="42" s="1"/>
  <c r="AY25" i="42" a="1"/>
  <c r="AY25" i="42" s="1"/>
  <c r="AZ25" i="42" a="1"/>
  <c r="AZ25" i="42" s="1"/>
  <c r="BA25" i="42" a="1"/>
  <c r="BA25" i="42" s="1"/>
  <c r="AW26" i="42" a="1"/>
  <c r="AW26" i="42" s="1"/>
  <c r="AX26" i="42" a="1"/>
  <c r="AX26" i="42" s="1"/>
  <c r="AY26" i="42" a="1"/>
  <c r="AY26" i="42" s="1"/>
  <c r="AZ26" i="42" a="1"/>
  <c r="AZ26" i="42" s="1"/>
  <c r="BA26" i="42" a="1"/>
  <c r="BA26" i="42" s="1"/>
  <c r="AW27" i="42" a="1"/>
  <c r="AW27" i="42" s="1"/>
  <c r="AX27" i="42" a="1"/>
  <c r="AX27" i="42" s="1"/>
  <c r="AY27" i="42" a="1"/>
  <c r="AY27" i="42" s="1"/>
  <c r="AZ27" i="42" a="1"/>
  <c r="AZ27" i="42" s="1"/>
  <c r="BA27" i="42" a="1"/>
  <c r="BA27" i="42" s="1"/>
  <c r="AW28" i="42" a="1"/>
  <c r="AW28" i="42" s="1"/>
  <c r="AX28" i="42" a="1"/>
  <c r="AX28" i="42" s="1"/>
  <c r="AY28" i="42" a="1"/>
  <c r="AY28" i="42" s="1"/>
  <c r="AZ28" i="42" a="1"/>
  <c r="AZ28" i="42" s="1"/>
  <c r="BA28" i="42" a="1"/>
  <c r="BA28" i="42" s="1"/>
  <c r="AW29" i="42" a="1"/>
  <c r="AW29" i="42" s="1"/>
  <c r="AX29" i="42" a="1"/>
  <c r="AX29" i="42" s="1"/>
  <c r="AY29" i="42" a="1"/>
  <c r="AY29" i="42" s="1"/>
  <c r="AZ29" i="42" a="1"/>
  <c r="AZ29" i="42" s="1"/>
  <c r="BA29" i="42" a="1"/>
  <c r="BA29" i="42" s="1"/>
  <c r="AW30" i="42" a="1"/>
  <c r="AW30" i="42" s="1"/>
  <c r="AX30" i="42" a="1"/>
  <c r="AX30" i="42" s="1"/>
  <c r="AY30" i="42" a="1"/>
  <c r="AY30" i="42" s="1"/>
  <c r="AZ30" i="42" a="1"/>
  <c r="AZ30" i="42" s="1"/>
  <c r="BA30" i="42" a="1"/>
  <c r="BA30" i="42" s="1"/>
  <c r="AW31" i="42" a="1"/>
  <c r="AW31" i="42" s="1"/>
  <c r="AX31" i="42" a="1"/>
  <c r="AX31" i="42" s="1"/>
  <c r="AY31" i="42" a="1"/>
  <c r="AY31" i="42" s="1"/>
  <c r="AZ31" i="42" a="1"/>
  <c r="AZ31" i="42" s="1"/>
  <c r="BA31" i="42" a="1"/>
  <c r="BA31" i="42" s="1"/>
  <c r="AW32" i="42" a="1"/>
  <c r="AW32" i="42" s="1"/>
  <c r="AX32" i="42" a="1"/>
  <c r="AX32" i="42" s="1"/>
  <c r="AY32" i="42" a="1"/>
  <c r="AY32" i="42" s="1"/>
  <c r="AZ32" i="42" a="1"/>
  <c r="AZ32" i="42" s="1"/>
  <c r="BA32" i="42" a="1"/>
  <c r="BA32" i="42" s="1"/>
  <c r="AW33" i="42" a="1"/>
  <c r="AW33" i="42" s="1"/>
  <c r="AX33" i="42" a="1"/>
  <c r="AX33" i="42" s="1"/>
  <c r="AY33" i="42" a="1"/>
  <c r="AY33" i="42" s="1"/>
  <c r="AZ33" i="42" a="1"/>
  <c r="AZ33" i="42" s="1"/>
  <c r="BA33" i="42" a="1"/>
  <c r="BA33" i="42" s="1"/>
  <c r="AW34" i="42" a="1"/>
  <c r="AW34" i="42" s="1"/>
  <c r="AX34" i="42" a="1"/>
  <c r="AX34" i="42" s="1"/>
  <c r="AY34" i="42" a="1"/>
  <c r="AY34" i="42" s="1"/>
  <c r="AZ34" i="42" a="1"/>
  <c r="AZ34" i="42" s="1"/>
  <c r="BA34" i="42" a="1"/>
  <c r="BA34" i="42" s="1"/>
  <c r="AX5" i="42" a="1"/>
  <c r="AX5" i="42" s="1"/>
  <c r="AY5" i="42" a="1"/>
  <c r="AY5" i="42" s="1"/>
  <c r="AZ5" i="42" a="1"/>
  <c r="AZ5" i="42" s="1"/>
  <c r="BA5" i="42" a="1"/>
  <c r="BA5" i="42" s="1"/>
  <c r="H23" i="37" l="1"/>
  <c r="J15" i="36"/>
  <c r="H20" i="37"/>
  <c r="H7" i="37"/>
  <c r="H16" i="37"/>
  <c r="H15" i="37"/>
  <c r="H32" i="37"/>
  <c r="H29" i="37"/>
  <c r="H13" i="37"/>
  <c r="H28" i="37"/>
  <c r="H8" i="37"/>
  <c r="H9" i="37"/>
  <c r="H24" i="37"/>
  <c r="X15" i="37"/>
  <c r="J34" i="36"/>
  <c r="F34" i="36" s="1"/>
  <c r="D7" i="43"/>
  <c r="H179" i="41" s="1"/>
  <c r="D15" i="43"/>
  <c r="H187" i="41" s="1"/>
  <c r="D23" i="43"/>
  <c r="H195" i="41" s="1"/>
  <c r="D31" i="43"/>
  <c r="H203" i="41" s="1"/>
  <c r="X29" i="37"/>
  <c r="X23" i="37"/>
  <c r="J10" i="36"/>
  <c r="D17" i="43"/>
  <c r="H189" i="41" s="1"/>
  <c r="D25" i="43"/>
  <c r="H197" i="41" s="1"/>
  <c r="X33" i="37"/>
  <c r="E23" i="36"/>
  <c r="D10" i="43"/>
  <c r="H182" i="41" s="1"/>
  <c r="D18" i="43"/>
  <c r="H190" i="41" s="1"/>
  <c r="D26" i="43"/>
  <c r="H198" i="41" s="1"/>
  <c r="D34" i="43"/>
  <c r="H206" i="41" s="1"/>
  <c r="D19" i="43"/>
  <c r="H191" i="41" s="1"/>
  <c r="I22" i="36"/>
  <c r="D12" i="43"/>
  <c r="H184" i="41" s="1"/>
  <c r="D20" i="43"/>
  <c r="H192" i="41" s="1"/>
  <c r="D28" i="43"/>
  <c r="H200" i="41" s="1"/>
  <c r="E16" i="36"/>
  <c r="D13" i="43"/>
  <c r="H185" i="41" s="1"/>
  <c r="D21" i="43"/>
  <c r="H193" i="41" s="1"/>
  <c r="D29" i="43"/>
  <c r="H201" i="41" s="1"/>
  <c r="J33" i="36"/>
  <c r="J8" i="36"/>
  <c r="I34" i="36"/>
  <c r="J31" i="36"/>
  <c r="I31" i="36"/>
  <c r="J26" i="36"/>
  <c r="I21" i="36"/>
  <c r="J24" i="36"/>
  <c r="I20" i="36"/>
  <c r="J18" i="36"/>
  <c r="I15" i="36"/>
  <c r="J17" i="36"/>
  <c r="BS28" i="40"/>
  <c r="BS20" i="40"/>
  <c r="BT5" i="40"/>
  <c r="BS27" i="40"/>
  <c r="BS19" i="40"/>
  <c r="BS34" i="40"/>
  <c r="BS26" i="40"/>
  <c r="BU6" i="40"/>
  <c r="BS33" i="40"/>
  <c r="BS25" i="40"/>
  <c r="BS17" i="40"/>
  <c r="BS32" i="40"/>
  <c r="BS24" i="40"/>
  <c r="BS16" i="40"/>
  <c r="BS31" i="40"/>
  <c r="BS23" i="40"/>
  <c r="BS15" i="40"/>
  <c r="BS30" i="40"/>
  <c r="BS22" i="40"/>
  <c r="BS14" i="40"/>
  <c r="BS29" i="40"/>
  <c r="BS21" i="40"/>
  <c r="BS13" i="40"/>
  <c r="BS12" i="40"/>
  <c r="BS11" i="40"/>
  <c r="BS10" i="40"/>
  <c r="BS9" i="40"/>
  <c r="BS8" i="40"/>
  <c r="BS7" i="40"/>
  <c r="X31" i="37"/>
  <c r="X7" i="37"/>
  <c r="P12" i="37"/>
  <c r="P20" i="37"/>
  <c r="P28" i="37"/>
  <c r="X6" i="37"/>
  <c r="X14" i="37"/>
  <c r="X22" i="37"/>
  <c r="X30" i="37"/>
  <c r="BU5" i="40"/>
  <c r="BT34" i="40"/>
  <c r="BT33" i="40"/>
  <c r="BT32" i="40"/>
  <c r="BT31" i="40"/>
  <c r="BT30" i="40"/>
  <c r="BT29" i="40"/>
  <c r="BT28" i="40"/>
  <c r="BT27" i="40"/>
  <c r="BT26" i="40"/>
  <c r="BT25" i="40"/>
  <c r="BT24" i="40"/>
  <c r="BT23" i="40"/>
  <c r="BT22" i="40"/>
  <c r="BT21" i="40"/>
  <c r="BT20" i="40"/>
  <c r="BT19" i="40"/>
  <c r="BT18" i="40"/>
  <c r="BT17" i="40"/>
  <c r="BT16" i="40"/>
  <c r="BT15" i="40"/>
  <c r="BT14" i="40"/>
  <c r="BT13" i="40"/>
  <c r="BT12" i="40"/>
  <c r="BT11" i="40"/>
  <c r="BT10" i="40"/>
  <c r="BT9" i="40"/>
  <c r="BT8" i="40"/>
  <c r="BT7" i="40"/>
  <c r="BT6" i="40"/>
  <c r="E22" i="36"/>
  <c r="P13" i="37"/>
  <c r="P21" i="37"/>
  <c r="H30" i="37"/>
  <c r="H22" i="37"/>
  <c r="H14" i="37"/>
  <c r="P6" i="37"/>
  <c r="D6" i="37" s="1"/>
  <c r="H241" i="41" s="1"/>
  <c r="P14" i="37"/>
  <c r="P22" i="37"/>
  <c r="P30" i="37"/>
  <c r="X8" i="37"/>
  <c r="X16" i="37"/>
  <c r="X24" i="37"/>
  <c r="X32" i="37"/>
  <c r="AI6" i="40"/>
  <c r="X6" i="40" s="1"/>
  <c r="M6" i="40" s="1"/>
  <c r="BS5" i="40"/>
  <c r="BR34" i="40"/>
  <c r="BR33" i="40"/>
  <c r="BR32" i="40"/>
  <c r="BR31" i="40"/>
  <c r="BR30" i="40"/>
  <c r="BR29" i="40"/>
  <c r="BR28" i="40"/>
  <c r="BR27" i="40"/>
  <c r="BR26" i="40"/>
  <c r="BR25" i="40"/>
  <c r="BR24" i="40"/>
  <c r="BR23" i="40"/>
  <c r="BR22" i="40"/>
  <c r="BR21" i="40"/>
  <c r="BR20" i="40"/>
  <c r="BR19" i="40"/>
  <c r="BR18" i="40"/>
  <c r="BR17" i="40"/>
  <c r="BR16" i="40"/>
  <c r="BR15" i="40"/>
  <c r="BR14" i="40"/>
  <c r="BR13" i="40"/>
  <c r="BR12" i="40"/>
  <c r="BR11" i="40"/>
  <c r="BR10" i="40"/>
  <c r="BR9" i="40"/>
  <c r="BR8" i="40"/>
  <c r="BR7" i="40"/>
  <c r="BR6" i="40"/>
  <c r="E15" i="36"/>
  <c r="I30" i="36"/>
  <c r="I18" i="36"/>
  <c r="P7" i="37"/>
  <c r="P15" i="37"/>
  <c r="P23" i="37"/>
  <c r="P31" i="37"/>
  <c r="D31" i="37" s="1"/>
  <c r="H266" i="41" s="1"/>
  <c r="X9" i="37"/>
  <c r="X17" i="37"/>
  <c r="X25" i="37"/>
  <c r="BR5" i="40"/>
  <c r="BQ34" i="40"/>
  <c r="BQ33" i="40"/>
  <c r="BQ32" i="40"/>
  <c r="BQ31" i="40"/>
  <c r="BQ30" i="40"/>
  <c r="BQ29" i="40"/>
  <c r="BQ28" i="40"/>
  <c r="BQ27" i="40"/>
  <c r="BQ26" i="40"/>
  <c r="BQ25" i="40"/>
  <c r="BQ24" i="40"/>
  <c r="BQ23" i="40"/>
  <c r="BQ22" i="40"/>
  <c r="BQ21" i="40"/>
  <c r="BQ20" i="40"/>
  <c r="BQ19" i="40"/>
  <c r="BQ18" i="40"/>
  <c r="BQ17" i="40"/>
  <c r="BQ16" i="40"/>
  <c r="BQ15" i="40"/>
  <c r="BQ14" i="40"/>
  <c r="BQ13" i="40"/>
  <c r="BQ12" i="40"/>
  <c r="BQ11" i="40"/>
  <c r="BQ10" i="40"/>
  <c r="BQ9" i="40"/>
  <c r="BQ8" i="40"/>
  <c r="BQ7" i="40"/>
  <c r="BQ6" i="40"/>
  <c r="E32" i="36"/>
  <c r="E14" i="36"/>
  <c r="H12" i="37"/>
  <c r="P8" i="37"/>
  <c r="P16" i="37"/>
  <c r="P24" i="37"/>
  <c r="P32" i="37"/>
  <c r="X10" i="37"/>
  <c r="X18" i="37"/>
  <c r="X26" i="37"/>
  <c r="X34" i="37"/>
  <c r="BQ5" i="40"/>
  <c r="BP34" i="40"/>
  <c r="BP33" i="40"/>
  <c r="BP32" i="40"/>
  <c r="BP31" i="40"/>
  <c r="BP30" i="40"/>
  <c r="BP29" i="40"/>
  <c r="BP28" i="40"/>
  <c r="BP27" i="40"/>
  <c r="BP26" i="40"/>
  <c r="BP25" i="40"/>
  <c r="BP24" i="40"/>
  <c r="BP23" i="40"/>
  <c r="BP22" i="40"/>
  <c r="BP21" i="40"/>
  <c r="BP20" i="40"/>
  <c r="BP19" i="40"/>
  <c r="BP18" i="40"/>
  <c r="BP17" i="40"/>
  <c r="BP16" i="40"/>
  <c r="BP15" i="40"/>
  <c r="BP14" i="40"/>
  <c r="BP13" i="40"/>
  <c r="BP12" i="40"/>
  <c r="BP11" i="40"/>
  <c r="BP10" i="40"/>
  <c r="BP9" i="40"/>
  <c r="BP8" i="40"/>
  <c r="BP7" i="40"/>
  <c r="BP6" i="40"/>
  <c r="E31" i="36"/>
  <c r="E8" i="36"/>
  <c r="I28" i="36"/>
  <c r="F28" i="36" s="1"/>
  <c r="I14" i="36"/>
  <c r="H35" i="37"/>
  <c r="H27" i="37"/>
  <c r="H19" i="37"/>
  <c r="H11" i="37"/>
  <c r="P9" i="37"/>
  <c r="P17" i="37"/>
  <c r="P25" i="37"/>
  <c r="P33" i="37"/>
  <c r="X11" i="37"/>
  <c r="X19" i="37"/>
  <c r="X27" i="37"/>
  <c r="X35" i="37"/>
  <c r="BP5" i="40"/>
  <c r="BW34" i="40"/>
  <c r="BW33" i="40"/>
  <c r="BW32" i="40"/>
  <c r="BW31" i="40"/>
  <c r="BW30" i="40"/>
  <c r="BW29" i="40"/>
  <c r="BW28" i="40"/>
  <c r="BW27" i="40"/>
  <c r="BW26" i="40"/>
  <c r="BW25" i="40"/>
  <c r="BW24" i="40"/>
  <c r="BW23" i="40"/>
  <c r="BW22" i="40"/>
  <c r="BW21" i="40"/>
  <c r="BW20" i="40"/>
  <c r="BW19" i="40"/>
  <c r="BW18" i="40"/>
  <c r="BW17" i="40"/>
  <c r="BW16" i="40"/>
  <c r="BW15" i="40"/>
  <c r="BW14" i="40"/>
  <c r="BW13" i="40"/>
  <c r="BW12" i="40"/>
  <c r="BW11" i="40"/>
  <c r="BW10" i="40"/>
  <c r="BW9" i="40"/>
  <c r="BW8" i="40"/>
  <c r="BW7" i="40"/>
  <c r="BW6" i="40"/>
  <c r="E30" i="36"/>
  <c r="E7" i="36"/>
  <c r="I26" i="36"/>
  <c r="F26" i="36" s="1"/>
  <c r="I13" i="36"/>
  <c r="I7" i="36"/>
  <c r="H34" i="37"/>
  <c r="H26" i="37"/>
  <c r="H18" i="37"/>
  <c r="H10" i="37"/>
  <c r="P10" i="37"/>
  <c r="P18" i="37"/>
  <c r="P26" i="37"/>
  <c r="P34" i="37"/>
  <c r="X12" i="37"/>
  <c r="X20" i="37"/>
  <c r="X28" i="37"/>
  <c r="BW5" i="40"/>
  <c r="BV34" i="40"/>
  <c r="BV33" i="40"/>
  <c r="BV32" i="40"/>
  <c r="BV31" i="40"/>
  <c r="BV30" i="40"/>
  <c r="BV29" i="40"/>
  <c r="BV28" i="40"/>
  <c r="BV27" i="40"/>
  <c r="BV26" i="40"/>
  <c r="BV25" i="40"/>
  <c r="BV24" i="40"/>
  <c r="BV23" i="40"/>
  <c r="BV22" i="40"/>
  <c r="BV21" i="40"/>
  <c r="BV20" i="40"/>
  <c r="BV19" i="40"/>
  <c r="BV18" i="40"/>
  <c r="BV17" i="40"/>
  <c r="BV16" i="40"/>
  <c r="BV15" i="40"/>
  <c r="BV14" i="40"/>
  <c r="BV13" i="40"/>
  <c r="BV12" i="40"/>
  <c r="BV11" i="40"/>
  <c r="BV10" i="40"/>
  <c r="BV9" i="40"/>
  <c r="BV8" i="40"/>
  <c r="BV7" i="40"/>
  <c r="BV6" i="40"/>
  <c r="E24" i="36"/>
  <c r="E6" i="36"/>
  <c r="I23" i="36"/>
  <c r="I6" i="36"/>
  <c r="H33" i="37"/>
  <c r="H25" i="37"/>
  <c r="H17" i="37"/>
  <c r="P11" i="37"/>
  <c r="P19" i="37"/>
  <c r="P27" i="37"/>
  <c r="X13" i="37"/>
  <c r="X21" i="37"/>
  <c r="BV5" i="40"/>
  <c r="BU34" i="40"/>
  <c r="BU33" i="40"/>
  <c r="BU32" i="40"/>
  <c r="BU31" i="40"/>
  <c r="BU30" i="40"/>
  <c r="BU29" i="40"/>
  <c r="BU28" i="40"/>
  <c r="BU27" i="40"/>
  <c r="BU26" i="40"/>
  <c r="BU25" i="40"/>
  <c r="BU24" i="40"/>
  <c r="BU23" i="40"/>
  <c r="BU22" i="40"/>
  <c r="BU21" i="40"/>
  <c r="BU20" i="40"/>
  <c r="BU19" i="40"/>
  <c r="BU18" i="40"/>
  <c r="BU17" i="40"/>
  <c r="BU16" i="40"/>
  <c r="BU15" i="40"/>
  <c r="BU14" i="40"/>
  <c r="BU13" i="40"/>
  <c r="BU12" i="40"/>
  <c r="BU11" i="40"/>
  <c r="BU10" i="40"/>
  <c r="BU9" i="40"/>
  <c r="BU8" i="40"/>
  <c r="BU7" i="40"/>
  <c r="I5" i="36"/>
  <c r="J5" i="36"/>
  <c r="J23" i="36"/>
  <c r="J32" i="36"/>
  <c r="J16" i="36"/>
  <c r="J11" i="36"/>
  <c r="F31" i="36"/>
  <c r="J9" i="36"/>
  <c r="J30" i="36"/>
  <c r="J22" i="36"/>
  <c r="J14" i="36"/>
  <c r="J6" i="36"/>
  <c r="J29" i="36"/>
  <c r="F29" i="36" s="1"/>
  <c r="J21" i="36"/>
  <c r="F21" i="36" s="1"/>
  <c r="J13" i="36"/>
  <c r="J28" i="36"/>
  <c r="J20" i="36"/>
  <c r="J12" i="36"/>
  <c r="F15" i="36"/>
  <c r="J27" i="36"/>
  <c r="J19" i="36"/>
  <c r="I10" i="36"/>
  <c r="I12" i="36"/>
  <c r="I8" i="36"/>
  <c r="F8" i="36" s="1"/>
  <c r="I27" i="36"/>
  <c r="I19" i="36"/>
  <c r="I11" i="36"/>
  <c r="I33" i="36"/>
  <c r="F33" i="36" s="1"/>
  <c r="I25" i="36"/>
  <c r="F25" i="36" s="1"/>
  <c r="I17" i="36"/>
  <c r="F17" i="36" s="1"/>
  <c r="I9" i="36"/>
  <c r="F9" i="36" s="1"/>
  <c r="I32" i="36"/>
  <c r="I24" i="36"/>
  <c r="I16" i="36"/>
  <c r="F18" i="36"/>
  <c r="F10" i="36"/>
  <c r="J7" i="36"/>
  <c r="E9" i="36"/>
  <c r="E29" i="36"/>
  <c r="E21" i="36"/>
  <c r="E13" i="36"/>
  <c r="E28" i="36"/>
  <c r="E20" i="36"/>
  <c r="E12" i="36"/>
  <c r="E5" i="36"/>
  <c r="E27" i="36"/>
  <c r="E19" i="36"/>
  <c r="E11" i="36"/>
  <c r="E34" i="36"/>
  <c r="E26" i="36"/>
  <c r="E18" i="36"/>
  <c r="E10" i="36"/>
  <c r="E33" i="36"/>
  <c r="E25" i="36"/>
  <c r="E17" i="36"/>
  <c r="AJ31" i="40"/>
  <c r="AJ6" i="40"/>
  <c r="Y6" i="40" s="1"/>
  <c r="N6" i="40" s="1"/>
  <c r="AI5" i="40"/>
  <c r="X5" i="40" s="1"/>
  <c r="M5" i="40" s="1"/>
  <c r="AK5" i="40"/>
  <c r="Z5" i="40" s="1"/>
  <c r="O5" i="40" s="1"/>
  <c r="AP31" i="40"/>
  <c r="AE31" i="40" s="1"/>
  <c r="T31" i="40" s="1"/>
  <c r="AJ32" i="40"/>
  <c r="Y32" i="40" s="1"/>
  <c r="N32" i="40" s="1"/>
  <c r="AJ25" i="40"/>
  <c r="Y25" i="40" s="1"/>
  <c r="N25" i="40" s="1"/>
  <c r="AI24" i="40"/>
  <c r="X24" i="40" s="1"/>
  <c r="M24" i="40" s="1"/>
  <c r="AP34" i="40"/>
  <c r="AE34" i="40" s="1"/>
  <c r="T34" i="40" s="1"/>
  <c r="AJ30" i="40"/>
  <c r="Y30" i="40" s="1"/>
  <c r="N30" i="40" s="1"/>
  <c r="AJ34" i="40"/>
  <c r="Y34" i="40" s="1"/>
  <c r="N34" i="40" s="1"/>
  <c r="AJ29" i="40"/>
  <c r="Y29" i="40" s="1"/>
  <c r="N29" i="40" s="1"/>
  <c r="AP33" i="40"/>
  <c r="AE33" i="40" s="1"/>
  <c r="T33" i="40" s="1"/>
  <c r="AJ28" i="40"/>
  <c r="Y28" i="40" s="1"/>
  <c r="N28" i="40" s="1"/>
  <c r="AJ33" i="40"/>
  <c r="Y33" i="40" s="1"/>
  <c r="N33" i="40" s="1"/>
  <c r="AJ27" i="40"/>
  <c r="Y27" i="40" s="1"/>
  <c r="N27" i="40" s="1"/>
  <c r="AP32" i="40"/>
  <c r="AE32" i="40" s="1"/>
  <c r="T32" i="40" s="1"/>
  <c r="AJ26" i="40"/>
  <c r="Y26" i="40" s="1"/>
  <c r="N26" i="40" s="1"/>
  <c r="Y31" i="40"/>
  <c r="N31" i="40" s="1"/>
  <c r="AP29" i="40"/>
  <c r="AE29" i="40" s="1"/>
  <c r="T29" i="40" s="1"/>
  <c r="AP27" i="40"/>
  <c r="AE27" i="40" s="1"/>
  <c r="T27" i="40" s="1"/>
  <c r="AP25" i="40"/>
  <c r="AE25" i="40" s="1"/>
  <c r="T25" i="40" s="1"/>
  <c r="AP23" i="40"/>
  <c r="AE23" i="40" s="1"/>
  <c r="T23" i="40" s="1"/>
  <c r="AP21" i="40"/>
  <c r="AE21" i="40" s="1"/>
  <c r="T21" i="40" s="1"/>
  <c r="AP18" i="40"/>
  <c r="AE18" i="40" s="1"/>
  <c r="T18" i="40" s="1"/>
  <c r="AP16" i="40"/>
  <c r="AE16" i="40" s="1"/>
  <c r="T16" i="40" s="1"/>
  <c r="AP14" i="40"/>
  <c r="AE14" i="40" s="1"/>
  <c r="T14" i="40" s="1"/>
  <c r="AP12" i="40"/>
  <c r="AE12" i="40" s="1"/>
  <c r="T12" i="40" s="1"/>
  <c r="AP10" i="40"/>
  <c r="AE10" i="40" s="1"/>
  <c r="T10" i="40" s="1"/>
  <c r="AP8" i="40"/>
  <c r="AE8" i="40" s="1"/>
  <c r="T8" i="40" s="1"/>
  <c r="AP6" i="40"/>
  <c r="AE6" i="40" s="1"/>
  <c r="T6" i="40" s="1"/>
  <c r="AP30" i="40"/>
  <c r="AE30" i="40" s="1"/>
  <c r="T30" i="40" s="1"/>
  <c r="AP28" i="40"/>
  <c r="AE28" i="40" s="1"/>
  <c r="T28" i="40" s="1"/>
  <c r="AP26" i="40"/>
  <c r="AE26" i="40" s="1"/>
  <c r="T26" i="40" s="1"/>
  <c r="AP24" i="40"/>
  <c r="AE24" i="40" s="1"/>
  <c r="T24" i="40" s="1"/>
  <c r="AP22" i="40"/>
  <c r="AE22" i="40" s="1"/>
  <c r="T22" i="40" s="1"/>
  <c r="AP20" i="40"/>
  <c r="AE20" i="40" s="1"/>
  <c r="T20" i="40" s="1"/>
  <c r="AP19" i="40"/>
  <c r="AE19" i="40" s="1"/>
  <c r="T19" i="40" s="1"/>
  <c r="AP17" i="40"/>
  <c r="AE17" i="40" s="1"/>
  <c r="T17" i="40" s="1"/>
  <c r="AP15" i="40"/>
  <c r="AE15" i="40" s="1"/>
  <c r="T15" i="40" s="1"/>
  <c r="AP13" i="40"/>
  <c r="AE13" i="40" s="1"/>
  <c r="T13" i="40" s="1"/>
  <c r="AP11" i="40"/>
  <c r="AE11" i="40" s="1"/>
  <c r="T11" i="40" s="1"/>
  <c r="AP9" i="40"/>
  <c r="AE9" i="40" s="1"/>
  <c r="T9" i="40" s="1"/>
  <c r="AP7" i="40"/>
  <c r="AE7" i="40" s="1"/>
  <c r="T7" i="40" s="1"/>
  <c r="AP5" i="40"/>
  <c r="AE5" i="40" s="1"/>
  <c r="T5" i="40" s="1"/>
  <c r="AO34" i="40"/>
  <c r="AD34" i="40" s="1"/>
  <c r="S34" i="40" s="1"/>
  <c r="AO33" i="40"/>
  <c r="AD33" i="40" s="1"/>
  <c r="S33" i="40" s="1"/>
  <c r="AO32" i="40"/>
  <c r="AO31" i="40"/>
  <c r="AD31" i="40" s="1"/>
  <c r="S31" i="40" s="1"/>
  <c r="AO30" i="40"/>
  <c r="AD30" i="40" s="1"/>
  <c r="S30" i="40" s="1"/>
  <c r="AO29" i="40"/>
  <c r="AD29" i="40" s="1"/>
  <c r="S29" i="40" s="1"/>
  <c r="AO28" i="40"/>
  <c r="AD28" i="40" s="1"/>
  <c r="S28" i="40" s="1"/>
  <c r="AO27" i="40"/>
  <c r="AD27" i="40" s="1"/>
  <c r="S27" i="40" s="1"/>
  <c r="AO26" i="40"/>
  <c r="AD26" i="40" s="1"/>
  <c r="S26" i="40" s="1"/>
  <c r="AO25" i="40"/>
  <c r="AD25" i="40" s="1"/>
  <c r="S25" i="40" s="1"/>
  <c r="AO24" i="40"/>
  <c r="AD24" i="40" s="1"/>
  <c r="S24" i="40" s="1"/>
  <c r="AO23" i="40"/>
  <c r="AD23" i="40" s="1"/>
  <c r="S23" i="40" s="1"/>
  <c r="AO22" i="40"/>
  <c r="AD22" i="40" s="1"/>
  <c r="S22" i="40" s="1"/>
  <c r="AO21" i="40"/>
  <c r="AD21" i="40" s="1"/>
  <c r="S21" i="40" s="1"/>
  <c r="AO20" i="40"/>
  <c r="AD20" i="40" s="1"/>
  <c r="S20" i="40" s="1"/>
  <c r="AO19" i="40"/>
  <c r="AD19" i="40" s="1"/>
  <c r="S19" i="40" s="1"/>
  <c r="AO18" i="40"/>
  <c r="AD18" i="40" s="1"/>
  <c r="S18" i="40" s="1"/>
  <c r="AO17" i="40"/>
  <c r="AD17" i="40" s="1"/>
  <c r="S17" i="40" s="1"/>
  <c r="AO16" i="40"/>
  <c r="AD16" i="40" s="1"/>
  <c r="S16" i="40" s="1"/>
  <c r="AO15" i="40"/>
  <c r="AD15" i="40" s="1"/>
  <c r="S15" i="40" s="1"/>
  <c r="AO14" i="40"/>
  <c r="AD14" i="40" s="1"/>
  <c r="S14" i="40" s="1"/>
  <c r="AO13" i="40"/>
  <c r="AD13" i="40" s="1"/>
  <c r="S13" i="40" s="1"/>
  <c r="AO12" i="40"/>
  <c r="AD12" i="40" s="1"/>
  <c r="S12" i="40" s="1"/>
  <c r="AO11" i="40"/>
  <c r="AD11" i="40" s="1"/>
  <c r="S11" i="40" s="1"/>
  <c r="AO10" i="40"/>
  <c r="AD10" i="40" s="1"/>
  <c r="S10" i="40" s="1"/>
  <c r="AO9" i="40"/>
  <c r="AD9" i="40" s="1"/>
  <c r="S9" i="40" s="1"/>
  <c r="AO8" i="40"/>
  <c r="AD8" i="40" s="1"/>
  <c r="S8" i="40" s="1"/>
  <c r="AO7" i="40"/>
  <c r="AD7" i="40" s="1"/>
  <c r="S7" i="40" s="1"/>
  <c r="AO6" i="40"/>
  <c r="AD6" i="40" s="1"/>
  <c r="S6" i="40" s="1"/>
  <c r="AN6" i="40"/>
  <c r="AC6" i="40" s="1"/>
  <c r="R6" i="40" s="1"/>
  <c r="AN34" i="40"/>
  <c r="AC34" i="40" s="1"/>
  <c r="R34" i="40" s="1"/>
  <c r="AN29" i="40"/>
  <c r="AC29" i="40" s="1"/>
  <c r="R29" i="40" s="1"/>
  <c r="AN25" i="40"/>
  <c r="AC25" i="40" s="1"/>
  <c r="R25" i="40" s="1"/>
  <c r="AN22" i="40"/>
  <c r="AC22" i="40" s="1"/>
  <c r="R22" i="40" s="1"/>
  <c r="AN19" i="40"/>
  <c r="AC19" i="40" s="1"/>
  <c r="R19" i="40" s="1"/>
  <c r="AN16" i="40"/>
  <c r="AC16" i="40" s="1"/>
  <c r="R16" i="40" s="1"/>
  <c r="AN14" i="40"/>
  <c r="AC14" i="40" s="1"/>
  <c r="R14" i="40" s="1"/>
  <c r="AN12" i="40"/>
  <c r="AC12" i="40" s="1"/>
  <c r="R12" i="40" s="1"/>
  <c r="AN11" i="40"/>
  <c r="AC11" i="40" s="1"/>
  <c r="R11" i="40" s="1"/>
  <c r="AN10" i="40"/>
  <c r="AC10" i="40" s="1"/>
  <c r="R10" i="40" s="1"/>
  <c r="AN7" i="40"/>
  <c r="AC7" i="40" s="1"/>
  <c r="R7" i="40" s="1"/>
  <c r="AN5" i="40"/>
  <c r="AC5" i="40" s="1"/>
  <c r="R5" i="40" s="1"/>
  <c r="AM34" i="40"/>
  <c r="AB34" i="40" s="1"/>
  <c r="Q34" i="40" s="1"/>
  <c r="AM33" i="40"/>
  <c r="AB33" i="40" s="1"/>
  <c r="Q33" i="40" s="1"/>
  <c r="AM32" i="40"/>
  <c r="AB32" i="40" s="1"/>
  <c r="Q32" i="40" s="1"/>
  <c r="AM31" i="40"/>
  <c r="AB31" i="40" s="1"/>
  <c r="Q31" i="40" s="1"/>
  <c r="AM30" i="40"/>
  <c r="AB30" i="40" s="1"/>
  <c r="Q30" i="40" s="1"/>
  <c r="AM29" i="40"/>
  <c r="AB29" i="40" s="1"/>
  <c r="Q29" i="40" s="1"/>
  <c r="AM28" i="40"/>
  <c r="AB28" i="40" s="1"/>
  <c r="Q28" i="40" s="1"/>
  <c r="AM27" i="40"/>
  <c r="AB27" i="40" s="1"/>
  <c r="Q27" i="40" s="1"/>
  <c r="AM26" i="40"/>
  <c r="AB26" i="40" s="1"/>
  <c r="Q26" i="40" s="1"/>
  <c r="AM25" i="40"/>
  <c r="AB25" i="40" s="1"/>
  <c r="Q25" i="40" s="1"/>
  <c r="AM24" i="40"/>
  <c r="AB24" i="40" s="1"/>
  <c r="Q24" i="40" s="1"/>
  <c r="AM23" i="40"/>
  <c r="AB23" i="40" s="1"/>
  <c r="Q23" i="40" s="1"/>
  <c r="AM22" i="40"/>
  <c r="AB22" i="40" s="1"/>
  <c r="Q22" i="40" s="1"/>
  <c r="AM21" i="40"/>
  <c r="AB21" i="40" s="1"/>
  <c r="Q21" i="40" s="1"/>
  <c r="AM20" i="40"/>
  <c r="AB20" i="40" s="1"/>
  <c r="Q20" i="40" s="1"/>
  <c r="AM19" i="40"/>
  <c r="AB19" i="40" s="1"/>
  <c r="Q19" i="40" s="1"/>
  <c r="AM18" i="40"/>
  <c r="AB18" i="40" s="1"/>
  <c r="Q18" i="40" s="1"/>
  <c r="AM17" i="40"/>
  <c r="AB17" i="40" s="1"/>
  <c r="Q17" i="40" s="1"/>
  <c r="AM16" i="40"/>
  <c r="AB16" i="40" s="1"/>
  <c r="Q16" i="40" s="1"/>
  <c r="AM15" i="40"/>
  <c r="AB15" i="40" s="1"/>
  <c r="Q15" i="40" s="1"/>
  <c r="AM14" i="40"/>
  <c r="AB14" i="40" s="1"/>
  <c r="Q14" i="40" s="1"/>
  <c r="AM13" i="40"/>
  <c r="AB13" i="40" s="1"/>
  <c r="Q13" i="40" s="1"/>
  <c r="AM12" i="40"/>
  <c r="AB12" i="40" s="1"/>
  <c r="Q12" i="40" s="1"/>
  <c r="AM11" i="40"/>
  <c r="AB11" i="40" s="1"/>
  <c r="Q11" i="40" s="1"/>
  <c r="AM10" i="40"/>
  <c r="AB10" i="40" s="1"/>
  <c r="Q10" i="40" s="1"/>
  <c r="AM9" i="40"/>
  <c r="AB9" i="40" s="1"/>
  <c r="Q9" i="40" s="1"/>
  <c r="AM8" i="40"/>
  <c r="AB8" i="40" s="1"/>
  <c r="Q8" i="40" s="1"/>
  <c r="AM7" i="40"/>
  <c r="AB7" i="40" s="1"/>
  <c r="Q7" i="40" s="1"/>
  <c r="AM6" i="40"/>
  <c r="AB6" i="40" s="1"/>
  <c r="Q6" i="40" s="1"/>
  <c r="AO5" i="40"/>
  <c r="AD5" i="40" s="1"/>
  <c r="S5" i="40" s="1"/>
  <c r="AN32" i="40"/>
  <c r="AC32" i="40" s="1"/>
  <c r="R32" i="40" s="1"/>
  <c r="AN31" i="40"/>
  <c r="AC31" i="40" s="1"/>
  <c r="R31" i="40" s="1"/>
  <c r="AN28" i="40"/>
  <c r="AC28" i="40" s="1"/>
  <c r="R28" i="40" s="1"/>
  <c r="AN26" i="40"/>
  <c r="AC26" i="40" s="1"/>
  <c r="R26" i="40" s="1"/>
  <c r="AN23" i="40"/>
  <c r="AC23" i="40" s="1"/>
  <c r="R23" i="40" s="1"/>
  <c r="AN21" i="40"/>
  <c r="AC21" i="40" s="1"/>
  <c r="R21" i="40" s="1"/>
  <c r="AN18" i="40"/>
  <c r="AC18" i="40" s="1"/>
  <c r="R18" i="40" s="1"/>
  <c r="AN15" i="40"/>
  <c r="AC15" i="40" s="1"/>
  <c r="R15" i="40" s="1"/>
  <c r="AN8" i="40"/>
  <c r="AC8" i="40" s="1"/>
  <c r="R8" i="40" s="1"/>
  <c r="AM5" i="40"/>
  <c r="AB5" i="40" s="1"/>
  <c r="Q5" i="40" s="1"/>
  <c r="AL34" i="40"/>
  <c r="AA34" i="40" s="1"/>
  <c r="P34" i="40" s="1"/>
  <c r="AL33" i="40"/>
  <c r="AA33" i="40" s="1"/>
  <c r="P33" i="40" s="1"/>
  <c r="AL32" i="40"/>
  <c r="AA32" i="40" s="1"/>
  <c r="P32" i="40" s="1"/>
  <c r="AL31" i="40"/>
  <c r="AA31" i="40" s="1"/>
  <c r="P31" i="40" s="1"/>
  <c r="AL30" i="40"/>
  <c r="AA30" i="40" s="1"/>
  <c r="P30" i="40" s="1"/>
  <c r="AL29" i="40"/>
  <c r="AA29" i="40" s="1"/>
  <c r="P29" i="40" s="1"/>
  <c r="AL28" i="40"/>
  <c r="AA28" i="40" s="1"/>
  <c r="P28" i="40" s="1"/>
  <c r="AL27" i="40"/>
  <c r="AA27" i="40" s="1"/>
  <c r="P27" i="40" s="1"/>
  <c r="AL26" i="40"/>
  <c r="AA26" i="40" s="1"/>
  <c r="P26" i="40" s="1"/>
  <c r="AL25" i="40"/>
  <c r="AA25" i="40" s="1"/>
  <c r="P25" i="40" s="1"/>
  <c r="AL24" i="40"/>
  <c r="AA24" i="40" s="1"/>
  <c r="P24" i="40" s="1"/>
  <c r="AL23" i="40"/>
  <c r="AA23" i="40" s="1"/>
  <c r="P23" i="40" s="1"/>
  <c r="AL22" i="40"/>
  <c r="AA22" i="40" s="1"/>
  <c r="P22" i="40" s="1"/>
  <c r="AL21" i="40"/>
  <c r="AA21" i="40" s="1"/>
  <c r="P21" i="40" s="1"/>
  <c r="AL20" i="40"/>
  <c r="AA20" i="40" s="1"/>
  <c r="P20" i="40" s="1"/>
  <c r="AL19" i="40"/>
  <c r="AA19" i="40" s="1"/>
  <c r="P19" i="40" s="1"/>
  <c r="AL18" i="40"/>
  <c r="AA18" i="40" s="1"/>
  <c r="P18" i="40" s="1"/>
  <c r="AL17" i="40"/>
  <c r="AA17" i="40" s="1"/>
  <c r="P17" i="40" s="1"/>
  <c r="AL16" i="40"/>
  <c r="AA16" i="40" s="1"/>
  <c r="P16" i="40" s="1"/>
  <c r="AL15" i="40"/>
  <c r="AA15" i="40" s="1"/>
  <c r="P15" i="40" s="1"/>
  <c r="AL14" i="40"/>
  <c r="AA14" i="40" s="1"/>
  <c r="P14" i="40" s="1"/>
  <c r="AL13" i="40"/>
  <c r="AA13" i="40" s="1"/>
  <c r="P13" i="40" s="1"/>
  <c r="AL12" i="40"/>
  <c r="AA12" i="40" s="1"/>
  <c r="P12" i="40" s="1"/>
  <c r="AL11" i="40"/>
  <c r="AA11" i="40" s="1"/>
  <c r="P11" i="40" s="1"/>
  <c r="AL10" i="40"/>
  <c r="AA10" i="40" s="1"/>
  <c r="P10" i="40" s="1"/>
  <c r="AL9" i="40"/>
  <c r="AA9" i="40" s="1"/>
  <c r="P9" i="40" s="1"/>
  <c r="AL8" i="40"/>
  <c r="AA8" i="40" s="1"/>
  <c r="P8" i="40" s="1"/>
  <c r="AL7" i="40"/>
  <c r="AA7" i="40" s="1"/>
  <c r="P7" i="40" s="1"/>
  <c r="AL6" i="40"/>
  <c r="AA6" i="40" s="1"/>
  <c r="P6" i="40" s="1"/>
  <c r="AN33" i="40"/>
  <c r="AC33" i="40" s="1"/>
  <c r="R33" i="40" s="1"/>
  <c r="AN30" i="40"/>
  <c r="AC30" i="40" s="1"/>
  <c r="R30" i="40" s="1"/>
  <c r="AN27" i="40"/>
  <c r="AC27" i="40" s="1"/>
  <c r="R27" i="40" s="1"/>
  <c r="AN24" i="40"/>
  <c r="AC24" i="40" s="1"/>
  <c r="R24" i="40" s="1"/>
  <c r="AN20" i="40"/>
  <c r="AC20" i="40" s="1"/>
  <c r="R20" i="40" s="1"/>
  <c r="AN17" i="40"/>
  <c r="AC17" i="40" s="1"/>
  <c r="R17" i="40" s="1"/>
  <c r="AN13" i="40"/>
  <c r="AC13" i="40" s="1"/>
  <c r="R13" i="40" s="1"/>
  <c r="AN9" i="40"/>
  <c r="AC9" i="40" s="1"/>
  <c r="R9" i="40" s="1"/>
  <c r="AL5" i="40"/>
  <c r="AA5" i="40" s="1"/>
  <c r="P5" i="40" s="1"/>
  <c r="AK34" i="40"/>
  <c r="Z34" i="40" s="1"/>
  <c r="O34" i="40" s="1"/>
  <c r="AK33" i="40"/>
  <c r="Z33" i="40" s="1"/>
  <c r="O33" i="40" s="1"/>
  <c r="AK32" i="40"/>
  <c r="Z32" i="40" s="1"/>
  <c r="O32" i="40" s="1"/>
  <c r="AK31" i="40"/>
  <c r="Z31" i="40" s="1"/>
  <c r="O31" i="40" s="1"/>
  <c r="AK30" i="40"/>
  <c r="Z30" i="40" s="1"/>
  <c r="O30" i="40" s="1"/>
  <c r="AK29" i="40"/>
  <c r="Z29" i="40" s="1"/>
  <c r="O29" i="40" s="1"/>
  <c r="AK28" i="40"/>
  <c r="Z28" i="40" s="1"/>
  <c r="O28" i="40" s="1"/>
  <c r="AK27" i="40"/>
  <c r="Z27" i="40" s="1"/>
  <c r="O27" i="40" s="1"/>
  <c r="AK26" i="40"/>
  <c r="Z26" i="40" s="1"/>
  <c r="O26" i="40" s="1"/>
  <c r="AK25" i="40"/>
  <c r="Z25" i="40" s="1"/>
  <c r="O25" i="40" s="1"/>
  <c r="AK24" i="40"/>
  <c r="Z24" i="40" s="1"/>
  <c r="O24" i="40" s="1"/>
  <c r="AK23" i="40"/>
  <c r="Z23" i="40" s="1"/>
  <c r="O23" i="40" s="1"/>
  <c r="AK22" i="40"/>
  <c r="Z22" i="40" s="1"/>
  <c r="O22" i="40" s="1"/>
  <c r="AK21" i="40"/>
  <c r="Z21" i="40" s="1"/>
  <c r="O21" i="40" s="1"/>
  <c r="AK20" i="40"/>
  <c r="Z20" i="40" s="1"/>
  <c r="O20" i="40" s="1"/>
  <c r="AK19" i="40"/>
  <c r="Z19" i="40" s="1"/>
  <c r="O19" i="40" s="1"/>
  <c r="AK18" i="40"/>
  <c r="Z18" i="40" s="1"/>
  <c r="O18" i="40" s="1"/>
  <c r="AK17" i="40"/>
  <c r="Z17" i="40" s="1"/>
  <c r="O17" i="40" s="1"/>
  <c r="AK16" i="40"/>
  <c r="Z16" i="40" s="1"/>
  <c r="O16" i="40" s="1"/>
  <c r="AK15" i="40"/>
  <c r="Z15" i="40" s="1"/>
  <c r="O15" i="40" s="1"/>
  <c r="AK14" i="40"/>
  <c r="Z14" i="40" s="1"/>
  <c r="O14" i="40" s="1"/>
  <c r="AK13" i="40"/>
  <c r="Z13" i="40" s="1"/>
  <c r="O13" i="40" s="1"/>
  <c r="AK12" i="40"/>
  <c r="Z12" i="40" s="1"/>
  <c r="O12" i="40" s="1"/>
  <c r="AK11" i="40"/>
  <c r="Z11" i="40" s="1"/>
  <c r="O11" i="40" s="1"/>
  <c r="AK10" i="40"/>
  <c r="Z10" i="40" s="1"/>
  <c r="O10" i="40" s="1"/>
  <c r="AK9" i="40"/>
  <c r="Z9" i="40" s="1"/>
  <c r="O9" i="40" s="1"/>
  <c r="AK8" i="40"/>
  <c r="Z8" i="40" s="1"/>
  <c r="O8" i="40" s="1"/>
  <c r="AK7" i="40"/>
  <c r="Z7" i="40" s="1"/>
  <c r="O7" i="40" s="1"/>
  <c r="AK6" i="40"/>
  <c r="Z6" i="40" s="1"/>
  <c r="O6" i="40" s="1"/>
  <c r="AJ24" i="40"/>
  <c r="Y24" i="40" s="1"/>
  <c r="N24" i="40" s="1"/>
  <c r="AJ23" i="40"/>
  <c r="Y23" i="40" s="1"/>
  <c r="N23" i="40" s="1"/>
  <c r="AJ22" i="40"/>
  <c r="Y22" i="40" s="1"/>
  <c r="N22" i="40" s="1"/>
  <c r="AJ21" i="40"/>
  <c r="Y21" i="40" s="1"/>
  <c r="N21" i="40" s="1"/>
  <c r="AJ20" i="40"/>
  <c r="Y20" i="40" s="1"/>
  <c r="N20" i="40" s="1"/>
  <c r="AJ19" i="40"/>
  <c r="Y19" i="40" s="1"/>
  <c r="N19" i="40" s="1"/>
  <c r="AJ18" i="40"/>
  <c r="Y18" i="40" s="1"/>
  <c r="N18" i="40" s="1"/>
  <c r="AJ17" i="40"/>
  <c r="Y17" i="40" s="1"/>
  <c r="N17" i="40" s="1"/>
  <c r="AJ16" i="40"/>
  <c r="Y16" i="40" s="1"/>
  <c r="N16" i="40" s="1"/>
  <c r="AJ15" i="40"/>
  <c r="Y15" i="40" s="1"/>
  <c r="N15" i="40" s="1"/>
  <c r="AJ14" i="40"/>
  <c r="Y14" i="40" s="1"/>
  <c r="N14" i="40" s="1"/>
  <c r="AJ13" i="40"/>
  <c r="Y13" i="40" s="1"/>
  <c r="N13" i="40" s="1"/>
  <c r="AJ12" i="40"/>
  <c r="Y12" i="40" s="1"/>
  <c r="N12" i="40" s="1"/>
  <c r="AJ11" i="40"/>
  <c r="Y11" i="40" s="1"/>
  <c r="N11" i="40" s="1"/>
  <c r="AJ10" i="40"/>
  <c r="Y10" i="40" s="1"/>
  <c r="N10" i="40" s="1"/>
  <c r="AJ9" i="40"/>
  <c r="Y9" i="40" s="1"/>
  <c r="N9" i="40" s="1"/>
  <c r="AJ8" i="40"/>
  <c r="Y8" i="40" s="1"/>
  <c r="N8" i="40" s="1"/>
  <c r="AJ7" i="40"/>
  <c r="Y7" i="40" s="1"/>
  <c r="N7" i="40" s="1"/>
  <c r="AJ5" i="40"/>
  <c r="Y5" i="40" s="1"/>
  <c r="N5" i="40" s="1"/>
  <c r="AI34" i="40"/>
  <c r="X34" i="40" s="1"/>
  <c r="M34" i="40" s="1"/>
  <c r="AI33" i="40"/>
  <c r="X33" i="40" s="1"/>
  <c r="M33" i="40" s="1"/>
  <c r="AI32" i="40"/>
  <c r="X32" i="40" s="1"/>
  <c r="M32" i="40" s="1"/>
  <c r="AI31" i="40"/>
  <c r="X31" i="40" s="1"/>
  <c r="M31" i="40" s="1"/>
  <c r="AI30" i="40"/>
  <c r="X30" i="40" s="1"/>
  <c r="M30" i="40" s="1"/>
  <c r="AI29" i="40"/>
  <c r="X29" i="40" s="1"/>
  <c r="M29" i="40" s="1"/>
  <c r="AI28" i="40"/>
  <c r="X28" i="40" s="1"/>
  <c r="M28" i="40" s="1"/>
  <c r="AI27" i="40"/>
  <c r="X27" i="40" s="1"/>
  <c r="M27" i="40" s="1"/>
  <c r="AI26" i="40"/>
  <c r="X26" i="40" s="1"/>
  <c r="M26" i="40" s="1"/>
  <c r="AI25" i="40"/>
  <c r="X25" i="40" s="1"/>
  <c r="M25" i="40" s="1"/>
  <c r="AI23" i="40"/>
  <c r="X23" i="40" s="1"/>
  <c r="M23" i="40" s="1"/>
  <c r="AI22" i="40"/>
  <c r="X22" i="40" s="1"/>
  <c r="M22" i="40" s="1"/>
  <c r="AI21" i="40"/>
  <c r="X21" i="40" s="1"/>
  <c r="M21" i="40" s="1"/>
  <c r="AI20" i="40"/>
  <c r="X20" i="40" s="1"/>
  <c r="M20" i="40" s="1"/>
  <c r="AI19" i="40"/>
  <c r="X19" i="40" s="1"/>
  <c r="M19" i="40" s="1"/>
  <c r="AI18" i="40"/>
  <c r="X18" i="40" s="1"/>
  <c r="M18" i="40" s="1"/>
  <c r="AI17" i="40"/>
  <c r="X17" i="40" s="1"/>
  <c r="M17" i="40" s="1"/>
  <c r="AI16" i="40"/>
  <c r="X16" i="40" s="1"/>
  <c r="M16" i="40" s="1"/>
  <c r="AI15" i="40"/>
  <c r="X15" i="40" s="1"/>
  <c r="M15" i="40" s="1"/>
  <c r="AI14" i="40"/>
  <c r="X14" i="40" s="1"/>
  <c r="M14" i="40" s="1"/>
  <c r="AI13" i="40"/>
  <c r="X13" i="40" s="1"/>
  <c r="M13" i="40" s="1"/>
  <c r="AI12" i="40"/>
  <c r="X12" i="40" s="1"/>
  <c r="M12" i="40" s="1"/>
  <c r="AI11" i="40"/>
  <c r="X11" i="40" s="1"/>
  <c r="M11" i="40" s="1"/>
  <c r="AI10" i="40"/>
  <c r="X10" i="40" s="1"/>
  <c r="M10" i="40" s="1"/>
  <c r="AI9" i="40"/>
  <c r="X9" i="40" s="1"/>
  <c r="M9" i="40" s="1"/>
  <c r="AI8" i="40"/>
  <c r="X8" i="40" s="1"/>
  <c r="M8" i="40" s="1"/>
  <c r="AI7" i="40"/>
  <c r="X7" i="40" s="1"/>
  <c r="M7" i="40" s="1"/>
  <c r="AD32" i="40"/>
  <c r="S32" i="40" s="1"/>
  <c r="D39" i="42"/>
  <c r="CH5" i="42" s="1"/>
  <c r="BW5" i="42" s="1"/>
  <c r="BL5" i="42" s="1"/>
  <c r="F6" i="36" l="1"/>
  <c r="D28" i="37"/>
  <c r="H263" i="41" s="1"/>
  <c r="F12" i="36"/>
  <c r="F22" i="36"/>
  <c r="D27" i="37"/>
  <c r="H262" i="41" s="1"/>
  <c r="D29" i="37"/>
  <c r="H264" i="41" s="1"/>
  <c r="F20" i="36"/>
  <c r="BJ5" i="42"/>
  <c r="D15" i="37"/>
  <c r="H250" i="41" s="1"/>
  <c r="D32" i="37"/>
  <c r="H267" i="41" s="1"/>
  <c r="D23" i="37"/>
  <c r="H258" i="41" s="1"/>
  <c r="D7" i="37"/>
  <c r="H242" i="41" s="1"/>
  <c r="D16" i="37"/>
  <c r="H251" i="41" s="1"/>
  <c r="D18" i="37"/>
  <c r="H253" i="41" s="1"/>
  <c r="D10" i="37"/>
  <c r="H245" i="41" s="1"/>
  <c r="D9" i="37"/>
  <c r="H244" i="41" s="1"/>
  <c r="F27" i="36"/>
  <c r="D20" i="37"/>
  <c r="H255" i="41" s="1"/>
  <c r="D14" i="37"/>
  <c r="H249" i="41" s="1"/>
  <c r="F16" i="36"/>
  <c r="D16" i="36" s="1"/>
  <c r="H220" i="41" s="1"/>
  <c r="F11" i="36"/>
  <c r="D11" i="36" s="1"/>
  <c r="H215" i="41" s="1"/>
  <c r="F23" i="36"/>
  <c r="D23" i="36" s="1"/>
  <c r="H227" i="41" s="1"/>
  <c r="F24" i="36"/>
  <c r="D24" i="36" s="1"/>
  <c r="H228" i="41" s="1"/>
  <c r="D19" i="37"/>
  <c r="H254" i="41" s="1"/>
  <c r="E12" i="40"/>
  <c r="E20" i="40"/>
  <c r="F13" i="36"/>
  <c r="D33" i="37"/>
  <c r="H268" i="41" s="1"/>
  <c r="D30" i="37"/>
  <c r="H265" i="41" s="1"/>
  <c r="D17" i="37"/>
  <c r="H252" i="41" s="1"/>
  <c r="D25" i="37"/>
  <c r="H260" i="41" s="1"/>
  <c r="F11" i="40"/>
  <c r="F19" i="40"/>
  <c r="F27" i="40"/>
  <c r="D22" i="37"/>
  <c r="H257" i="41" s="1"/>
  <c r="E5" i="40"/>
  <c r="E21" i="40"/>
  <c r="E32" i="40"/>
  <c r="E30" i="40"/>
  <c r="F10" i="40"/>
  <c r="F18" i="40"/>
  <c r="F26" i="40"/>
  <c r="F34" i="40"/>
  <c r="E13" i="40"/>
  <c r="D26" i="37"/>
  <c r="H261" i="41" s="1"/>
  <c r="D35" i="37"/>
  <c r="H270" i="41" s="1"/>
  <c r="D24" i="37"/>
  <c r="H259" i="41" s="1"/>
  <c r="D21" i="37"/>
  <c r="H256" i="41" s="1"/>
  <c r="D34" i="37"/>
  <c r="H269" i="41" s="1"/>
  <c r="D11" i="37"/>
  <c r="H246" i="41" s="1"/>
  <c r="D13" i="37"/>
  <c r="H248" i="41" s="1"/>
  <c r="D8" i="37"/>
  <c r="H243" i="41" s="1"/>
  <c r="D12" i="37"/>
  <c r="H247" i="41" s="1"/>
  <c r="E29" i="40"/>
  <c r="E24" i="40"/>
  <c r="E14" i="40"/>
  <c r="E22" i="40"/>
  <c r="E31" i="40"/>
  <c r="F32" i="36"/>
  <c r="F19" i="36"/>
  <c r="D19" i="36" s="1"/>
  <c r="H223" i="41" s="1"/>
  <c r="F12" i="40"/>
  <c r="F20" i="40"/>
  <c r="F28" i="40"/>
  <c r="E7" i="40"/>
  <c r="E15" i="40"/>
  <c r="E23" i="40"/>
  <c r="F7" i="36"/>
  <c r="F5" i="40"/>
  <c r="F13" i="40"/>
  <c r="F21" i="40"/>
  <c r="F29" i="40"/>
  <c r="E6" i="40"/>
  <c r="E8" i="40"/>
  <c r="E16" i="40"/>
  <c r="E25" i="40"/>
  <c r="E33" i="40"/>
  <c r="F14" i="36"/>
  <c r="D14" i="36" s="1"/>
  <c r="H218" i="41" s="1"/>
  <c r="F6" i="40"/>
  <c r="F14" i="40"/>
  <c r="F22" i="40"/>
  <c r="F30" i="40"/>
  <c r="E9" i="40"/>
  <c r="E17" i="40"/>
  <c r="E26" i="40"/>
  <c r="E34" i="40"/>
  <c r="F7" i="40"/>
  <c r="F15" i="40"/>
  <c r="F23" i="40"/>
  <c r="F31" i="40"/>
  <c r="E10" i="40"/>
  <c r="E18" i="40"/>
  <c r="E27" i="40"/>
  <c r="F30" i="36"/>
  <c r="D30" i="36" s="1"/>
  <c r="H234" i="41" s="1"/>
  <c r="F8" i="40"/>
  <c r="F16" i="40"/>
  <c r="F24" i="40"/>
  <c r="F32" i="40"/>
  <c r="E11" i="40"/>
  <c r="E19" i="40"/>
  <c r="E28" i="40"/>
  <c r="F9" i="40"/>
  <c r="F17" i="40"/>
  <c r="F25" i="40"/>
  <c r="F33" i="40"/>
  <c r="D29" i="36"/>
  <c r="H233" i="41" s="1"/>
  <c r="D32" i="36"/>
  <c r="H236" i="41" s="1"/>
  <c r="D34" i="36"/>
  <c r="H238" i="41" s="1"/>
  <c r="D20" i="36"/>
  <c r="H224" i="41" s="1"/>
  <c r="D12" i="36"/>
  <c r="H216" i="41" s="1"/>
  <c r="D21" i="36"/>
  <c r="H225" i="41" s="1"/>
  <c r="D15" i="36"/>
  <c r="H219" i="41" s="1"/>
  <c r="D9" i="36"/>
  <c r="H213" i="41" s="1"/>
  <c r="D17" i="36"/>
  <c r="H221" i="41" s="1"/>
  <c r="D28" i="36"/>
  <c r="H232" i="41" s="1"/>
  <c r="D8" i="36"/>
  <c r="H212" i="41" s="1"/>
  <c r="D7" i="36"/>
  <c r="H211" i="41" s="1"/>
  <c r="D18" i="36"/>
  <c r="H222" i="41" s="1"/>
  <c r="D13" i="36"/>
  <c r="H217" i="41" s="1"/>
  <c r="D10" i="36"/>
  <c r="H214" i="41" s="1"/>
  <c r="D31" i="36"/>
  <c r="H235" i="41" s="1"/>
  <c r="D22" i="36"/>
  <c r="H226" i="41" s="1"/>
  <c r="D33" i="36"/>
  <c r="H237" i="41" s="1"/>
  <c r="D6" i="36"/>
  <c r="H210" i="41" s="1"/>
  <c r="D25" i="36"/>
  <c r="H229" i="41" s="1"/>
  <c r="D26" i="36"/>
  <c r="H230" i="41" s="1"/>
  <c r="D27" i="36"/>
  <c r="H231" i="41" s="1"/>
  <c r="CL33" i="42"/>
  <c r="CA33" i="42" s="1"/>
  <c r="BP33" i="42" s="1"/>
  <c r="CL31" i="42"/>
  <c r="CA31" i="42" s="1"/>
  <c r="BP31" i="42" s="1"/>
  <c r="CL29" i="42"/>
  <c r="CA29" i="42" s="1"/>
  <c r="BP29" i="42" s="1"/>
  <c r="CL27" i="42"/>
  <c r="CA27" i="42" s="1"/>
  <c r="BP27" i="42" s="1"/>
  <c r="CH23" i="42"/>
  <c r="BW23" i="42" s="1"/>
  <c r="BL23" i="42" s="1"/>
  <c r="CF17" i="42"/>
  <c r="BU17" i="42" s="1"/>
  <c r="BJ17" i="42" s="1"/>
  <c r="CK31" i="42"/>
  <c r="BZ31" i="42" s="1"/>
  <c r="BO31" i="42" s="1"/>
  <c r="CK27" i="42"/>
  <c r="CH16" i="42"/>
  <c r="BW16" i="42" s="1"/>
  <c r="BL16" i="42" s="1"/>
  <c r="CJ5" i="42"/>
  <c r="BY5" i="42" s="1"/>
  <c r="BN5" i="42" s="1"/>
  <c r="CF12" i="42"/>
  <c r="BU12" i="42" s="1"/>
  <c r="BJ12" i="42" s="1"/>
  <c r="CF33" i="42"/>
  <c r="BU33" i="42" s="1"/>
  <c r="BJ33" i="42" s="1"/>
  <c r="CF31" i="42"/>
  <c r="BU31" i="42" s="1"/>
  <c r="BJ31" i="42" s="1"/>
  <c r="CF29" i="42"/>
  <c r="BU29" i="42" s="1"/>
  <c r="BJ29" i="42" s="1"/>
  <c r="CF27" i="42"/>
  <c r="BU27" i="42" s="1"/>
  <c r="BJ27" i="42" s="1"/>
  <c r="CF25" i="42"/>
  <c r="BU25" i="42" s="1"/>
  <c r="BJ25" i="42" s="1"/>
  <c r="CH22" i="42"/>
  <c r="BW22" i="42" s="1"/>
  <c r="BL22" i="42" s="1"/>
  <c r="CH19" i="42"/>
  <c r="BW19" i="42" s="1"/>
  <c r="BL19" i="42" s="1"/>
  <c r="CH15" i="42"/>
  <c r="BW15" i="42" s="1"/>
  <c r="BL15" i="42" s="1"/>
  <c r="CF11" i="42"/>
  <c r="BU11" i="42" s="1"/>
  <c r="BJ11" i="42" s="1"/>
  <c r="CL25" i="42"/>
  <c r="CA25" i="42" s="1"/>
  <c r="BP25" i="42" s="1"/>
  <c r="CH13" i="42"/>
  <c r="BW13" i="42" s="1"/>
  <c r="BL13" i="42" s="1"/>
  <c r="CM5" i="42"/>
  <c r="CB5" i="42" s="1"/>
  <c r="BQ5" i="42" s="1"/>
  <c r="CK25" i="42"/>
  <c r="BZ25" i="42" s="1"/>
  <c r="BO25" i="42" s="1"/>
  <c r="CF13" i="42"/>
  <c r="BU13" i="42" s="1"/>
  <c r="BJ13" i="42" s="1"/>
  <c r="CH31" i="42"/>
  <c r="BW31" i="42" s="1"/>
  <c r="BL31" i="42" s="1"/>
  <c r="CF16" i="42"/>
  <c r="BU16" i="42" s="1"/>
  <c r="BJ16" i="42" s="1"/>
  <c r="CL34" i="42"/>
  <c r="CA34" i="42" s="1"/>
  <c r="BP34" i="42" s="1"/>
  <c r="CL32" i="42"/>
  <c r="CA32" i="42" s="1"/>
  <c r="BP32" i="42" s="1"/>
  <c r="CL30" i="42"/>
  <c r="CA30" i="42" s="1"/>
  <c r="BP30" i="42" s="1"/>
  <c r="CL28" i="42"/>
  <c r="CA28" i="42" s="1"/>
  <c r="BP28" i="42" s="1"/>
  <c r="CL26" i="42"/>
  <c r="CA26" i="42" s="1"/>
  <c r="BP26" i="42" s="1"/>
  <c r="CK24" i="42"/>
  <c r="BZ24" i="42" s="1"/>
  <c r="BO24" i="42" s="1"/>
  <c r="CF22" i="42"/>
  <c r="BU22" i="42" s="1"/>
  <c r="BJ22" i="42" s="1"/>
  <c r="CF19" i="42"/>
  <c r="BU19" i="42" s="1"/>
  <c r="BJ19" i="42" s="1"/>
  <c r="CF15" i="42"/>
  <c r="BU15" i="42" s="1"/>
  <c r="BJ15" i="42" s="1"/>
  <c r="CF10" i="42"/>
  <c r="BU10" i="42" s="1"/>
  <c r="BJ10" i="42" s="1"/>
  <c r="CK33" i="42"/>
  <c r="BZ33" i="42" s="1"/>
  <c r="BO33" i="42" s="1"/>
  <c r="CH20" i="42"/>
  <c r="BW20" i="42" s="1"/>
  <c r="BL20" i="42" s="1"/>
  <c r="CH33" i="42"/>
  <c r="BW33" i="42" s="1"/>
  <c r="BL33" i="42" s="1"/>
  <c r="CH29" i="42"/>
  <c r="BW29" i="42" s="1"/>
  <c r="BL29" i="42" s="1"/>
  <c r="CH25" i="42"/>
  <c r="BW25" i="42" s="1"/>
  <c r="BL25" i="42" s="1"/>
  <c r="CK22" i="42"/>
  <c r="BZ22" i="42" s="1"/>
  <c r="BO22" i="42" s="1"/>
  <c r="CK34" i="42"/>
  <c r="BZ34" i="42" s="1"/>
  <c r="BO34" i="42" s="1"/>
  <c r="CK32" i="42"/>
  <c r="BZ32" i="42" s="1"/>
  <c r="BO32" i="42" s="1"/>
  <c r="CK30" i="42"/>
  <c r="BZ30" i="42" s="1"/>
  <c r="BO30" i="42" s="1"/>
  <c r="CK28" i="42"/>
  <c r="BZ28" i="42" s="1"/>
  <c r="BO28" i="42" s="1"/>
  <c r="CK26" i="42"/>
  <c r="BZ26" i="42" s="1"/>
  <c r="BO26" i="42" s="1"/>
  <c r="CH24" i="42"/>
  <c r="BW24" i="42" s="1"/>
  <c r="BL24" i="42" s="1"/>
  <c r="CK21" i="42"/>
  <c r="BZ21" i="42" s="1"/>
  <c r="CH18" i="42"/>
  <c r="BW18" i="42" s="1"/>
  <c r="BL18" i="42" s="1"/>
  <c r="CH14" i="42"/>
  <c r="BW14" i="42" s="1"/>
  <c r="BL14" i="42" s="1"/>
  <c r="CF9" i="42"/>
  <c r="BU9" i="42" s="1"/>
  <c r="BJ9" i="42" s="1"/>
  <c r="CK20" i="42"/>
  <c r="BZ20" i="42" s="1"/>
  <c r="BO20" i="42" s="1"/>
  <c r="CK29" i="42"/>
  <c r="BZ29" i="42" s="1"/>
  <c r="BO29" i="42" s="1"/>
  <c r="CF23" i="42"/>
  <c r="BU23" i="42" s="1"/>
  <c r="BJ23" i="42" s="1"/>
  <c r="CH27" i="42"/>
  <c r="BW27" i="42" s="1"/>
  <c r="BL27" i="42" s="1"/>
  <c r="CF20" i="42"/>
  <c r="BU20" i="42" s="1"/>
  <c r="BJ20" i="42" s="1"/>
  <c r="CH34" i="42"/>
  <c r="BW34" i="42" s="1"/>
  <c r="BL34" i="42" s="1"/>
  <c r="CH32" i="42"/>
  <c r="BW32" i="42" s="1"/>
  <c r="BL32" i="42" s="1"/>
  <c r="CH30" i="42"/>
  <c r="BW30" i="42" s="1"/>
  <c r="BL30" i="42" s="1"/>
  <c r="CH28" i="42"/>
  <c r="BW28" i="42" s="1"/>
  <c r="BL28" i="42" s="1"/>
  <c r="CH26" i="42"/>
  <c r="BW26" i="42" s="1"/>
  <c r="BL26" i="42" s="1"/>
  <c r="CF24" i="42"/>
  <c r="BU24" i="42" s="1"/>
  <c r="BJ24" i="42" s="1"/>
  <c r="CH21" i="42"/>
  <c r="BW21" i="42" s="1"/>
  <c r="BL21" i="42" s="1"/>
  <c r="CF18" i="42"/>
  <c r="BU18" i="42" s="1"/>
  <c r="BJ18" i="42" s="1"/>
  <c r="CF14" i="42"/>
  <c r="BU14" i="42" s="1"/>
  <c r="BJ14" i="42" s="1"/>
  <c r="CF8" i="42"/>
  <c r="BU8" i="42" s="1"/>
  <c r="BJ8" i="42" s="1"/>
  <c r="CF34" i="42"/>
  <c r="BU34" i="42" s="1"/>
  <c r="BJ34" i="42" s="1"/>
  <c r="CF32" i="42"/>
  <c r="BU32" i="42" s="1"/>
  <c r="BJ32" i="42" s="1"/>
  <c r="CF30" i="42"/>
  <c r="BU30" i="42" s="1"/>
  <c r="BJ30" i="42" s="1"/>
  <c r="CF28" i="42"/>
  <c r="BU28" i="42" s="1"/>
  <c r="BJ28" i="42" s="1"/>
  <c r="CF26" i="42"/>
  <c r="BU26" i="42" s="1"/>
  <c r="BJ26" i="42" s="1"/>
  <c r="CK23" i="42"/>
  <c r="BZ23" i="42" s="1"/>
  <c r="BO23" i="42" s="1"/>
  <c r="CF21" i="42"/>
  <c r="BU21" i="42" s="1"/>
  <c r="BJ21" i="42" s="1"/>
  <c r="CH17" i="42"/>
  <c r="BW17" i="42" s="1"/>
  <c r="BL17" i="42" s="1"/>
  <c r="CK13" i="42"/>
  <c r="BZ13" i="42" s="1"/>
  <c r="BO13" i="42" s="1"/>
  <c r="CF7" i="42"/>
  <c r="BU7" i="42" s="1"/>
  <c r="BJ7" i="42" s="1"/>
  <c r="BZ27" i="42"/>
  <c r="BO27" i="42" s="1"/>
  <c r="CK6" i="42"/>
  <c r="CK12" i="42"/>
  <c r="CK11" i="42"/>
  <c r="CK10" i="42"/>
  <c r="CK9" i="42"/>
  <c r="BZ9" i="42" s="1"/>
  <c r="BO9" i="42" s="1"/>
  <c r="CK8" i="42"/>
  <c r="BZ8" i="42" s="1"/>
  <c r="BO8" i="42" s="1"/>
  <c r="CK7" i="42"/>
  <c r="BZ7" i="42" s="1"/>
  <c r="BO7" i="42" s="1"/>
  <c r="CL5" i="42"/>
  <c r="CA5" i="42" s="1"/>
  <c r="BP5" i="42" s="1"/>
  <c r="CJ34" i="42"/>
  <c r="BY34" i="42" s="1"/>
  <c r="BN34" i="42" s="1"/>
  <c r="CJ33" i="42"/>
  <c r="BY33" i="42" s="1"/>
  <c r="BN33" i="42" s="1"/>
  <c r="CJ32" i="42"/>
  <c r="BY32" i="42" s="1"/>
  <c r="BN32" i="42" s="1"/>
  <c r="CJ31" i="42"/>
  <c r="BY31" i="42" s="1"/>
  <c r="BN31" i="42" s="1"/>
  <c r="CJ30" i="42"/>
  <c r="BY30" i="42" s="1"/>
  <c r="BN30" i="42" s="1"/>
  <c r="CJ29" i="42"/>
  <c r="BY29" i="42" s="1"/>
  <c r="BN29" i="42" s="1"/>
  <c r="CJ28" i="42"/>
  <c r="BY28" i="42" s="1"/>
  <c r="BN28" i="42" s="1"/>
  <c r="CJ27" i="42"/>
  <c r="BY27" i="42" s="1"/>
  <c r="BN27" i="42" s="1"/>
  <c r="CJ26" i="42"/>
  <c r="BY26" i="42" s="1"/>
  <c r="BN26" i="42" s="1"/>
  <c r="CJ25" i="42"/>
  <c r="BY25" i="42" s="1"/>
  <c r="BN25" i="42" s="1"/>
  <c r="CJ24" i="42"/>
  <c r="BY24" i="42" s="1"/>
  <c r="BN24" i="42" s="1"/>
  <c r="CJ23" i="42"/>
  <c r="BY23" i="42" s="1"/>
  <c r="BN23" i="42" s="1"/>
  <c r="CJ22" i="42"/>
  <c r="BY22" i="42" s="1"/>
  <c r="BN22" i="42" s="1"/>
  <c r="CJ21" i="42"/>
  <c r="BY21" i="42" s="1"/>
  <c r="BN21" i="42" s="1"/>
  <c r="CJ20" i="42"/>
  <c r="BY20" i="42" s="1"/>
  <c r="BN20" i="42" s="1"/>
  <c r="CJ19" i="42"/>
  <c r="BY19" i="42" s="1"/>
  <c r="BN19" i="42" s="1"/>
  <c r="CJ18" i="42"/>
  <c r="BY18" i="42" s="1"/>
  <c r="BN18" i="42" s="1"/>
  <c r="CJ17" i="42"/>
  <c r="BY17" i="42" s="1"/>
  <c r="BN17" i="42" s="1"/>
  <c r="CJ16" i="42"/>
  <c r="BY16" i="42" s="1"/>
  <c r="BN16" i="42" s="1"/>
  <c r="CJ15" i="42"/>
  <c r="BY15" i="42" s="1"/>
  <c r="BN15" i="42" s="1"/>
  <c r="CJ14" i="42"/>
  <c r="BY14" i="42" s="1"/>
  <c r="BN14" i="42" s="1"/>
  <c r="CJ13" i="42"/>
  <c r="BY13" i="42" s="1"/>
  <c r="BN13" i="42" s="1"/>
  <c r="CJ12" i="42"/>
  <c r="BY12" i="42" s="1"/>
  <c r="BN12" i="42" s="1"/>
  <c r="CJ11" i="42"/>
  <c r="BY11" i="42" s="1"/>
  <c r="BN11" i="42" s="1"/>
  <c r="CJ10" i="42"/>
  <c r="BY10" i="42" s="1"/>
  <c r="BN10" i="42" s="1"/>
  <c r="CJ9" i="42"/>
  <c r="BY9" i="42" s="1"/>
  <c r="BN9" i="42" s="1"/>
  <c r="CJ8" i="42"/>
  <c r="BY8" i="42" s="1"/>
  <c r="BN8" i="42" s="1"/>
  <c r="CJ7" i="42"/>
  <c r="BY7" i="42" s="1"/>
  <c r="BN7" i="42" s="1"/>
  <c r="CJ6" i="42"/>
  <c r="BY6" i="42" s="1"/>
  <c r="BN6" i="42" s="1"/>
  <c r="CK19" i="42"/>
  <c r="CK18" i="42"/>
  <c r="CK17" i="42"/>
  <c r="BZ17" i="42" s="1"/>
  <c r="BO17" i="42" s="1"/>
  <c r="CK16" i="42"/>
  <c r="BZ16" i="42" s="1"/>
  <c r="BO16" i="42" s="1"/>
  <c r="CK15" i="42"/>
  <c r="BZ15" i="42" s="1"/>
  <c r="BO15" i="42" s="1"/>
  <c r="CK14" i="42"/>
  <c r="CK5" i="42"/>
  <c r="CI34" i="42"/>
  <c r="BX34" i="42" s="1"/>
  <c r="BM34" i="42" s="1"/>
  <c r="CI33" i="42"/>
  <c r="BX33" i="42" s="1"/>
  <c r="BM33" i="42" s="1"/>
  <c r="CI32" i="42"/>
  <c r="BX32" i="42" s="1"/>
  <c r="BM32" i="42" s="1"/>
  <c r="CI31" i="42"/>
  <c r="BX31" i="42" s="1"/>
  <c r="BM31" i="42" s="1"/>
  <c r="CI30" i="42"/>
  <c r="BX30" i="42" s="1"/>
  <c r="BM30" i="42" s="1"/>
  <c r="CI29" i="42"/>
  <c r="BX29" i="42" s="1"/>
  <c r="BM29" i="42" s="1"/>
  <c r="CI28" i="42"/>
  <c r="BX28" i="42" s="1"/>
  <c r="BM28" i="42" s="1"/>
  <c r="CI27" i="42"/>
  <c r="BX27" i="42" s="1"/>
  <c r="BM27" i="42" s="1"/>
  <c r="CI26" i="42"/>
  <c r="BX26" i="42" s="1"/>
  <c r="BM26" i="42" s="1"/>
  <c r="CI25" i="42"/>
  <c r="BX25" i="42" s="1"/>
  <c r="BM25" i="42" s="1"/>
  <c r="CI24" i="42"/>
  <c r="BX24" i="42" s="1"/>
  <c r="BM24" i="42" s="1"/>
  <c r="CI23" i="42"/>
  <c r="BX23" i="42" s="1"/>
  <c r="BM23" i="42" s="1"/>
  <c r="CI22" i="42"/>
  <c r="BX22" i="42" s="1"/>
  <c r="BM22" i="42" s="1"/>
  <c r="CI21" i="42"/>
  <c r="BX21" i="42" s="1"/>
  <c r="BM21" i="42" s="1"/>
  <c r="CI20" i="42"/>
  <c r="BX20" i="42" s="1"/>
  <c r="BM20" i="42" s="1"/>
  <c r="CI19" i="42"/>
  <c r="BX19" i="42" s="1"/>
  <c r="BM19" i="42" s="1"/>
  <c r="CI18" i="42"/>
  <c r="BX18" i="42" s="1"/>
  <c r="BM18" i="42" s="1"/>
  <c r="CI17" i="42"/>
  <c r="BX17" i="42" s="1"/>
  <c r="BM17" i="42" s="1"/>
  <c r="CI16" i="42"/>
  <c r="BX16" i="42" s="1"/>
  <c r="BM16" i="42" s="1"/>
  <c r="CI15" i="42"/>
  <c r="BX15" i="42" s="1"/>
  <c r="BM15" i="42" s="1"/>
  <c r="CI14" i="42"/>
  <c r="BX14" i="42" s="1"/>
  <c r="BM14" i="42" s="1"/>
  <c r="CI13" i="42"/>
  <c r="BX13" i="42" s="1"/>
  <c r="BM13" i="42" s="1"/>
  <c r="CI12" i="42"/>
  <c r="BX12" i="42" s="1"/>
  <c r="BM12" i="42" s="1"/>
  <c r="CI11" i="42"/>
  <c r="BX11" i="42" s="1"/>
  <c r="BM11" i="42" s="1"/>
  <c r="CI10" i="42"/>
  <c r="BX10" i="42" s="1"/>
  <c r="BM10" i="42" s="1"/>
  <c r="CI9" i="42"/>
  <c r="BX9" i="42" s="1"/>
  <c r="BM9" i="42" s="1"/>
  <c r="CI8" i="42"/>
  <c r="BX8" i="42" s="1"/>
  <c r="BM8" i="42" s="1"/>
  <c r="CI7" i="42"/>
  <c r="BX7" i="42" s="1"/>
  <c r="BM7" i="42" s="1"/>
  <c r="CI6" i="42"/>
  <c r="BX6" i="42" s="1"/>
  <c r="BM6" i="42" s="1"/>
  <c r="CH6" i="42"/>
  <c r="BW6" i="42" s="1"/>
  <c r="BL6" i="42" s="1"/>
  <c r="CH12" i="42"/>
  <c r="BW12" i="42" s="1"/>
  <c r="BL12" i="42" s="1"/>
  <c r="CH11" i="42"/>
  <c r="BW11" i="42" s="1"/>
  <c r="BL11" i="42" s="1"/>
  <c r="CH10" i="42"/>
  <c r="BW10" i="42" s="1"/>
  <c r="BL10" i="42" s="1"/>
  <c r="CH9" i="42"/>
  <c r="BW9" i="42" s="1"/>
  <c r="BL9" i="42" s="1"/>
  <c r="CH8" i="42"/>
  <c r="BW8" i="42" s="1"/>
  <c r="BL8" i="42" s="1"/>
  <c r="CH7" i="42"/>
  <c r="BW7" i="42" s="1"/>
  <c r="BL7" i="42" s="1"/>
  <c r="CI5" i="42"/>
  <c r="BX5" i="42" s="1"/>
  <c r="BM5" i="42" s="1"/>
  <c r="CG34" i="42"/>
  <c r="BV34" i="42" s="1"/>
  <c r="BK34" i="42" s="1"/>
  <c r="CG33" i="42"/>
  <c r="BV33" i="42" s="1"/>
  <c r="BK33" i="42" s="1"/>
  <c r="CG32" i="42"/>
  <c r="CG31" i="42"/>
  <c r="BV31" i="42" s="1"/>
  <c r="BK31" i="42" s="1"/>
  <c r="CG30" i="42"/>
  <c r="BV30" i="42" s="1"/>
  <c r="BK30" i="42" s="1"/>
  <c r="CG29" i="42"/>
  <c r="BV29" i="42" s="1"/>
  <c r="BK29" i="42" s="1"/>
  <c r="CG28" i="42"/>
  <c r="BV28" i="42" s="1"/>
  <c r="BK28" i="42" s="1"/>
  <c r="CG27" i="42"/>
  <c r="BV27" i="42" s="1"/>
  <c r="BK27" i="42" s="1"/>
  <c r="CG26" i="42"/>
  <c r="BV26" i="42" s="1"/>
  <c r="BK26" i="42" s="1"/>
  <c r="CG25" i="42"/>
  <c r="BV25" i="42" s="1"/>
  <c r="BK25" i="42" s="1"/>
  <c r="CG24" i="42"/>
  <c r="CG23" i="42"/>
  <c r="BV23" i="42" s="1"/>
  <c r="BK23" i="42" s="1"/>
  <c r="CG22" i="42"/>
  <c r="BV22" i="42" s="1"/>
  <c r="BK22" i="42" s="1"/>
  <c r="CG21" i="42"/>
  <c r="BV21" i="42" s="1"/>
  <c r="BK21" i="42" s="1"/>
  <c r="CG20" i="42"/>
  <c r="BV20" i="42" s="1"/>
  <c r="BK20" i="42" s="1"/>
  <c r="CG19" i="42"/>
  <c r="BV19" i="42" s="1"/>
  <c r="BK19" i="42" s="1"/>
  <c r="CG18" i="42"/>
  <c r="BV18" i="42" s="1"/>
  <c r="BK18" i="42" s="1"/>
  <c r="CG17" i="42"/>
  <c r="CG16" i="42"/>
  <c r="BV16" i="42" s="1"/>
  <c r="BK16" i="42" s="1"/>
  <c r="CG15" i="42"/>
  <c r="BV15" i="42" s="1"/>
  <c r="BK15" i="42" s="1"/>
  <c r="CG14" i="42"/>
  <c r="BV14" i="42" s="1"/>
  <c r="BK14" i="42" s="1"/>
  <c r="CG13" i="42"/>
  <c r="BV13" i="42" s="1"/>
  <c r="BK13" i="42" s="1"/>
  <c r="CG12" i="42"/>
  <c r="BV12" i="42" s="1"/>
  <c r="BK12" i="42" s="1"/>
  <c r="CG11" i="42"/>
  <c r="BV11" i="42" s="1"/>
  <c r="BK11" i="42" s="1"/>
  <c r="CG10" i="42"/>
  <c r="BV10" i="42" s="1"/>
  <c r="BK10" i="42" s="1"/>
  <c r="CG9" i="42"/>
  <c r="BV9" i="42" s="1"/>
  <c r="BK9" i="42" s="1"/>
  <c r="CG8" i="42"/>
  <c r="CG7" i="42"/>
  <c r="BV7" i="42" s="1"/>
  <c r="BK7" i="42" s="1"/>
  <c r="CG6" i="42"/>
  <c r="BV6" i="42" s="1"/>
  <c r="BK6" i="42" s="1"/>
  <c r="CF6" i="42"/>
  <c r="BU6" i="42" s="1"/>
  <c r="BJ6" i="42" s="1"/>
  <c r="CM34" i="42"/>
  <c r="CB34" i="42" s="1"/>
  <c r="BQ34" i="42" s="1"/>
  <c r="CM33" i="42"/>
  <c r="CB33" i="42" s="1"/>
  <c r="BQ33" i="42" s="1"/>
  <c r="CM32" i="42"/>
  <c r="CB32" i="42" s="1"/>
  <c r="BQ32" i="42" s="1"/>
  <c r="CM31" i="42"/>
  <c r="CB31" i="42" s="1"/>
  <c r="BQ31" i="42" s="1"/>
  <c r="CM30" i="42"/>
  <c r="CB30" i="42" s="1"/>
  <c r="BQ30" i="42" s="1"/>
  <c r="CM29" i="42"/>
  <c r="CB29" i="42" s="1"/>
  <c r="BQ29" i="42" s="1"/>
  <c r="CM28" i="42"/>
  <c r="CB28" i="42" s="1"/>
  <c r="BQ28" i="42" s="1"/>
  <c r="CM27" i="42"/>
  <c r="CB27" i="42" s="1"/>
  <c r="BQ27" i="42" s="1"/>
  <c r="CM26" i="42"/>
  <c r="CB26" i="42" s="1"/>
  <c r="BQ26" i="42" s="1"/>
  <c r="CM25" i="42"/>
  <c r="CB25" i="42" s="1"/>
  <c r="BQ25" i="42" s="1"/>
  <c r="CM24" i="42"/>
  <c r="CB24" i="42" s="1"/>
  <c r="BQ24" i="42" s="1"/>
  <c r="CM23" i="42"/>
  <c r="CB23" i="42" s="1"/>
  <c r="BQ23" i="42" s="1"/>
  <c r="CM22" i="42"/>
  <c r="CB22" i="42" s="1"/>
  <c r="BQ22" i="42" s="1"/>
  <c r="CM21" i="42"/>
  <c r="CB21" i="42" s="1"/>
  <c r="BQ21" i="42" s="1"/>
  <c r="CM20" i="42"/>
  <c r="CB20" i="42" s="1"/>
  <c r="BQ20" i="42" s="1"/>
  <c r="CM19" i="42"/>
  <c r="CB19" i="42" s="1"/>
  <c r="BQ19" i="42" s="1"/>
  <c r="CM18" i="42"/>
  <c r="CB18" i="42" s="1"/>
  <c r="BQ18" i="42" s="1"/>
  <c r="CM17" i="42"/>
  <c r="CB17" i="42" s="1"/>
  <c r="BQ17" i="42" s="1"/>
  <c r="CM16" i="42"/>
  <c r="CB16" i="42" s="1"/>
  <c r="BQ16" i="42" s="1"/>
  <c r="CM15" i="42"/>
  <c r="CB15" i="42" s="1"/>
  <c r="BQ15" i="42" s="1"/>
  <c r="CM14" i="42"/>
  <c r="CB14" i="42" s="1"/>
  <c r="BQ14" i="42" s="1"/>
  <c r="CM13" i="42"/>
  <c r="CB13" i="42" s="1"/>
  <c r="BQ13" i="42" s="1"/>
  <c r="CM12" i="42"/>
  <c r="CB12" i="42" s="1"/>
  <c r="BQ12" i="42" s="1"/>
  <c r="CM11" i="42"/>
  <c r="CB11" i="42" s="1"/>
  <c r="BQ11" i="42" s="1"/>
  <c r="CM10" i="42"/>
  <c r="CB10" i="42" s="1"/>
  <c r="BQ10" i="42" s="1"/>
  <c r="CM9" i="42"/>
  <c r="CB9" i="42" s="1"/>
  <c r="BQ9" i="42" s="1"/>
  <c r="CM8" i="42"/>
  <c r="CB8" i="42" s="1"/>
  <c r="BQ8" i="42" s="1"/>
  <c r="CM7" i="42"/>
  <c r="CB7" i="42" s="1"/>
  <c r="BQ7" i="42" s="1"/>
  <c r="CM6" i="42"/>
  <c r="CB6" i="42" s="1"/>
  <c r="BQ6" i="42" s="1"/>
  <c r="CL24" i="42"/>
  <c r="CA24" i="42" s="1"/>
  <c r="BP24" i="42" s="1"/>
  <c r="CL23" i="42"/>
  <c r="CL22" i="42"/>
  <c r="CA22" i="42" s="1"/>
  <c r="BP22" i="42" s="1"/>
  <c r="CL21" i="42"/>
  <c r="CA21" i="42" s="1"/>
  <c r="BP21" i="42" s="1"/>
  <c r="CL20" i="42"/>
  <c r="CA20" i="42" s="1"/>
  <c r="BP20" i="42" s="1"/>
  <c r="CL19" i="42"/>
  <c r="CA19" i="42" s="1"/>
  <c r="BP19" i="42" s="1"/>
  <c r="CL18" i="42"/>
  <c r="CA18" i="42" s="1"/>
  <c r="BP18" i="42" s="1"/>
  <c r="CL17" i="42"/>
  <c r="CA17" i="42" s="1"/>
  <c r="BP17" i="42" s="1"/>
  <c r="CL16" i="42"/>
  <c r="CA16" i="42" s="1"/>
  <c r="BP16" i="42" s="1"/>
  <c r="CL15" i="42"/>
  <c r="CL14" i="42"/>
  <c r="CA14" i="42" s="1"/>
  <c r="BP14" i="42" s="1"/>
  <c r="CL13" i="42"/>
  <c r="CA13" i="42" s="1"/>
  <c r="BP13" i="42" s="1"/>
  <c r="CL12" i="42"/>
  <c r="CA12" i="42" s="1"/>
  <c r="BP12" i="42" s="1"/>
  <c r="CL11" i="42"/>
  <c r="CA11" i="42" s="1"/>
  <c r="BP11" i="42" s="1"/>
  <c r="CL10" i="42"/>
  <c r="CA10" i="42" s="1"/>
  <c r="BP10" i="42" s="1"/>
  <c r="CL9" i="42"/>
  <c r="CA9" i="42" s="1"/>
  <c r="BP9" i="42" s="1"/>
  <c r="CL8" i="42"/>
  <c r="CA8" i="42" s="1"/>
  <c r="BP8" i="42" s="1"/>
  <c r="CL7" i="42"/>
  <c r="CL6" i="42"/>
  <c r="CA6" i="42" s="1"/>
  <c r="BP6" i="42" s="1"/>
  <c r="BZ5" i="42" l="1"/>
  <c r="E5" i="42"/>
  <c r="BV5" i="42"/>
  <c r="D26" i="40"/>
  <c r="H166" i="41" s="1"/>
  <c r="D27" i="40"/>
  <c r="H167" i="41" s="1"/>
  <c r="D17" i="40"/>
  <c r="H157" i="41" s="1"/>
  <c r="D12" i="40"/>
  <c r="H152" i="41" s="1"/>
  <c r="D6" i="40"/>
  <c r="D7" i="40"/>
  <c r="D19" i="40"/>
  <c r="H159" i="41" s="1"/>
  <c r="D8" i="40"/>
  <c r="D15" i="40"/>
  <c r="H155" i="41" s="1"/>
  <c r="D22" i="40"/>
  <c r="H162" i="41" s="1"/>
  <c r="D20" i="40"/>
  <c r="H160" i="41" s="1"/>
  <c r="D24" i="40"/>
  <c r="H164" i="41" s="1"/>
  <c r="D30" i="40"/>
  <c r="H170" i="41" s="1"/>
  <c r="D29" i="40"/>
  <c r="H169" i="41" s="1"/>
  <c r="D32" i="40"/>
  <c r="H172" i="41" s="1"/>
  <c r="D33" i="40"/>
  <c r="H173" i="41" s="1"/>
  <c r="D21" i="40"/>
  <c r="H161" i="41" s="1"/>
  <c r="D25" i="40"/>
  <c r="H165" i="41" s="1"/>
  <c r="D13" i="40"/>
  <c r="H153" i="41" s="1"/>
  <c r="D18" i="40"/>
  <c r="H158" i="41" s="1"/>
  <c r="D11" i="40"/>
  <c r="H151" i="41" s="1"/>
  <c r="D10" i="40"/>
  <c r="H150" i="41" s="1"/>
  <c r="D9" i="40"/>
  <c r="D16" i="40"/>
  <c r="H156" i="41" s="1"/>
  <c r="D23" i="40"/>
  <c r="H163" i="41" s="1"/>
  <c r="D31" i="40"/>
  <c r="H171" i="41" s="1"/>
  <c r="D14" i="40"/>
  <c r="H154" i="41" s="1"/>
  <c r="D34" i="40"/>
  <c r="H174" i="41" s="1"/>
  <c r="D28" i="40"/>
  <c r="H168" i="41" s="1"/>
  <c r="F21" i="42"/>
  <c r="BO21" i="42"/>
  <c r="E27" i="42"/>
  <c r="E22" i="42"/>
  <c r="F22" i="42"/>
  <c r="F34" i="42"/>
  <c r="F27" i="42"/>
  <c r="E30" i="42"/>
  <c r="F26" i="42"/>
  <c r="F16" i="42"/>
  <c r="BV8" i="42"/>
  <c r="E8" i="42"/>
  <c r="BV24" i="42"/>
  <c r="E24" i="42"/>
  <c r="BV32" i="42"/>
  <c r="E32" i="42"/>
  <c r="E28" i="42"/>
  <c r="E14" i="42"/>
  <c r="BZ14" i="42"/>
  <c r="E11" i="42"/>
  <c r="BZ11" i="42"/>
  <c r="BO11" i="42" s="1"/>
  <c r="E10" i="42"/>
  <c r="BZ10" i="42"/>
  <c r="BO10" i="42" s="1"/>
  <c r="E12" i="42"/>
  <c r="BZ12" i="42"/>
  <c r="BO12" i="42" s="1"/>
  <c r="E29" i="42"/>
  <c r="E20" i="42"/>
  <c r="F30" i="42"/>
  <c r="F25" i="42"/>
  <c r="E6" i="42"/>
  <c r="BZ6" i="42"/>
  <c r="BO6" i="42" s="1"/>
  <c r="E9" i="42"/>
  <c r="E34" i="42"/>
  <c r="F31" i="42"/>
  <c r="E15" i="42"/>
  <c r="CA15" i="42"/>
  <c r="E21" i="42"/>
  <c r="E25" i="42"/>
  <c r="E31" i="42"/>
  <c r="BV17" i="42"/>
  <c r="E17" i="42"/>
  <c r="F9" i="42"/>
  <c r="E7" i="42"/>
  <c r="CA7" i="42"/>
  <c r="BP7" i="42" s="1"/>
  <c r="E23" i="42"/>
  <c r="CA23" i="42"/>
  <c r="BP23" i="42" s="1"/>
  <c r="F29" i="42"/>
  <c r="F20" i="42"/>
  <c r="F28" i="42"/>
  <c r="E18" i="42"/>
  <c r="BZ18" i="42"/>
  <c r="BO18" i="42" s="1"/>
  <c r="E26" i="42"/>
  <c r="E33" i="42"/>
  <c r="F13" i="42"/>
  <c r="F33" i="42"/>
  <c r="E19" i="42"/>
  <c r="BZ19" i="42"/>
  <c r="BO19" i="42" s="1"/>
  <c r="E13" i="42"/>
  <c r="E16" i="42"/>
  <c r="BO5" i="42" l="1"/>
  <c r="F5" i="42"/>
  <c r="BK5" i="42"/>
  <c r="D16" i="42"/>
  <c r="D20" i="42"/>
  <c r="D13" i="42"/>
  <c r="AZ13" i="42" s="1" a="1"/>
  <c r="AZ13" i="42" s="1"/>
  <c r="D9" i="42"/>
  <c r="D21" i="42"/>
  <c r="BB21" i="42" s="1" a="1"/>
  <c r="BB21" i="42" s="1"/>
  <c r="D26" i="42"/>
  <c r="D33" i="42"/>
  <c r="D22" i="42"/>
  <c r="BC22" i="42" s="1" a="1"/>
  <c r="BC22" i="42" s="1"/>
  <c r="D34" i="42"/>
  <c r="BF34" i="42" s="1" a="1"/>
  <c r="BF34" i="42" s="1"/>
  <c r="D31" i="42"/>
  <c r="D25" i="42"/>
  <c r="D29" i="42"/>
  <c r="D28" i="42"/>
  <c r="BE28" i="42" s="1" a="1"/>
  <c r="BE28" i="42" s="1"/>
  <c r="D27" i="42"/>
  <c r="D30" i="42"/>
  <c r="F11" i="42"/>
  <c r="D11" i="42" s="1"/>
  <c r="BK17" i="42"/>
  <c r="F17" i="42"/>
  <c r="D17" i="42" s="1"/>
  <c r="BA17" i="42" s="1" a="1"/>
  <c r="BA17" i="42" s="1"/>
  <c r="BK24" i="42"/>
  <c r="F24" i="42"/>
  <c r="BK8" i="42"/>
  <c r="F8" i="42"/>
  <c r="D8" i="42" s="1"/>
  <c r="F7" i="42"/>
  <c r="D7" i="42" s="1"/>
  <c r="AW7" i="42" s="1" a="1"/>
  <c r="AW7" i="42" s="1"/>
  <c r="F23" i="42"/>
  <c r="F10" i="42"/>
  <c r="D10" i="42" s="1"/>
  <c r="AX10" i="42" s="1" a="1"/>
  <c r="AX10" i="42" s="1"/>
  <c r="BP15" i="42"/>
  <c r="F15" i="42"/>
  <c r="D15" i="42" s="1"/>
  <c r="F19" i="42"/>
  <c r="D19" i="42" s="1"/>
  <c r="F12" i="42"/>
  <c r="D12" i="42" s="1"/>
  <c r="AY12" i="42" s="1" a="1"/>
  <c r="AY12" i="42" s="1"/>
  <c r="F6" i="42"/>
  <c r="D6" i="42" s="1"/>
  <c r="BK32" i="42"/>
  <c r="F32" i="42"/>
  <c r="BO14" i="42"/>
  <c r="F14" i="42"/>
  <c r="D14" i="42" s="1"/>
  <c r="F18" i="42"/>
  <c r="D18" i="42" s="1"/>
  <c r="BD9" i="42" l="1" a="1"/>
  <c r="BD9" i="42" s="1"/>
  <c r="BE9" i="42" a="1"/>
  <c r="BE9" i="42" s="1"/>
  <c r="AR7" i="42" s="1"/>
  <c r="BF9" i="42" a="1"/>
  <c r="BF9" i="42" s="1"/>
  <c r="BB9" i="42" a="1"/>
  <c r="BB9" i="42" s="1"/>
  <c r="AO8" i="42" s="1"/>
  <c r="BC9" i="42" a="1"/>
  <c r="BC9" i="42" s="1"/>
  <c r="AP5" i="42" s="1"/>
  <c r="AZ9" i="42" a="1"/>
  <c r="AZ9" i="42" s="1"/>
  <c r="AM6" i="42" s="1"/>
  <c r="AY9" i="42" a="1"/>
  <c r="AY9" i="42" s="1"/>
  <c r="AL9" i="42" s="1"/>
  <c r="BA9" i="42" a="1"/>
  <c r="BA9" i="42" s="1"/>
  <c r="AN5" i="42" s="1"/>
  <c r="AR9" i="42"/>
  <c r="AR5" i="42"/>
  <c r="AS5" i="42"/>
  <c r="AS6" i="42"/>
  <c r="AS8" i="42"/>
  <c r="AS7" i="42"/>
  <c r="AS9" i="42"/>
  <c r="AP22" i="42"/>
  <c r="AM13" i="42"/>
  <c r="AM7" i="42"/>
  <c r="AM5" i="42"/>
  <c r="AL7" i="42"/>
  <c r="AL8" i="42"/>
  <c r="AW9" i="42" a="1"/>
  <c r="AW9" i="42" s="1"/>
  <c r="AJ9" i="42" s="1"/>
  <c r="AX9" i="42" a="1"/>
  <c r="AX9" i="42" s="1"/>
  <c r="AK7" i="42" s="1"/>
  <c r="AL11" i="42"/>
  <c r="AL12" i="42"/>
  <c r="AK10" i="42"/>
  <c r="AR27" i="42"/>
  <c r="AR24" i="42"/>
  <c r="AR28" i="42"/>
  <c r="AR25" i="42"/>
  <c r="AR26" i="42"/>
  <c r="AO18" i="42"/>
  <c r="AO19" i="42"/>
  <c r="AO20" i="42"/>
  <c r="AO21" i="42"/>
  <c r="AN17" i="42"/>
  <c r="AN14" i="42"/>
  <c r="AN15" i="42"/>
  <c r="AN16" i="42"/>
  <c r="AS34" i="42"/>
  <c r="AS31" i="42"/>
  <c r="AS29" i="42"/>
  <c r="AS32" i="42"/>
  <c r="AS33" i="42"/>
  <c r="AS30" i="42"/>
  <c r="D24" i="42"/>
  <c r="D32" i="42"/>
  <c r="D23" i="42"/>
  <c r="BD23" i="42" s="1" a="1"/>
  <c r="BD23" i="42" s="1"/>
  <c r="H5" i="36"/>
  <c r="G5" i="36"/>
  <c r="AN9" i="42" l="1"/>
  <c r="AO6" i="42"/>
  <c r="AO9" i="42"/>
  <c r="AN8" i="42"/>
  <c r="AR8" i="42"/>
  <c r="AN7" i="42"/>
  <c r="AN6" i="42"/>
  <c r="AR6" i="42"/>
  <c r="AL5" i="42"/>
  <c r="AP8" i="42"/>
  <c r="AP6" i="42"/>
  <c r="AP7" i="42"/>
  <c r="AM9" i="42"/>
  <c r="AL6" i="42"/>
  <c r="AM8" i="42"/>
  <c r="AP9" i="42"/>
  <c r="AO7" i="42"/>
  <c r="AQ23" i="42"/>
  <c r="AQ5" i="42"/>
  <c r="AQ8" i="42"/>
  <c r="AQ6" i="42"/>
  <c r="AQ7" i="42"/>
  <c r="AQ9" i="42"/>
  <c r="AJ7" i="42"/>
  <c r="AJ8" i="42"/>
  <c r="AJ6" i="42"/>
  <c r="AK8" i="42"/>
  <c r="AK9" i="42"/>
  <c r="AK6" i="42"/>
  <c r="AK5" i="42"/>
  <c r="H39" i="41"/>
  <c r="J1" i="41"/>
  <c r="H149" i="41" l="1"/>
  <c r="H145" i="41" l="1"/>
  <c r="H146" i="41"/>
  <c r="H148" i="41"/>
  <c r="H147" i="41" l="1"/>
  <c r="H143" i="41" s="1"/>
  <c r="H272" i="41"/>
  <c r="F5" i="36" l="1"/>
  <c r="H113" i="41"/>
  <c r="H81" i="41" s="1"/>
  <c r="C30" i="42"/>
  <c r="H138" i="41" s="1"/>
  <c r="H106" i="41" s="1"/>
  <c r="C31" i="42"/>
  <c r="H139" i="41" s="1"/>
  <c r="H107" i="41" s="1"/>
  <c r="C33" i="42"/>
  <c r="H141" i="41" s="1"/>
  <c r="H109" i="41" s="1"/>
  <c r="C21" i="42"/>
  <c r="H129" i="41" s="1"/>
  <c r="H97" i="41" s="1"/>
  <c r="C24" i="42"/>
  <c r="H132" i="41" s="1"/>
  <c r="H100" i="41" s="1"/>
  <c r="C7" i="42"/>
  <c r="H115" i="41" s="1"/>
  <c r="H83" i="41" s="1"/>
  <c r="C16" i="42"/>
  <c r="H124" i="41" s="1"/>
  <c r="H92" i="41" s="1"/>
  <c r="C18" i="42"/>
  <c r="H126" i="41" s="1"/>
  <c r="H94" i="41" s="1"/>
  <c r="C11" i="42"/>
  <c r="H119" i="41" s="1"/>
  <c r="H87" i="41" s="1"/>
  <c r="C20" i="42"/>
  <c r="H128" i="41" s="1"/>
  <c r="H96" i="41" s="1"/>
  <c r="C29" i="42"/>
  <c r="H137" i="41" s="1"/>
  <c r="H105" i="41" s="1"/>
  <c r="C10" i="42"/>
  <c r="H118" i="41" s="1"/>
  <c r="H86" i="41" s="1"/>
  <c r="C34" i="42"/>
  <c r="H142" i="41" s="1"/>
  <c r="H110" i="41" s="1"/>
  <c r="C12" i="42"/>
  <c r="H120" i="41" s="1"/>
  <c r="H88" i="41" s="1"/>
  <c r="C6" i="42"/>
  <c r="H114" i="41" s="1"/>
  <c r="H82" i="41" s="1"/>
  <c r="C14" i="42"/>
  <c r="H122" i="41" s="1"/>
  <c r="H90" i="41" s="1"/>
  <c r="C25" i="42"/>
  <c r="H133" i="41" s="1"/>
  <c r="H101" i="41" s="1"/>
  <c r="C15" i="42"/>
  <c r="H123" i="41" s="1"/>
  <c r="H91" i="41" s="1"/>
  <c r="C32" i="42"/>
  <c r="H140" i="41" s="1"/>
  <c r="H108" i="41" s="1"/>
  <c r="C8" i="42"/>
  <c r="H116" i="41" s="1"/>
  <c r="H84" i="41" s="1"/>
  <c r="C19" i="42"/>
  <c r="H127" i="41" s="1"/>
  <c r="H95" i="41" s="1"/>
  <c r="C28" i="42"/>
  <c r="H136" i="41" s="1"/>
  <c r="H104" i="41" s="1"/>
  <c r="C22" i="42"/>
  <c r="H130" i="41" s="1"/>
  <c r="H98" i="41" s="1"/>
  <c r="C26" i="42"/>
  <c r="H134" i="41" s="1"/>
  <c r="H102" i="41" s="1"/>
  <c r="C23" i="42"/>
  <c r="H131" i="41" s="1"/>
  <c r="H99" i="41" s="1"/>
  <c r="C17" i="42"/>
  <c r="H125" i="41" s="1"/>
  <c r="H93" i="41" s="1"/>
  <c r="C9" i="42"/>
  <c r="H117" i="41" s="1"/>
  <c r="H85" i="41" s="1"/>
  <c r="C27" i="42"/>
  <c r="H135" i="41" s="1"/>
  <c r="H103" i="41" s="1"/>
  <c r="C13" i="42"/>
  <c r="H121" i="41" s="1"/>
  <c r="H89" i="41" s="1"/>
  <c r="H239" i="41"/>
  <c r="H8" i="41" l="1"/>
  <c r="H15" i="41"/>
  <c r="D64" i="32" s="1"/>
  <c r="H16" i="41"/>
  <c r="D65" i="32" s="1"/>
  <c r="H22" i="41"/>
  <c r="D71" i="32" s="1"/>
  <c r="H37" i="41"/>
  <c r="D86" i="32" s="1"/>
  <c r="H27" i="41"/>
  <c r="D76" i="32" s="1"/>
  <c r="H25" i="41"/>
  <c r="D74" i="32" s="1"/>
  <c r="H30" i="41"/>
  <c r="D79" i="32" s="1"/>
  <c r="H36" i="41"/>
  <c r="D85" i="32" s="1"/>
  <c r="H20" i="41"/>
  <c r="D69" i="32" s="1"/>
  <c r="H18" i="41"/>
  <c r="D67" i="32" s="1"/>
  <c r="H23" i="41"/>
  <c r="D72" i="32" s="1"/>
  <c r="H34" i="41"/>
  <c r="D83" i="32" s="1"/>
  <c r="H13" i="41"/>
  <c r="D62" i="32" s="1"/>
  <c r="H24" i="41"/>
  <c r="D73" i="32" s="1"/>
  <c r="H35" i="41"/>
  <c r="D84" i="32" s="1"/>
  <c r="H32" i="41"/>
  <c r="D81" i="32" s="1"/>
  <c r="H28" i="41"/>
  <c r="D77" i="32" s="1"/>
  <c r="H14" i="41"/>
  <c r="D63" i="32" s="1"/>
  <c r="H33" i="41"/>
  <c r="D82" i="32" s="1"/>
  <c r="H19" i="41"/>
  <c r="D68" i="32" s="1"/>
  <c r="H31" i="41"/>
  <c r="D80" i="32" s="1"/>
  <c r="H26" i="41"/>
  <c r="D75" i="32" s="1"/>
  <c r="H29" i="41"/>
  <c r="D78" i="32" s="1"/>
  <c r="H17" i="41"/>
  <c r="D66" i="32" s="1"/>
  <c r="H21" i="41"/>
  <c r="D70" i="32" s="1"/>
  <c r="D5" i="36"/>
  <c r="H209" i="41" s="1"/>
  <c r="H111" i="41"/>
  <c r="H12" i="41"/>
  <c r="D61" i="32" s="1"/>
  <c r="H9" i="41"/>
  <c r="D58" i="32" s="1"/>
  <c r="H10" i="41"/>
  <c r="D59" i="32" s="1"/>
  <c r="H11" i="41"/>
  <c r="D60" i="32" s="1"/>
  <c r="H175" i="41"/>
  <c r="H207" i="41" l="1"/>
  <c r="H79" i="41"/>
  <c r="D57" i="32" l="1"/>
  <c r="H6" i="41" l="1"/>
  <c r="D56" i="3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<sst xmlns="http://schemas.openxmlformats.org/spreadsheetml/2006/main" count="2043" uniqueCount="793">
  <si>
    <t>Value</t>
    <phoneticPr fontId="3"/>
  </si>
  <si>
    <t>Units</t>
    <phoneticPr fontId="3"/>
  </si>
  <si>
    <t>Parameter</t>
  </si>
  <si>
    <r>
      <t xml:space="preserve">Table 1: Parameters to be monitored </t>
    </r>
    <r>
      <rPr>
        <b/>
        <i/>
        <sz val="14"/>
        <color indexed="8"/>
        <rFont val="Arial"/>
        <family val="2"/>
      </rPr>
      <t>ex post</t>
    </r>
    <phoneticPr fontId="3"/>
  </si>
  <si>
    <r>
      <t xml:space="preserve">Table 2: Project-specific parameters to be fixed </t>
    </r>
    <r>
      <rPr>
        <b/>
        <i/>
        <sz val="14"/>
        <color indexed="8"/>
        <rFont val="Arial"/>
        <family val="2"/>
      </rPr>
      <t>ex ante</t>
    </r>
    <phoneticPr fontId="3"/>
  </si>
  <si>
    <t>[Monitoring option]</t>
    <phoneticPr fontId="3"/>
  </si>
  <si>
    <t>(a)</t>
    <phoneticPr fontId="3"/>
  </si>
  <si>
    <t>(b)</t>
    <phoneticPr fontId="3"/>
  </si>
  <si>
    <t>(c)</t>
    <phoneticPr fontId="3"/>
  </si>
  <si>
    <t>(d)</t>
    <phoneticPr fontId="3"/>
  </si>
  <si>
    <t>(e)</t>
    <phoneticPr fontId="3"/>
  </si>
  <si>
    <t>(f)</t>
    <phoneticPr fontId="3"/>
  </si>
  <si>
    <t>(g)</t>
    <phoneticPr fontId="3"/>
  </si>
  <si>
    <t>(h)</t>
    <phoneticPr fontId="3"/>
  </si>
  <si>
    <t>(i)</t>
    <phoneticPr fontId="3"/>
  </si>
  <si>
    <t>(j)</t>
    <phoneticPr fontId="3"/>
  </si>
  <si>
    <t>Monitoring point No.</t>
    <phoneticPr fontId="3"/>
  </si>
  <si>
    <t>Parameters</t>
    <phoneticPr fontId="3"/>
  </si>
  <si>
    <t>Description of data</t>
    <phoneticPr fontId="3"/>
  </si>
  <si>
    <t>Estimated Values</t>
    <phoneticPr fontId="3"/>
  </si>
  <si>
    <t>Units</t>
    <phoneticPr fontId="3"/>
  </si>
  <si>
    <t>Monitoring option</t>
    <phoneticPr fontId="3"/>
  </si>
  <si>
    <t>Source of data</t>
    <phoneticPr fontId="3"/>
  </si>
  <si>
    <t>Measurement methods and procedures</t>
    <phoneticPr fontId="3"/>
  </si>
  <si>
    <t>Monitoring frequency</t>
    <phoneticPr fontId="3"/>
  </si>
  <si>
    <t>Other comments</t>
    <phoneticPr fontId="3"/>
  </si>
  <si>
    <t>Option B</t>
    <phoneticPr fontId="3"/>
  </si>
  <si>
    <t>Option A</t>
    <phoneticPr fontId="3"/>
  </si>
  <si>
    <t>Based on public data which is measured by entities other than the project participants (Data used: publicly recognized data such as statistical data and specifications)</t>
    <phoneticPr fontId="3"/>
  </si>
  <si>
    <t>Based on the amount of transaction which is measured directly using measuring equipments (Data used: commercial evidence such as invoices)</t>
    <phoneticPr fontId="3"/>
  </si>
  <si>
    <t>Option C</t>
    <phoneticPr fontId="3"/>
  </si>
  <si>
    <t>Based on the actual measurement using measuring equipments (Data used: measured values)</t>
    <phoneticPr fontId="3"/>
  </si>
  <si>
    <t xml:space="preserve">[Attachment to Proposed Methodology Form]  </t>
    <phoneticPr fontId="3"/>
  </si>
  <si>
    <t>JCM Proposed Methodology Spreadsheet Form (Calculation Process Sheet)</t>
    <phoneticPr fontId="3"/>
  </si>
  <si>
    <r>
      <t xml:space="preserve">JCM Proposed Methodology Spreadsheet Form (Input Sheet) </t>
    </r>
    <r>
      <rPr>
        <b/>
        <sz val="12"/>
        <color indexed="9"/>
        <rFont val="Arial"/>
        <family val="2"/>
      </rPr>
      <t xml:space="preserve">[Attachment to Proposed Methodology Form]  </t>
    </r>
    <phoneticPr fontId="3"/>
  </si>
  <si>
    <r>
      <t>tCO</t>
    </r>
    <r>
      <rPr>
        <vertAlign val="subscript"/>
        <sz val="14"/>
        <color indexed="8"/>
        <rFont val="Arial"/>
        <family val="2"/>
      </rPr>
      <t>2</t>
    </r>
    <r>
      <rPr>
        <sz val="14"/>
        <color indexed="8"/>
        <rFont val="Arial"/>
        <family val="2"/>
      </rPr>
      <t>/p</t>
    </r>
    <phoneticPr fontId="3"/>
  </si>
  <si>
    <t>2. Basic data of the project</t>
    <phoneticPr fontId="3"/>
  </si>
  <si>
    <t>3. Selected default values</t>
    <phoneticPr fontId="3"/>
  </si>
  <si>
    <t>Size of reference area</t>
    <phoneticPr fontId="22"/>
  </si>
  <si>
    <t>Size of project area</t>
    <phoneticPr fontId="22"/>
  </si>
  <si>
    <t>Size of displacement belt</t>
    <phoneticPr fontId="22"/>
  </si>
  <si>
    <t>Monitoring start date</t>
    <phoneticPr fontId="22"/>
  </si>
  <si>
    <t>Monitoring end date</t>
    <phoneticPr fontId="22"/>
  </si>
  <si>
    <t>Pool / Sources</t>
    <phoneticPr fontId="3"/>
  </si>
  <si>
    <t>4. Calculations for project reference level</t>
    <phoneticPr fontId="3"/>
  </si>
  <si>
    <t>Year during reference period</t>
    <phoneticPr fontId="22"/>
  </si>
  <si>
    <t>tC</t>
    <phoneticPr fontId="22"/>
  </si>
  <si>
    <t>[List of Default Values]</t>
    <phoneticPr fontId="22"/>
  </si>
  <si>
    <t>JCM_PH_F_PMS_Forest_ver01.0</t>
    <phoneticPr fontId="3"/>
  </si>
  <si>
    <t>1. Calculations for emission reductions or removals to be credited</t>
    <phoneticPr fontId="3"/>
  </si>
  <si>
    <t>5. Calculations of the project net emissions/removals</t>
    <phoneticPr fontId="3"/>
  </si>
  <si>
    <t>-</t>
    <phoneticPr fontId="3"/>
  </si>
  <si>
    <t>tdm/ha</t>
  </si>
  <si>
    <t>OPTION C</t>
  </si>
  <si>
    <t>Estimation based on actual measurement</t>
  </si>
  <si>
    <t>Estimation based on actual measurement in sample plots</t>
  </si>
  <si>
    <t>Once in the monitoring period</t>
    <phoneticPr fontId="3"/>
  </si>
  <si>
    <t>t</t>
  </si>
  <si>
    <t>OPTION B</t>
  </si>
  <si>
    <t>Purchase record</t>
  </si>
  <si>
    <t>-</t>
  </si>
  <si>
    <t>ha</t>
  </si>
  <si>
    <t>OPTION A</t>
    <phoneticPr fontId="3"/>
  </si>
  <si>
    <t>Remote sensing</t>
    <phoneticPr fontId="3"/>
  </si>
  <si>
    <t>When applicable</t>
  </si>
  <si>
    <t>ton</t>
    <phoneticPr fontId="22"/>
  </si>
  <si>
    <t>Data collected by purchase receipt and/or other documents</t>
    <phoneticPr fontId="22"/>
  </si>
  <si>
    <t>tC/tdm</t>
  </si>
  <si>
    <t>Root to shoot ratio of tree</t>
    <phoneticPr fontId="3"/>
  </si>
  <si>
    <t>0 to 1</t>
  </si>
  <si>
    <t>tN2O</t>
  </si>
  <si>
    <t>COMF</t>
    <phoneticPr fontId="3"/>
  </si>
  <si>
    <t>Combustion factor</t>
    <phoneticPr fontId="3"/>
  </si>
  <si>
    <t>2006 IPCC Guidelines
Table 1.2 of Ch. 1 Vol. 2</t>
    <phoneticPr fontId="3"/>
  </si>
  <si>
    <t xml:space="preserve">2006 IPCC Guidelines
Table 3.2.1 of Ch. 3 and Table 2.5 of Ch.2, Vol. 2 </t>
    <phoneticPr fontId="3"/>
  </si>
  <si>
    <t>This factor is determined by credible estimations or a representative survey.</t>
    <phoneticPr fontId="3"/>
  </si>
  <si>
    <t>tCO2eq/ha</t>
  </si>
  <si>
    <t>Displaced heads</t>
    <phoneticPr fontId="3"/>
  </si>
  <si>
    <t>The number of heads that will be displaced during the crediting period and will have impacts on the tree biomass outside the project area.</t>
    <phoneticPr fontId="3"/>
  </si>
  <si>
    <t>head</t>
  </si>
  <si>
    <t>Grazing capacity</t>
    <phoneticPr fontId="3"/>
  </si>
  <si>
    <t>Grazing capacity of the area where the livestock will be displaced to.</t>
    <phoneticPr fontId="3"/>
  </si>
  <si>
    <t>ha/head</t>
  </si>
  <si>
    <t>Parameters</t>
    <phoneticPr fontId="22"/>
  </si>
  <si>
    <t>Description of data</t>
    <phoneticPr fontId="22"/>
  </si>
  <si>
    <t xml:space="preserve">Carbon fraction of tree biomass </t>
    <phoneticPr fontId="22"/>
  </si>
  <si>
    <t>Root to shoot ratio of tree</t>
    <phoneticPr fontId="22"/>
  </si>
  <si>
    <t>Loss of carbon stock due to site preparation for tree planting in shrubland 
and grassland</t>
    <phoneticPr fontId="22"/>
  </si>
  <si>
    <t xml:space="preserve">Carbon fraction of nontree biomass </t>
    <phoneticPr fontId="22"/>
  </si>
  <si>
    <t>Total displaced emissions</t>
    <phoneticPr fontId="22"/>
  </si>
  <si>
    <t>Displaced emissions from wood collection</t>
    <phoneticPr fontId="22"/>
  </si>
  <si>
    <t>Displaced emissions from agriculture</t>
    <phoneticPr fontId="22"/>
  </si>
  <si>
    <t>Land within a project area where the wood collecting activity is taking place</t>
    <phoneticPr fontId="22"/>
  </si>
  <si>
    <t>Land within a project area where the agricultural activity is taking place</t>
    <phoneticPr fontId="22"/>
  </si>
  <si>
    <t>Average stock of tree biomass on the area where the wood collecting activity will be displaced to</t>
    <phoneticPr fontId="22"/>
  </si>
  <si>
    <t>Average stock of tree biomass on the area where the agricultural activity will be displaced to</t>
    <phoneticPr fontId="22"/>
  </si>
  <si>
    <t>Synthetic N fertilizer used through year t</t>
    <phoneticPr fontId="22"/>
  </si>
  <si>
    <t>Direct N20 emissions from fertilizer use through year t</t>
    <phoneticPr fontId="22"/>
  </si>
  <si>
    <t>Indirect N20 emissions from fertilizer use through year t</t>
    <phoneticPr fontId="22"/>
  </si>
  <si>
    <t>Organic N fertilizer used through year t</t>
    <phoneticPr fontId="22"/>
  </si>
  <si>
    <t>Indirect N2O emissions produced from atmospheric deposition of N volatilized due to fertilizer use through year t</t>
    <phoneticPr fontId="22"/>
  </si>
  <si>
    <t>Indirect N2O emissions from leaching and runoff of N due to fertilizer use through year t</t>
    <phoneticPr fontId="22"/>
  </si>
  <si>
    <t>Mass of synthetic fertilizer used ithrough year t</t>
    <phoneticPr fontId="22"/>
  </si>
  <si>
    <t>N content of synthetic fertilizerused through year t</t>
    <phoneticPr fontId="22"/>
  </si>
  <si>
    <t>Mass of organic fertilizer used through year t</t>
    <phoneticPr fontId="22"/>
  </si>
  <si>
    <t>Emission factor for N2O emission from N inputs by fertilizers</t>
    <phoneticPr fontId="22"/>
  </si>
  <si>
    <t>Global warming potential for N2O</t>
    <phoneticPr fontId="22"/>
  </si>
  <si>
    <t>Fraction of all synthetic N added to soils that volatilizes as NH3 and NOx</t>
    <phoneticPr fontId="22"/>
  </si>
  <si>
    <t>Fraction of all organic N added to soils that volatilizes as NH3 and NOx</t>
    <phoneticPr fontId="22"/>
  </si>
  <si>
    <t>Emission factor for N2O emissions from atmospheric deposition of N on soils and water surfaces</t>
    <phoneticPr fontId="22"/>
  </si>
  <si>
    <t>Fraction of synthetic or organic N added to soils that is lost through leaching and runoff, in regions where leaching and runoff occurs</t>
    <phoneticPr fontId="22"/>
  </si>
  <si>
    <t>Emission factor for N2O emissions from leaching and runoff</t>
    <phoneticPr fontId="22"/>
  </si>
  <si>
    <t>Units</t>
    <phoneticPr fontId="22"/>
  </si>
  <si>
    <t>-</t>
    <phoneticPr fontId="22"/>
  </si>
  <si>
    <t>tdm/ha</t>
    <phoneticPr fontId="22"/>
  </si>
  <si>
    <t>ha</t>
    <phoneticPr fontId="22"/>
  </si>
  <si>
    <t>tCO2</t>
    <phoneticPr fontId="22"/>
  </si>
  <si>
    <t>tN</t>
    <phoneticPr fontId="22"/>
  </si>
  <si>
    <t>t</t>
    <phoneticPr fontId="22"/>
  </si>
  <si>
    <t>tN/t</t>
    <phoneticPr fontId="22"/>
  </si>
  <si>
    <t>Estimated values</t>
    <phoneticPr fontId="22"/>
  </si>
  <si>
    <t>date</t>
    <phoneticPr fontId="22"/>
  </si>
  <si>
    <r>
      <t>M</t>
    </r>
    <r>
      <rPr>
        <vertAlign val="subscript"/>
        <sz val="14"/>
        <color theme="1"/>
        <rFont val="Arial"/>
        <family val="2"/>
      </rPr>
      <t>Org, t</t>
    </r>
    <phoneticPr fontId="3"/>
  </si>
  <si>
    <r>
      <t>R</t>
    </r>
    <r>
      <rPr>
        <vertAlign val="subscript"/>
        <sz val="14"/>
        <color theme="1"/>
        <rFont val="Arial"/>
        <family val="2"/>
      </rPr>
      <t>TREE</t>
    </r>
    <phoneticPr fontId="3"/>
  </si>
  <si>
    <t>Project reference level</t>
    <phoneticPr fontId="3"/>
  </si>
  <si>
    <r>
      <t>C</t>
    </r>
    <r>
      <rPr>
        <vertAlign val="subscript"/>
        <sz val="11"/>
        <color rgb="FF000000"/>
        <rFont val="Arial"/>
        <family val="2"/>
      </rPr>
      <t>REF</t>
    </r>
    <phoneticPr fontId="3"/>
  </si>
  <si>
    <t>Carbon stock change at year t</t>
    <phoneticPr fontId="22"/>
  </si>
  <si>
    <t>Project net removals in year t</t>
  </si>
  <si>
    <r>
      <t>CR</t>
    </r>
    <r>
      <rPr>
        <vertAlign val="subscript"/>
        <sz val="11"/>
        <color indexed="8"/>
        <rFont val="Arial"/>
        <family val="2"/>
      </rPr>
      <t>PJ, t</t>
    </r>
    <phoneticPr fontId="3"/>
  </si>
  <si>
    <r>
      <t>ΔC</t>
    </r>
    <r>
      <rPr>
        <vertAlign val="subscript"/>
        <sz val="11"/>
        <color indexed="8"/>
        <rFont val="Arial"/>
        <family val="2"/>
      </rPr>
      <t>TREE,PJ,t</t>
    </r>
    <phoneticPr fontId="22"/>
  </si>
  <si>
    <t>Carbon stock</t>
    <phoneticPr fontId="22"/>
  </si>
  <si>
    <t>Carbon stock change in tree biomass in year t</t>
    <phoneticPr fontId="22"/>
  </si>
  <si>
    <t>Loss of carbon stock in year t</t>
    <phoneticPr fontId="22"/>
  </si>
  <si>
    <r>
      <t>C</t>
    </r>
    <r>
      <rPr>
        <vertAlign val="subscript"/>
        <sz val="11"/>
        <color rgb="FF000000"/>
        <rFont val="游ゴシック"/>
        <family val="2"/>
        <charset val="128"/>
      </rPr>
      <t>LOST</t>
    </r>
    <r>
      <rPr>
        <vertAlign val="subscript"/>
        <sz val="11"/>
        <color indexed="8"/>
        <rFont val="Arial"/>
        <family val="2"/>
      </rPr>
      <t>,t</t>
    </r>
    <phoneticPr fontId="22"/>
  </si>
  <si>
    <t>GHG emissions from biomass burning in year t</t>
    <phoneticPr fontId="22"/>
  </si>
  <si>
    <t>N2O emissions from fertilizer applications in year t</t>
    <phoneticPr fontId="22"/>
  </si>
  <si>
    <t>Fertilizer application</t>
  </si>
  <si>
    <t>Fertilizer application</t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</si>
  <si>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</t>
    </r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</si>
  <si>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</t>
    </r>
    <phoneticPr fontId="22"/>
  </si>
  <si>
    <t>CH4 and N2O emissions from burning of biomass</t>
    <phoneticPr fontId="22"/>
  </si>
  <si>
    <t>GHG emission from fossil fuel use</t>
    <phoneticPr fontId="22"/>
  </si>
  <si>
    <t>Fuel</t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</si>
  <si>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</t>
    </r>
    <phoneticPr fontId="22"/>
  </si>
  <si>
    <t>Displaced emission</t>
    <phoneticPr fontId="22"/>
  </si>
  <si>
    <r>
      <t>C</t>
    </r>
    <r>
      <rPr>
        <b/>
        <vertAlign val="subscript"/>
        <sz val="11"/>
        <rFont val="Arial"/>
        <family val="2"/>
      </rPr>
      <t>LOST,t</t>
    </r>
    <phoneticPr fontId="22"/>
  </si>
  <si>
    <r>
      <t>A</t>
    </r>
    <r>
      <rPr>
        <b/>
        <vertAlign val="subscript"/>
        <sz val="11"/>
        <color theme="1"/>
        <rFont val="Arial"/>
        <family val="2"/>
      </rPr>
      <t>i</t>
    </r>
    <phoneticPr fontId="3"/>
  </si>
  <si>
    <r>
      <t>CF</t>
    </r>
    <r>
      <rPr>
        <b/>
        <vertAlign val="subscript"/>
        <sz val="11"/>
        <color theme="1"/>
        <rFont val="Arial"/>
        <family val="2"/>
      </rPr>
      <t>TREE</t>
    </r>
    <phoneticPr fontId="3"/>
  </si>
  <si>
    <r>
      <t>R</t>
    </r>
    <r>
      <rPr>
        <b/>
        <vertAlign val="subscript"/>
        <sz val="11"/>
        <color theme="1"/>
        <rFont val="Arial"/>
        <family val="2"/>
      </rPr>
      <t>TREE</t>
    </r>
    <phoneticPr fontId="3"/>
  </si>
  <si>
    <r>
      <t>UNC</t>
    </r>
    <r>
      <rPr>
        <b/>
        <vertAlign val="subscript"/>
        <sz val="11"/>
        <rFont val="Arial"/>
        <family val="2"/>
      </rPr>
      <t>LOST</t>
    </r>
    <phoneticPr fontId="22"/>
  </si>
  <si>
    <r>
      <t>C</t>
    </r>
    <r>
      <rPr>
        <vertAlign val="subscript"/>
        <sz val="11"/>
        <color indexed="8"/>
        <rFont val="Arial"/>
        <family val="2"/>
      </rPr>
      <t>credit, t</t>
    </r>
    <phoneticPr fontId="3"/>
  </si>
  <si>
    <t>Project removals to be credited during the monitoring period</t>
    <phoneticPr fontId="3"/>
  </si>
  <si>
    <t>Project removals to be credited  in year t</t>
    <phoneticPr fontId="22"/>
  </si>
  <si>
    <t>Fraction of all organic N added to soils that volatilizes as NH3 and NOx</t>
  </si>
  <si>
    <t>Emission factor for N2O</t>
  </si>
  <si>
    <t>Global warming potential for CH4</t>
  </si>
  <si>
    <t>Emission factor for N2O</t>
    <phoneticPr fontId="22"/>
  </si>
  <si>
    <r>
      <t>CF</t>
    </r>
    <r>
      <rPr>
        <vertAlign val="subscript"/>
        <sz val="11"/>
        <color theme="1"/>
        <rFont val="Arial"/>
        <family val="2"/>
      </rPr>
      <t>TREE</t>
    </r>
    <phoneticPr fontId="3"/>
  </si>
  <si>
    <r>
      <t>EF</t>
    </r>
    <r>
      <rPr>
        <vertAlign val="subscript"/>
        <sz val="11"/>
        <color theme="1"/>
        <rFont val="Arial"/>
        <family val="2"/>
      </rPr>
      <t>Direct-N</t>
    </r>
    <phoneticPr fontId="3"/>
  </si>
  <si>
    <r>
      <t>EF</t>
    </r>
    <r>
      <rPr>
        <vertAlign val="subscript"/>
        <sz val="11"/>
        <color theme="1"/>
        <rFont val="Arial"/>
        <family val="2"/>
      </rPr>
      <t>Nvolat</t>
    </r>
    <phoneticPr fontId="3"/>
  </si>
  <si>
    <r>
      <t>EF</t>
    </r>
    <r>
      <rPr>
        <vertAlign val="subscript"/>
        <sz val="11"/>
        <color theme="1"/>
        <rFont val="Arial"/>
        <family val="2"/>
      </rPr>
      <t>Nleach</t>
    </r>
    <phoneticPr fontId="3"/>
  </si>
  <si>
    <r>
      <t>Frac</t>
    </r>
    <r>
      <rPr>
        <vertAlign val="subscript"/>
        <sz val="11"/>
        <color theme="1"/>
        <rFont val="Arial"/>
        <family val="2"/>
      </rPr>
      <t>GASF</t>
    </r>
    <phoneticPr fontId="3"/>
  </si>
  <si>
    <r>
      <t>Frac</t>
    </r>
    <r>
      <rPr>
        <vertAlign val="subscript"/>
        <sz val="11"/>
        <color theme="1"/>
        <rFont val="Arial"/>
        <family val="2"/>
      </rPr>
      <t>GASM</t>
    </r>
    <phoneticPr fontId="3"/>
  </si>
  <si>
    <r>
      <t>Frac</t>
    </r>
    <r>
      <rPr>
        <vertAlign val="subscript"/>
        <sz val="11"/>
        <color theme="1"/>
        <rFont val="Arial"/>
        <family val="2"/>
      </rPr>
      <t>Leach</t>
    </r>
    <phoneticPr fontId="3"/>
  </si>
  <si>
    <r>
      <t>GWP</t>
    </r>
    <r>
      <rPr>
        <vertAlign val="subscript"/>
        <sz val="11"/>
        <color theme="1"/>
        <rFont val="Arial"/>
        <family val="2"/>
      </rPr>
      <t>N2O</t>
    </r>
    <phoneticPr fontId="3"/>
  </si>
  <si>
    <r>
      <t>EF</t>
    </r>
    <r>
      <rPr>
        <vertAlign val="subscript"/>
        <sz val="11"/>
        <color theme="1"/>
        <rFont val="Arial"/>
        <family val="2"/>
      </rPr>
      <t>N2O</t>
    </r>
    <phoneticPr fontId="3"/>
  </si>
  <si>
    <r>
      <t>GWP</t>
    </r>
    <r>
      <rPr>
        <vertAlign val="subscript"/>
        <sz val="11"/>
        <color theme="1"/>
        <rFont val="Arial"/>
        <family val="2"/>
      </rPr>
      <t>CH4</t>
    </r>
    <phoneticPr fontId="3"/>
  </si>
  <si>
    <r>
      <t>EF</t>
    </r>
    <r>
      <rPr>
        <vertAlign val="subscript"/>
        <sz val="11"/>
        <color theme="1"/>
        <rFont val="Arial"/>
        <family val="2"/>
      </rPr>
      <t>CH4</t>
    </r>
    <phoneticPr fontId="3"/>
  </si>
  <si>
    <t>Project net removals in the monitoring period</t>
    <phoneticPr fontId="3"/>
  </si>
  <si>
    <t>xxxx/xx/xx</t>
    <phoneticPr fontId="22"/>
  </si>
  <si>
    <t xml:space="preserve">Carbon fraction of tree biomass </t>
  </si>
  <si>
    <t>Emission factor for N2O emission from N inputs by fertilizers</t>
  </si>
  <si>
    <t>Emission factor for N2O emissions from atmospheric deposition of N on soils and water surfaces</t>
  </si>
  <si>
    <t>Fraction of all synthetic N added to soils that volatilizes as NH3 and NOx</t>
  </si>
  <si>
    <t>Fraction of synthetic or organic N added to soils that is lost through leaching and runoff, in regions where leaching and runoff occurs</t>
  </si>
  <si>
    <t>Global warming potential for N2O</t>
  </si>
  <si>
    <t>tCO2</t>
  </si>
  <si>
    <t>GHG emission from fossil fuel use in year t</t>
    <phoneticPr fontId="22"/>
  </si>
  <si>
    <r>
      <t>UNC</t>
    </r>
    <r>
      <rPr>
        <b/>
        <vertAlign val="subscript"/>
        <sz val="11"/>
        <rFont val="Arial"/>
        <family val="2"/>
      </rPr>
      <t>PJ,t</t>
    </r>
    <phoneticPr fontId="22"/>
  </si>
  <si>
    <t>Quantity of fossil fuel use type j</t>
    <phoneticPr fontId="22"/>
  </si>
  <si>
    <t>Net Calorific Value of fossil fuel use type j</t>
    <phoneticPr fontId="22"/>
  </si>
  <si>
    <t>GHG emission from fossil fuel burning type j</t>
    <phoneticPr fontId="22"/>
  </si>
  <si>
    <r>
      <t>GHG</t>
    </r>
    <r>
      <rPr>
        <b/>
        <vertAlign val="subscript"/>
        <sz val="11"/>
        <rFont val="Arial"/>
        <family val="2"/>
      </rPr>
      <t>FUEL,t</t>
    </r>
    <phoneticPr fontId="22"/>
  </si>
  <si>
    <r>
      <t>FC</t>
    </r>
    <r>
      <rPr>
        <b/>
        <vertAlign val="subscript"/>
        <sz val="11"/>
        <rFont val="Arial"/>
        <family val="2"/>
      </rPr>
      <t>j</t>
    </r>
    <phoneticPr fontId="22"/>
  </si>
  <si>
    <r>
      <t>NCV</t>
    </r>
    <r>
      <rPr>
        <b/>
        <vertAlign val="subscript"/>
        <sz val="11"/>
        <rFont val="Arial"/>
        <family val="2"/>
      </rPr>
      <t>j</t>
    </r>
    <phoneticPr fontId="22"/>
  </si>
  <si>
    <r>
      <t>EF</t>
    </r>
    <r>
      <rPr>
        <b/>
        <vertAlign val="subscript"/>
        <sz val="11"/>
        <rFont val="Arial"/>
        <family val="2"/>
      </rPr>
      <t>j</t>
    </r>
    <phoneticPr fontId="22"/>
  </si>
  <si>
    <r>
      <t>DE</t>
    </r>
    <r>
      <rPr>
        <b/>
        <vertAlign val="subscript"/>
        <sz val="11"/>
        <rFont val="Arial"/>
        <family val="2"/>
      </rPr>
      <t>TOTAL</t>
    </r>
    <phoneticPr fontId="22"/>
  </si>
  <si>
    <r>
      <t>DE</t>
    </r>
    <r>
      <rPr>
        <b/>
        <vertAlign val="subscript"/>
        <sz val="11"/>
        <rFont val="Arial"/>
        <family val="2"/>
      </rPr>
      <t>wood</t>
    </r>
    <phoneticPr fontId="22"/>
  </si>
  <si>
    <r>
      <t>DE</t>
    </r>
    <r>
      <rPr>
        <b/>
        <vertAlign val="subscript"/>
        <sz val="11"/>
        <rFont val="Arial"/>
        <family val="2"/>
      </rPr>
      <t>agri</t>
    </r>
    <phoneticPr fontId="22"/>
  </si>
  <si>
    <r>
      <t>A</t>
    </r>
    <r>
      <rPr>
        <b/>
        <vertAlign val="subscript"/>
        <sz val="11"/>
        <rFont val="Arial"/>
        <family val="2"/>
      </rPr>
      <t>wood</t>
    </r>
    <phoneticPr fontId="22"/>
  </si>
  <si>
    <r>
      <t>A</t>
    </r>
    <r>
      <rPr>
        <b/>
        <vertAlign val="subscript"/>
        <sz val="11"/>
        <rFont val="Arial"/>
        <family val="2"/>
      </rPr>
      <t>agri</t>
    </r>
    <phoneticPr fontId="22"/>
  </si>
  <si>
    <r>
      <t>Activity shift</t>
    </r>
    <r>
      <rPr>
        <b/>
        <vertAlign val="subscript"/>
        <sz val="11"/>
        <rFont val="Arial"/>
        <family val="2"/>
      </rPr>
      <t>wood</t>
    </r>
    <phoneticPr fontId="22"/>
  </si>
  <si>
    <r>
      <t>Activity shift</t>
    </r>
    <r>
      <rPr>
        <b/>
        <vertAlign val="subscript"/>
        <sz val="11"/>
        <rFont val="Arial"/>
        <family val="2"/>
      </rPr>
      <t>agri</t>
    </r>
    <phoneticPr fontId="22"/>
  </si>
  <si>
    <r>
      <t>ΔC</t>
    </r>
    <r>
      <rPr>
        <vertAlign val="subscript"/>
        <sz val="11"/>
        <color indexed="8"/>
        <rFont val="Arial"/>
        <family val="2"/>
      </rPr>
      <t>TREE,PJ,t=1</t>
    </r>
    <phoneticPr fontId="22"/>
  </si>
  <si>
    <r>
      <t>ΔC</t>
    </r>
    <r>
      <rPr>
        <vertAlign val="subscript"/>
        <sz val="11"/>
        <color indexed="8"/>
        <rFont val="Arial"/>
        <family val="2"/>
      </rPr>
      <t>TREE,PJ,t=2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</si>
  <si>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</si>
  <si>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</si>
  <si>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游ゴシック"/>
        <family val="2"/>
        <charset val="128"/>
      </rPr>
      <t>LOST</t>
    </r>
    <r>
      <rPr>
        <vertAlign val="subscript"/>
        <sz val="11"/>
        <color indexed="8"/>
        <rFont val="Arial"/>
        <family val="2"/>
      </rPr>
      <t>,t=1</t>
    </r>
    <phoneticPr fontId="22"/>
  </si>
  <si>
    <r>
      <t>C</t>
    </r>
    <r>
      <rPr>
        <vertAlign val="subscript"/>
        <sz val="11"/>
        <color rgb="FF000000"/>
        <rFont val="游ゴシック"/>
        <family val="2"/>
        <charset val="128"/>
      </rPr>
      <t>LOST</t>
    </r>
    <r>
      <rPr>
        <vertAlign val="subscript"/>
        <sz val="11"/>
        <color indexed="8"/>
        <rFont val="Arial"/>
        <family val="2"/>
      </rPr>
      <t>,t=2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</si>
  <si>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游ゴシック"/>
        <family val="2"/>
        <charset val="128"/>
      </rPr>
      <t>LOST</t>
    </r>
    <r>
      <rPr>
        <vertAlign val="subscript"/>
        <sz val="11"/>
        <color indexed="8"/>
        <rFont val="Arial"/>
        <family val="2"/>
      </rPr>
      <t>,t=3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</si>
  <si>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游ゴシック"/>
        <family val="2"/>
        <charset val="128"/>
      </rPr>
      <t>LOST</t>
    </r>
    <r>
      <rPr>
        <vertAlign val="subscript"/>
        <sz val="11"/>
        <color indexed="8"/>
        <rFont val="Arial"/>
        <family val="2"/>
      </rPr>
      <t>,t=4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</si>
  <si>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</t>
    </r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</si>
  <si>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</si>
  <si>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</si>
  <si>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</si>
  <si>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</t>
    </r>
    <phoneticPr fontId="3"/>
  </si>
  <si>
    <r>
      <t>CR</t>
    </r>
    <r>
      <rPr>
        <vertAlign val="subscript"/>
        <sz val="11"/>
        <color indexed="8"/>
        <rFont val="Arial"/>
        <family val="2"/>
      </rPr>
      <t>PJ, 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</si>
  <si>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</si>
  <si>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</si>
  <si>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</t>
    </r>
    <phoneticPr fontId="3"/>
  </si>
  <si>
    <r>
      <t>C</t>
    </r>
    <r>
      <rPr>
        <vertAlign val="subscript"/>
        <sz val="11"/>
        <color indexed="8"/>
        <rFont val="Arial"/>
        <family val="2"/>
      </rPr>
      <t>credit, 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</si>
  <si>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</si>
  <si>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</si>
  <si>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</t>
    </r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</si>
  <si>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</si>
  <si>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</si>
  <si>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</si>
  <si>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</t>
    </r>
    <phoneticPr fontId="22"/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</si>
  <si>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</si>
  <si>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</si>
  <si>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t=4</t>
    </r>
    <r>
      <rPr>
        <sz val="11"/>
        <color theme="1"/>
        <rFont val="ＭＳ Ｐゴシック"/>
        <family val="2"/>
        <charset val="128"/>
        <scheme val="minor"/>
      </rPr>
      <t/>
    </r>
  </si>
  <si>
    <t>Synthetic N fertilizer used in the monitoring interval ending 
in year t</t>
    <phoneticPr fontId="22"/>
  </si>
  <si>
    <t>Carbon stock change in the monitoring interval ending 
in year t</t>
    <phoneticPr fontId="22"/>
  </si>
  <si>
    <r>
      <t>tCO</t>
    </r>
    <r>
      <rPr>
        <vertAlign val="subscript"/>
        <sz val="14"/>
        <color indexed="8"/>
        <rFont val="Arial"/>
        <family val="2"/>
      </rPr>
      <t>2</t>
    </r>
    <r>
      <rPr>
        <sz val="14"/>
        <color indexed="8"/>
        <rFont val="Arial"/>
        <family val="2"/>
      </rPr>
      <t>/y</t>
    </r>
    <phoneticPr fontId="3"/>
  </si>
  <si>
    <t>Year</t>
    <phoneticPr fontId="3"/>
  </si>
  <si>
    <r>
      <t>ΔC</t>
    </r>
    <r>
      <rPr>
        <vertAlign val="subscript"/>
        <sz val="11"/>
        <color indexed="8"/>
        <rFont val="Arial"/>
        <family val="2"/>
      </rPr>
      <t>TREE,PJ,t=5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</si>
  <si>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</si>
  <si>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</si>
  <si>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</si>
  <si>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</si>
  <si>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</si>
  <si>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</si>
  <si>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</si>
  <si>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</si>
  <si>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</si>
  <si>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</si>
  <si>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</si>
  <si>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</si>
  <si>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</si>
  <si>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</si>
  <si>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</si>
  <si>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</si>
  <si>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</si>
  <si>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</si>
  <si>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</si>
  <si>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</si>
  <si>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</si>
  <si>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</si>
  <si>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</si>
  <si>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</si>
  <si>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ΔC</t>
    </r>
    <r>
      <rPr>
        <vertAlign val="subscript"/>
        <sz val="11"/>
        <color indexed="8"/>
        <rFont val="Arial"/>
        <family val="2"/>
      </rPr>
      <t>TREE,PJ,t=30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</si>
  <si>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</si>
  <si>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</si>
  <si>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</si>
  <si>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</si>
  <si>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</si>
  <si>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</si>
  <si>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</si>
  <si>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</si>
  <si>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</si>
  <si>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</si>
  <si>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</si>
  <si>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</si>
  <si>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</si>
  <si>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</si>
  <si>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</si>
  <si>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</si>
  <si>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</si>
  <si>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</si>
  <si>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</si>
  <si>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</si>
  <si>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</si>
  <si>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</si>
  <si>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</si>
  <si>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</si>
  <si>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</si>
  <si>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CR</t>
    </r>
    <r>
      <rPr>
        <vertAlign val="subscript"/>
        <sz val="11"/>
        <color indexed="8"/>
        <rFont val="Arial"/>
        <family val="2"/>
      </rPr>
      <t>PJ, 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</si>
  <si>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,t=5</t>
    </r>
    <phoneticPr fontId="22"/>
  </si>
  <si>
    <r>
      <t>C</t>
    </r>
    <r>
      <rPr>
        <vertAlign val="subscript"/>
        <sz val="11"/>
        <color indexed="8"/>
        <rFont val="Arial"/>
        <family val="2"/>
      </rPr>
      <t>credit, 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</si>
  <si>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</si>
  <si>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</si>
  <si>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</si>
  <si>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</si>
  <si>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</si>
  <si>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</si>
  <si>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</si>
  <si>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</si>
  <si>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</si>
  <si>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</si>
  <si>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</si>
  <si>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</si>
  <si>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</si>
  <si>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</si>
  <si>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</si>
  <si>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</si>
  <si>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</si>
  <si>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</si>
  <si>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</si>
  <si>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</si>
  <si>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</si>
  <si>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</si>
  <si>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</si>
  <si>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</si>
  <si>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indexed="8"/>
        <rFont val="Arial"/>
        <family val="2"/>
      </rPr>
      <t>credit, t=30</t>
    </r>
    <r>
      <rPr>
        <sz val="11"/>
        <color theme="1"/>
        <rFont val="ＭＳ Ｐゴシック"/>
        <family val="2"/>
        <charset val="128"/>
        <scheme val="minor"/>
      </rPr>
      <t/>
    </r>
  </si>
  <si>
    <t>During period p</t>
    <phoneticPr fontId="22"/>
  </si>
  <si>
    <r>
      <t xml:space="preserve">Table3: </t>
    </r>
    <r>
      <rPr>
        <b/>
        <i/>
        <sz val="14"/>
        <color indexed="8"/>
        <rFont val="Arial"/>
        <family val="2"/>
      </rPr>
      <t>Ex-ante</t>
    </r>
    <r>
      <rPr>
        <b/>
        <sz val="14"/>
        <color indexed="8"/>
        <rFont val="Arial"/>
        <family val="2"/>
      </rPr>
      <t xml:space="preserve"> estimation of CO</t>
    </r>
    <r>
      <rPr>
        <b/>
        <vertAlign val="subscript"/>
        <sz val="14"/>
        <color indexed="8"/>
        <rFont val="Arial"/>
        <family val="2"/>
      </rPr>
      <t xml:space="preserve">2 </t>
    </r>
    <r>
      <rPr>
        <b/>
        <sz val="14"/>
        <color indexed="8"/>
        <rFont val="Arial"/>
        <family val="2"/>
      </rPr>
      <t>removals to be credited</t>
    </r>
    <phoneticPr fontId="3"/>
  </si>
  <si>
    <t>Estimation based on satellite data</t>
    <phoneticPr fontId="22"/>
  </si>
  <si>
    <r>
      <t>B</t>
    </r>
    <r>
      <rPr>
        <vertAlign val="subscript"/>
        <sz val="14"/>
        <color theme="1"/>
        <rFont val="Arial"/>
        <family val="2"/>
      </rPr>
      <t>ABG_LOST,t,i</t>
    </r>
    <r>
      <rPr>
        <sz val="14"/>
        <color theme="1"/>
        <rFont val="Arial"/>
        <family val="2"/>
      </rPr>
      <t xml:space="preserve">  </t>
    </r>
    <phoneticPr fontId="22"/>
  </si>
  <si>
    <r>
      <t>B</t>
    </r>
    <r>
      <rPr>
        <vertAlign val="subscript"/>
        <sz val="14"/>
        <color theme="1"/>
        <rFont val="Arial"/>
        <family val="2"/>
      </rPr>
      <t>NONTREE_LOST,t,i</t>
    </r>
    <phoneticPr fontId="22"/>
  </si>
  <si>
    <t>Nontree biomass per hectare in stratum i in year t</t>
    <phoneticPr fontId="22"/>
  </si>
  <si>
    <t>Once every year</t>
    <phoneticPr fontId="22"/>
  </si>
  <si>
    <t xml:space="preserve">Loss of aboveground tree biomass per hectare in stratum i in year t </t>
    <phoneticPr fontId="22"/>
  </si>
  <si>
    <t>Project area burnt  in year t</t>
    <phoneticPr fontId="3"/>
  </si>
  <si>
    <t>Average aboveground biomass stock per hectare subject to burning in year t in stratum i</t>
    <phoneticPr fontId="22"/>
  </si>
  <si>
    <t>tdm./ha</t>
    <phoneticPr fontId="22"/>
  </si>
  <si>
    <r>
      <t>B</t>
    </r>
    <r>
      <rPr>
        <vertAlign val="subscript"/>
        <sz val="14"/>
        <color theme="1"/>
        <rFont val="Arial"/>
        <family val="2"/>
      </rPr>
      <t>ABG_BURN,t,i</t>
    </r>
    <phoneticPr fontId="22"/>
  </si>
  <si>
    <r>
      <t>A</t>
    </r>
    <r>
      <rPr>
        <vertAlign val="subscript"/>
        <sz val="14"/>
        <color theme="1"/>
        <rFont val="Arial"/>
        <family val="2"/>
      </rPr>
      <t>BURN,t,i</t>
    </r>
    <phoneticPr fontId="3"/>
  </si>
  <si>
    <t>Mass of synthetic fertilizer used in year t</t>
    <phoneticPr fontId="3"/>
  </si>
  <si>
    <t>Mass of organic fertilizer used in year t</t>
    <phoneticPr fontId="3"/>
  </si>
  <si>
    <r>
      <t>M</t>
    </r>
    <r>
      <rPr>
        <vertAlign val="subscript"/>
        <sz val="14"/>
        <color theme="1"/>
        <rFont val="Arial"/>
        <family val="2"/>
      </rPr>
      <t>Synth,t</t>
    </r>
    <phoneticPr fontId="3"/>
  </si>
  <si>
    <t>N content of synthetic fertilizer used in year t</t>
    <phoneticPr fontId="22"/>
  </si>
  <si>
    <t>Once before the initial verification</t>
    <phoneticPr fontId="22"/>
  </si>
  <si>
    <t>Published data or product data</t>
    <phoneticPr fontId="22"/>
  </si>
  <si>
    <t>Data collected by published data or product data provided by producer</t>
    <phoneticPr fontId="22"/>
  </si>
  <si>
    <r>
      <t>NC</t>
    </r>
    <r>
      <rPr>
        <vertAlign val="subscript"/>
        <sz val="14"/>
        <color theme="1"/>
        <rFont val="Arial"/>
        <family val="2"/>
      </rPr>
      <t>Org,t</t>
    </r>
    <phoneticPr fontId="22"/>
  </si>
  <si>
    <t>N content of organic fertilizer used in year t</t>
    <phoneticPr fontId="22"/>
  </si>
  <si>
    <t>Project area of stratum I converted from non-forest to forest in year t</t>
    <phoneticPr fontId="22"/>
  </si>
  <si>
    <t>Quantity of fossil fuel use of type j in year t</t>
    <phoneticPr fontId="22"/>
  </si>
  <si>
    <r>
      <t>FC</t>
    </r>
    <r>
      <rPr>
        <vertAlign val="subscript"/>
        <sz val="14"/>
        <color theme="1"/>
        <rFont val="Arial"/>
        <family val="2"/>
      </rPr>
      <t>j,t</t>
    </r>
    <phoneticPr fontId="22"/>
  </si>
  <si>
    <r>
      <t>CF</t>
    </r>
    <r>
      <rPr>
        <vertAlign val="subscript"/>
        <sz val="14"/>
        <color theme="1"/>
        <rFont val="Arial"/>
        <family val="2"/>
      </rPr>
      <t>TREE</t>
    </r>
    <phoneticPr fontId="3"/>
  </si>
  <si>
    <t>t C/tdm</t>
    <phoneticPr fontId="22"/>
  </si>
  <si>
    <t>NCVj</t>
    <phoneticPr fontId="3"/>
  </si>
  <si>
    <r>
      <t>EF</t>
    </r>
    <r>
      <rPr>
        <vertAlign val="subscript"/>
        <sz val="14"/>
        <color theme="1"/>
        <rFont val="Arial"/>
        <family val="2"/>
      </rPr>
      <t>j</t>
    </r>
    <phoneticPr fontId="3"/>
  </si>
  <si>
    <t>Net Calorific Value of fossil fuel use type j</t>
    <phoneticPr fontId="3"/>
  </si>
  <si>
    <t>MJ /t</t>
    <phoneticPr fontId="22"/>
  </si>
  <si>
    <r>
      <t>NCV</t>
    </r>
    <r>
      <rPr>
        <vertAlign val="subscript"/>
        <sz val="11"/>
        <color rgb="FF000000"/>
        <rFont val="Arial"/>
        <family val="2"/>
      </rPr>
      <t>j</t>
    </r>
    <phoneticPr fontId="22"/>
  </si>
  <si>
    <t>Net Calorific Value of Gas/Diesel oil</t>
    <phoneticPr fontId="22"/>
  </si>
  <si>
    <t>Net Calorific Value of Motor Gasoline</t>
    <phoneticPr fontId="22"/>
  </si>
  <si>
    <t>Net Calorific Value of Crude Oil</t>
    <phoneticPr fontId="22"/>
  </si>
  <si>
    <t>GHG emission from fossil fuel burning type j</t>
    <phoneticPr fontId="3"/>
  </si>
  <si>
    <r>
      <t>EF</t>
    </r>
    <r>
      <rPr>
        <vertAlign val="subscript"/>
        <sz val="11"/>
        <color rgb="FF000000"/>
        <rFont val="Arial"/>
        <family val="2"/>
      </rPr>
      <t>j</t>
    </r>
    <phoneticPr fontId="22"/>
  </si>
  <si>
    <t>GHG emission from Gas/Diesel Oil</t>
    <phoneticPr fontId="22"/>
  </si>
  <si>
    <t>GHG emission from Motor Gasoline</t>
    <phoneticPr fontId="22"/>
  </si>
  <si>
    <t>GHG emission from Crude Oil</t>
    <phoneticPr fontId="22"/>
  </si>
  <si>
    <r>
      <t>Activity shift</t>
    </r>
    <r>
      <rPr>
        <vertAlign val="subscript"/>
        <sz val="14"/>
        <color theme="1"/>
        <rFont val="Arial"/>
        <family val="2"/>
      </rPr>
      <t>wood</t>
    </r>
    <phoneticPr fontId="3"/>
  </si>
  <si>
    <r>
      <t>Activity shift</t>
    </r>
    <r>
      <rPr>
        <vertAlign val="subscript"/>
        <sz val="14"/>
        <color theme="1"/>
        <rFont val="Arial"/>
        <family val="2"/>
      </rPr>
      <t>agri</t>
    </r>
    <phoneticPr fontId="3"/>
  </si>
  <si>
    <r>
      <t>Activity shift</t>
    </r>
    <r>
      <rPr>
        <vertAlign val="subscript"/>
        <sz val="14"/>
        <color theme="1"/>
        <rFont val="Arial"/>
        <family val="2"/>
      </rPr>
      <t>livestock</t>
    </r>
    <phoneticPr fontId="3"/>
  </si>
  <si>
    <t>Ratio of the wood collection activity that will be displaced during the crediting period and will have impacts on the tree biomass outside the project area.</t>
    <phoneticPr fontId="3"/>
  </si>
  <si>
    <t>Ratio of the agricultural activity that will be displaced during the crediting period and will have impacts on the tree biomass outside the project area.</t>
    <phoneticPr fontId="3"/>
  </si>
  <si>
    <t>Ratio of the livestock activity that will be displaced during the crediting period and will have impacts on the tree biomass outside the project area.</t>
    <phoneticPr fontId="3"/>
  </si>
  <si>
    <t>Average stock of tree biomass on the area where the wood collection activity will be displaced to.</t>
    <phoneticPr fontId="3"/>
  </si>
  <si>
    <t>Average stock of tree biomass on the area where the agricultural activity will be displaced to.</t>
    <phoneticPr fontId="3"/>
  </si>
  <si>
    <r>
      <t>CO</t>
    </r>
    <r>
      <rPr>
        <vertAlign val="subscript"/>
        <sz val="14"/>
        <color theme="1"/>
        <rFont val="Arial"/>
        <family val="2"/>
      </rPr>
      <t>2stock_agri</t>
    </r>
    <phoneticPr fontId="3"/>
  </si>
  <si>
    <r>
      <t>CO</t>
    </r>
    <r>
      <rPr>
        <vertAlign val="subscript"/>
        <sz val="14"/>
        <color theme="1"/>
        <rFont val="Arial"/>
        <family val="2"/>
      </rPr>
      <t>2stock_wood</t>
    </r>
    <phoneticPr fontId="3"/>
  </si>
  <si>
    <r>
      <t>CO</t>
    </r>
    <r>
      <rPr>
        <vertAlign val="subscript"/>
        <sz val="14"/>
        <color theme="1"/>
        <rFont val="Arial"/>
        <family val="2"/>
      </rPr>
      <t>2stock_livestock</t>
    </r>
    <phoneticPr fontId="3"/>
  </si>
  <si>
    <r>
      <t>tCO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>eq</t>
    </r>
    <phoneticPr fontId="3"/>
  </si>
  <si>
    <t>tN2O</t>
    <phoneticPr fontId="22"/>
  </si>
  <si>
    <r>
      <t>EF</t>
    </r>
    <r>
      <rPr>
        <vertAlign val="subscript"/>
        <sz val="14"/>
        <color theme="1"/>
        <rFont val="Arial"/>
        <family val="2"/>
      </rPr>
      <t>Direct-N</t>
    </r>
    <phoneticPr fontId="3"/>
  </si>
  <si>
    <r>
      <t>EF</t>
    </r>
    <r>
      <rPr>
        <vertAlign val="subscript"/>
        <sz val="14"/>
        <color theme="1"/>
        <rFont val="Arial"/>
        <family val="2"/>
      </rPr>
      <t>Nvolat</t>
    </r>
    <phoneticPr fontId="3"/>
  </si>
  <si>
    <r>
      <t>EF</t>
    </r>
    <r>
      <rPr>
        <vertAlign val="subscript"/>
        <sz val="14"/>
        <color theme="1"/>
        <rFont val="Arial"/>
        <family val="2"/>
      </rPr>
      <t>Nleach</t>
    </r>
    <phoneticPr fontId="3"/>
  </si>
  <si>
    <t>2006 IPCC Guidelines
Table 11.1 of Ch. 11 Vol. 4</t>
    <phoneticPr fontId="22"/>
  </si>
  <si>
    <r>
      <t>Frac</t>
    </r>
    <r>
      <rPr>
        <vertAlign val="subscript"/>
        <sz val="14"/>
        <color theme="1"/>
        <rFont val="Arial"/>
        <family val="2"/>
      </rPr>
      <t>GASF</t>
    </r>
    <phoneticPr fontId="3"/>
  </si>
  <si>
    <r>
      <t>Frac</t>
    </r>
    <r>
      <rPr>
        <vertAlign val="subscript"/>
        <sz val="14"/>
        <color theme="1"/>
        <rFont val="Arial"/>
        <family val="2"/>
      </rPr>
      <t>GASM</t>
    </r>
    <phoneticPr fontId="3"/>
  </si>
  <si>
    <r>
      <t>Frac</t>
    </r>
    <r>
      <rPr>
        <vertAlign val="subscript"/>
        <sz val="14"/>
        <color theme="1"/>
        <rFont val="Arial"/>
        <family val="2"/>
      </rPr>
      <t>Leach</t>
    </r>
    <phoneticPr fontId="3"/>
  </si>
  <si>
    <t xml:space="preserve">IPCC Fifth Assessment Report (AR5)  </t>
  </si>
  <si>
    <r>
      <t>GWP</t>
    </r>
    <r>
      <rPr>
        <vertAlign val="subscript"/>
        <sz val="14"/>
        <color theme="1"/>
        <rFont val="Arial"/>
        <family val="2"/>
      </rPr>
      <t>N2O</t>
    </r>
    <phoneticPr fontId="3"/>
  </si>
  <si>
    <r>
      <t>EF</t>
    </r>
    <r>
      <rPr>
        <vertAlign val="subscript"/>
        <sz val="14"/>
        <color theme="1"/>
        <rFont val="Arial"/>
        <family val="2"/>
      </rPr>
      <t>N2O</t>
    </r>
    <phoneticPr fontId="3"/>
  </si>
  <si>
    <r>
      <t>GWP</t>
    </r>
    <r>
      <rPr>
        <vertAlign val="subscript"/>
        <sz val="14"/>
        <color theme="1"/>
        <rFont val="Arial"/>
        <family val="2"/>
      </rPr>
      <t>CH4</t>
    </r>
    <phoneticPr fontId="3"/>
  </si>
  <si>
    <r>
      <t>EF</t>
    </r>
    <r>
      <rPr>
        <vertAlign val="subscript"/>
        <sz val="14"/>
        <color theme="1"/>
        <rFont val="Arial"/>
        <family val="2"/>
      </rPr>
      <t>CH4</t>
    </r>
    <phoneticPr fontId="3"/>
  </si>
  <si>
    <t>tCO2eq/TJ</t>
    <phoneticPr fontId="3"/>
  </si>
  <si>
    <t>tCO2eq/TJ</t>
    <phoneticPr fontId="22"/>
  </si>
  <si>
    <t>Fraction of all synthetic N added to soils that volatilizes as NH4 and NOx</t>
    <phoneticPr fontId="22"/>
  </si>
  <si>
    <t>Fraction of all organic N added to soils that volatilizes as NH4 and NOx</t>
    <phoneticPr fontId="22"/>
  </si>
  <si>
    <t>tN2O/tdm</t>
    <phoneticPr fontId="22"/>
  </si>
  <si>
    <t>tCH4/tdm</t>
    <phoneticPr fontId="22"/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</si>
  <si>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</si>
  <si>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</si>
  <si>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</si>
  <si>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</si>
  <si>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</si>
  <si>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</si>
  <si>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</si>
  <si>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</si>
  <si>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</si>
  <si>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</si>
  <si>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</si>
  <si>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</si>
  <si>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</si>
  <si>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</si>
  <si>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</si>
  <si>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</si>
  <si>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</si>
  <si>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</si>
  <si>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</si>
  <si>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</si>
  <si>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</si>
  <si>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</si>
  <si>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</si>
  <si>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</si>
  <si>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C</t>
    </r>
    <r>
      <rPr>
        <vertAlign val="subscript"/>
        <sz val="11"/>
        <color rgb="FF000000"/>
        <rFont val="Arial"/>
        <family val="2"/>
      </rPr>
      <t>LOST</t>
    </r>
    <r>
      <rPr>
        <vertAlign val="subscript"/>
        <sz val="11"/>
        <color indexed="8"/>
        <rFont val="Arial"/>
        <family val="2"/>
      </rPr>
      <t>,t=30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</si>
  <si>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</si>
  <si>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</si>
  <si>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</si>
  <si>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</si>
  <si>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</si>
  <si>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</si>
  <si>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</si>
  <si>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</si>
  <si>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</si>
  <si>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</si>
  <si>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</si>
  <si>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</si>
  <si>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</si>
  <si>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</si>
  <si>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</si>
  <si>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</si>
  <si>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</si>
  <si>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</si>
  <si>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</si>
  <si>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</si>
  <si>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</si>
  <si>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</si>
  <si>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</si>
  <si>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</si>
  <si>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</si>
  <si>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BBURN</t>
    </r>
    <r>
      <rPr>
        <vertAlign val="subscript"/>
        <sz val="11"/>
        <color indexed="8"/>
        <rFont val="Arial"/>
        <family val="2"/>
      </rPr>
      <t>, 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</si>
  <si>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</si>
  <si>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</si>
  <si>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</si>
  <si>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</si>
  <si>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</si>
  <si>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</si>
  <si>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</si>
  <si>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</si>
  <si>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</si>
  <si>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</si>
  <si>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</si>
  <si>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</si>
  <si>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</si>
  <si>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</si>
  <si>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</si>
  <si>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</si>
  <si>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</si>
  <si>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</si>
  <si>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</si>
  <si>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</si>
  <si>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</si>
  <si>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</si>
  <si>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</si>
  <si>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</si>
  <si>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</si>
  <si>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FERT</t>
    </r>
    <r>
      <rPr>
        <vertAlign val="subscript"/>
        <sz val="11"/>
        <color indexed="8"/>
        <rFont val="Arial"/>
        <family val="2"/>
      </rPr>
      <t>, 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</si>
  <si>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</si>
  <si>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</si>
  <si>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</si>
  <si>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</si>
  <si>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</si>
  <si>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</si>
  <si>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</si>
  <si>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</si>
  <si>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</si>
  <si>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</si>
  <si>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</si>
  <si>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</si>
  <si>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</si>
  <si>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</si>
  <si>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t=19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</si>
  <si>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</si>
  <si>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t=21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</si>
  <si>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t=22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</si>
  <si>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t=23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</si>
  <si>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t=24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</si>
  <si>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t=25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</si>
  <si>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t=26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</si>
  <si>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t=27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</si>
  <si>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t=28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</si>
  <si>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t=29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</si>
  <si>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GHG</t>
    </r>
    <r>
      <rPr>
        <vertAlign val="subscript"/>
        <sz val="11"/>
        <color rgb="FF000000"/>
        <rFont val="游ゴシック"/>
        <family val="2"/>
        <charset val="128"/>
      </rPr>
      <t>FUEL</t>
    </r>
    <r>
      <rPr>
        <vertAlign val="subscript"/>
        <sz val="11"/>
        <color indexed="8"/>
        <rFont val="Arial"/>
        <family val="2"/>
      </rPr>
      <t>, t=30</t>
    </r>
    <r>
      <rPr>
        <sz val="11"/>
        <color theme="1"/>
        <rFont val="ＭＳ Ｐゴシック"/>
        <family val="2"/>
        <charset val="128"/>
        <scheme val="minor"/>
      </rPr>
      <t/>
    </r>
  </si>
  <si>
    <r>
      <t>DE</t>
    </r>
    <r>
      <rPr>
        <vertAlign val="subscript"/>
        <sz val="11"/>
        <color rgb="FF000000"/>
        <rFont val="游ゴシック"/>
        <family val="2"/>
        <charset val="128"/>
      </rPr>
      <t>TOTAL</t>
    </r>
    <r>
      <rPr>
        <vertAlign val="subscript"/>
        <sz val="11"/>
        <color indexed="8"/>
        <rFont val="Arial"/>
        <family val="2"/>
      </rPr>
      <t>, t=1</t>
    </r>
    <phoneticPr fontId="22"/>
  </si>
  <si>
    <r>
      <t>B</t>
    </r>
    <r>
      <rPr>
        <b/>
        <vertAlign val="subscript"/>
        <sz val="11"/>
        <color theme="1"/>
        <rFont val="Arial"/>
        <family val="2"/>
      </rPr>
      <t>ABG,t,i</t>
    </r>
    <phoneticPr fontId="3"/>
  </si>
  <si>
    <t>Project area of stratum i=1</t>
    <phoneticPr fontId="22"/>
  </si>
  <si>
    <t>Project area of stratum i=2</t>
  </si>
  <si>
    <t>Project area of stratum i=3</t>
  </si>
  <si>
    <t>Project area of stratum i=4</t>
  </si>
  <si>
    <t>Project area of stratum i=5</t>
  </si>
  <si>
    <t>Project area of stratum i=6</t>
  </si>
  <si>
    <t>Project area of stratum i=7</t>
  </si>
  <si>
    <t>Project area of stratum i=8</t>
  </si>
  <si>
    <t>Value</t>
    <phoneticPr fontId="22"/>
  </si>
  <si>
    <t>0-1</t>
    <phoneticPr fontId="22"/>
  </si>
  <si>
    <t>tCO2eq</t>
    <phoneticPr fontId="22"/>
  </si>
  <si>
    <t>Carbon dioxide per carbon</t>
    <phoneticPr fontId="22"/>
  </si>
  <si>
    <t>t</t>
    <phoneticPr fontId="3"/>
  </si>
  <si>
    <t>Year during the crediting period</t>
    <phoneticPr fontId="22"/>
  </si>
  <si>
    <t>Carbon stock in tree biomass in stratum i=1 in year t</t>
    <phoneticPr fontId="22"/>
  </si>
  <si>
    <t>Carbon stock in tree biomass in stratum i=2 in year t</t>
  </si>
  <si>
    <t>Carbon stock in tree biomass in stratum i=3 in year t</t>
  </si>
  <si>
    <t>Carbon stock in tree biomass in stratum i=4 in year t</t>
  </si>
  <si>
    <t>Carbon stock in tree biomass in stratum i=5 in year t</t>
  </si>
  <si>
    <t>Carbon stock in tree biomass in stratum i=6 in year t</t>
  </si>
  <si>
    <t>Carbon stock in tree biomass in stratum i=7 in year t</t>
  </si>
  <si>
    <t>Carbon stock in tree biomass in stratum i=8 in year t</t>
  </si>
  <si>
    <t>Carbon stock in belowground biomass in stratum i=1 in year t</t>
    <phoneticPr fontId="22"/>
  </si>
  <si>
    <t>Carbon stock in belowground biomass in stratum i=2 in year t</t>
  </si>
  <si>
    <t>Carbon stock in belowground biomass in stratum i=3 in year t</t>
  </si>
  <si>
    <t>Carbon stock in belowground biomass in stratum i=4 in year t</t>
  </si>
  <si>
    <t>Carbon stock in belowground biomass in stratum i=5 in year t</t>
  </si>
  <si>
    <t>Carbon stock in belowground biomass in stratum i=6 in year t</t>
  </si>
  <si>
    <t>Carbon stock in belowground biomass in stratum i=7 in year t</t>
  </si>
  <si>
    <t>Carbon stock in belowground biomass in stratum i=8 in year t</t>
  </si>
  <si>
    <t>Carbon stock in aboveground biomass in stratum i=1 in year t</t>
    <phoneticPr fontId="22"/>
  </si>
  <si>
    <t>Carbon stock in aboveground biomass in stratum i=2 in year t</t>
  </si>
  <si>
    <t>Carbon stock in aboveground biomass in stratum i=3 in year t</t>
  </si>
  <si>
    <t>Carbon stock in aboveground biomass in stratum i=4 in year t</t>
  </si>
  <si>
    <t>Carbon stock in aboveground biomass in stratum i=5 in year t</t>
  </si>
  <si>
    <t>Carbon stock in aboveground biomass in stratum i=6 in year t</t>
  </si>
  <si>
    <t>Carbon stock in aboveground biomass in stratum i=7 in year t</t>
  </si>
  <si>
    <t>Carbon stock in aboveground biomass in stratum i=8 in year t</t>
  </si>
  <si>
    <t>Aboveground tree biomass per hectare
i=1 in year t</t>
    <phoneticPr fontId="22"/>
  </si>
  <si>
    <t>Aboveground tree biomass per hectare
i=2 in year t</t>
  </si>
  <si>
    <t>Aboveground tree biomass per hectare
i=3 in year t</t>
  </si>
  <si>
    <t>Aboveground tree biomass per hectare
i=4 in year t</t>
  </si>
  <si>
    <t>Aboveground tree biomass per hectare
i=5 in year t</t>
  </si>
  <si>
    <t>Aboveground tree biomass per hectare
i=6 in year t</t>
  </si>
  <si>
    <t>Aboveground tree biomass per hectare
i=7 in year t</t>
  </si>
  <si>
    <t>Aboveground tree biomass per hectare
i=8 in year t</t>
  </si>
  <si>
    <t>Carbon stock in tree biomass in year t</t>
    <phoneticPr fontId="22"/>
  </si>
  <si>
    <t>Carbon stock in aboveground biomass in year t</t>
    <phoneticPr fontId="22"/>
  </si>
  <si>
    <t>Carbon stock in belowground biomass in year t</t>
    <phoneticPr fontId="22"/>
  </si>
  <si>
    <r>
      <t>1 to x</t>
    </r>
    <r>
      <rPr>
        <b/>
        <vertAlign val="subscript"/>
        <sz val="11"/>
        <color theme="1"/>
        <rFont val="Arial"/>
        <family val="2"/>
      </rPr>
      <t>k</t>
    </r>
    <phoneticPr fontId="3"/>
  </si>
  <si>
    <t>44/12</t>
    <phoneticPr fontId="22"/>
  </si>
  <si>
    <r>
      <t>C</t>
    </r>
    <r>
      <rPr>
        <b/>
        <vertAlign val="subscript"/>
        <sz val="11"/>
        <rFont val="Arial"/>
        <family val="2"/>
      </rPr>
      <t>TREE,PJ,t,i</t>
    </r>
    <phoneticPr fontId="22"/>
  </si>
  <si>
    <r>
      <t>C</t>
    </r>
    <r>
      <rPr>
        <b/>
        <vertAlign val="subscript"/>
        <sz val="11"/>
        <rFont val="Arial"/>
        <family val="2"/>
      </rPr>
      <t>BLG,PJ,t,i</t>
    </r>
    <phoneticPr fontId="22"/>
  </si>
  <si>
    <r>
      <t>C</t>
    </r>
    <r>
      <rPr>
        <b/>
        <vertAlign val="subscript"/>
        <sz val="11"/>
        <rFont val="Arial"/>
        <family val="2"/>
      </rPr>
      <t>ABG,PJ,t,i</t>
    </r>
    <phoneticPr fontId="22"/>
  </si>
  <si>
    <t>Uncertainty in cumulative removals through year t
K=1</t>
    <phoneticPr fontId="22"/>
  </si>
  <si>
    <t>Uncertainty in cumulative removals through year t
K=2</t>
  </si>
  <si>
    <t>Uncertainty in cumulative removals through year t
K=3</t>
  </si>
  <si>
    <t>Uncertainty in cumulative removals through year t
K=4</t>
  </si>
  <si>
    <t>Uncertainty in cumulative removals through year t
K=5</t>
  </si>
  <si>
    <r>
      <t>Δ</t>
    </r>
    <r>
      <rPr>
        <b/>
        <sz val="11"/>
        <rFont val="Arial"/>
        <family val="2"/>
      </rPr>
      <t>C</t>
    </r>
    <r>
      <rPr>
        <b/>
        <vertAlign val="subscript"/>
        <sz val="11"/>
        <rFont val="Arial"/>
        <family val="2"/>
      </rPr>
      <t>TREE,PJ,t</t>
    </r>
    <r>
      <rPr>
        <b/>
        <vertAlign val="subscript"/>
        <sz val="11"/>
        <rFont val="ＭＳ Ｐゴシック"/>
        <family val="3"/>
        <charset val="128"/>
      </rPr>
      <t>,k</t>
    </r>
    <phoneticPr fontId="22"/>
  </si>
  <si>
    <t>Carbon stock change in the monitoring interval ending 
in year t
K=1</t>
    <phoneticPr fontId="22"/>
  </si>
  <si>
    <t>Carbon stock change in the monitoring interval ending 
in year t
K=2</t>
  </si>
  <si>
    <t>Carbon stock change in the monitoring interval ending 
in year t
K=3</t>
  </si>
  <si>
    <t>Carbon stock change in the monitoring interval ending 
in year t
K=4</t>
  </si>
  <si>
    <t>Carbon stock change in the monitoring interval ending 
in year t
K=5</t>
  </si>
  <si>
    <r>
      <t>ΣC</t>
    </r>
    <r>
      <rPr>
        <b/>
        <vertAlign val="subscript"/>
        <sz val="11"/>
        <rFont val="Arial"/>
        <family val="2"/>
      </rPr>
      <t>TREE,PJ,t,k</t>
    </r>
    <phoneticPr fontId="22"/>
  </si>
  <si>
    <t>0 to 1</t>
    <phoneticPr fontId="22"/>
  </si>
  <si>
    <r>
      <t>R</t>
    </r>
    <r>
      <rPr>
        <vertAlign val="subscript"/>
        <sz val="11"/>
        <color theme="1"/>
        <rFont val="Arial"/>
        <family val="2"/>
      </rPr>
      <t>TREE</t>
    </r>
    <phoneticPr fontId="3"/>
  </si>
  <si>
    <t>Carbon stock change in tree biomass in the project period</t>
    <phoneticPr fontId="3"/>
  </si>
  <si>
    <t>Loss of carbon stock in the project period</t>
    <phoneticPr fontId="3"/>
  </si>
  <si>
    <t>GHG emissions from biomass burning in the project period</t>
    <phoneticPr fontId="3"/>
  </si>
  <si>
    <t>N2O emissions from fertilizer applications in the project period</t>
    <phoneticPr fontId="22"/>
  </si>
  <si>
    <t>GHG emission from fossil fuel use in the project period</t>
    <phoneticPr fontId="22"/>
  </si>
  <si>
    <t>GHG emission from fossil fuel use 
in year t</t>
    <phoneticPr fontId="22"/>
  </si>
  <si>
    <t>TJ/t</t>
    <phoneticPr fontId="22"/>
  </si>
  <si>
    <t>GHG emission from fossil fuel use type j
in year t</t>
    <phoneticPr fontId="22"/>
  </si>
  <si>
    <r>
      <t>GHG</t>
    </r>
    <r>
      <rPr>
        <b/>
        <vertAlign val="subscript"/>
        <sz val="11"/>
        <rFont val="Arial"/>
        <family val="2"/>
      </rPr>
      <t>FUEL,t,j</t>
    </r>
    <phoneticPr fontId="22"/>
  </si>
  <si>
    <t>GHG emission from Gas/Diesel oil</t>
    <phoneticPr fontId="22"/>
  </si>
  <si>
    <t>tCO2eq/ha</t>
    <phoneticPr fontId="22"/>
  </si>
  <si>
    <r>
      <t>CO</t>
    </r>
    <r>
      <rPr>
        <b/>
        <vertAlign val="subscript"/>
        <sz val="11"/>
        <rFont val="Arial"/>
        <family val="2"/>
      </rPr>
      <t>2stock_agri</t>
    </r>
    <phoneticPr fontId="22"/>
  </si>
  <si>
    <r>
      <t>CO</t>
    </r>
    <r>
      <rPr>
        <b/>
        <vertAlign val="subscript"/>
        <sz val="11"/>
        <rFont val="Arial"/>
        <family val="2"/>
      </rPr>
      <t>2stock_wood</t>
    </r>
    <phoneticPr fontId="22"/>
  </si>
  <si>
    <r>
      <t>CO</t>
    </r>
    <r>
      <rPr>
        <b/>
        <vertAlign val="subscript"/>
        <sz val="11"/>
        <rFont val="Arial"/>
        <family val="2"/>
      </rPr>
      <t>2stock_livestock</t>
    </r>
    <phoneticPr fontId="22"/>
  </si>
  <si>
    <t>Ratio of the wood collection activity that will be displaced during the crediting period and will have impact on the tree biomass outside the project area</t>
    <phoneticPr fontId="22"/>
  </si>
  <si>
    <t>Ratio of the agricultural activity that will be displaced during the crediting period and will have impact on the tree biomass outside the project area</t>
    <phoneticPr fontId="22"/>
  </si>
  <si>
    <r>
      <t>DE</t>
    </r>
    <r>
      <rPr>
        <b/>
        <vertAlign val="subscript"/>
        <sz val="11"/>
        <rFont val="Arial"/>
        <family val="2"/>
      </rPr>
      <t>livestock</t>
    </r>
    <phoneticPr fontId="22"/>
  </si>
  <si>
    <t>Displaced emissions from livestock</t>
    <phoneticPr fontId="22"/>
  </si>
  <si>
    <t>Displaced heads</t>
    <phoneticPr fontId="22"/>
  </si>
  <si>
    <t>Grazing capacity</t>
    <phoneticPr fontId="22"/>
  </si>
  <si>
    <t xml:space="preserve"> Number of heads that will be displaced during the crediting period and will have impact on the tree biomass outside the project area</t>
    <phoneticPr fontId="22"/>
  </si>
  <si>
    <t>head</t>
    <phoneticPr fontId="22"/>
  </si>
  <si>
    <t>Grazing capacity of the area where the livestock will be displaced to</t>
    <phoneticPr fontId="22"/>
  </si>
  <si>
    <t>ha/head</t>
    <phoneticPr fontId="22"/>
  </si>
  <si>
    <r>
      <t>B</t>
    </r>
    <r>
      <rPr>
        <b/>
        <vertAlign val="subscript"/>
        <sz val="11"/>
        <color theme="1"/>
        <rFont val="Arial"/>
        <family val="2"/>
      </rPr>
      <t>ABG_LOST,t,i</t>
    </r>
    <phoneticPr fontId="3"/>
  </si>
  <si>
    <t xml:space="preserve">Carbon stock loss in aboveground biomass in stratum i =1 in year t </t>
    <phoneticPr fontId="22"/>
  </si>
  <si>
    <t>Carbon stock loss in aboveground biomass in stratum i =2 in year t</t>
  </si>
  <si>
    <t>Carbon stock loss in aboveground biomass in stratum i =3 in year t</t>
  </si>
  <si>
    <t>Carbon stock loss in aboveground biomass in stratum i =4 in year t</t>
  </si>
  <si>
    <t>Carbon stock loss in aboveground biomass in stratum i =5 in year t</t>
  </si>
  <si>
    <t>Carbon stock loss in aboveground biomass in stratum i =6 in year t</t>
  </si>
  <si>
    <t>Carbon stock loss in aboveground biomass in stratum i =7 in year t</t>
  </si>
  <si>
    <t>Carbon stock loss in aboveground biomass in stratum i =8 in year t</t>
  </si>
  <si>
    <r>
      <t>A</t>
    </r>
    <r>
      <rPr>
        <b/>
        <vertAlign val="subscript"/>
        <sz val="11"/>
        <color theme="1"/>
        <rFont val="Arial"/>
        <family val="2"/>
      </rPr>
      <t>LOST,t,i</t>
    </r>
    <phoneticPr fontId="3"/>
  </si>
  <si>
    <t>Area of stratum I =1 where carbon stocks are lost in year t</t>
    <phoneticPr fontId="22"/>
  </si>
  <si>
    <t>Area of stratum I =2 where carbon stocks are lost in year t</t>
  </si>
  <si>
    <t>Area of stratum I =3 where carbon stocks are lost in year t</t>
  </si>
  <si>
    <t>Area of stratum I =4 where carbon stocks are lost in year t</t>
  </si>
  <si>
    <t>Area of stratum I =5 where carbon stocks are lost in year t</t>
  </si>
  <si>
    <t>Area of stratum I =6 where carbon stocks are lost in year t</t>
  </si>
  <si>
    <t>Area of stratum I =7 where carbon stocks are lost in year t</t>
  </si>
  <si>
    <t>Area of stratum I =8 where carbon stocks are lost in year t</t>
  </si>
  <si>
    <r>
      <t>C</t>
    </r>
    <r>
      <rPr>
        <b/>
        <vertAlign val="subscript"/>
        <sz val="11"/>
        <rFont val="Arial"/>
        <family val="2"/>
      </rPr>
      <t>ABG_LOST,t,i</t>
    </r>
    <phoneticPr fontId="22"/>
  </si>
  <si>
    <r>
      <t>C</t>
    </r>
    <r>
      <rPr>
        <b/>
        <vertAlign val="subscript"/>
        <sz val="11"/>
        <rFont val="Arial"/>
        <family val="2"/>
      </rPr>
      <t>BLG_LOST,t,i</t>
    </r>
    <phoneticPr fontId="22"/>
  </si>
  <si>
    <t xml:space="preserve">Carbon stock loss in belowground biomass in stratum i=1 in year t </t>
    <phoneticPr fontId="22"/>
  </si>
  <si>
    <t>Carbon stock loss in belowground biomass in stratum i=2 in year t</t>
  </si>
  <si>
    <t>Carbon stock loss in belowground biomass in stratum i=3 in year t</t>
  </si>
  <si>
    <t>Carbon stock loss in belowground biomass in stratum i=4 in year t</t>
  </si>
  <si>
    <t>Carbon stock loss in belowground biomass in stratum i=5 in year t</t>
  </si>
  <si>
    <t>Carbon stock loss in belowground biomass in stratum i=6 in year t</t>
  </si>
  <si>
    <t>Carbon stock loss in belowground biomass in stratum i=7 in year t</t>
  </si>
  <si>
    <t>Carbon stock loss in belowground biomass in stratum i=8 in year t</t>
  </si>
  <si>
    <r>
      <t>C</t>
    </r>
    <r>
      <rPr>
        <b/>
        <vertAlign val="subscript"/>
        <sz val="11"/>
        <rFont val="Arial"/>
        <family val="2"/>
      </rPr>
      <t>TREE_LOST,t,i</t>
    </r>
    <phoneticPr fontId="22"/>
  </si>
  <si>
    <t>Total carbon stock loss in tree biomass in stratum i=1 in year t</t>
    <phoneticPr fontId="22"/>
  </si>
  <si>
    <t>Total carbon stock loss in tree biomass in stratum i=2 in year t</t>
  </si>
  <si>
    <t>Total carbon stock loss in tree biomass in stratum i=3 in year t</t>
  </si>
  <si>
    <t>Total carbon stock loss in tree biomass in stratum i=4 in year t</t>
  </si>
  <si>
    <t>Total carbon stock loss in tree biomass in stratum i=5 in year t</t>
  </si>
  <si>
    <t>Total carbon stock loss in tree biomass in stratum i=6 in year t</t>
  </si>
  <si>
    <t>Total carbon stock loss in tree biomass in stratum i=7 in year t</t>
  </si>
  <si>
    <t>Total carbon stock loss in tree biomass in stratum i=8 in year t</t>
  </si>
  <si>
    <r>
      <t>C</t>
    </r>
    <r>
      <rPr>
        <b/>
        <vertAlign val="subscript"/>
        <sz val="11"/>
        <rFont val="Arial"/>
        <family val="2"/>
      </rPr>
      <t>TREE_LOST,t</t>
    </r>
    <phoneticPr fontId="22"/>
  </si>
  <si>
    <r>
      <t>C</t>
    </r>
    <r>
      <rPr>
        <b/>
        <vertAlign val="subscript"/>
        <sz val="11"/>
        <rFont val="Arial"/>
        <family val="2"/>
      </rPr>
      <t>NONTREE_LOST,t</t>
    </r>
    <phoneticPr fontId="22"/>
  </si>
  <si>
    <r>
      <t>C</t>
    </r>
    <r>
      <rPr>
        <b/>
        <vertAlign val="subscript"/>
        <sz val="11"/>
        <rFont val="Arial"/>
        <family val="2"/>
      </rPr>
      <t>NONTREE_LOST,t,i</t>
    </r>
    <phoneticPr fontId="22"/>
  </si>
  <si>
    <t>Carbon stock loss in tree biomass in stratum i in year t</t>
    <phoneticPr fontId="22"/>
  </si>
  <si>
    <t>Carbon stock loss in nontree biomass in stratum i in year t</t>
    <phoneticPr fontId="22"/>
  </si>
  <si>
    <t>Uncertainty of carbon stock loss</t>
  </si>
  <si>
    <t>Carbon stock loss in nontree biomass in stratum i=1 in year t</t>
    <phoneticPr fontId="22"/>
  </si>
  <si>
    <t>Carbon stock loss in nontree biomass in stratum i=2 in year t</t>
  </si>
  <si>
    <t>Carbon stock loss in nontree biomass in stratum i=3 in year t</t>
  </si>
  <si>
    <t>Carbon stock loss in nontree biomass in stratum i=4 in year t</t>
  </si>
  <si>
    <t>Carbon stock loss in nontree biomass in stratum i=5 in year t</t>
  </si>
  <si>
    <t>Carbon stock loss in nontree biomass in stratum i=6 in year t</t>
  </si>
  <si>
    <t>Carbon stock loss in nontree biomass in stratum i=7 in year t</t>
  </si>
  <si>
    <t>Carbon stock loss in nontree biomass in stratum i=8 in year t</t>
  </si>
  <si>
    <r>
      <t>B</t>
    </r>
    <r>
      <rPr>
        <b/>
        <vertAlign val="subscript"/>
        <sz val="11"/>
        <color theme="1"/>
        <rFont val="Arial"/>
        <family val="2"/>
      </rPr>
      <t>NONTREE_LOST,t,i</t>
    </r>
    <phoneticPr fontId="3"/>
  </si>
  <si>
    <t xml:space="preserve">Nontree biomass loss per hectare in stratum i=1 in year t </t>
    <phoneticPr fontId="22"/>
  </si>
  <si>
    <t>Nontree biomass loss per hectare in stratum i=2 in year t</t>
  </si>
  <si>
    <t>Nontree biomass loss per hectare in stratum i=3 in year t</t>
  </si>
  <si>
    <t>Nontree biomass loss per hectare in stratum i=4 in year t</t>
  </si>
  <si>
    <t>Nontree biomass loss per hectare in stratum i=5 in year t</t>
  </si>
  <si>
    <t>Nontree biomass loss per hectare in stratum i=6 in year t</t>
  </si>
  <si>
    <t>Nontree biomass loss per hectare in stratum i=7 in year t</t>
  </si>
  <si>
    <t>Nontree biomass loss per hectare in stratum i=8 in year t</t>
  </si>
  <si>
    <r>
      <t>CF</t>
    </r>
    <r>
      <rPr>
        <b/>
        <vertAlign val="subscript"/>
        <sz val="11"/>
        <color theme="1"/>
        <rFont val="Arial"/>
        <family val="2"/>
      </rPr>
      <t>NONTREE</t>
    </r>
    <phoneticPr fontId="3"/>
  </si>
  <si>
    <r>
      <t>GHG</t>
    </r>
    <r>
      <rPr>
        <b/>
        <vertAlign val="subscript"/>
        <sz val="11"/>
        <rFont val="Arial"/>
        <family val="2"/>
      </rPr>
      <t>Fert,t</t>
    </r>
    <phoneticPr fontId="22"/>
  </si>
  <si>
    <r>
      <t>GHG</t>
    </r>
    <r>
      <rPr>
        <b/>
        <vertAlign val="subscript"/>
        <sz val="11"/>
        <rFont val="Arial"/>
        <family val="2"/>
      </rPr>
      <t>Direct-N,t</t>
    </r>
    <phoneticPr fontId="22"/>
  </si>
  <si>
    <r>
      <t>GHG</t>
    </r>
    <r>
      <rPr>
        <b/>
        <vertAlign val="subscript"/>
        <sz val="11"/>
        <rFont val="Arial"/>
        <family val="2"/>
      </rPr>
      <t>Indirect-N,t</t>
    </r>
    <phoneticPr fontId="22"/>
  </si>
  <si>
    <r>
      <t>F</t>
    </r>
    <r>
      <rPr>
        <b/>
        <vertAlign val="subscript"/>
        <sz val="11"/>
        <rFont val="Arial"/>
        <family val="2"/>
      </rPr>
      <t>Synth,t</t>
    </r>
    <phoneticPr fontId="22"/>
  </si>
  <si>
    <r>
      <t>F</t>
    </r>
    <r>
      <rPr>
        <b/>
        <vertAlign val="subscript"/>
        <sz val="11"/>
        <rFont val="Arial"/>
        <family val="2"/>
      </rPr>
      <t>Org,t</t>
    </r>
    <phoneticPr fontId="22"/>
  </si>
  <si>
    <r>
      <t>Nfert</t>
    </r>
    <r>
      <rPr>
        <b/>
        <vertAlign val="subscript"/>
        <sz val="11"/>
        <rFont val="Arial"/>
        <family val="2"/>
      </rPr>
      <t>volat,t</t>
    </r>
    <phoneticPr fontId="22"/>
  </si>
  <si>
    <r>
      <t>Nfert</t>
    </r>
    <r>
      <rPr>
        <b/>
        <vertAlign val="subscript"/>
        <sz val="11"/>
        <rFont val="Arial"/>
        <family val="2"/>
      </rPr>
      <t>leach,t</t>
    </r>
    <phoneticPr fontId="22"/>
  </si>
  <si>
    <r>
      <t>M</t>
    </r>
    <r>
      <rPr>
        <b/>
        <vertAlign val="subscript"/>
        <sz val="11"/>
        <rFont val="Arial"/>
        <family val="2"/>
      </rPr>
      <t>Synth,t</t>
    </r>
    <phoneticPr fontId="22"/>
  </si>
  <si>
    <r>
      <t>NC</t>
    </r>
    <r>
      <rPr>
        <b/>
        <vertAlign val="subscript"/>
        <sz val="11"/>
        <rFont val="Arial"/>
        <family val="2"/>
      </rPr>
      <t>Synth,t</t>
    </r>
    <phoneticPr fontId="22"/>
  </si>
  <si>
    <r>
      <t>M</t>
    </r>
    <r>
      <rPr>
        <b/>
        <vertAlign val="subscript"/>
        <sz val="11"/>
        <rFont val="Arial"/>
        <family val="2"/>
      </rPr>
      <t>Org,t</t>
    </r>
    <phoneticPr fontId="22"/>
  </si>
  <si>
    <r>
      <t>NC</t>
    </r>
    <r>
      <rPr>
        <b/>
        <vertAlign val="subscript"/>
        <sz val="11"/>
        <rFont val="Arial"/>
        <family val="2"/>
      </rPr>
      <t>Org,t</t>
    </r>
    <phoneticPr fontId="22"/>
  </si>
  <si>
    <r>
      <t>EF</t>
    </r>
    <r>
      <rPr>
        <b/>
        <vertAlign val="subscript"/>
        <sz val="11"/>
        <rFont val="Arial"/>
        <family val="2"/>
      </rPr>
      <t>Direct-N</t>
    </r>
    <phoneticPr fontId="22"/>
  </si>
  <si>
    <r>
      <t>GWP</t>
    </r>
    <r>
      <rPr>
        <b/>
        <vertAlign val="subscript"/>
        <sz val="11"/>
        <rFont val="Arial"/>
        <family val="2"/>
      </rPr>
      <t>N2O</t>
    </r>
    <phoneticPr fontId="22"/>
  </si>
  <si>
    <r>
      <t>Frac</t>
    </r>
    <r>
      <rPr>
        <b/>
        <vertAlign val="subscript"/>
        <sz val="11"/>
        <rFont val="Arial"/>
        <family val="2"/>
      </rPr>
      <t>GASF</t>
    </r>
    <phoneticPr fontId="22"/>
  </si>
  <si>
    <r>
      <t>Frac</t>
    </r>
    <r>
      <rPr>
        <b/>
        <vertAlign val="subscript"/>
        <sz val="11"/>
        <rFont val="Arial"/>
        <family val="2"/>
      </rPr>
      <t>GASM</t>
    </r>
    <phoneticPr fontId="22"/>
  </si>
  <si>
    <r>
      <t>EF</t>
    </r>
    <r>
      <rPr>
        <b/>
        <vertAlign val="subscript"/>
        <sz val="11"/>
        <rFont val="Arial"/>
        <family val="2"/>
      </rPr>
      <t>Nvolat</t>
    </r>
    <phoneticPr fontId="22"/>
  </si>
  <si>
    <r>
      <t>Frac</t>
    </r>
    <r>
      <rPr>
        <b/>
        <vertAlign val="subscript"/>
        <sz val="11"/>
        <rFont val="Arial"/>
        <family val="2"/>
      </rPr>
      <t>leach</t>
    </r>
    <phoneticPr fontId="22"/>
  </si>
  <si>
    <r>
      <t>EF</t>
    </r>
    <r>
      <rPr>
        <b/>
        <vertAlign val="subscript"/>
        <sz val="11"/>
        <rFont val="Arial"/>
        <family val="2"/>
      </rPr>
      <t>Nleach</t>
    </r>
    <phoneticPr fontId="22"/>
  </si>
  <si>
    <t>Net Calorific Value of Gas/Diesel oil</t>
  </si>
  <si>
    <t>Net Calorific Value of Motor Gasoline</t>
  </si>
  <si>
    <t>Net Calorific Value of Crude Oil</t>
  </si>
  <si>
    <t>GHG emission from Gas/Diesel Oil</t>
  </si>
  <si>
    <t>tCO2eq/TJ</t>
  </si>
  <si>
    <t>GHG emission from Motor Gasoline</t>
  </si>
  <si>
    <t>GHG emission from Crude Oil</t>
  </si>
  <si>
    <t>tCO2eq</t>
    <phoneticPr fontId="3"/>
  </si>
  <si>
    <r>
      <t>U</t>
    </r>
    <r>
      <rPr>
        <b/>
        <vertAlign val="subscript"/>
        <sz val="11"/>
        <rFont val="Arial"/>
        <family val="2"/>
      </rPr>
      <t>p=1</t>
    </r>
    <phoneticPr fontId="22"/>
  </si>
  <si>
    <r>
      <t>U</t>
    </r>
    <r>
      <rPr>
        <b/>
        <vertAlign val="subscript"/>
        <sz val="11"/>
        <rFont val="Arial"/>
        <family val="2"/>
      </rPr>
      <t>p=2</t>
    </r>
    <phoneticPr fontId="22"/>
  </si>
  <si>
    <t>Uncertainty of carbon stock loss in tree biomass</t>
    <phoneticPr fontId="22"/>
  </si>
  <si>
    <t>Uncertainty of carbon stock loss in nontree biomass</t>
    <phoneticPr fontId="22"/>
  </si>
  <si>
    <r>
      <t>GHG</t>
    </r>
    <r>
      <rPr>
        <b/>
        <vertAlign val="subscript"/>
        <sz val="11"/>
        <color rgb="FF000000"/>
        <rFont val="游ゴシック"/>
        <family val="2"/>
        <charset val="128"/>
      </rPr>
      <t>BURN</t>
    </r>
    <r>
      <rPr>
        <b/>
        <vertAlign val="subscript"/>
        <sz val="11"/>
        <color indexed="8"/>
        <rFont val="Arial"/>
        <family val="2"/>
      </rPr>
      <t>, t</t>
    </r>
    <phoneticPr fontId="22"/>
  </si>
  <si>
    <t>Project emissions due to biomass burning in year t</t>
    <phoneticPr fontId="22"/>
  </si>
  <si>
    <r>
      <t>A</t>
    </r>
    <r>
      <rPr>
        <b/>
        <vertAlign val="subscript"/>
        <sz val="11"/>
        <color rgb="FF000000"/>
        <rFont val="Arial"/>
        <family val="2"/>
      </rPr>
      <t>BURN</t>
    </r>
    <r>
      <rPr>
        <b/>
        <vertAlign val="subscript"/>
        <sz val="11"/>
        <color indexed="8"/>
        <rFont val="Arial"/>
        <family val="2"/>
      </rPr>
      <t>, t,i</t>
    </r>
    <phoneticPr fontId="22"/>
  </si>
  <si>
    <t>Area burned in the monitoring interval ending in year t in stratum i=1</t>
    <phoneticPr fontId="22"/>
  </si>
  <si>
    <t>Area burned in the monitoring interval ending in year t in stratum i=2</t>
  </si>
  <si>
    <t>Area burned in the monitoring interval ending in year t in stratum i=3</t>
  </si>
  <si>
    <t>Area burned in the monitoring interval ending in year t in stratum i=4</t>
  </si>
  <si>
    <t>Area burned in the monitoring interval ending in year t in stratum i=5</t>
  </si>
  <si>
    <t>Area burned in the monitoring interval ending in year t in stratum i=6</t>
  </si>
  <si>
    <t>Area burned in the monitoring interval ending in year t in stratum i=7</t>
  </si>
  <si>
    <t>Area burned in the monitoring interval ending in year t in stratum i=8</t>
  </si>
  <si>
    <t>Average aboveground biomass stock per hectare subject to burning in year t in stratum i=1</t>
    <phoneticPr fontId="22"/>
  </si>
  <si>
    <t>Average aboveground biomass stock per hectare subject to burning in year t in stratum i=2</t>
  </si>
  <si>
    <t>Average aboveground biomass stock per hectare subject to burning in year t in stratum i=3</t>
  </si>
  <si>
    <t>Average aboveground biomass stock per hectare subject to burning in year t in stratum i=4</t>
  </si>
  <si>
    <t>Average aboveground biomass stock per hectare subject to burning in year t in stratum i=5</t>
  </si>
  <si>
    <t>Average aboveground biomass stock per hectare subject to burning in year t in stratum i=6</t>
  </si>
  <si>
    <t>Average aboveground biomass stock per hectare subject to burning in year t in stratum i=7</t>
  </si>
  <si>
    <t>Average aboveground biomass stock per hectare subject to burning in year t in stratum i=8</t>
  </si>
  <si>
    <r>
      <t>GWP</t>
    </r>
    <r>
      <rPr>
        <b/>
        <vertAlign val="subscript"/>
        <sz val="11"/>
        <rFont val="Arial"/>
        <family val="2"/>
      </rPr>
      <t>CH4</t>
    </r>
    <phoneticPr fontId="22"/>
  </si>
  <si>
    <r>
      <t>EF</t>
    </r>
    <r>
      <rPr>
        <b/>
        <vertAlign val="subscript"/>
        <sz val="11"/>
        <rFont val="Arial"/>
        <family val="2"/>
      </rPr>
      <t>CH4</t>
    </r>
    <phoneticPr fontId="22"/>
  </si>
  <si>
    <r>
      <t>EF</t>
    </r>
    <r>
      <rPr>
        <b/>
        <vertAlign val="subscript"/>
        <sz val="11"/>
        <rFont val="Arial"/>
        <family val="2"/>
      </rPr>
      <t>N2O</t>
    </r>
    <phoneticPr fontId="22"/>
  </si>
  <si>
    <t>COMF</t>
    <phoneticPr fontId="22"/>
  </si>
  <si>
    <t>Global warming potential for CH4</t>
    <phoneticPr fontId="22"/>
  </si>
  <si>
    <t>Emission factor for CH4</t>
    <phoneticPr fontId="22"/>
  </si>
  <si>
    <t>Combustion factor</t>
    <phoneticPr fontId="22"/>
  </si>
  <si>
    <t>t/tdm burned</t>
    <phoneticPr fontId="22"/>
  </si>
  <si>
    <r>
      <t>GHG</t>
    </r>
    <r>
      <rPr>
        <b/>
        <vertAlign val="subscript"/>
        <sz val="11"/>
        <color rgb="FF000000"/>
        <rFont val="Arial"/>
        <family val="2"/>
      </rPr>
      <t>BURN</t>
    </r>
    <r>
      <rPr>
        <b/>
        <vertAlign val="subscript"/>
        <sz val="11"/>
        <color indexed="8"/>
        <rFont val="Arial"/>
        <family val="2"/>
      </rPr>
      <t>, t,i</t>
    </r>
    <phoneticPr fontId="22"/>
  </si>
  <si>
    <t>Project emissions due to biomass burning in year t in stratum i=1</t>
    <phoneticPr fontId="22"/>
  </si>
  <si>
    <t>Project emissions due to biomass burning in year t in stratum i=2</t>
  </si>
  <si>
    <t>Project emissions due to biomass burning in year t in stratum i=3</t>
  </si>
  <si>
    <t>Project emissions due to biomass burning in year t in stratum i=4</t>
  </si>
  <si>
    <t>Project emissions due to biomass burning in year t in stratum i=5</t>
  </si>
  <si>
    <t>Project emissions due to biomass burning in year t in stratum i=6</t>
  </si>
  <si>
    <t>Project emissions due to biomass burning in year t in stratum i=7</t>
  </si>
  <si>
    <t>Project emissions due to biomass burning in year t in stratum i=8</t>
  </si>
  <si>
    <t>Input on "PMS(calc_process_biomass)" sheet</t>
    <phoneticPr fontId="22"/>
  </si>
  <si>
    <r>
      <t>A</t>
    </r>
    <r>
      <rPr>
        <vertAlign val="subscript"/>
        <sz val="14"/>
        <color theme="1"/>
        <rFont val="Arial"/>
        <family val="2"/>
      </rPr>
      <t>i</t>
    </r>
    <phoneticPr fontId="3"/>
  </si>
  <si>
    <t>Input on "PMS(calc_process_Clost)" sheet</t>
    <phoneticPr fontId="22"/>
  </si>
  <si>
    <t>Input on "PMS(calc_process_Burn)" sheet</t>
    <phoneticPr fontId="22"/>
  </si>
  <si>
    <t>Input on "PMS(calc_process_fert)" sheet</t>
    <phoneticPr fontId="22"/>
  </si>
  <si>
    <t>Input on "PMS(calc_process_fuel)" sheet</t>
  </si>
  <si>
    <t>Input on "PMS(calc_process_fuel)" sheet</t>
    <phoneticPr fontId="22"/>
  </si>
  <si>
    <t>Input on "PMS(calc_process_DE)" sheet</t>
    <phoneticPr fontId="22"/>
  </si>
  <si>
    <t>Input on "PMS(calc_process_fert)" sheet and "PMS(calc_process_Burn)" sheet</t>
    <phoneticPr fontId="22"/>
  </si>
  <si>
    <t>Input on "PMS(calc_process_biomass)" sheet and "PMS(calc_process_Clost)" sheet</t>
    <phoneticPr fontId="22"/>
  </si>
  <si>
    <t xml:space="preserve">*For the ex-ante estimation of carbon stock change in tree biomass, annual change is estimated based on growth models </t>
    <phoneticPr fontId="22"/>
  </si>
  <si>
    <r>
      <t>A</t>
    </r>
    <r>
      <rPr>
        <vertAlign val="subscript"/>
        <sz val="14"/>
        <color theme="1"/>
        <rFont val="Arial"/>
        <family val="2"/>
      </rPr>
      <t>wood</t>
    </r>
    <phoneticPr fontId="3"/>
  </si>
  <si>
    <r>
      <t>A</t>
    </r>
    <r>
      <rPr>
        <vertAlign val="subscript"/>
        <sz val="14"/>
        <color theme="1"/>
        <rFont val="Arial"/>
        <family val="2"/>
      </rPr>
      <t>agri</t>
    </r>
    <phoneticPr fontId="3"/>
  </si>
  <si>
    <t>Land within a project area where the wood collection activity is taking place</t>
    <phoneticPr fontId="22"/>
  </si>
  <si>
    <t>This factor is determined by credible estimations or a representative survey.</t>
    <phoneticPr fontId="22"/>
  </si>
  <si>
    <t>tN2O/tdm burned</t>
    <phoneticPr fontId="22"/>
  </si>
  <si>
    <t>tCH4/tdm  burned</t>
    <phoneticPr fontId="22"/>
  </si>
  <si>
    <r>
      <t>CF</t>
    </r>
    <r>
      <rPr>
        <vertAlign val="subscript"/>
        <sz val="11"/>
        <color theme="1"/>
        <rFont val="Arial"/>
        <family val="2"/>
      </rPr>
      <t>NONTREE</t>
    </r>
    <phoneticPr fontId="3"/>
  </si>
  <si>
    <t>Carbon fraction of tree biomass in dry weight basis</t>
    <phoneticPr fontId="22"/>
  </si>
  <si>
    <t>Input on  "PMS(calc_process_Clost)" sheet</t>
    <phoneticPr fontId="22"/>
  </si>
  <si>
    <r>
      <t>CF</t>
    </r>
    <r>
      <rPr>
        <vertAlign val="subscript"/>
        <sz val="14"/>
        <color theme="1"/>
        <rFont val="Arial"/>
        <family val="2"/>
      </rPr>
      <t>NONTREE</t>
    </r>
    <phoneticPr fontId="3"/>
  </si>
  <si>
    <r>
      <t>B</t>
    </r>
    <r>
      <rPr>
        <vertAlign val="subscript"/>
        <sz val="14"/>
        <color theme="1"/>
        <rFont val="Arial"/>
        <family val="2"/>
      </rPr>
      <t>ABG,t,i</t>
    </r>
    <phoneticPr fontId="3"/>
  </si>
  <si>
    <t>Aboveground tree biomass per hectare in stratum I in year t</t>
    <phoneticPr fontId="3"/>
  </si>
  <si>
    <r>
      <t>A</t>
    </r>
    <r>
      <rPr>
        <vertAlign val="subscript"/>
        <sz val="14"/>
        <color theme="1"/>
        <rFont val="Arial"/>
        <family val="2"/>
      </rPr>
      <t>LOST,t,i</t>
    </r>
    <phoneticPr fontId="22"/>
  </si>
  <si>
    <t xml:space="preserve"> Area of stratum i where carbon stocks are lost in year t</t>
    <phoneticPr fontId="22"/>
  </si>
  <si>
    <t>TJ/t</t>
    <phoneticPr fontId="3"/>
  </si>
  <si>
    <t>TJ /t</t>
    <phoneticPr fontId="22"/>
  </si>
  <si>
    <t>Uncertainty in cumulative removals through year t
K=6</t>
  </si>
  <si>
    <t>Uncertainty in cumulative removals through year t
K=7</t>
  </si>
  <si>
    <t>Uncertainty in cumulative removals through year t
K=8</t>
  </si>
  <si>
    <t>Uncertainty in cumulative removals through year t
K=9</t>
  </si>
  <si>
    <t>Uncertainty in cumulative removals through year t
K=10</t>
  </si>
  <si>
    <t>Carbon stock change in the monitoring interval ending 
in year t
K=6</t>
  </si>
  <si>
    <t>Carbon stock change in the monitoring interval ending 
in year t
K=7</t>
  </si>
  <si>
    <t>Carbon stock change in the monitoring interval ending 
in year t
K=8</t>
  </si>
  <si>
    <t>Carbon stock change in the monitoring interval ending 
in year t
K=9</t>
  </si>
  <si>
    <t>Carbon stock change in the monitoring interval ending 
in year t
K=10</t>
  </si>
  <si>
    <r>
      <t>Σ</t>
    </r>
    <r>
      <rPr>
        <b/>
        <sz val="11"/>
        <rFont val="Arial"/>
        <family val="2"/>
      </rPr>
      <t>C</t>
    </r>
    <r>
      <rPr>
        <b/>
        <vertAlign val="subscript"/>
        <sz val="11"/>
        <rFont val="Arial"/>
        <family val="2"/>
      </rPr>
      <t>TREE,PJ,t</t>
    </r>
    <r>
      <rPr>
        <b/>
        <vertAlign val="subscript"/>
        <sz val="11"/>
        <rFont val="游ゴシック"/>
        <family val="2"/>
        <charset val="128"/>
      </rPr>
      <t>,i</t>
    </r>
    <phoneticPr fontId="22"/>
  </si>
  <si>
    <r>
      <t>ΣC</t>
    </r>
    <r>
      <rPr>
        <b/>
        <vertAlign val="subscript"/>
        <sz val="11"/>
        <rFont val="Arial"/>
        <family val="2"/>
      </rPr>
      <t>ABG,PJ,t</t>
    </r>
    <r>
      <rPr>
        <b/>
        <vertAlign val="subscript"/>
        <sz val="11"/>
        <rFont val="游ゴシック"/>
        <family val="2"/>
        <charset val="128"/>
      </rPr>
      <t>,i</t>
    </r>
    <phoneticPr fontId="22"/>
  </si>
  <si>
    <r>
      <t>ΣC</t>
    </r>
    <r>
      <rPr>
        <b/>
        <vertAlign val="subscript"/>
        <sz val="11"/>
        <rFont val="Arial"/>
        <family val="2"/>
      </rPr>
      <t>BLG,PJ,t</t>
    </r>
    <r>
      <rPr>
        <b/>
        <vertAlign val="subscript"/>
        <sz val="11"/>
        <rFont val="游ゴシック"/>
        <family val="2"/>
        <charset val="128"/>
      </rPr>
      <t>,i</t>
    </r>
    <phoneticPr fontId="22"/>
  </si>
  <si>
    <r>
      <t>ΣΔ</t>
    </r>
    <r>
      <rPr>
        <b/>
        <sz val="11"/>
        <rFont val="Arial"/>
        <family val="2"/>
      </rPr>
      <t>C</t>
    </r>
    <r>
      <rPr>
        <b/>
        <vertAlign val="subscript"/>
        <sz val="11"/>
        <rFont val="Arial"/>
        <family val="2"/>
      </rPr>
      <t>TREE,PJ,t</t>
    </r>
    <r>
      <rPr>
        <b/>
        <vertAlign val="subscript"/>
        <sz val="11"/>
        <rFont val="游ゴシック"/>
        <family val="2"/>
        <charset val="128"/>
      </rPr>
      <t>,k</t>
    </r>
    <phoneticPr fontId="22"/>
  </si>
  <si>
    <t xml:space="preserve">Carbon stock loss in aboveground biomass in stratum i=1 in year t </t>
    <phoneticPr fontId="22"/>
  </si>
  <si>
    <t>Carbon stock loss in aboveground biomass in stratum i=2 in year t</t>
  </si>
  <si>
    <t>Carbon stock loss in aboveground biomass in stratum i=3 in year t</t>
  </si>
  <si>
    <t>Carbon stock loss in aboveground biomass in stratum i=4 in year t</t>
  </si>
  <si>
    <t>Carbon stock loss in aboveground biomass in stratum i=5 in year t</t>
  </si>
  <si>
    <t>Carbon stock loss in aboveground biomass in stratum i=6 in year t</t>
  </si>
  <si>
    <t>Carbon stock loss in aboveground biomass in stratum i=7 in year t</t>
  </si>
  <si>
    <t>Carbon stock loss in aboveground biomass in stratum i=8 in year t</t>
  </si>
  <si>
    <r>
      <t>B</t>
    </r>
    <r>
      <rPr>
        <b/>
        <vertAlign val="subscript"/>
        <sz val="11"/>
        <color theme="1"/>
        <rFont val="Arial"/>
        <family val="2"/>
      </rPr>
      <t>ABG_BURN,t,i</t>
    </r>
    <phoneticPr fontId="3"/>
  </si>
  <si>
    <r>
      <t>UNC</t>
    </r>
    <r>
      <rPr>
        <vertAlign val="subscript"/>
        <sz val="14"/>
        <color theme="1"/>
        <rFont val="Arial"/>
        <family val="2"/>
      </rPr>
      <t>PJ,t</t>
    </r>
    <phoneticPr fontId="3"/>
  </si>
  <si>
    <t>Calculated data</t>
    <phoneticPr fontId="22"/>
  </si>
  <si>
    <r>
      <t>UNC</t>
    </r>
    <r>
      <rPr>
        <vertAlign val="subscript"/>
        <sz val="14"/>
        <color theme="1"/>
        <rFont val="Arial"/>
        <family val="2"/>
      </rPr>
      <t>LOST,t</t>
    </r>
    <phoneticPr fontId="3"/>
  </si>
  <si>
    <t>Carbon stock loss uncertainty at year t</t>
    <phoneticPr fontId="22"/>
  </si>
  <si>
    <t>Uncertainty in cumulative removals through year t</t>
    <phoneticPr fontId="22"/>
  </si>
  <si>
    <r>
      <t>U</t>
    </r>
    <r>
      <rPr>
        <vertAlign val="subscript"/>
        <sz val="14"/>
        <color theme="1"/>
        <rFont val="Arial"/>
        <family val="2"/>
      </rPr>
      <t>P</t>
    </r>
    <phoneticPr fontId="3"/>
  </si>
  <si>
    <r>
      <t>C</t>
    </r>
    <r>
      <rPr>
        <vertAlign val="subscript"/>
        <sz val="14"/>
        <color theme="1"/>
        <rFont val="Arial"/>
        <family val="2"/>
      </rPr>
      <t>P</t>
    </r>
    <phoneticPr fontId="3"/>
  </si>
  <si>
    <t>Once every year when carbon stock loss occurs</t>
    <phoneticPr fontId="22"/>
  </si>
  <si>
    <t>Published data or survey</t>
    <phoneticPr fontId="22"/>
  </si>
  <si>
    <t xml:space="preserve">2006 IPCC Guidelines
Table 4.3 of Ch. 4 Vol. 4 </t>
    <phoneticPr fontId="22"/>
  </si>
  <si>
    <t xml:space="preserve">2006 IPCC Guidelines
Table 2.5 of Ch.2 Vol. 4 </t>
    <phoneticPr fontId="22"/>
  </si>
  <si>
    <t xml:space="preserve">2006 IPCC Guidelines
Table 2.6 of Ch.2 Vol. 4 </t>
    <phoneticPr fontId="22"/>
  </si>
  <si>
    <t xml:space="preserve">Peer-reviewed thesis or other scientific evidence including 2006 IPCC Guidelines Table 4.4 of Ch. 4 Vol. 4 </t>
    <phoneticPr fontId="3"/>
  </si>
  <si>
    <t>If it is not known where the activity will be displaced to, the CO2-stock is the average stock of tree biomass of a natural forest in the region or in the Philippines.</t>
    <phoneticPr fontId="3"/>
  </si>
  <si>
    <t>OPTION A or OPTION C</t>
    <phoneticPr fontId="3"/>
  </si>
  <si>
    <t>Uncertainty (expressed as 90 percent confidence interval as a fraction of the mean) in carbon stock estimate of pool p</t>
    <phoneticPr fontId="22"/>
  </si>
  <si>
    <t>Carbon stock estimate of pool p</t>
    <phoneticPr fontId="22"/>
  </si>
  <si>
    <r>
      <t>Δ</t>
    </r>
    <r>
      <rPr>
        <b/>
        <sz val="11"/>
        <rFont val="Arial"/>
        <family val="2"/>
      </rPr>
      <t>C</t>
    </r>
    <r>
      <rPr>
        <b/>
        <vertAlign val="subscript"/>
        <sz val="11"/>
        <rFont val="Arial"/>
        <family val="2"/>
      </rPr>
      <t>TREE,PJ,t</t>
    </r>
    <r>
      <rPr>
        <b/>
        <vertAlign val="subscript"/>
        <sz val="11"/>
        <rFont val="Arial"/>
        <family val="3"/>
      </rPr>
      <t>,k</t>
    </r>
    <phoneticPr fontId="22"/>
  </si>
  <si>
    <t>Average stock of tree biomass on the area where the livestock activity will be displaced to.</t>
  </si>
  <si>
    <r>
      <t>CO</t>
    </r>
    <r>
      <rPr>
        <b/>
        <vertAlign val="subscript"/>
        <sz val="14"/>
        <color indexed="9"/>
        <rFont val="Arial"/>
        <family val="2"/>
      </rPr>
      <t>2</t>
    </r>
    <r>
      <rPr>
        <b/>
        <sz val="14"/>
        <color indexed="9"/>
        <rFont val="Arial"/>
        <family val="2"/>
      </rPr>
      <t xml:space="preserve"> emission removals to be credited</t>
    </r>
  </si>
  <si>
    <t>From 1(Monitoring start year) to number of monitoring tree biomass during the project k=1</t>
  </si>
  <si>
    <t>From 1(Monitoring start year) to number of monitoring tree biomass during the project k=2</t>
  </si>
  <si>
    <t>From 1(Monitoring start year) to number of monitoring tree biomass during the project k=3</t>
  </si>
  <si>
    <t>From 1(Monitoring start year) to number of monitoring tree biomass during the project k=4</t>
  </si>
  <si>
    <t>From 1(Monitoring start year) to number of monitoring tree biomass during the project k=5</t>
  </si>
  <si>
    <t>From 1(Monitoring start year) to number of monitoring tree biomass during the project k=6</t>
  </si>
  <si>
    <t>From 1(Monitoring start year) to number of monitoring tree biomass during the project k=7</t>
  </si>
  <si>
    <t>From 1(Monitoring start year) to number of monitoring tree biomass during the project k=8</t>
  </si>
  <si>
    <t>From 1(Monitoring start year) to number of monitoring tree biomass during the project k=9</t>
  </si>
  <si>
    <t>From 1(Monitoring start year) to number of monitoring tree biomass during the project k=10</t>
  </si>
  <si>
    <r>
      <t>NC</t>
    </r>
    <r>
      <rPr>
        <vertAlign val="subscript"/>
        <sz val="14"/>
        <color theme="1"/>
        <rFont val="Arial"/>
        <family val="2"/>
      </rPr>
      <t>Synth,t</t>
    </r>
    <phoneticPr fontId="22"/>
  </si>
  <si>
    <t>Calculation based on the sampling error for estimating carbon stock in tree biomass</t>
    <phoneticPr fontId="22"/>
  </si>
  <si>
    <t>Calculation based on the sampling error for estimating carbon stock loss</t>
    <phoneticPr fontId="22"/>
  </si>
  <si>
    <t>Calculation based on the sampling error for estimating carbon stock loss in pool p</t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</si>
  <si>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k=1</t>
    </r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</si>
  <si>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k=2</t>
    </r>
    <phoneticPr fontId="22"/>
  </si>
  <si>
    <t>Carbon stock in tree biomass in year t-xk
k=3</t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</si>
  <si>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k=4</t>
    </r>
    <phoneticPr fontId="22"/>
  </si>
  <si>
    <t>Carbon stock in tree biomass in year t-xk
k=5</t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</si>
  <si>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k=6</t>
    </r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</si>
  <si>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k=7</t>
    </r>
    <phoneticPr fontId="22"/>
  </si>
  <si>
    <r>
      <t>Carbon stock in tree biomass in</t>
    </r>
    <r>
      <rPr>
        <strike/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year t-xk
k=8</t>
    </r>
    <phoneticPr fontId="22"/>
  </si>
  <si>
    <t>Carbon stock in tree biomass in year t-xk
k=9</t>
    <phoneticPr fontId="22"/>
  </si>
  <si>
    <t>Carbon stock in tree biomass in year t-xk
k=10</t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</si>
</sst>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);[Red]\(#,##0\)"/>
    <numFmt numFmtId="177" formatCode="#,##0.00_);[Red]\(#,##0.00\)"/>
    <numFmt numFmtId="178" formatCode="#,##0.0_);[Red]\(#,##0.0\)"/>
    <numFmt numFmtId="179" formatCode="#,##0.000_);[Red]\(#,##0.000\)"/>
    <numFmt numFmtId="180" formatCode="0_ "/>
    <numFmt numFmtId="181" formatCode="0.0"/>
  </numFmts>
  <fonts count="4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Arial"/>
      <family val="2"/>
    </font>
    <font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0"/>
      <color indexed="9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b/>
      <sz val="14"/>
      <color indexed="8"/>
      <name val="Arial"/>
      <family val="2"/>
    </font>
    <font>
      <b/>
      <i/>
      <sz val="14"/>
      <color indexed="8"/>
      <name val="Arial"/>
      <family val="2"/>
    </font>
    <font>
      <b/>
      <vertAlign val="subscript"/>
      <sz val="14"/>
      <color indexed="8"/>
      <name val="Arial"/>
      <family val="2"/>
    </font>
    <font>
      <sz val="12"/>
      <color indexed="8"/>
      <name val="Arial"/>
      <family val="2"/>
    </font>
    <font>
      <sz val="14"/>
      <color indexed="8"/>
      <name val="Arial"/>
      <family val="2"/>
    </font>
    <font>
      <b/>
      <vertAlign val="subscript"/>
      <sz val="14"/>
      <color indexed="9"/>
      <name val="Arial"/>
      <family val="2"/>
    </font>
    <font>
      <vertAlign val="subscript"/>
      <sz val="14"/>
      <color indexed="8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Arial"/>
      <family val="2"/>
    </font>
    <font>
      <i/>
      <sz val="14"/>
      <color theme="1"/>
      <name val="Arial"/>
      <family val="2"/>
    </font>
    <font>
      <sz val="14"/>
      <color rgb="FF00000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vertAlign val="subscript"/>
      <sz val="14"/>
      <color theme="1"/>
      <name val="Arial"/>
      <family val="2"/>
    </font>
    <font>
      <vertAlign val="subscript"/>
      <sz val="11"/>
      <color rgb="FF000000"/>
      <name val="Arial"/>
      <family val="2"/>
    </font>
    <font>
      <vertAlign val="subscript"/>
      <sz val="11"/>
      <color rgb="FF000000"/>
      <name val="游ゴシック"/>
      <family val="2"/>
      <charset val="128"/>
    </font>
    <font>
      <b/>
      <vertAlign val="subscript"/>
      <sz val="11"/>
      <name val="Arial"/>
      <family val="2"/>
    </font>
    <font>
      <b/>
      <vertAlign val="subscript"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sz val="11"/>
      <name val="Arial"/>
      <family val="2"/>
      <charset val="161"/>
    </font>
    <font>
      <sz val="11"/>
      <color rgb="FFFF0000"/>
      <name val="Arial"/>
      <family val="2"/>
    </font>
    <font>
      <b/>
      <sz val="11"/>
      <color theme="0"/>
      <name val="Arial"/>
      <family val="2"/>
    </font>
    <font>
      <sz val="11"/>
      <color indexed="9"/>
      <name val="Arial"/>
      <family val="2"/>
    </font>
    <font>
      <b/>
      <vertAlign val="subscript"/>
      <sz val="11"/>
      <name val="ＭＳ Ｐゴシック"/>
      <family val="3"/>
      <charset val="128"/>
    </font>
    <font>
      <b/>
      <vertAlign val="subscript"/>
      <sz val="11"/>
      <color rgb="FF000000"/>
      <name val="游ゴシック"/>
      <family val="2"/>
      <charset val="128"/>
    </font>
    <font>
      <b/>
      <vertAlign val="subscript"/>
      <sz val="11"/>
      <color indexed="8"/>
      <name val="Arial"/>
      <family val="2"/>
    </font>
    <font>
      <b/>
      <vertAlign val="subscript"/>
      <sz val="11"/>
      <color rgb="FF000000"/>
      <name val="Arial"/>
      <family val="2"/>
    </font>
    <font>
      <b/>
      <vertAlign val="subscript"/>
      <sz val="11"/>
      <name val="游ゴシック"/>
      <family val="2"/>
      <charset val="128"/>
    </font>
    <font>
      <b/>
      <vertAlign val="subscript"/>
      <sz val="11"/>
      <name val="Arial"/>
      <family val="3"/>
    </font>
    <font>
      <strike/>
      <sz val="11"/>
      <color rgb="FFFF0000"/>
      <name val="Arial"/>
      <family val="2"/>
    </font>
    <font>
      <sz val="1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rgb="FFFF0000"/>
      </left>
      <right style="thin">
        <color indexed="23"/>
      </right>
      <top style="medium">
        <color rgb="FFFF0000"/>
      </top>
      <bottom style="medium">
        <color rgb="FFFF000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23"/>
      </left>
      <right/>
      <top style="medium">
        <color rgb="FFFF0000"/>
      </top>
      <bottom style="medium">
        <color rgb="FFFF0000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/>
      <top style="thin">
        <color indexed="64"/>
      </top>
      <bottom style="thin">
        <color theme="1" tint="0.34998626667073579"/>
      </bottom>
      <diagonal/>
    </border>
    <border>
      <left/>
      <right/>
      <top style="thin">
        <color indexed="64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1" fillId="2" borderId="0" applyNumberFormat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21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38" fontId="4" fillId="0" borderId="0" xfId="2" applyFont="1">
      <alignment vertical="center"/>
    </xf>
    <xf numFmtId="0" fontId="4" fillId="0" borderId="0" xfId="0" applyFont="1" applyAlignment="1">
      <alignment horizontal="left" vertical="center" wrapText="1"/>
    </xf>
    <xf numFmtId="0" fontId="10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>
      <alignment vertical="center"/>
    </xf>
    <xf numFmtId="0" fontId="13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7" fillId="3" borderId="0" xfId="0" applyFont="1" applyFill="1" applyAlignment="1">
      <alignment horizontal="right" vertical="center"/>
    </xf>
    <xf numFmtId="0" fontId="17" fillId="0" borderId="3" xfId="0" applyFont="1" applyBorder="1">
      <alignment vertical="center"/>
    </xf>
    <xf numFmtId="0" fontId="4" fillId="4" borderId="3" xfId="0" applyFont="1" applyFill="1" applyBorder="1">
      <alignment vertical="center"/>
    </xf>
    <xf numFmtId="0" fontId="7" fillId="4" borderId="3" xfId="0" applyFont="1" applyFill="1" applyBorder="1">
      <alignment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shrinkToFit="1"/>
    </xf>
    <xf numFmtId="0" fontId="4" fillId="6" borderId="3" xfId="0" applyFont="1" applyFill="1" applyBorder="1">
      <alignment vertical="center"/>
    </xf>
    <xf numFmtId="0" fontId="9" fillId="0" borderId="3" xfId="0" applyFont="1" applyBorder="1">
      <alignment vertical="center"/>
    </xf>
    <xf numFmtId="0" fontId="7" fillId="4" borderId="7" xfId="0" applyFont="1" applyFill="1" applyBorder="1">
      <alignment vertical="center"/>
    </xf>
    <xf numFmtId="0" fontId="4" fillId="4" borderId="8" xfId="0" applyFont="1" applyFill="1" applyBorder="1">
      <alignment vertical="center"/>
    </xf>
    <xf numFmtId="0" fontId="4" fillId="4" borderId="9" xfId="0" applyFont="1" applyFill="1" applyBorder="1">
      <alignment vertical="center"/>
    </xf>
    <xf numFmtId="0" fontId="4" fillId="6" borderId="9" xfId="0" applyFont="1" applyFill="1" applyBorder="1">
      <alignment vertical="center"/>
    </xf>
    <xf numFmtId="0" fontId="4" fillId="6" borderId="7" xfId="0" applyFont="1" applyFill="1" applyBorder="1">
      <alignment vertical="center"/>
    </xf>
    <xf numFmtId="0" fontId="11" fillId="4" borderId="1" xfId="0" applyFont="1" applyFill="1" applyBorder="1" applyAlignment="1">
      <alignment horizontal="center" vertical="center" wrapText="1"/>
    </xf>
    <xf numFmtId="0" fontId="7" fillId="4" borderId="9" xfId="0" applyFont="1" applyFill="1" applyBorder="1">
      <alignment vertical="center"/>
    </xf>
    <xf numFmtId="0" fontId="4" fillId="6" borderId="11" xfId="0" applyFont="1" applyFill="1" applyBorder="1">
      <alignment vertical="center"/>
    </xf>
    <xf numFmtId="0" fontId="4" fillId="8" borderId="10" xfId="0" applyFont="1" applyFill="1" applyBorder="1">
      <alignment vertical="center"/>
    </xf>
    <xf numFmtId="0" fontId="5" fillId="8" borderId="5" xfId="0" applyFont="1" applyFill="1" applyBorder="1">
      <alignment vertical="center"/>
    </xf>
    <xf numFmtId="0" fontId="5" fillId="8" borderId="6" xfId="0" applyFont="1" applyFill="1" applyBorder="1">
      <alignment vertical="center"/>
    </xf>
    <xf numFmtId="0" fontId="4" fillId="8" borderId="14" xfId="0" applyFont="1" applyFill="1" applyBorder="1">
      <alignment vertical="center"/>
    </xf>
    <xf numFmtId="0" fontId="23" fillId="5" borderId="15" xfId="0" applyFont="1" applyFill="1" applyBorder="1">
      <alignment vertical="center"/>
    </xf>
    <xf numFmtId="0" fontId="26" fillId="4" borderId="3" xfId="0" applyFont="1" applyFill="1" applyBorder="1">
      <alignment vertical="center"/>
    </xf>
    <xf numFmtId="0" fontId="26" fillId="0" borderId="0" xfId="0" applyFont="1">
      <alignment vertical="center"/>
    </xf>
    <xf numFmtId="0" fontId="27" fillId="4" borderId="3" xfId="0" applyFont="1" applyFill="1" applyBorder="1" applyAlignment="1">
      <alignment vertical="center" wrapText="1"/>
    </xf>
    <xf numFmtId="0" fontId="29" fillId="5" borderId="3" xfId="0" applyFont="1" applyFill="1" applyBorder="1" applyAlignment="1">
      <alignment horizontal="left" vertical="center"/>
    </xf>
    <xf numFmtId="0" fontId="30" fillId="0" borderId="0" xfId="0" applyFont="1">
      <alignment vertical="center"/>
    </xf>
    <xf numFmtId="0" fontId="9" fillId="5" borderId="3" xfId="0" applyFont="1" applyFill="1" applyBorder="1" applyAlignment="1">
      <alignment horizontal="left" vertical="center" wrapText="1"/>
    </xf>
    <xf numFmtId="0" fontId="30" fillId="5" borderId="3" xfId="0" applyFont="1" applyFill="1" applyBorder="1" applyAlignment="1">
      <alignment horizontal="left" vertical="center" wrapText="1"/>
    </xf>
    <xf numFmtId="177" fontId="9" fillId="0" borderId="3" xfId="2" applyNumberFormat="1" applyFont="1" applyBorder="1" applyProtection="1">
      <alignment vertical="center"/>
      <protection locked="0"/>
    </xf>
    <xf numFmtId="0" fontId="4" fillId="6" borderId="10" xfId="0" applyFont="1" applyFill="1" applyBorder="1">
      <alignment vertical="center"/>
    </xf>
    <xf numFmtId="0" fontId="26" fillId="5" borderId="1" xfId="0" applyFont="1" applyFill="1" applyBorder="1">
      <alignment vertical="center"/>
    </xf>
    <xf numFmtId="0" fontId="26" fillId="5" borderId="15" xfId="0" applyFont="1" applyFill="1" applyBorder="1">
      <alignment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>
      <alignment vertical="center"/>
    </xf>
    <xf numFmtId="0" fontId="7" fillId="4" borderId="8" xfId="0" applyFont="1" applyFill="1" applyBorder="1" applyAlignment="1">
      <alignment horizontal="center" vertical="center"/>
    </xf>
    <xf numFmtId="0" fontId="30" fillId="0" borderId="15" xfId="0" applyFont="1" applyBorder="1">
      <alignment vertical="center"/>
    </xf>
    <xf numFmtId="0" fontId="4" fillId="7" borderId="6" xfId="0" applyFont="1" applyFill="1" applyBorder="1" applyAlignment="1">
      <alignment horizontal="right" vertical="center"/>
    </xf>
    <xf numFmtId="0" fontId="4" fillId="7" borderId="3" xfId="0" applyFont="1" applyFill="1" applyBorder="1" applyAlignment="1">
      <alignment horizontal="right" vertical="center"/>
    </xf>
    <xf numFmtId="0" fontId="4" fillId="7" borderId="3" xfId="0" applyFont="1" applyFill="1" applyBorder="1" applyAlignment="1">
      <alignment horizontal="left" vertical="center"/>
    </xf>
    <xf numFmtId="0" fontId="4" fillId="8" borderId="11" xfId="0" applyFont="1" applyFill="1" applyBorder="1">
      <alignment vertical="center"/>
    </xf>
    <xf numFmtId="0" fontId="4" fillId="8" borderId="12" xfId="0" applyFont="1" applyFill="1" applyBorder="1">
      <alignment vertical="center"/>
    </xf>
    <xf numFmtId="0" fontId="5" fillId="8" borderId="12" xfId="0" applyFont="1" applyFill="1" applyBorder="1">
      <alignment vertical="center"/>
    </xf>
    <xf numFmtId="0" fontId="5" fillId="8" borderId="13" xfId="0" applyFont="1" applyFill="1" applyBorder="1">
      <alignment vertical="center"/>
    </xf>
    <xf numFmtId="0" fontId="4" fillId="8" borderId="13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4" fillId="8" borderId="5" xfId="0" applyFont="1" applyFill="1" applyBorder="1">
      <alignment vertical="center"/>
    </xf>
    <xf numFmtId="0" fontId="4" fillId="8" borderId="6" xfId="0" applyFont="1" applyFill="1" applyBorder="1">
      <alignment vertical="center"/>
    </xf>
    <xf numFmtId="0" fontId="37" fillId="5" borderId="3" xfId="0" applyFont="1" applyFill="1" applyBorder="1" applyAlignment="1">
      <alignment horizontal="left" vertical="center"/>
    </xf>
    <xf numFmtId="0" fontId="27" fillId="4" borderId="4" xfId="0" applyFont="1" applyFill="1" applyBorder="1" applyAlignment="1">
      <alignment vertical="center" wrapText="1"/>
    </xf>
    <xf numFmtId="0" fontId="30" fillId="0" borderId="3" xfId="0" applyFont="1" applyBorder="1">
      <alignment vertical="center"/>
    </xf>
    <xf numFmtId="0" fontId="11" fillId="4" borderId="15" xfId="0" applyFont="1" applyFill="1" applyBorder="1" applyAlignment="1">
      <alignment horizontal="center" vertical="center"/>
    </xf>
    <xf numFmtId="0" fontId="18" fillId="5" borderId="15" xfId="0" applyFont="1" applyFill="1" applyBorder="1">
      <alignment vertical="center"/>
    </xf>
    <xf numFmtId="0" fontId="18" fillId="0" borderId="0" xfId="0" applyFont="1" applyAlignment="1">
      <alignment horizontal="center" vertical="center"/>
    </xf>
    <xf numFmtId="176" fontId="38" fillId="0" borderId="3" xfId="2" applyNumberFormat="1" applyFont="1" applyBorder="1" applyProtection="1">
      <alignment vertical="center"/>
      <protection locked="0"/>
    </xf>
    <xf numFmtId="3" fontId="4" fillId="7" borderId="6" xfId="0" applyNumberFormat="1" applyFont="1" applyFill="1" applyBorder="1" applyAlignment="1">
      <alignment horizontal="right" vertical="center"/>
    </xf>
    <xf numFmtId="0" fontId="18" fillId="5" borderId="15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right" vertical="center"/>
    </xf>
    <xf numFmtId="0" fontId="28" fillId="5" borderId="3" xfId="0" applyFont="1" applyFill="1" applyBorder="1">
      <alignment vertical="center"/>
    </xf>
    <xf numFmtId="0" fontId="9" fillId="5" borderId="3" xfId="0" applyFont="1" applyFill="1" applyBorder="1" applyAlignment="1">
      <alignment vertical="center" wrapText="1"/>
    </xf>
    <xf numFmtId="0" fontId="9" fillId="5" borderId="7" xfId="0" applyFont="1" applyFill="1" applyBorder="1" applyAlignment="1">
      <alignment horizontal="left" vertical="center" wrapText="1"/>
    </xf>
    <xf numFmtId="0" fontId="27" fillId="4" borderId="15" xfId="0" applyFont="1" applyFill="1" applyBorder="1" applyAlignment="1">
      <alignment vertical="center" wrapText="1"/>
    </xf>
    <xf numFmtId="0" fontId="9" fillId="5" borderId="15" xfId="0" applyFont="1" applyFill="1" applyBorder="1" applyAlignment="1">
      <alignment horizontal="left" vertical="center" wrapText="1"/>
    </xf>
    <xf numFmtId="0" fontId="9" fillId="0" borderId="15" xfId="0" applyFont="1" applyBorder="1" applyProtection="1">
      <alignment vertical="center"/>
      <protection locked="0"/>
    </xf>
    <xf numFmtId="0" fontId="30" fillId="0" borderId="0" xfId="0" applyFont="1" applyAlignment="1">
      <alignment vertical="center" wrapText="1"/>
    </xf>
    <xf numFmtId="0" fontId="26" fillId="5" borderId="16" xfId="0" applyFont="1" applyFill="1" applyBorder="1">
      <alignment vertical="center"/>
    </xf>
    <xf numFmtId="0" fontId="9" fillId="5" borderId="4" xfId="0" applyFont="1" applyFill="1" applyBorder="1" applyAlignment="1">
      <alignment horizontal="left" vertical="center" wrapText="1"/>
    </xf>
    <xf numFmtId="177" fontId="9" fillId="0" borderId="4" xfId="2" applyNumberFormat="1" applyFont="1" applyBorder="1" applyProtection="1">
      <alignment vertical="center"/>
      <protection locked="0"/>
    </xf>
    <xf numFmtId="0" fontId="30" fillId="5" borderId="15" xfId="0" applyFont="1" applyFill="1" applyBorder="1">
      <alignment vertical="center"/>
    </xf>
    <xf numFmtId="0" fontId="30" fillId="5" borderId="15" xfId="0" applyFont="1" applyFill="1" applyBorder="1" applyAlignment="1">
      <alignment vertical="center" wrapText="1"/>
    </xf>
    <xf numFmtId="2" fontId="30" fillId="0" borderId="15" xfId="0" applyNumberFormat="1" applyFont="1" applyBorder="1">
      <alignment vertical="center"/>
    </xf>
    <xf numFmtId="49" fontId="26" fillId="5" borderId="15" xfId="0" applyNumberFormat="1" applyFont="1" applyFill="1" applyBorder="1">
      <alignment vertical="center"/>
    </xf>
    <xf numFmtId="0" fontId="9" fillId="5" borderId="3" xfId="0" applyFont="1" applyFill="1" applyBorder="1" applyProtection="1">
      <alignment vertical="center"/>
      <protection locked="0"/>
    </xf>
    <xf numFmtId="181" fontId="9" fillId="5" borderId="3" xfId="0" applyNumberFormat="1" applyFont="1" applyFill="1" applyBorder="1" applyProtection="1">
      <alignment vertical="center"/>
      <protection locked="0"/>
    </xf>
    <xf numFmtId="176" fontId="9" fillId="5" borderId="3" xfId="2" applyNumberFormat="1" applyFont="1" applyFill="1" applyBorder="1" applyProtection="1">
      <alignment vertical="center"/>
      <protection locked="0"/>
    </xf>
    <xf numFmtId="0" fontId="9" fillId="5" borderId="15" xfId="0" applyFont="1" applyFill="1" applyBorder="1" applyProtection="1">
      <alignment vertical="center"/>
      <protection locked="0"/>
    </xf>
    <xf numFmtId="181" fontId="30" fillId="5" borderId="15" xfId="0" applyNumberFormat="1" applyFont="1" applyFill="1" applyBorder="1">
      <alignment vertical="center"/>
    </xf>
    <xf numFmtId="181" fontId="9" fillId="5" borderId="3" xfId="2" applyNumberFormat="1" applyFont="1" applyFill="1" applyBorder="1" applyProtection="1">
      <alignment vertical="center"/>
      <protection locked="0"/>
    </xf>
    <xf numFmtId="0" fontId="38" fillId="0" borderId="15" xfId="0" applyFont="1" applyBorder="1">
      <alignment vertical="center"/>
    </xf>
    <xf numFmtId="0" fontId="30" fillId="7" borderId="15" xfId="0" applyFont="1" applyFill="1" applyBorder="1">
      <alignment vertical="center"/>
    </xf>
    <xf numFmtId="0" fontId="4" fillId="7" borderId="13" xfId="0" applyFont="1" applyFill="1" applyBorder="1" applyAlignment="1">
      <alignment horizontal="right" vertical="center"/>
    </xf>
    <xf numFmtId="0" fontId="4" fillId="7" borderId="8" xfId="0" applyFont="1" applyFill="1" applyBorder="1" applyAlignment="1">
      <alignment horizontal="left" vertical="center"/>
    </xf>
    <xf numFmtId="0" fontId="4" fillId="7" borderId="15" xfId="0" applyFont="1" applyFill="1" applyBorder="1">
      <alignment vertical="center"/>
    </xf>
    <xf numFmtId="0" fontId="4" fillId="7" borderId="15" xfId="0" applyFont="1" applyFill="1" applyBorder="1" applyAlignment="1">
      <alignment horizontal="right" vertical="center"/>
    </xf>
    <xf numFmtId="0" fontId="4" fillId="7" borderId="15" xfId="0" applyFont="1" applyFill="1" applyBorder="1" applyAlignment="1">
      <alignment horizontal="left" vertical="center"/>
    </xf>
    <xf numFmtId="0" fontId="28" fillId="5" borderId="15" xfId="0" applyFont="1" applyFill="1" applyBorder="1">
      <alignment vertical="center"/>
    </xf>
    <xf numFmtId="0" fontId="9" fillId="5" borderId="15" xfId="0" applyFont="1" applyFill="1" applyBorder="1" applyAlignment="1">
      <alignment vertical="center" wrapText="1"/>
    </xf>
    <xf numFmtId="0" fontId="29" fillId="5" borderId="15" xfId="0" applyFont="1" applyFill="1" applyBorder="1" applyAlignment="1">
      <alignment horizontal="left" vertical="center"/>
    </xf>
    <xf numFmtId="0" fontId="30" fillId="5" borderId="15" xfId="0" applyFont="1" applyFill="1" applyBorder="1" applyAlignment="1">
      <alignment horizontal="left" vertical="center" wrapText="1"/>
    </xf>
    <xf numFmtId="0" fontId="30" fillId="5" borderId="7" xfId="0" applyFont="1" applyFill="1" applyBorder="1" applyAlignment="1">
      <alignment horizontal="left" vertical="center" wrapText="1"/>
    </xf>
    <xf numFmtId="176" fontId="9" fillId="5" borderId="6" xfId="2" applyNumberFormat="1" applyFont="1" applyFill="1" applyBorder="1" applyProtection="1">
      <alignment vertical="center"/>
      <protection locked="0"/>
    </xf>
    <xf numFmtId="3" fontId="30" fillId="5" borderId="15" xfId="0" applyNumberFormat="1" applyFont="1" applyFill="1" applyBorder="1">
      <alignment vertical="center"/>
    </xf>
    <xf numFmtId="0" fontId="29" fillId="5" borderId="3" xfId="0" applyFont="1" applyFill="1" applyBorder="1" applyAlignment="1">
      <alignment horizontal="left" vertical="center" wrapText="1"/>
    </xf>
    <xf numFmtId="0" fontId="9" fillId="5" borderId="4" xfId="0" applyFont="1" applyFill="1" applyBorder="1" applyProtection="1">
      <alignment vertical="center"/>
      <protection locked="0"/>
    </xf>
    <xf numFmtId="0" fontId="9" fillId="5" borderId="10" xfId="0" applyFont="1" applyFill="1" applyBorder="1" applyAlignment="1">
      <alignment horizontal="left" vertical="center" wrapText="1"/>
    </xf>
    <xf numFmtId="176" fontId="30" fillId="5" borderId="16" xfId="0" applyNumberFormat="1" applyFont="1" applyFill="1" applyBorder="1">
      <alignment vertical="center"/>
    </xf>
    <xf numFmtId="176" fontId="30" fillId="5" borderId="15" xfId="0" applyNumberFormat="1" applyFont="1" applyFill="1" applyBorder="1">
      <alignment vertical="center"/>
    </xf>
    <xf numFmtId="0" fontId="9" fillId="5" borderId="16" xfId="0" applyFont="1" applyFill="1" applyBorder="1" applyAlignment="1">
      <alignment horizontal="left" vertical="center" wrapText="1"/>
    </xf>
    <xf numFmtId="176" fontId="30" fillId="0" borderId="15" xfId="0" applyNumberFormat="1" applyFont="1" applyBorder="1">
      <alignment vertical="center"/>
    </xf>
    <xf numFmtId="176" fontId="30" fillId="0" borderId="15" xfId="2" applyNumberFormat="1" applyFont="1" applyFill="1" applyBorder="1" applyProtection="1">
      <alignment vertical="center"/>
      <protection locked="0"/>
    </xf>
    <xf numFmtId="0" fontId="2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176" fontId="30" fillId="0" borderId="0" xfId="2" applyNumberFormat="1" applyFont="1" applyFill="1" applyBorder="1" applyProtection="1">
      <alignment vertical="center"/>
      <protection locked="0"/>
    </xf>
    <xf numFmtId="176" fontId="30" fillId="5" borderId="15" xfId="2" applyNumberFormat="1" applyFont="1" applyFill="1" applyBorder="1" applyProtection="1">
      <alignment vertical="center"/>
      <protection locked="0"/>
    </xf>
    <xf numFmtId="177" fontId="30" fillId="5" borderId="15" xfId="2" applyNumberFormat="1" applyFont="1" applyFill="1" applyBorder="1" applyProtection="1">
      <alignment vertical="center"/>
      <protection locked="0"/>
    </xf>
    <xf numFmtId="178" fontId="30" fillId="5" borderId="15" xfId="2" applyNumberFormat="1" applyFont="1" applyFill="1" applyBorder="1" applyProtection="1">
      <alignment vertical="center"/>
      <protection locked="0"/>
    </xf>
    <xf numFmtId="179" fontId="30" fillId="5" borderId="15" xfId="2" applyNumberFormat="1" applyFont="1" applyFill="1" applyBorder="1" applyProtection="1">
      <alignment vertical="center"/>
      <protection locked="0"/>
    </xf>
    <xf numFmtId="176" fontId="9" fillId="5" borderId="17" xfId="2" applyNumberFormat="1" applyFont="1" applyFill="1" applyBorder="1" applyProtection="1">
      <alignment vertical="center"/>
      <protection locked="0"/>
    </xf>
    <xf numFmtId="38" fontId="4" fillId="5" borderId="3" xfId="0" applyNumberFormat="1" applyFont="1" applyFill="1" applyBorder="1">
      <alignment vertical="center"/>
    </xf>
    <xf numFmtId="0" fontId="4" fillId="5" borderId="3" xfId="0" applyFont="1" applyFill="1" applyBorder="1">
      <alignment vertical="center"/>
    </xf>
    <xf numFmtId="0" fontId="30" fillId="5" borderId="15" xfId="0" applyFont="1" applyFill="1" applyBorder="1" applyAlignment="1">
      <alignment horizontal="right" vertical="center"/>
    </xf>
    <xf numFmtId="0" fontId="4" fillId="5" borderId="15" xfId="0" applyFont="1" applyFill="1" applyBorder="1">
      <alignment vertical="center"/>
    </xf>
    <xf numFmtId="0" fontId="4" fillId="5" borderId="3" xfId="0" applyFont="1" applyFill="1" applyBorder="1" applyAlignment="1">
      <alignment horizontal="right" vertical="center"/>
    </xf>
    <xf numFmtId="180" fontId="30" fillId="5" borderId="3" xfId="1" applyNumberFormat="1" applyFont="1" applyFill="1" applyBorder="1">
      <alignment vertical="center"/>
    </xf>
    <xf numFmtId="0" fontId="4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left" vertical="center"/>
    </xf>
    <xf numFmtId="0" fontId="4" fillId="5" borderId="6" xfId="0" applyFont="1" applyFill="1" applyBorder="1">
      <alignment vertical="center"/>
    </xf>
    <xf numFmtId="0" fontId="9" fillId="5" borderId="4" xfId="0" applyFont="1" applyFill="1" applyBorder="1" applyAlignment="1">
      <alignment horizontal="left" vertical="center"/>
    </xf>
    <xf numFmtId="0" fontId="30" fillId="5" borderId="15" xfId="0" applyFont="1" applyFill="1" applyBorder="1" applyAlignment="1">
      <alignment horizontal="left" vertical="center"/>
    </xf>
    <xf numFmtId="0" fontId="4" fillId="5" borderId="15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left" vertical="center"/>
    </xf>
    <xf numFmtId="0" fontId="9" fillId="5" borderId="15" xfId="0" applyFont="1" applyFill="1" applyBorder="1">
      <alignment vertical="center"/>
    </xf>
    <xf numFmtId="0" fontId="9" fillId="5" borderId="3" xfId="0" applyFont="1" applyFill="1" applyBorder="1" applyAlignment="1">
      <alignment horizontal="left" vertical="center"/>
    </xf>
    <xf numFmtId="0" fontId="9" fillId="5" borderId="3" xfId="0" applyFont="1" applyFill="1" applyBorder="1">
      <alignment vertical="center"/>
    </xf>
    <xf numFmtId="0" fontId="5" fillId="5" borderId="3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 wrapText="1"/>
    </xf>
    <xf numFmtId="0" fontId="23" fillId="5" borderId="15" xfId="0" quotePrefix="1" applyFont="1" applyFill="1" applyBorder="1" applyAlignment="1">
      <alignment horizontal="center" vertical="center"/>
    </xf>
    <xf numFmtId="0" fontId="24" fillId="5" borderId="15" xfId="0" applyFont="1" applyFill="1" applyBorder="1" applyAlignment="1">
      <alignment horizontal="right" vertical="center"/>
    </xf>
    <xf numFmtId="38" fontId="23" fillId="5" borderId="15" xfId="2" quotePrefix="1" applyFont="1" applyFill="1" applyBorder="1" applyAlignment="1">
      <alignment vertical="center" wrapText="1"/>
    </xf>
    <xf numFmtId="178" fontId="30" fillId="5" borderId="15" xfId="0" applyNumberFormat="1" applyFont="1" applyFill="1" applyBorder="1">
      <alignment vertical="center"/>
    </xf>
    <xf numFmtId="0" fontId="28" fillId="9" borderId="3" xfId="0" applyFont="1" applyFill="1" applyBorder="1" applyAlignment="1">
      <alignment vertical="center" wrapText="1"/>
    </xf>
    <xf numFmtId="0" fontId="29" fillId="5" borderId="4" xfId="0" applyFont="1" applyFill="1" applyBorder="1" applyAlignment="1">
      <alignment horizontal="left" vertical="center" wrapText="1"/>
    </xf>
    <xf numFmtId="0" fontId="29" fillId="5" borderId="15" xfId="0" applyFont="1" applyFill="1" applyBorder="1" applyAlignment="1">
      <alignment horizontal="left" vertical="center" wrapText="1"/>
    </xf>
    <xf numFmtId="0" fontId="28" fillId="5" borderId="3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 wrapText="1"/>
    </xf>
    <xf numFmtId="0" fontId="26" fillId="5" borderId="15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vertical="center" wrapText="1"/>
    </xf>
    <xf numFmtId="0" fontId="23" fillId="5" borderId="15" xfId="0" applyFont="1" applyFill="1" applyBorder="1" applyAlignment="1">
      <alignment horizontal="left" vertical="center" wrapText="1"/>
    </xf>
    <xf numFmtId="0" fontId="25" fillId="5" borderId="15" xfId="0" applyFont="1" applyFill="1" applyBorder="1" applyAlignment="1">
      <alignment horizontal="left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right" vertical="center"/>
    </xf>
    <xf numFmtId="0" fontId="23" fillId="5" borderId="15" xfId="0" applyFont="1" applyFill="1" applyBorder="1" applyAlignment="1">
      <alignment horizontal="left" vertical="center"/>
    </xf>
    <xf numFmtId="0" fontId="4" fillId="6" borderId="27" xfId="0" applyFont="1" applyFill="1" applyBorder="1">
      <alignment vertical="center"/>
    </xf>
    <xf numFmtId="0" fontId="4" fillId="6" borderId="28" xfId="0" applyFont="1" applyFill="1" applyBorder="1">
      <alignment vertical="center"/>
    </xf>
    <xf numFmtId="0" fontId="4" fillId="6" borderId="29" xfId="0" applyFont="1" applyFill="1" applyBorder="1">
      <alignment vertical="center"/>
    </xf>
    <xf numFmtId="0" fontId="4" fillId="6" borderId="25" xfId="0" applyFont="1" applyFill="1" applyBorder="1">
      <alignment vertical="center"/>
    </xf>
    <xf numFmtId="0" fontId="4" fillId="6" borderId="30" xfId="0" applyFont="1" applyFill="1" applyBorder="1">
      <alignment vertical="center"/>
    </xf>
    <xf numFmtId="0" fontId="4" fillId="8" borderId="25" xfId="0" applyFont="1" applyFill="1" applyBorder="1">
      <alignment vertical="center"/>
    </xf>
    <xf numFmtId="0" fontId="48" fillId="5" borderId="15" xfId="0" applyFont="1" applyFill="1" applyBorder="1" applyAlignment="1">
      <alignment vertical="center" wrapText="1"/>
    </xf>
    <xf numFmtId="176" fontId="30" fillId="5" borderId="34" xfId="0" applyNumberFormat="1" applyFont="1" applyFill="1" applyBorder="1">
      <alignment vertical="center"/>
    </xf>
    <xf numFmtId="0" fontId="23" fillId="5" borderId="15" xfId="0" applyFont="1" applyFill="1" applyBorder="1" applyAlignment="1">
      <alignment horizontal="left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left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vertical="center" wrapText="1"/>
    </xf>
    <xf numFmtId="0" fontId="18" fillId="5" borderId="15" xfId="0" applyFont="1" applyFill="1" applyBorder="1" applyAlignment="1">
      <alignment horizontal="center" vertical="center"/>
    </xf>
    <xf numFmtId="38" fontId="23" fillId="5" borderId="2" xfId="2" applyFont="1" applyFill="1" applyBorder="1" applyAlignment="1">
      <alignment horizontal="right" vertical="center"/>
    </xf>
    <xf numFmtId="38" fontId="23" fillId="5" borderId="18" xfId="2" applyFont="1" applyFill="1" applyBorder="1" applyAlignment="1">
      <alignment horizontal="right" vertical="center"/>
    </xf>
    <xf numFmtId="0" fontId="23" fillId="5" borderId="15" xfId="0" applyFont="1" applyFill="1" applyBorder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vertical="center" wrapText="1"/>
    </xf>
    <xf numFmtId="0" fontId="4" fillId="6" borderId="5" xfId="0" applyFont="1" applyFill="1" applyBorder="1" applyAlignment="1">
      <alignment vertical="center" wrapText="1"/>
    </xf>
    <xf numFmtId="0" fontId="4" fillId="6" borderId="6" xfId="0" applyFont="1" applyFill="1" applyBorder="1" applyAlignment="1">
      <alignment vertical="center" wrapText="1"/>
    </xf>
    <xf numFmtId="0" fontId="5" fillId="7" borderId="4" xfId="0" applyFont="1" applyFill="1" applyBorder="1" applyAlignment="1">
      <alignment vertical="center" wrapText="1"/>
    </xf>
    <xf numFmtId="0" fontId="5" fillId="7" borderId="5" xfId="0" applyFont="1" applyFill="1" applyBorder="1" applyAlignment="1">
      <alignment vertical="center" wrapText="1"/>
    </xf>
    <xf numFmtId="0" fontId="5" fillId="7" borderId="6" xfId="0" applyFont="1" applyFill="1" applyBorder="1" applyAlignment="1">
      <alignment vertical="center" wrapText="1"/>
    </xf>
    <xf numFmtId="0" fontId="5" fillId="7" borderId="31" xfId="0" applyFont="1" applyFill="1" applyBorder="1" applyAlignment="1">
      <alignment vertical="center" wrapText="1"/>
    </xf>
    <xf numFmtId="0" fontId="5" fillId="7" borderId="32" xfId="0" applyFont="1" applyFill="1" applyBorder="1" applyAlignment="1">
      <alignment vertical="center" wrapText="1"/>
    </xf>
    <xf numFmtId="0" fontId="5" fillId="7" borderId="33" xfId="0" applyFont="1" applyFill="1" applyBorder="1" applyAlignment="1">
      <alignment vertical="center" wrapText="1"/>
    </xf>
    <xf numFmtId="0" fontId="5" fillId="7" borderId="16" xfId="0" applyFont="1" applyFill="1" applyBorder="1" applyAlignment="1">
      <alignment vertical="center" wrapText="1"/>
    </xf>
    <xf numFmtId="0" fontId="5" fillId="7" borderId="27" xfId="0" applyFont="1" applyFill="1" applyBorder="1" applyAlignment="1">
      <alignment vertical="center" wrapText="1"/>
    </xf>
    <xf numFmtId="0" fontId="5" fillId="7" borderId="28" xfId="0" applyFont="1" applyFill="1" applyBorder="1" applyAlignment="1">
      <alignment vertical="center" wrapText="1"/>
    </xf>
    <xf numFmtId="0" fontId="5" fillId="5" borderId="24" xfId="0" applyFont="1" applyFill="1" applyBorder="1" applyAlignment="1">
      <alignment horizontal="left" vertical="center" wrapText="1"/>
    </xf>
    <xf numFmtId="0" fontId="5" fillId="5" borderId="12" xfId="0" applyFont="1" applyFill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 wrapText="1"/>
    </xf>
    <xf numFmtId="0" fontId="5" fillId="5" borderId="4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horizontal="left" vertical="center"/>
    </xf>
    <xf numFmtId="0" fontId="5" fillId="5" borderId="6" xfId="0" applyFont="1" applyFill="1" applyBorder="1" applyAlignment="1">
      <alignment horizontal="left" vertical="center"/>
    </xf>
    <xf numFmtId="0" fontId="4" fillId="6" borderId="4" xfId="0" applyFont="1" applyFill="1" applyBorder="1">
      <alignment vertical="center"/>
    </xf>
    <xf numFmtId="0" fontId="4" fillId="6" borderId="5" xfId="0" applyFont="1" applyFill="1" applyBorder="1">
      <alignment vertical="center"/>
    </xf>
    <xf numFmtId="0" fontId="4" fillId="6" borderId="6" xfId="0" applyFont="1" applyFill="1" applyBorder="1">
      <alignment vertical="center"/>
    </xf>
    <xf numFmtId="0" fontId="12" fillId="3" borderId="0" xfId="0" applyFont="1" applyFill="1">
      <alignment vertical="center"/>
    </xf>
    <xf numFmtId="0" fontId="10" fillId="3" borderId="0" xfId="0" applyFont="1" applyFill="1" applyAlignment="1">
      <alignment horizontal="right" vertical="center"/>
    </xf>
    <xf numFmtId="0" fontId="12" fillId="3" borderId="0" xfId="0" applyFont="1" applyFill="1" applyAlignment="1">
      <alignment horizontal="right" vertical="center"/>
    </xf>
    <xf numFmtId="0" fontId="40" fillId="4" borderId="15" xfId="0" applyFont="1" applyFill="1" applyBorder="1" applyAlignment="1">
      <alignment horizontal="left" vertical="center" wrapText="1"/>
    </xf>
    <xf numFmtId="0" fontId="7" fillId="4" borderId="21" xfId="0" applyFont="1" applyFill="1" applyBorder="1" applyAlignment="1">
      <alignment horizontal="left" vertical="top" wrapText="1"/>
    </xf>
    <xf numFmtId="0" fontId="7" fillId="4" borderId="25" xfId="0" applyFont="1" applyFill="1" applyBorder="1" applyAlignment="1">
      <alignment horizontal="left" vertical="top" wrapText="1"/>
    </xf>
    <xf numFmtId="0" fontId="39" fillId="10" borderId="23" xfId="0" applyFont="1" applyFill="1" applyBorder="1" applyAlignment="1">
      <alignment horizontal="center" vertical="center" wrapText="1"/>
    </xf>
    <xf numFmtId="0" fontId="39" fillId="10" borderId="22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24" xfId="0" applyFont="1" applyFill="1" applyBorder="1" applyAlignment="1">
      <alignment horizontal="left" vertical="top" wrapText="1"/>
    </xf>
    <xf numFmtId="0" fontId="7" fillId="4" borderId="12" xfId="0" applyFont="1" applyFill="1" applyBorder="1" applyAlignment="1">
      <alignment horizontal="left" vertical="top" wrapText="1"/>
    </xf>
  </cellXfs>
  <cellStyles count="3">
    <cellStyle name="40% - アクセント 6" xfId="1" builtinId="51"/>
    <cellStyle name="桁区切り" xfId="2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zabu\project\2018\P180330801_&#20108;&#22269;&#38291;&#12463;&#12524;&#12472;&#12483;&#12488;&#21046;&#24230;&#12398;&#21177;&#29575;&#30340;&#12394;&#36939;&#29992;&#12398;&#12383;&#12417;&#12398;&#26908;&#35342;&#12539;&#23455;&#26045;&#20107;&#26989;\02_&#20316;&#26989;\02_&#21508;&#31278;&#30003;&#35531;\01_Methodology\15_MM\MM_PM004(&#12501;&#12472;&#12479;&#12289;&#12418;&#12415;&#27579;)\5_MM_AM004_ver01.0\JCM_MM_AM004_ver01.0_inter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st01\&#22320;&#29699;&#29872;&#22659;&#23616;_&#24066;&#22580;&#12513;&#12459;&#12491;&#12474;&#12512;&#23460;\Users\hemmi\AppData\Roaming\Microsoft\Excel\MRV&#26041;&#27861;&#35542;_&#39640;&#24615;&#33021;&#24037;&#26989;&#28809;_&#31639;&#23450;&#12484;&#12540;&#12523;_PDD&#29992;_e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PS(input)"/>
      <sheetName val="MPS(calc_process)"/>
      <sheetName val="MSS"/>
      <sheetName val="MRS(input)"/>
      <sheetName val="MRS(calc_process)"/>
    </sheetNames>
    <sheetDataSet>
      <sheetData sheetId="0"/>
      <sheetData sheetId="1">
        <row r="25">
          <cell r="G25">
            <v>0.8</v>
          </cell>
        </row>
        <row r="26">
          <cell r="G26">
            <v>0.46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J_summary"/>
      <sheetName val="contact_info"/>
      <sheetName val="1-1_Exist_default_input"/>
      <sheetName val="1-2_Exist_default_result"/>
      <sheetName val="2-1_Exist_spesific_input"/>
      <sheetName val="2-2_Exist_spesific_result"/>
      <sheetName val="3-1_Green_default_input"/>
      <sheetName val="3-2Green_default_result"/>
      <sheetName val="4-1_Green_spesific_input"/>
      <sheetName val="4-2_Green_spesific_result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K90"/>
  <sheetViews>
    <sheetView showGridLines="0" tabSelected="1" view="pageBreakPreview" zoomScale="60" zoomScaleNormal="60" workbookViewId="0"/>
  </sheetViews>
  <sheetFormatPr defaultColWidth="9" defaultRowHeight="14.25" x14ac:dyDescent="0.15"/>
  <cols>
    <col min="1" max="1" width="3.625" style="1" customWidth="1"/>
    <col min="2" max="2" width="15.625" style="1" customWidth="1"/>
    <col min="3" max="3" width="16.875" style="1" customWidth="1"/>
    <col min="4" max="4" width="32.125" style="1" customWidth="1"/>
    <col min="5" max="5" width="14.125" style="1" customWidth="1"/>
    <col min="6" max="6" width="13.125" style="1" customWidth="1"/>
    <col min="7" max="7" width="15.5" style="1" customWidth="1"/>
    <col min="8" max="8" width="21.375" style="1" customWidth="1"/>
    <col min="9" max="9" width="63.5" style="1" customWidth="1"/>
    <col min="10" max="10" width="15.875" style="1" customWidth="1"/>
    <col min="11" max="11" width="14.625" style="1" customWidth="1"/>
    <col min="12" max="16384" width="9" style="1"/>
  </cols>
  <sheetData>
    <row r="1" spans="1:11" ht="18" customHeight="1" x14ac:dyDescent="0.15">
      <c r="K1" s="12" t="s">
        <v>48</v>
      </c>
    </row>
    <row r="2" spans="1:11" ht="27.75" customHeight="1" x14ac:dyDescent="0.15">
      <c r="A2" s="14" t="s">
        <v>34</v>
      </c>
      <c r="B2" s="15"/>
      <c r="C2" s="15"/>
      <c r="D2" s="15"/>
      <c r="E2" s="15"/>
      <c r="F2" s="15"/>
      <c r="G2" s="15"/>
      <c r="H2" s="15"/>
      <c r="I2" s="15"/>
      <c r="J2" s="15"/>
      <c r="K2" s="16"/>
    </row>
    <row r="4" spans="1:11" ht="18.75" customHeight="1" x14ac:dyDescent="0.15">
      <c r="A4" s="13" t="s">
        <v>3</v>
      </c>
      <c r="B4" s="3"/>
    </row>
    <row r="5" spans="1:11" ht="18.75" customHeight="1" x14ac:dyDescent="0.15">
      <c r="A5" s="3"/>
      <c r="B5" s="142" t="s">
        <v>6</v>
      </c>
      <c r="C5" s="142" t="s">
        <v>7</v>
      </c>
      <c r="D5" s="142" t="s">
        <v>8</v>
      </c>
      <c r="E5" s="142" t="s">
        <v>9</v>
      </c>
      <c r="F5" s="142" t="s">
        <v>10</v>
      </c>
      <c r="G5" s="142" t="s">
        <v>11</v>
      </c>
      <c r="H5" s="142" t="s">
        <v>12</v>
      </c>
      <c r="I5" s="142" t="s">
        <v>13</v>
      </c>
      <c r="J5" s="142" t="s">
        <v>14</v>
      </c>
      <c r="K5" s="142" t="s">
        <v>15</v>
      </c>
    </row>
    <row r="6" spans="1:11" s="8" customFormat="1" ht="39" customHeight="1" x14ac:dyDescent="0.15">
      <c r="B6" s="142" t="s">
        <v>16</v>
      </c>
      <c r="C6" s="142" t="s">
        <v>17</v>
      </c>
      <c r="D6" s="142" t="s">
        <v>18</v>
      </c>
      <c r="E6" s="142" t="s">
        <v>19</v>
      </c>
      <c r="F6" s="142" t="s">
        <v>20</v>
      </c>
      <c r="G6" s="142" t="s">
        <v>21</v>
      </c>
      <c r="H6" s="142" t="s">
        <v>22</v>
      </c>
      <c r="I6" s="142" t="s">
        <v>23</v>
      </c>
      <c r="J6" s="142" t="s">
        <v>24</v>
      </c>
      <c r="K6" s="142" t="s">
        <v>25</v>
      </c>
    </row>
    <row r="7" spans="1:11" ht="68.25" customHeight="1" x14ac:dyDescent="0.15">
      <c r="B7" s="143">
        <v>1</v>
      </c>
      <c r="C7" s="36" t="s">
        <v>700</v>
      </c>
      <c r="D7" s="154" t="s">
        <v>326</v>
      </c>
      <c r="E7" s="144"/>
      <c r="F7" s="36" t="s">
        <v>115</v>
      </c>
      <c r="G7" s="156" t="s">
        <v>62</v>
      </c>
      <c r="H7" s="156" t="s">
        <v>63</v>
      </c>
      <c r="I7" s="166" t="s">
        <v>306</v>
      </c>
      <c r="J7" s="154" t="s">
        <v>310</v>
      </c>
      <c r="K7" s="154" t="s">
        <v>699</v>
      </c>
    </row>
    <row r="8" spans="1:11" ht="68.25" customHeight="1" x14ac:dyDescent="0.15">
      <c r="B8" s="143">
        <v>2</v>
      </c>
      <c r="C8" s="36" t="s">
        <v>720</v>
      </c>
      <c r="D8" s="154" t="s">
        <v>721</v>
      </c>
      <c r="E8" s="144" t="s">
        <v>51</v>
      </c>
      <c r="F8" s="36" t="s">
        <v>52</v>
      </c>
      <c r="G8" s="156" t="s">
        <v>53</v>
      </c>
      <c r="H8" s="156" t="s">
        <v>54</v>
      </c>
      <c r="I8" s="166" t="s">
        <v>55</v>
      </c>
      <c r="J8" s="154" t="s">
        <v>56</v>
      </c>
      <c r="K8" s="154" t="s">
        <v>699</v>
      </c>
    </row>
    <row r="9" spans="1:11" ht="68.25" customHeight="1" x14ac:dyDescent="0.15">
      <c r="B9" s="143">
        <v>3</v>
      </c>
      <c r="C9" s="36" t="s">
        <v>749</v>
      </c>
      <c r="D9" s="154" t="s">
        <v>753</v>
      </c>
      <c r="E9" s="144" t="s">
        <v>51</v>
      </c>
      <c r="F9" s="36" t="s">
        <v>546</v>
      </c>
      <c r="G9" s="155" t="s">
        <v>53</v>
      </c>
      <c r="H9" s="155" t="s">
        <v>750</v>
      </c>
      <c r="I9" s="166" t="s">
        <v>780</v>
      </c>
      <c r="J9" s="154" t="s">
        <v>56</v>
      </c>
      <c r="K9" s="154" t="s">
        <v>699</v>
      </c>
    </row>
    <row r="10" spans="1:11" ht="68.25" customHeight="1" x14ac:dyDescent="0.15">
      <c r="B10" s="143">
        <v>4</v>
      </c>
      <c r="C10" s="36" t="s">
        <v>751</v>
      </c>
      <c r="D10" s="154" t="s">
        <v>752</v>
      </c>
      <c r="E10" s="144" t="s">
        <v>51</v>
      </c>
      <c r="F10" s="36" t="s">
        <v>546</v>
      </c>
      <c r="G10" s="155" t="s">
        <v>53</v>
      </c>
      <c r="H10" s="155" t="s">
        <v>750</v>
      </c>
      <c r="I10" s="166" t="s">
        <v>781</v>
      </c>
      <c r="J10" s="154" t="s">
        <v>756</v>
      </c>
      <c r="K10" s="154" t="s">
        <v>701</v>
      </c>
    </row>
    <row r="11" spans="1:11" ht="68.25" customHeight="1" x14ac:dyDescent="0.15">
      <c r="B11" s="143">
        <v>5</v>
      </c>
      <c r="C11" s="36" t="s">
        <v>754</v>
      </c>
      <c r="D11" s="154" t="s">
        <v>764</v>
      </c>
      <c r="E11" s="144" t="s">
        <v>51</v>
      </c>
      <c r="F11" s="36" t="s">
        <v>546</v>
      </c>
      <c r="G11" s="155" t="s">
        <v>53</v>
      </c>
      <c r="H11" s="155" t="s">
        <v>750</v>
      </c>
      <c r="I11" s="166" t="s">
        <v>782</v>
      </c>
      <c r="J11" s="154" t="s">
        <v>756</v>
      </c>
      <c r="K11" s="154" t="s">
        <v>701</v>
      </c>
    </row>
    <row r="12" spans="1:11" ht="68.25" customHeight="1" x14ac:dyDescent="0.15">
      <c r="B12" s="143">
        <v>6</v>
      </c>
      <c r="C12" s="36" t="s">
        <v>755</v>
      </c>
      <c r="D12" s="154" t="s">
        <v>765</v>
      </c>
      <c r="E12" s="144" t="s">
        <v>51</v>
      </c>
      <c r="F12" s="36" t="s">
        <v>490</v>
      </c>
      <c r="G12" s="155" t="s">
        <v>53</v>
      </c>
      <c r="H12" s="155" t="s">
        <v>750</v>
      </c>
      <c r="I12" s="166" t="s">
        <v>55</v>
      </c>
      <c r="J12" s="154" t="s">
        <v>756</v>
      </c>
      <c r="K12" s="154" t="s">
        <v>701</v>
      </c>
    </row>
    <row r="13" spans="1:11" ht="68.25" customHeight="1" x14ac:dyDescent="0.15">
      <c r="B13" s="143">
        <v>7</v>
      </c>
      <c r="C13" s="36" t="s">
        <v>307</v>
      </c>
      <c r="D13" s="154" t="s">
        <v>311</v>
      </c>
      <c r="E13" s="144" t="s">
        <v>51</v>
      </c>
      <c r="F13" s="36" t="s">
        <v>114</v>
      </c>
      <c r="G13" s="156" t="s">
        <v>53</v>
      </c>
      <c r="H13" s="156" t="s">
        <v>54</v>
      </c>
      <c r="I13" s="166" t="s">
        <v>55</v>
      </c>
      <c r="J13" s="154" t="s">
        <v>310</v>
      </c>
      <c r="K13" s="154" t="s">
        <v>701</v>
      </c>
    </row>
    <row r="14" spans="1:11" ht="68.25" customHeight="1" x14ac:dyDescent="0.15">
      <c r="B14" s="143">
        <v>8</v>
      </c>
      <c r="C14" s="36" t="s">
        <v>722</v>
      </c>
      <c r="D14" s="154" t="s">
        <v>723</v>
      </c>
      <c r="E14" s="144" t="s">
        <v>51</v>
      </c>
      <c r="F14" s="36" t="s">
        <v>115</v>
      </c>
      <c r="G14" s="156" t="s">
        <v>62</v>
      </c>
      <c r="H14" s="156" t="s">
        <v>63</v>
      </c>
      <c r="I14" s="166" t="s">
        <v>306</v>
      </c>
      <c r="J14" s="154" t="s">
        <v>310</v>
      </c>
      <c r="K14" s="154" t="s">
        <v>701</v>
      </c>
    </row>
    <row r="15" spans="1:11" ht="68.25" customHeight="1" x14ac:dyDescent="0.15">
      <c r="B15" s="143">
        <v>9</v>
      </c>
      <c r="C15" s="36" t="s">
        <v>308</v>
      </c>
      <c r="D15" s="154" t="s">
        <v>309</v>
      </c>
      <c r="E15" s="144"/>
      <c r="F15" s="36" t="s">
        <v>114</v>
      </c>
      <c r="G15" s="156" t="s">
        <v>53</v>
      </c>
      <c r="H15" s="156" t="s">
        <v>54</v>
      </c>
      <c r="I15" s="154" t="s">
        <v>55</v>
      </c>
      <c r="J15" s="154" t="s">
        <v>310</v>
      </c>
      <c r="K15" s="154" t="s">
        <v>701</v>
      </c>
    </row>
    <row r="16" spans="1:11" ht="68.25" customHeight="1" x14ac:dyDescent="0.15">
      <c r="B16" s="143">
        <v>10</v>
      </c>
      <c r="C16" s="36" t="s">
        <v>316</v>
      </c>
      <c r="D16" s="154" t="s">
        <v>312</v>
      </c>
      <c r="E16" s="158" t="s">
        <v>60</v>
      </c>
      <c r="F16" s="36" t="s">
        <v>61</v>
      </c>
      <c r="G16" s="156" t="s">
        <v>62</v>
      </c>
      <c r="H16" s="156" t="s">
        <v>63</v>
      </c>
      <c r="I16" s="36" t="s">
        <v>306</v>
      </c>
      <c r="J16" s="154" t="s">
        <v>56</v>
      </c>
      <c r="K16" s="154" t="s">
        <v>702</v>
      </c>
    </row>
    <row r="17" spans="2:11" ht="68.25" customHeight="1" x14ac:dyDescent="0.15">
      <c r="B17" s="143">
        <v>11</v>
      </c>
      <c r="C17" s="36" t="s">
        <v>315</v>
      </c>
      <c r="D17" s="154" t="s">
        <v>313</v>
      </c>
      <c r="E17" s="158" t="s">
        <v>60</v>
      </c>
      <c r="F17" s="36" t="s">
        <v>314</v>
      </c>
      <c r="G17" s="156" t="s">
        <v>62</v>
      </c>
      <c r="H17" s="156" t="s">
        <v>63</v>
      </c>
      <c r="I17" s="36" t="s">
        <v>306</v>
      </c>
      <c r="J17" s="154" t="s">
        <v>310</v>
      </c>
      <c r="K17" s="154" t="s">
        <v>702</v>
      </c>
    </row>
    <row r="18" spans="2:11" ht="68.25" customHeight="1" x14ac:dyDescent="0.15">
      <c r="B18" s="143">
        <v>12</v>
      </c>
      <c r="C18" s="36" t="s">
        <v>319</v>
      </c>
      <c r="D18" s="154" t="s">
        <v>317</v>
      </c>
      <c r="E18" s="144" t="s">
        <v>51</v>
      </c>
      <c r="F18" s="36" t="s">
        <v>57</v>
      </c>
      <c r="G18" s="156" t="s">
        <v>58</v>
      </c>
      <c r="H18" s="156" t="s">
        <v>59</v>
      </c>
      <c r="I18" s="145" t="s">
        <v>66</v>
      </c>
      <c r="J18" s="154" t="s">
        <v>56</v>
      </c>
      <c r="K18" s="154" t="s">
        <v>703</v>
      </c>
    </row>
    <row r="19" spans="2:11" ht="68.25" customHeight="1" x14ac:dyDescent="0.15">
      <c r="B19" s="143">
        <v>13</v>
      </c>
      <c r="C19" s="36" t="s">
        <v>779</v>
      </c>
      <c r="D19" s="154" t="s">
        <v>320</v>
      </c>
      <c r="E19" s="144" t="s">
        <v>51</v>
      </c>
      <c r="F19" s="36" t="s">
        <v>119</v>
      </c>
      <c r="G19" s="156" t="s">
        <v>62</v>
      </c>
      <c r="H19" s="156" t="s">
        <v>322</v>
      </c>
      <c r="I19" s="145" t="s">
        <v>323</v>
      </c>
      <c r="J19" s="154" t="s">
        <v>321</v>
      </c>
      <c r="K19" s="154" t="s">
        <v>703</v>
      </c>
    </row>
    <row r="20" spans="2:11" ht="68.25" customHeight="1" x14ac:dyDescent="0.15">
      <c r="B20" s="143">
        <v>14</v>
      </c>
      <c r="C20" s="36" t="s">
        <v>122</v>
      </c>
      <c r="D20" s="154" t="s">
        <v>318</v>
      </c>
      <c r="E20" s="144" t="s">
        <v>51</v>
      </c>
      <c r="F20" s="36" t="s">
        <v>57</v>
      </c>
      <c r="G20" s="156" t="s">
        <v>58</v>
      </c>
      <c r="H20" s="156" t="s">
        <v>59</v>
      </c>
      <c r="I20" s="145" t="s">
        <v>66</v>
      </c>
      <c r="J20" s="154" t="s">
        <v>56</v>
      </c>
      <c r="K20" s="154" t="s">
        <v>703</v>
      </c>
    </row>
    <row r="21" spans="2:11" ht="68.25" customHeight="1" x14ac:dyDescent="0.15">
      <c r="B21" s="143">
        <v>15</v>
      </c>
      <c r="C21" s="36" t="s">
        <v>324</v>
      </c>
      <c r="D21" s="154" t="s">
        <v>325</v>
      </c>
      <c r="E21" s="144" t="s">
        <v>51</v>
      </c>
      <c r="F21" s="36" t="s">
        <v>119</v>
      </c>
      <c r="G21" s="156" t="s">
        <v>62</v>
      </c>
      <c r="H21" s="156" t="s">
        <v>322</v>
      </c>
      <c r="I21" s="145" t="s">
        <v>323</v>
      </c>
      <c r="J21" s="154" t="s">
        <v>321</v>
      </c>
      <c r="K21" s="154" t="s">
        <v>703</v>
      </c>
    </row>
    <row r="22" spans="2:11" ht="68.25" customHeight="1" x14ac:dyDescent="0.15">
      <c r="B22" s="143">
        <v>16</v>
      </c>
      <c r="C22" s="36" t="s">
        <v>328</v>
      </c>
      <c r="D22" s="154" t="s">
        <v>327</v>
      </c>
      <c r="E22" s="158" t="s">
        <v>60</v>
      </c>
      <c r="F22" s="36" t="s">
        <v>65</v>
      </c>
      <c r="G22" s="156" t="s">
        <v>58</v>
      </c>
      <c r="H22" s="156" t="s">
        <v>59</v>
      </c>
      <c r="I22" s="145" t="s">
        <v>66</v>
      </c>
      <c r="J22" s="154" t="s">
        <v>64</v>
      </c>
      <c r="K22" s="154" t="s">
        <v>705</v>
      </c>
    </row>
    <row r="23" spans="2:11" ht="68.25" customHeight="1" x14ac:dyDescent="0.15">
      <c r="B23" s="143">
        <v>17</v>
      </c>
      <c r="C23" s="154" t="s">
        <v>344</v>
      </c>
      <c r="D23" s="154" t="s">
        <v>347</v>
      </c>
      <c r="E23" s="158" t="s">
        <v>60</v>
      </c>
      <c r="F23" s="159" t="s">
        <v>69</v>
      </c>
      <c r="G23" s="155" t="s">
        <v>763</v>
      </c>
      <c r="H23" s="155" t="s">
        <v>757</v>
      </c>
      <c r="I23" s="154" t="s">
        <v>75</v>
      </c>
      <c r="J23" s="154" t="s">
        <v>321</v>
      </c>
      <c r="K23" s="154" t="s">
        <v>706</v>
      </c>
    </row>
    <row r="24" spans="2:11" ht="68.25" customHeight="1" x14ac:dyDescent="0.15">
      <c r="B24" s="143">
        <v>18</v>
      </c>
      <c r="C24" s="154" t="s">
        <v>345</v>
      </c>
      <c r="D24" s="154" t="s">
        <v>348</v>
      </c>
      <c r="E24" s="158" t="s">
        <v>60</v>
      </c>
      <c r="F24" s="159" t="s">
        <v>69</v>
      </c>
      <c r="G24" s="155" t="s">
        <v>763</v>
      </c>
      <c r="H24" s="155" t="s">
        <v>757</v>
      </c>
      <c r="I24" s="154" t="s">
        <v>75</v>
      </c>
      <c r="J24" s="154" t="s">
        <v>321</v>
      </c>
      <c r="K24" s="154" t="s">
        <v>706</v>
      </c>
    </row>
    <row r="25" spans="2:11" ht="68.25" customHeight="1" x14ac:dyDescent="0.15">
      <c r="B25" s="143">
        <v>19</v>
      </c>
      <c r="C25" s="154" t="s">
        <v>346</v>
      </c>
      <c r="D25" s="154" t="s">
        <v>349</v>
      </c>
      <c r="E25" s="158" t="s">
        <v>60</v>
      </c>
      <c r="F25" s="159" t="s">
        <v>69</v>
      </c>
      <c r="G25" s="155" t="s">
        <v>763</v>
      </c>
      <c r="H25" s="155" t="s">
        <v>757</v>
      </c>
      <c r="I25" s="154" t="s">
        <v>75</v>
      </c>
      <c r="J25" s="154" t="s">
        <v>321</v>
      </c>
      <c r="K25" s="154" t="s">
        <v>706</v>
      </c>
    </row>
    <row r="26" spans="2:11" ht="68.25" customHeight="1" x14ac:dyDescent="0.15">
      <c r="B26" s="143">
        <v>20</v>
      </c>
      <c r="C26" s="154" t="s">
        <v>710</v>
      </c>
      <c r="D26" s="154" t="s">
        <v>712</v>
      </c>
      <c r="E26" s="158"/>
      <c r="F26" s="159" t="s">
        <v>115</v>
      </c>
      <c r="G26" s="155" t="s">
        <v>763</v>
      </c>
      <c r="H26" s="155" t="s">
        <v>757</v>
      </c>
      <c r="I26" s="154" t="s">
        <v>713</v>
      </c>
      <c r="J26" s="154" t="s">
        <v>321</v>
      </c>
      <c r="K26" s="154" t="s">
        <v>706</v>
      </c>
    </row>
    <row r="27" spans="2:11" ht="68.25" customHeight="1" x14ac:dyDescent="0.15">
      <c r="B27" s="143">
        <v>21</v>
      </c>
      <c r="C27" s="154" t="s">
        <v>711</v>
      </c>
      <c r="D27" s="154" t="s">
        <v>93</v>
      </c>
      <c r="E27" s="158"/>
      <c r="F27" s="159" t="s">
        <v>115</v>
      </c>
      <c r="G27" s="155" t="s">
        <v>763</v>
      </c>
      <c r="H27" s="155" t="s">
        <v>757</v>
      </c>
      <c r="I27" s="154" t="s">
        <v>713</v>
      </c>
      <c r="J27" s="154" t="s">
        <v>321</v>
      </c>
      <c r="K27" s="154" t="s">
        <v>706</v>
      </c>
    </row>
    <row r="28" spans="2:11" ht="68.25" customHeight="1" x14ac:dyDescent="0.15">
      <c r="B28" s="143">
        <v>22</v>
      </c>
      <c r="C28" s="154" t="s">
        <v>353</v>
      </c>
      <c r="D28" s="154" t="s">
        <v>350</v>
      </c>
      <c r="E28" s="158" t="s">
        <v>60</v>
      </c>
      <c r="F28" s="159" t="s">
        <v>76</v>
      </c>
      <c r="G28" s="155" t="s">
        <v>763</v>
      </c>
      <c r="H28" s="155" t="s">
        <v>757</v>
      </c>
      <c r="I28" s="154" t="s">
        <v>762</v>
      </c>
      <c r="J28" s="154" t="s">
        <v>321</v>
      </c>
      <c r="K28" s="154" t="s">
        <v>706</v>
      </c>
    </row>
    <row r="29" spans="2:11" ht="68.25" customHeight="1" x14ac:dyDescent="0.15">
      <c r="B29" s="143">
        <v>23</v>
      </c>
      <c r="C29" s="154" t="s">
        <v>352</v>
      </c>
      <c r="D29" s="154" t="s">
        <v>351</v>
      </c>
      <c r="E29" s="158" t="s">
        <v>60</v>
      </c>
      <c r="F29" s="159" t="s">
        <v>76</v>
      </c>
      <c r="G29" s="155" t="s">
        <v>763</v>
      </c>
      <c r="H29" s="155" t="s">
        <v>757</v>
      </c>
      <c r="I29" s="154" t="s">
        <v>762</v>
      </c>
      <c r="J29" s="154" t="s">
        <v>321</v>
      </c>
      <c r="K29" s="154" t="s">
        <v>706</v>
      </c>
    </row>
    <row r="30" spans="2:11" ht="68.25" customHeight="1" x14ac:dyDescent="0.15">
      <c r="B30" s="143">
        <v>24</v>
      </c>
      <c r="C30" s="154" t="s">
        <v>354</v>
      </c>
      <c r="D30" s="154" t="s">
        <v>767</v>
      </c>
      <c r="E30" s="158" t="s">
        <v>60</v>
      </c>
      <c r="F30" s="159" t="s">
        <v>76</v>
      </c>
      <c r="G30" s="155" t="s">
        <v>763</v>
      </c>
      <c r="H30" s="155" t="s">
        <v>757</v>
      </c>
      <c r="I30" s="154" t="s">
        <v>762</v>
      </c>
      <c r="J30" s="154" t="s">
        <v>321</v>
      </c>
      <c r="K30" s="154" t="s">
        <v>706</v>
      </c>
    </row>
    <row r="31" spans="2:11" ht="68.25" customHeight="1" x14ac:dyDescent="0.15">
      <c r="B31" s="143">
        <v>25</v>
      </c>
      <c r="C31" s="154" t="s">
        <v>77</v>
      </c>
      <c r="D31" s="154" t="s">
        <v>78</v>
      </c>
      <c r="E31" s="158" t="s">
        <v>60</v>
      </c>
      <c r="F31" s="159" t="s">
        <v>79</v>
      </c>
      <c r="G31" s="155" t="s">
        <v>763</v>
      </c>
      <c r="H31" s="155" t="s">
        <v>757</v>
      </c>
      <c r="I31" s="154" t="s">
        <v>75</v>
      </c>
      <c r="J31" s="154" t="s">
        <v>321</v>
      </c>
      <c r="K31" s="154" t="s">
        <v>706</v>
      </c>
    </row>
    <row r="32" spans="2:11" ht="68.25" customHeight="1" x14ac:dyDescent="0.15">
      <c r="B32" s="143">
        <v>26</v>
      </c>
      <c r="C32" s="154" t="s">
        <v>80</v>
      </c>
      <c r="D32" s="154" t="s">
        <v>81</v>
      </c>
      <c r="E32" s="158" t="s">
        <v>60</v>
      </c>
      <c r="F32" s="159" t="s">
        <v>82</v>
      </c>
      <c r="G32" s="155" t="s">
        <v>763</v>
      </c>
      <c r="H32" s="155" t="s">
        <v>757</v>
      </c>
      <c r="I32" s="154" t="s">
        <v>75</v>
      </c>
      <c r="J32" s="154" t="s">
        <v>321</v>
      </c>
      <c r="K32" s="154" t="s">
        <v>706</v>
      </c>
    </row>
    <row r="33" spans="1:11" ht="8.25" customHeight="1" x14ac:dyDescent="0.15"/>
    <row r="34" spans="1:11" ht="20.100000000000001" customHeight="1" x14ac:dyDescent="0.15">
      <c r="A34" s="13" t="s">
        <v>4</v>
      </c>
    </row>
    <row r="35" spans="1:11" ht="20.100000000000001" customHeight="1" x14ac:dyDescent="0.15">
      <c r="B35" s="29" t="s">
        <v>6</v>
      </c>
      <c r="C35" s="184" t="s">
        <v>7</v>
      </c>
      <c r="D35" s="184"/>
      <c r="E35" s="29" t="s">
        <v>8</v>
      </c>
      <c r="F35" s="29" t="s">
        <v>9</v>
      </c>
      <c r="G35" s="184" t="s">
        <v>10</v>
      </c>
      <c r="H35" s="184"/>
      <c r="I35" s="184"/>
      <c r="J35" s="184" t="s">
        <v>11</v>
      </c>
      <c r="K35" s="184"/>
    </row>
    <row r="36" spans="1:11" ht="39" customHeight="1" x14ac:dyDescent="0.15">
      <c r="B36" s="157" t="s">
        <v>17</v>
      </c>
      <c r="C36" s="182" t="s">
        <v>18</v>
      </c>
      <c r="D36" s="182"/>
      <c r="E36" s="157" t="s">
        <v>19</v>
      </c>
      <c r="F36" s="157" t="s">
        <v>20</v>
      </c>
      <c r="G36" s="182" t="s">
        <v>22</v>
      </c>
      <c r="H36" s="182"/>
      <c r="I36" s="182"/>
      <c r="J36" s="182" t="s">
        <v>25</v>
      </c>
      <c r="K36" s="182"/>
    </row>
    <row r="37" spans="1:11" ht="68.25" customHeight="1" x14ac:dyDescent="0.15">
      <c r="B37" s="36" t="s">
        <v>329</v>
      </c>
      <c r="C37" s="176" t="s">
        <v>717</v>
      </c>
      <c r="D37" s="176"/>
      <c r="E37" s="158">
        <v>0.47</v>
      </c>
      <c r="F37" s="159" t="s">
        <v>330</v>
      </c>
      <c r="G37" s="168" t="s">
        <v>758</v>
      </c>
      <c r="H37" s="168"/>
      <c r="I37" s="168"/>
      <c r="J37" s="171" t="s">
        <v>708</v>
      </c>
      <c r="K37" s="171"/>
    </row>
    <row r="38" spans="1:11" ht="68.25" customHeight="1" x14ac:dyDescent="0.15">
      <c r="B38" s="36" t="s">
        <v>123</v>
      </c>
      <c r="C38" s="176" t="s">
        <v>68</v>
      </c>
      <c r="D38" s="176"/>
      <c r="E38" s="158">
        <v>0.24</v>
      </c>
      <c r="F38" s="159" t="s">
        <v>546</v>
      </c>
      <c r="G38" s="168" t="s">
        <v>761</v>
      </c>
      <c r="H38" s="168"/>
      <c r="I38" s="168"/>
      <c r="J38" s="171" t="s">
        <v>708</v>
      </c>
      <c r="K38" s="171"/>
    </row>
    <row r="39" spans="1:11" ht="68.25" customHeight="1" x14ac:dyDescent="0.15">
      <c r="B39" s="36" t="s">
        <v>719</v>
      </c>
      <c r="C39" s="168" t="s">
        <v>88</v>
      </c>
      <c r="D39" s="168"/>
      <c r="E39" s="158">
        <v>0.47</v>
      </c>
      <c r="F39" s="159" t="s">
        <v>330</v>
      </c>
      <c r="G39" s="168" t="s">
        <v>758</v>
      </c>
      <c r="H39" s="168"/>
      <c r="I39" s="168"/>
      <c r="J39" s="171" t="s">
        <v>718</v>
      </c>
      <c r="K39" s="171"/>
    </row>
    <row r="40" spans="1:11" ht="68.25" customHeight="1" x14ac:dyDescent="0.15">
      <c r="B40" s="154" t="s">
        <v>331</v>
      </c>
      <c r="C40" s="168" t="s">
        <v>333</v>
      </c>
      <c r="D40" s="168"/>
      <c r="E40" s="158" t="s">
        <v>60</v>
      </c>
      <c r="F40" s="159" t="s">
        <v>724</v>
      </c>
      <c r="G40" s="168" t="s">
        <v>73</v>
      </c>
      <c r="H40" s="168"/>
      <c r="I40" s="168"/>
      <c r="J40" s="169" t="s">
        <v>704</v>
      </c>
      <c r="K40" s="169"/>
    </row>
    <row r="41" spans="1:11" ht="68.25" customHeight="1" x14ac:dyDescent="0.15">
      <c r="B41" s="154" t="s">
        <v>332</v>
      </c>
      <c r="C41" s="168" t="s">
        <v>339</v>
      </c>
      <c r="D41" s="168"/>
      <c r="E41" s="158" t="s">
        <v>60</v>
      </c>
      <c r="F41" s="159" t="s">
        <v>369</v>
      </c>
      <c r="G41" s="168" t="s">
        <v>74</v>
      </c>
      <c r="H41" s="168"/>
      <c r="I41" s="168"/>
      <c r="J41" s="169" t="s">
        <v>704</v>
      </c>
      <c r="K41" s="169"/>
    </row>
    <row r="42" spans="1:11" ht="68.25" customHeight="1" x14ac:dyDescent="0.15">
      <c r="B42" s="71" t="s">
        <v>357</v>
      </c>
      <c r="C42" s="168" t="s">
        <v>105</v>
      </c>
      <c r="D42" s="168"/>
      <c r="E42" s="158">
        <v>0.01</v>
      </c>
      <c r="F42" s="159" t="s">
        <v>356</v>
      </c>
      <c r="G42" s="168" t="s">
        <v>360</v>
      </c>
      <c r="H42" s="168"/>
      <c r="I42" s="168"/>
      <c r="J42" s="169" t="s">
        <v>703</v>
      </c>
      <c r="K42" s="169"/>
    </row>
    <row r="43" spans="1:11" ht="68.25" customHeight="1" x14ac:dyDescent="0.15">
      <c r="B43" s="71" t="s">
        <v>358</v>
      </c>
      <c r="C43" s="168" t="s">
        <v>109</v>
      </c>
      <c r="D43" s="168"/>
      <c r="E43" s="158">
        <v>0.01</v>
      </c>
      <c r="F43" s="159" t="s">
        <v>356</v>
      </c>
      <c r="G43" s="168" t="s">
        <v>360</v>
      </c>
      <c r="H43" s="168"/>
      <c r="I43" s="168"/>
      <c r="J43" s="169" t="s">
        <v>703</v>
      </c>
      <c r="K43" s="169"/>
    </row>
    <row r="44" spans="1:11" ht="68.25" customHeight="1" x14ac:dyDescent="0.15">
      <c r="B44" s="71" t="s">
        <v>359</v>
      </c>
      <c r="C44" s="168" t="s">
        <v>109</v>
      </c>
      <c r="D44" s="168"/>
      <c r="E44" s="158">
        <v>1.0999999999999999E-2</v>
      </c>
      <c r="F44" s="159" t="s">
        <v>356</v>
      </c>
      <c r="G44" s="168" t="s">
        <v>360</v>
      </c>
      <c r="H44" s="168"/>
      <c r="I44" s="168"/>
      <c r="J44" s="169" t="s">
        <v>703</v>
      </c>
      <c r="K44" s="169"/>
    </row>
    <row r="45" spans="1:11" ht="68.25" customHeight="1" x14ac:dyDescent="0.15">
      <c r="B45" s="71" t="s">
        <v>361</v>
      </c>
      <c r="C45" s="170" t="s">
        <v>173</v>
      </c>
      <c r="D45" s="170"/>
      <c r="E45" s="72">
        <v>0.1</v>
      </c>
      <c r="F45" s="71" t="s">
        <v>69</v>
      </c>
      <c r="G45" s="183" t="s">
        <v>371</v>
      </c>
      <c r="H45" s="183"/>
      <c r="I45" s="183"/>
      <c r="J45" s="169" t="s">
        <v>703</v>
      </c>
      <c r="K45" s="169"/>
    </row>
    <row r="46" spans="1:11" ht="68.25" customHeight="1" x14ac:dyDescent="0.15">
      <c r="B46" s="71" t="s">
        <v>362</v>
      </c>
      <c r="C46" s="170" t="s">
        <v>153</v>
      </c>
      <c r="D46" s="170"/>
      <c r="E46" s="72">
        <v>0.2</v>
      </c>
      <c r="F46" s="71" t="s">
        <v>69</v>
      </c>
      <c r="G46" s="183" t="s">
        <v>372</v>
      </c>
      <c r="H46" s="183"/>
      <c r="I46" s="183"/>
      <c r="J46" s="169" t="s">
        <v>703</v>
      </c>
      <c r="K46" s="169"/>
    </row>
    <row r="47" spans="1:11" ht="68.25" customHeight="1" x14ac:dyDescent="0.15">
      <c r="B47" s="71" t="s">
        <v>363</v>
      </c>
      <c r="C47" s="170" t="s">
        <v>174</v>
      </c>
      <c r="D47" s="170"/>
      <c r="E47" s="72">
        <v>0.3</v>
      </c>
      <c r="F47" s="71" t="s">
        <v>69</v>
      </c>
      <c r="G47" s="183" t="s">
        <v>174</v>
      </c>
      <c r="H47" s="183"/>
      <c r="I47" s="183"/>
      <c r="J47" s="169" t="s">
        <v>703</v>
      </c>
      <c r="K47" s="169"/>
    </row>
    <row r="48" spans="1:11" ht="68.25" customHeight="1" x14ac:dyDescent="0.15">
      <c r="B48" s="71" t="s">
        <v>365</v>
      </c>
      <c r="C48" s="185" t="s">
        <v>175</v>
      </c>
      <c r="D48" s="185"/>
      <c r="E48" s="72">
        <v>265</v>
      </c>
      <c r="F48" s="71" t="s">
        <v>176</v>
      </c>
      <c r="G48" s="170" t="s">
        <v>364</v>
      </c>
      <c r="H48" s="170"/>
      <c r="I48" s="170"/>
      <c r="J48" s="169" t="s">
        <v>707</v>
      </c>
      <c r="K48" s="169"/>
    </row>
    <row r="49" spans="1:11" ht="68.25" customHeight="1" x14ac:dyDescent="0.15">
      <c r="B49" s="71" t="s">
        <v>366</v>
      </c>
      <c r="C49" s="185" t="s">
        <v>156</v>
      </c>
      <c r="D49" s="185"/>
      <c r="E49" s="72">
        <v>2.0000000000000001E-4</v>
      </c>
      <c r="F49" s="71" t="s">
        <v>373</v>
      </c>
      <c r="G49" s="168" t="s">
        <v>759</v>
      </c>
      <c r="H49" s="168"/>
      <c r="I49" s="168"/>
      <c r="J49" s="169" t="s">
        <v>707</v>
      </c>
      <c r="K49" s="169"/>
    </row>
    <row r="50" spans="1:11" ht="68.25" customHeight="1" x14ac:dyDescent="0.15">
      <c r="B50" s="71" t="s">
        <v>367</v>
      </c>
      <c r="C50" s="185" t="s">
        <v>155</v>
      </c>
      <c r="D50" s="185"/>
      <c r="E50" s="72">
        <v>28</v>
      </c>
      <c r="F50" s="71" t="s">
        <v>176</v>
      </c>
      <c r="G50" s="170" t="s">
        <v>364</v>
      </c>
      <c r="H50" s="170"/>
      <c r="I50" s="170"/>
      <c r="J50" s="169" t="s">
        <v>707</v>
      </c>
      <c r="K50" s="169"/>
    </row>
    <row r="51" spans="1:11" ht="68.25" customHeight="1" x14ac:dyDescent="0.15">
      <c r="B51" s="71" t="s">
        <v>368</v>
      </c>
      <c r="C51" s="185" t="s">
        <v>687</v>
      </c>
      <c r="D51" s="185"/>
      <c r="E51" s="72">
        <v>6.7999999999999996E-3</v>
      </c>
      <c r="F51" s="71" t="s">
        <v>374</v>
      </c>
      <c r="G51" s="168" t="s">
        <v>759</v>
      </c>
      <c r="H51" s="168"/>
      <c r="I51" s="168"/>
      <c r="J51" s="169" t="s">
        <v>707</v>
      </c>
      <c r="K51" s="169"/>
    </row>
    <row r="52" spans="1:11" ht="68.25" customHeight="1" x14ac:dyDescent="0.15">
      <c r="B52" s="154" t="s">
        <v>71</v>
      </c>
      <c r="C52" s="176" t="s">
        <v>72</v>
      </c>
      <c r="D52" s="176"/>
      <c r="E52" s="158">
        <v>0.45</v>
      </c>
      <c r="F52" s="159" t="s">
        <v>69</v>
      </c>
      <c r="G52" s="168" t="s">
        <v>760</v>
      </c>
      <c r="H52" s="168"/>
      <c r="I52" s="168"/>
      <c r="J52" s="169" t="s">
        <v>702</v>
      </c>
      <c r="K52" s="169"/>
    </row>
    <row r="53" spans="1:11" ht="6.75" customHeight="1" x14ac:dyDescent="0.15"/>
    <row r="54" spans="1:11" ht="18.75" customHeight="1" x14ac:dyDescent="0.15">
      <c r="A54" s="13" t="s">
        <v>305</v>
      </c>
      <c r="B54" s="3"/>
    </row>
    <row r="55" spans="1:11" ht="57" customHeight="1" thickBot="1" x14ac:dyDescent="0.2">
      <c r="B55" s="179" t="s">
        <v>768</v>
      </c>
      <c r="C55" s="180"/>
      <c r="D55" s="180"/>
      <c r="E55" s="181"/>
      <c r="F55" s="66" t="s">
        <v>1</v>
      </c>
      <c r="I55" s="178"/>
      <c r="J55" s="178"/>
    </row>
    <row r="56" spans="1:11" ht="21.75" thickBot="1" x14ac:dyDescent="0.2">
      <c r="B56" s="173" t="s">
        <v>304</v>
      </c>
      <c r="C56" s="173"/>
      <c r="D56" s="174">
        <f>'PMS(calc_process)'!H6</f>
        <v>0</v>
      </c>
      <c r="E56" s="175"/>
      <c r="F56" s="67" t="s">
        <v>35</v>
      </c>
      <c r="I56" s="177"/>
      <c r="J56" s="177"/>
    </row>
    <row r="57" spans="1:11" ht="21.75" thickBot="1" x14ac:dyDescent="0.2">
      <c r="B57" s="173">
        <v>2025</v>
      </c>
      <c r="C57" s="173"/>
      <c r="D57" s="174">
        <f>'PMS(calc_process)'!H8</f>
        <v>0</v>
      </c>
      <c r="E57" s="175"/>
      <c r="F57" s="67" t="s">
        <v>223</v>
      </c>
      <c r="I57" s="177"/>
      <c r="J57" s="177"/>
    </row>
    <row r="58" spans="1:11" ht="21.75" thickBot="1" x14ac:dyDescent="0.2">
      <c r="B58" s="173">
        <v>2026</v>
      </c>
      <c r="C58" s="173"/>
      <c r="D58" s="174">
        <f>'PMS(calc_process)'!H9</f>
        <v>0</v>
      </c>
      <c r="E58" s="175"/>
      <c r="F58" s="67" t="s">
        <v>223</v>
      </c>
      <c r="I58" s="177"/>
      <c r="J58" s="177"/>
    </row>
    <row r="59" spans="1:11" ht="21.75" thickBot="1" x14ac:dyDescent="0.2">
      <c r="B59" s="173">
        <v>2027</v>
      </c>
      <c r="C59" s="173"/>
      <c r="D59" s="174">
        <f>'PMS(calc_process)'!H10</f>
        <v>0</v>
      </c>
      <c r="E59" s="175"/>
      <c r="F59" s="67" t="s">
        <v>223</v>
      </c>
      <c r="I59" s="177"/>
      <c r="J59" s="177"/>
    </row>
    <row r="60" spans="1:11" ht="21.75" thickBot="1" x14ac:dyDescent="0.2">
      <c r="B60" s="173">
        <v>2028</v>
      </c>
      <c r="C60" s="173"/>
      <c r="D60" s="174">
        <f>'PMS(calc_process)'!H11</f>
        <v>0</v>
      </c>
      <c r="E60" s="175"/>
      <c r="F60" s="67" t="s">
        <v>223</v>
      </c>
      <c r="I60" s="68"/>
      <c r="J60" s="68"/>
    </row>
    <row r="61" spans="1:11" ht="21.75" thickBot="1" x14ac:dyDescent="0.2">
      <c r="B61" s="173">
        <v>2029</v>
      </c>
      <c r="C61" s="173"/>
      <c r="D61" s="174">
        <f>'PMS(calc_process)'!H12</f>
        <v>0</v>
      </c>
      <c r="E61" s="175"/>
      <c r="F61" s="67" t="s">
        <v>223</v>
      </c>
      <c r="I61" s="68"/>
      <c r="J61" s="68"/>
    </row>
    <row r="62" spans="1:11" ht="21.75" thickBot="1" x14ac:dyDescent="0.2">
      <c r="B62" s="173">
        <v>2030</v>
      </c>
      <c r="C62" s="173"/>
      <c r="D62" s="174">
        <f>'PMS(calc_process)'!H13</f>
        <v>0</v>
      </c>
      <c r="E62" s="175"/>
      <c r="F62" s="67" t="s">
        <v>223</v>
      </c>
      <c r="I62" s="68"/>
      <c r="J62" s="68"/>
    </row>
    <row r="63" spans="1:11" ht="21.75" thickBot="1" x14ac:dyDescent="0.2">
      <c r="B63" s="173">
        <v>2031</v>
      </c>
      <c r="C63" s="173"/>
      <c r="D63" s="174">
        <f>'PMS(calc_process)'!H14</f>
        <v>0</v>
      </c>
      <c r="E63" s="175"/>
      <c r="F63" s="67" t="s">
        <v>223</v>
      </c>
      <c r="I63" s="68"/>
      <c r="J63" s="68"/>
    </row>
    <row r="64" spans="1:11" ht="21.75" thickBot="1" x14ac:dyDescent="0.2">
      <c r="B64" s="173">
        <v>2032</v>
      </c>
      <c r="C64" s="173"/>
      <c r="D64" s="174">
        <f>'PMS(calc_process)'!H15</f>
        <v>0</v>
      </c>
      <c r="E64" s="175"/>
      <c r="F64" s="67" t="s">
        <v>223</v>
      </c>
      <c r="I64" s="68"/>
      <c r="J64" s="68"/>
    </row>
    <row r="65" spans="2:10" ht="21.75" thickBot="1" x14ac:dyDescent="0.2">
      <c r="B65" s="173">
        <v>2033</v>
      </c>
      <c r="C65" s="173"/>
      <c r="D65" s="174">
        <f>'PMS(calc_process)'!H16</f>
        <v>0</v>
      </c>
      <c r="E65" s="175"/>
      <c r="F65" s="67" t="s">
        <v>223</v>
      </c>
      <c r="I65" s="68"/>
      <c r="J65" s="68"/>
    </row>
    <row r="66" spans="2:10" ht="21.75" thickBot="1" x14ac:dyDescent="0.2">
      <c r="B66" s="173">
        <v>2034</v>
      </c>
      <c r="C66" s="173"/>
      <c r="D66" s="174">
        <f>'PMS(calc_process)'!H17</f>
        <v>0</v>
      </c>
      <c r="E66" s="175"/>
      <c r="F66" s="67" t="s">
        <v>223</v>
      </c>
      <c r="I66" s="68"/>
      <c r="J66" s="68"/>
    </row>
    <row r="67" spans="2:10" ht="21.75" thickBot="1" x14ac:dyDescent="0.2">
      <c r="B67" s="173">
        <v>2035</v>
      </c>
      <c r="C67" s="173"/>
      <c r="D67" s="174">
        <f>'PMS(calc_process)'!H18</f>
        <v>0</v>
      </c>
      <c r="E67" s="175"/>
      <c r="F67" s="67" t="s">
        <v>223</v>
      </c>
      <c r="I67" s="68"/>
      <c r="J67" s="68"/>
    </row>
    <row r="68" spans="2:10" ht="21.75" thickBot="1" x14ac:dyDescent="0.2">
      <c r="B68" s="173">
        <v>2036</v>
      </c>
      <c r="C68" s="173"/>
      <c r="D68" s="174">
        <f>'PMS(calc_process)'!H19</f>
        <v>0</v>
      </c>
      <c r="E68" s="175"/>
      <c r="F68" s="67" t="s">
        <v>223</v>
      </c>
      <c r="I68" s="68"/>
      <c r="J68" s="68"/>
    </row>
    <row r="69" spans="2:10" ht="21.75" thickBot="1" x14ac:dyDescent="0.2">
      <c r="B69" s="173">
        <v>2037</v>
      </c>
      <c r="C69" s="173"/>
      <c r="D69" s="174">
        <f>'PMS(calc_process)'!H20</f>
        <v>0</v>
      </c>
      <c r="E69" s="175"/>
      <c r="F69" s="67" t="s">
        <v>223</v>
      </c>
      <c r="I69" s="68"/>
      <c r="J69" s="68"/>
    </row>
    <row r="70" spans="2:10" ht="21.75" thickBot="1" x14ac:dyDescent="0.2">
      <c r="B70" s="173">
        <v>2038</v>
      </c>
      <c r="C70" s="173"/>
      <c r="D70" s="174">
        <f>'PMS(calc_process)'!H21</f>
        <v>0</v>
      </c>
      <c r="E70" s="175"/>
      <c r="F70" s="67" t="s">
        <v>223</v>
      </c>
      <c r="I70" s="68"/>
      <c r="J70" s="68"/>
    </row>
    <row r="71" spans="2:10" ht="21.75" thickBot="1" x14ac:dyDescent="0.2">
      <c r="B71" s="173">
        <v>2039</v>
      </c>
      <c r="C71" s="173"/>
      <c r="D71" s="174">
        <f>'PMS(calc_process)'!H22</f>
        <v>0</v>
      </c>
      <c r="E71" s="175"/>
      <c r="F71" s="67" t="s">
        <v>223</v>
      </c>
      <c r="I71" s="68"/>
      <c r="J71" s="68"/>
    </row>
    <row r="72" spans="2:10" ht="21.75" thickBot="1" x14ac:dyDescent="0.2">
      <c r="B72" s="173">
        <v>2040</v>
      </c>
      <c r="C72" s="173"/>
      <c r="D72" s="174">
        <f>'PMS(calc_process)'!H23</f>
        <v>0</v>
      </c>
      <c r="E72" s="175"/>
      <c r="F72" s="67" t="s">
        <v>223</v>
      </c>
      <c r="I72" s="68"/>
      <c r="J72" s="68"/>
    </row>
    <row r="73" spans="2:10" ht="21.75" thickBot="1" x14ac:dyDescent="0.2">
      <c r="B73" s="173">
        <v>2041</v>
      </c>
      <c r="C73" s="173"/>
      <c r="D73" s="174">
        <f>'PMS(calc_process)'!H24</f>
        <v>0</v>
      </c>
      <c r="E73" s="175"/>
      <c r="F73" s="67" t="s">
        <v>223</v>
      </c>
      <c r="I73" s="68"/>
      <c r="J73" s="68"/>
    </row>
    <row r="74" spans="2:10" ht="21.75" thickBot="1" x14ac:dyDescent="0.2">
      <c r="B74" s="173">
        <v>2042</v>
      </c>
      <c r="C74" s="173"/>
      <c r="D74" s="174">
        <f>'PMS(calc_process)'!H25</f>
        <v>0</v>
      </c>
      <c r="E74" s="175"/>
      <c r="F74" s="67" t="s">
        <v>223</v>
      </c>
      <c r="I74" s="68"/>
      <c r="J74" s="68"/>
    </row>
    <row r="75" spans="2:10" ht="21.75" thickBot="1" x14ac:dyDescent="0.2">
      <c r="B75" s="173">
        <v>2043</v>
      </c>
      <c r="C75" s="173"/>
      <c r="D75" s="174">
        <f>'PMS(calc_process)'!H26</f>
        <v>0</v>
      </c>
      <c r="E75" s="175"/>
      <c r="F75" s="67" t="s">
        <v>223</v>
      </c>
      <c r="I75" s="68"/>
      <c r="J75" s="68"/>
    </row>
    <row r="76" spans="2:10" ht="21.75" thickBot="1" x14ac:dyDescent="0.2">
      <c r="B76" s="173">
        <v>2044</v>
      </c>
      <c r="C76" s="173"/>
      <c r="D76" s="174">
        <f>'PMS(calc_process)'!H27</f>
        <v>0</v>
      </c>
      <c r="E76" s="175"/>
      <c r="F76" s="67" t="s">
        <v>223</v>
      </c>
      <c r="I76" s="68"/>
      <c r="J76" s="68"/>
    </row>
    <row r="77" spans="2:10" ht="21.75" thickBot="1" x14ac:dyDescent="0.2">
      <c r="B77" s="173">
        <v>2045</v>
      </c>
      <c r="C77" s="173"/>
      <c r="D77" s="174">
        <f>'PMS(calc_process)'!H28</f>
        <v>0</v>
      </c>
      <c r="E77" s="175"/>
      <c r="F77" s="67" t="s">
        <v>223</v>
      </c>
      <c r="I77" s="68"/>
      <c r="J77" s="68"/>
    </row>
    <row r="78" spans="2:10" ht="21.75" thickBot="1" x14ac:dyDescent="0.2">
      <c r="B78" s="173">
        <v>2046</v>
      </c>
      <c r="C78" s="173"/>
      <c r="D78" s="174">
        <f>'PMS(calc_process)'!H29</f>
        <v>0</v>
      </c>
      <c r="E78" s="175"/>
      <c r="F78" s="67" t="s">
        <v>223</v>
      </c>
      <c r="I78" s="68"/>
      <c r="J78" s="68"/>
    </row>
    <row r="79" spans="2:10" ht="21.75" thickBot="1" x14ac:dyDescent="0.2">
      <c r="B79" s="173">
        <v>2047</v>
      </c>
      <c r="C79" s="173"/>
      <c r="D79" s="174">
        <f>'PMS(calc_process)'!H30</f>
        <v>0</v>
      </c>
      <c r="E79" s="175"/>
      <c r="F79" s="67" t="s">
        <v>223</v>
      </c>
      <c r="I79" s="68"/>
      <c r="J79" s="68"/>
    </row>
    <row r="80" spans="2:10" ht="21.75" thickBot="1" x14ac:dyDescent="0.2">
      <c r="B80" s="173">
        <v>2048</v>
      </c>
      <c r="C80" s="173"/>
      <c r="D80" s="174">
        <f>'PMS(calc_process)'!H31</f>
        <v>0</v>
      </c>
      <c r="E80" s="175"/>
      <c r="F80" s="67" t="s">
        <v>223</v>
      </c>
      <c r="I80" s="68"/>
      <c r="J80" s="68"/>
    </row>
    <row r="81" spans="1:10" ht="21.75" thickBot="1" x14ac:dyDescent="0.2">
      <c r="B81" s="173">
        <v>2049</v>
      </c>
      <c r="C81" s="173"/>
      <c r="D81" s="174">
        <f>'PMS(calc_process)'!H32</f>
        <v>0</v>
      </c>
      <c r="E81" s="175"/>
      <c r="F81" s="67" t="s">
        <v>223</v>
      </c>
      <c r="I81" s="68"/>
      <c r="J81" s="68"/>
    </row>
    <row r="82" spans="1:10" ht="21.75" thickBot="1" x14ac:dyDescent="0.2">
      <c r="B82" s="173">
        <v>2050</v>
      </c>
      <c r="C82" s="173"/>
      <c r="D82" s="174">
        <f>'PMS(calc_process)'!H33</f>
        <v>0</v>
      </c>
      <c r="E82" s="175"/>
      <c r="F82" s="67" t="s">
        <v>223</v>
      </c>
      <c r="I82" s="68"/>
      <c r="J82" s="68"/>
    </row>
    <row r="83" spans="1:10" ht="21.75" thickBot="1" x14ac:dyDescent="0.2">
      <c r="B83" s="173">
        <v>2051</v>
      </c>
      <c r="C83" s="173"/>
      <c r="D83" s="174">
        <f>'PMS(calc_process)'!H34</f>
        <v>0</v>
      </c>
      <c r="E83" s="175"/>
      <c r="F83" s="67" t="s">
        <v>223</v>
      </c>
      <c r="I83" s="68"/>
      <c r="J83" s="68"/>
    </row>
    <row r="84" spans="1:10" ht="21.75" thickBot="1" x14ac:dyDescent="0.2">
      <c r="B84" s="173">
        <v>2052</v>
      </c>
      <c r="C84" s="173"/>
      <c r="D84" s="174">
        <f>'PMS(calc_process)'!H35</f>
        <v>0</v>
      </c>
      <c r="E84" s="175"/>
      <c r="F84" s="67" t="s">
        <v>223</v>
      </c>
      <c r="I84" s="68"/>
      <c r="J84" s="68"/>
    </row>
    <row r="85" spans="1:10" ht="21.75" thickBot="1" x14ac:dyDescent="0.2">
      <c r="B85" s="173">
        <v>2053</v>
      </c>
      <c r="C85" s="173"/>
      <c r="D85" s="174">
        <f>'PMS(calc_process)'!H36</f>
        <v>0</v>
      </c>
      <c r="E85" s="175"/>
      <c r="F85" s="67" t="s">
        <v>223</v>
      </c>
      <c r="I85" s="177"/>
      <c r="J85" s="177"/>
    </row>
    <row r="86" spans="1:10" ht="20.100000000000001" customHeight="1" thickBot="1" x14ac:dyDescent="0.2">
      <c r="B86" s="173">
        <v>2054</v>
      </c>
      <c r="C86" s="173"/>
      <c r="D86" s="174">
        <f>'PMS(calc_process)'!H37</f>
        <v>0</v>
      </c>
      <c r="E86" s="175"/>
      <c r="F86" s="67" t="s">
        <v>223</v>
      </c>
      <c r="G86" s="9"/>
      <c r="I86" s="177"/>
      <c r="J86" s="177"/>
    </row>
    <row r="87" spans="1:10" ht="18.75" customHeight="1" x14ac:dyDescent="0.15">
      <c r="A87" s="13" t="s">
        <v>5</v>
      </c>
    </row>
    <row r="88" spans="1:10" ht="18" customHeight="1" x14ac:dyDescent="0.15">
      <c r="B88" s="17" t="s">
        <v>27</v>
      </c>
      <c r="C88" s="172" t="s">
        <v>28</v>
      </c>
      <c r="D88" s="172"/>
      <c r="E88" s="172"/>
      <c r="F88" s="172"/>
      <c r="G88" s="172"/>
      <c r="H88" s="172"/>
      <c r="I88" s="172"/>
      <c r="J88" s="10"/>
    </row>
    <row r="89" spans="1:10" ht="18" customHeight="1" x14ac:dyDescent="0.15">
      <c r="B89" s="17" t="s">
        <v>26</v>
      </c>
      <c r="C89" s="172" t="s">
        <v>29</v>
      </c>
      <c r="D89" s="172"/>
      <c r="E89" s="172"/>
      <c r="F89" s="172"/>
      <c r="G89" s="172"/>
      <c r="H89" s="172"/>
      <c r="I89" s="172"/>
      <c r="J89" s="10"/>
    </row>
    <row r="90" spans="1:10" ht="18" customHeight="1" x14ac:dyDescent="0.15">
      <c r="B90" s="17" t="s">
        <v>30</v>
      </c>
      <c r="C90" s="172" t="s">
        <v>31</v>
      </c>
      <c r="D90" s="172"/>
      <c r="E90" s="172"/>
      <c r="F90" s="172"/>
      <c r="G90" s="172"/>
      <c r="H90" s="172"/>
      <c r="I90" s="172"/>
      <c r="J90" s="10"/>
    </row>
  </sheetData>
  <mergeCells count="127">
    <mergeCell ref="D56:E56"/>
    <mergeCell ref="D57:E57"/>
    <mergeCell ref="G51:I51"/>
    <mergeCell ref="C48:D48"/>
    <mergeCell ref="C49:D49"/>
    <mergeCell ref="C50:D50"/>
    <mergeCell ref="C51:D51"/>
    <mergeCell ref="D83:E83"/>
    <mergeCell ref="J51:K51"/>
    <mergeCell ref="D71:E71"/>
    <mergeCell ref="D72:E72"/>
    <mergeCell ref="D73:E73"/>
    <mergeCell ref="D74:E74"/>
    <mergeCell ref="B79:C79"/>
    <mergeCell ref="B69:C69"/>
    <mergeCell ref="B70:C70"/>
    <mergeCell ref="B75:C75"/>
    <mergeCell ref="D58:E58"/>
    <mergeCell ref="D59:E59"/>
    <mergeCell ref="D60:E60"/>
    <mergeCell ref="D61:E61"/>
    <mergeCell ref="D62:E62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D84:E84"/>
    <mergeCell ref="D75:E75"/>
    <mergeCell ref="D76:E76"/>
    <mergeCell ref="D77:E77"/>
    <mergeCell ref="D78:E78"/>
    <mergeCell ref="D79:E79"/>
    <mergeCell ref="C35:D35"/>
    <mergeCell ref="G35:I35"/>
    <mergeCell ref="G41:I41"/>
    <mergeCell ref="B81:C81"/>
    <mergeCell ref="B82:C82"/>
    <mergeCell ref="I58:J58"/>
    <mergeCell ref="I59:J59"/>
    <mergeCell ref="B71:C71"/>
    <mergeCell ref="B72:C72"/>
    <mergeCell ref="B73:C73"/>
    <mergeCell ref="B64:C64"/>
    <mergeCell ref="B65:C65"/>
    <mergeCell ref="B66:C66"/>
    <mergeCell ref="B67:C67"/>
    <mergeCell ref="B68:C68"/>
    <mergeCell ref="J35:K35"/>
    <mergeCell ref="C36:D36"/>
    <mergeCell ref="B74:C74"/>
    <mergeCell ref="G36:I36"/>
    <mergeCell ref="J36:K36"/>
    <mergeCell ref="J37:K37"/>
    <mergeCell ref="C52:D52"/>
    <mergeCell ref="G52:I52"/>
    <mergeCell ref="J52:K52"/>
    <mergeCell ref="C42:D42"/>
    <mergeCell ref="C43:D43"/>
    <mergeCell ref="C46:D46"/>
    <mergeCell ref="C47:D47"/>
    <mergeCell ref="G45:I45"/>
    <mergeCell ref="G46:I46"/>
    <mergeCell ref="G47:I47"/>
    <mergeCell ref="G48:I48"/>
    <mergeCell ref="C44:D44"/>
    <mergeCell ref="G42:I42"/>
    <mergeCell ref="G43:I43"/>
    <mergeCell ref="G44:I44"/>
    <mergeCell ref="C45:D45"/>
    <mergeCell ref="J38:K38"/>
    <mergeCell ref="G38:I38"/>
    <mergeCell ref="C41:D41"/>
    <mergeCell ref="J41:K41"/>
    <mergeCell ref="C40:D40"/>
    <mergeCell ref="C37:D37"/>
    <mergeCell ref="G37:I37"/>
    <mergeCell ref="B57:C57"/>
    <mergeCell ref="B58:C58"/>
    <mergeCell ref="B59:C59"/>
    <mergeCell ref="B85:C85"/>
    <mergeCell ref="B86:C86"/>
    <mergeCell ref="B60:C60"/>
    <mergeCell ref="B61:C61"/>
    <mergeCell ref="B62:C62"/>
    <mergeCell ref="B63:C63"/>
    <mergeCell ref="I85:J85"/>
    <mergeCell ref="I86:J86"/>
    <mergeCell ref="D85:E85"/>
    <mergeCell ref="D86:E86"/>
    <mergeCell ref="I55:J55"/>
    <mergeCell ref="I56:J56"/>
    <mergeCell ref="I57:J57"/>
    <mergeCell ref="B56:C56"/>
    <mergeCell ref="B55:E55"/>
    <mergeCell ref="C38:D38"/>
    <mergeCell ref="B80:C80"/>
    <mergeCell ref="B77:C77"/>
    <mergeCell ref="B78:C78"/>
    <mergeCell ref="G40:I40"/>
    <mergeCell ref="J40:K40"/>
    <mergeCell ref="G49:I49"/>
    <mergeCell ref="G50:I50"/>
    <mergeCell ref="C39:D39"/>
    <mergeCell ref="G39:I39"/>
    <mergeCell ref="J39:K39"/>
    <mergeCell ref="C90:I90"/>
    <mergeCell ref="C88:I88"/>
    <mergeCell ref="C89:I89"/>
    <mergeCell ref="B76:C76"/>
    <mergeCell ref="D80:E80"/>
    <mergeCell ref="D81:E81"/>
    <mergeCell ref="D82:E82"/>
    <mergeCell ref="B83:C83"/>
    <mergeCell ref="B84:C84"/>
    <mergeCell ref="D63:E63"/>
    <mergeCell ref="D64:E64"/>
    <mergeCell ref="D65:E65"/>
    <mergeCell ref="D66:E66"/>
    <mergeCell ref="D67:E67"/>
    <mergeCell ref="D68:E68"/>
    <mergeCell ref="D69:E69"/>
    <mergeCell ref="D70:E70"/>
  </mergeCells>
  <phoneticPr fontId="22"/>
  <pageMargins left="0.70866141732283472" right="0.70866141732283472" top="0.74803149606299213" bottom="0.74803149606299213" header="0.31496062992125984" footer="0.31496062992125984"/>
  <pageSetup paperSize="9" scale="52" fitToWidth="0" fitToHeight="4" orientation="landscape" r:id="rId1"/>
  <rowBreaks count="1" manualBreakCount="1">
    <brk id="3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1EB4B-7BE2-43E9-B506-96A4EAB6CB82}">
  <sheetPr>
    <tabColor theme="3" tint="0.39997558519241921"/>
  </sheetPr>
  <dimension ref="A1:L295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5" width="3.625" style="1" customWidth="1"/>
    <col min="6" max="6" width="47.125" style="1" customWidth="1"/>
    <col min="7" max="7" width="48.625" style="1" bestFit="1" customWidth="1"/>
    <col min="8" max="8" width="12.625" style="1" customWidth="1"/>
    <col min="9" max="9" width="14.625" style="1" customWidth="1"/>
    <col min="10" max="10" width="15" style="2" customWidth="1"/>
    <col min="11" max="16384" width="9" style="1"/>
  </cols>
  <sheetData>
    <row r="1" spans="1:10" ht="18" customHeight="1" x14ac:dyDescent="0.15">
      <c r="J1" s="12" t="str">
        <f>'PMS(input)'!K1</f>
        <v>JCM_PH_F_PMS_Forest_ver01.0</v>
      </c>
    </row>
    <row r="2" spans="1:10" ht="27.75" customHeight="1" x14ac:dyDescent="0.15">
      <c r="A2" s="207" t="s">
        <v>33</v>
      </c>
      <c r="B2" s="207"/>
      <c r="C2" s="207"/>
      <c r="D2" s="207"/>
      <c r="E2" s="207"/>
      <c r="F2" s="207"/>
      <c r="G2" s="207"/>
      <c r="H2" s="207"/>
      <c r="I2" s="207"/>
      <c r="J2" s="207"/>
    </row>
    <row r="3" spans="1:10" ht="18" customHeight="1" x14ac:dyDescent="0.15">
      <c r="A3" s="208" t="s">
        <v>32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10" ht="11.25" customHeight="1" x14ac:dyDescent="0.15"/>
    <row r="5" spans="1:10" ht="18.75" customHeight="1" x14ac:dyDescent="0.15">
      <c r="A5" s="24" t="s">
        <v>49</v>
      </c>
      <c r="B5" s="18"/>
      <c r="C5" s="18"/>
      <c r="D5" s="18"/>
      <c r="E5" s="18"/>
      <c r="F5" s="19"/>
      <c r="G5" s="20" t="s">
        <v>43</v>
      </c>
      <c r="H5" s="20" t="s">
        <v>0</v>
      </c>
      <c r="I5" s="20" t="s">
        <v>1</v>
      </c>
      <c r="J5" s="21" t="s">
        <v>2</v>
      </c>
    </row>
    <row r="6" spans="1:10" ht="18.75" customHeight="1" x14ac:dyDescent="0.15">
      <c r="A6" s="25"/>
      <c r="B6" s="22" t="s">
        <v>151</v>
      </c>
      <c r="C6" s="28"/>
      <c r="D6" s="28"/>
      <c r="E6" s="28"/>
      <c r="F6" s="28"/>
      <c r="G6" s="125"/>
      <c r="H6" s="124">
        <f>SUM(H8:H37)</f>
        <v>0</v>
      </c>
      <c r="I6" s="125" t="s">
        <v>355</v>
      </c>
      <c r="J6" s="131" t="s">
        <v>150</v>
      </c>
    </row>
    <row r="7" spans="1:10" ht="18.75" customHeight="1" x14ac:dyDescent="0.15">
      <c r="A7" s="26"/>
      <c r="B7" s="31"/>
      <c r="C7" s="162" t="s">
        <v>152</v>
      </c>
      <c r="D7" s="160"/>
      <c r="E7" s="160"/>
      <c r="F7" s="161"/>
      <c r="G7" s="133"/>
      <c r="H7" s="125"/>
      <c r="I7" s="125"/>
      <c r="J7" s="131"/>
    </row>
    <row r="8" spans="1:10" ht="18.75" customHeight="1" x14ac:dyDescent="0.15">
      <c r="A8" s="26"/>
      <c r="B8" s="31"/>
      <c r="C8" s="27"/>
      <c r="D8" s="198">
        <v>2025</v>
      </c>
      <c r="E8" s="199"/>
      <c r="F8" s="200"/>
      <c r="G8" s="133"/>
      <c r="H8" s="124">
        <f>H81</f>
        <v>0</v>
      </c>
      <c r="I8" s="125" t="s">
        <v>355</v>
      </c>
      <c r="J8" s="131" t="s">
        <v>209</v>
      </c>
    </row>
    <row r="9" spans="1:10" ht="18.75" customHeight="1" x14ac:dyDescent="0.15">
      <c r="A9" s="26"/>
      <c r="B9" s="31"/>
      <c r="C9" s="31"/>
      <c r="D9" s="198">
        <v>2026</v>
      </c>
      <c r="E9" s="199"/>
      <c r="F9" s="200"/>
      <c r="G9" s="133"/>
      <c r="H9" s="124">
        <f>H82</f>
        <v>0</v>
      </c>
      <c r="I9" s="125" t="s">
        <v>355</v>
      </c>
      <c r="J9" s="131" t="s">
        <v>210</v>
      </c>
    </row>
    <row r="10" spans="1:10" ht="18.75" customHeight="1" x14ac:dyDescent="0.15">
      <c r="A10" s="26"/>
      <c r="B10" s="31"/>
      <c r="C10" s="31"/>
      <c r="D10" s="198">
        <v>2027</v>
      </c>
      <c r="E10" s="199"/>
      <c r="F10" s="200"/>
      <c r="G10" s="133"/>
      <c r="H10" s="124">
        <f>H83</f>
        <v>0</v>
      </c>
      <c r="I10" s="125" t="s">
        <v>355</v>
      </c>
      <c r="J10" s="131" t="s">
        <v>211</v>
      </c>
    </row>
    <row r="11" spans="1:10" ht="18.75" customHeight="1" x14ac:dyDescent="0.15">
      <c r="A11" s="26"/>
      <c r="B11" s="31"/>
      <c r="C11" s="31"/>
      <c r="D11" s="198">
        <v>2028</v>
      </c>
      <c r="E11" s="199"/>
      <c r="F11" s="200"/>
      <c r="G11" s="133"/>
      <c r="H11" s="124">
        <f t="shared" ref="H11:H37" si="0">H84</f>
        <v>0</v>
      </c>
      <c r="I11" s="125" t="s">
        <v>355</v>
      </c>
      <c r="J11" s="131" t="s">
        <v>212</v>
      </c>
    </row>
    <row r="12" spans="1:10" ht="18.75" customHeight="1" x14ac:dyDescent="0.15">
      <c r="A12" s="26"/>
      <c r="B12" s="31"/>
      <c r="C12" s="31"/>
      <c r="D12" s="198">
        <v>2029</v>
      </c>
      <c r="E12" s="199"/>
      <c r="F12" s="200"/>
      <c r="G12" s="133"/>
      <c r="H12" s="124">
        <f t="shared" si="0"/>
        <v>0</v>
      </c>
      <c r="I12" s="125" t="s">
        <v>355</v>
      </c>
      <c r="J12" s="131" t="s">
        <v>278</v>
      </c>
    </row>
    <row r="13" spans="1:10" ht="18.75" customHeight="1" x14ac:dyDescent="0.15">
      <c r="A13" s="26"/>
      <c r="B13" s="31"/>
      <c r="C13" s="31"/>
      <c r="D13" s="198">
        <v>2030</v>
      </c>
      <c r="E13" s="199"/>
      <c r="F13" s="200"/>
      <c r="G13" s="133"/>
      <c r="H13" s="124">
        <f t="shared" si="0"/>
        <v>0</v>
      </c>
      <c r="I13" s="125" t="s">
        <v>355</v>
      </c>
      <c r="J13" s="131" t="s">
        <v>279</v>
      </c>
    </row>
    <row r="14" spans="1:10" ht="18.75" customHeight="1" x14ac:dyDescent="0.15">
      <c r="A14" s="26"/>
      <c r="B14" s="31"/>
      <c r="C14" s="31"/>
      <c r="D14" s="198">
        <v>2031</v>
      </c>
      <c r="E14" s="199"/>
      <c r="F14" s="200"/>
      <c r="G14" s="133"/>
      <c r="H14" s="124">
        <f t="shared" si="0"/>
        <v>0</v>
      </c>
      <c r="I14" s="125" t="s">
        <v>355</v>
      </c>
      <c r="J14" s="131" t="s">
        <v>280</v>
      </c>
    </row>
    <row r="15" spans="1:10" ht="18.75" customHeight="1" x14ac:dyDescent="0.15">
      <c r="A15" s="26"/>
      <c r="B15" s="31"/>
      <c r="C15" s="31"/>
      <c r="D15" s="198">
        <v>2032</v>
      </c>
      <c r="E15" s="199"/>
      <c r="F15" s="200"/>
      <c r="G15" s="133"/>
      <c r="H15" s="124">
        <f t="shared" si="0"/>
        <v>0</v>
      </c>
      <c r="I15" s="125" t="s">
        <v>355</v>
      </c>
      <c r="J15" s="131" t="s">
        <v>281</v>
      </c>
    </row>
    <row r="16" spans="1:10" ht="18.75" customHeight="1" x14ac:dyDescent="0.15">
      <c r="A16" s="26"/>
      <c r="B16" s="31"/>
      <c r="C16" s="31"/>
      <c r="D16" s="198">
        <v>2033</v>
      </c>
      <c r="E16" s="199"/>
      <c r="F16" s="200"/>
      <c r="G16" s="133"/>
      <c r="H16" s="124">
        <f t="shared" si="0"/>
        <v>0</v>
      </c>
      <c r="I16" s="125" t="s">
        <v>355</v>
      </c>
      <c r="J16" s="131" t="s">
        <v>282</v>
      </c>
    </row>
    <row r="17" spans="1:10" ht="18.75" customHeight="1" x14ac:dyDescent="0.15">
      <c r="A17" s="26"/>
      <c r="B17" s="31"/>
      <c r="C17" s="31"/>
      <c r="D17" s="198">
        <v>2034</v>
      </c>
      <c r="E17" s="199"/>
      <c r="F17" s="200"/>
      <c r="G17" s="133"/>
      <c r="H17" s="124">
        <f t="shared" si="0"/>
        <v>0</v>
      </c>
      <c r="I17" s="125" t="s">
        <v>355</v>
      </c>
      <c r="J17" s="131" t="s">
        <v>283</v>
      </c>
    </row>
    <row r="18" spans="1:10" ht="18.75" customHeight="1" x14ac:dyDescent="0.15">
      <c r="A18" s="26"/>
      <c r="B18" s="31"/>
      <c r="C18" s="31"/>
      <c r="D18" s="198">
        <v>2035</v>
      </c>
      <c r="E18" s="199"/>
      <c r="F18" s="200"/>
      <c r="G18" s="133"/>
      <c r="H18" s="124">
        <f t="shared" si="0"/>
        <v>0</v>
      </c>
      <c r="I18" s="125" t="s">
        <v>355</v>
      </c>
      <c r="J18" s="131" t="s">
        <v>284</v>
      </c>
    </row>
    <row r="19" spans="1:10" ht="18.75" customHeight="1" x14ac:dyDescent="0.15">
      <c r="A19" s="26"/>
      <c r="B19" s="31"/>
      <c r="C19" s="31"/>
      <c r="D19" s="198">
        <v>2036</v>
      </c>
      <c r="E19" s="199"/>
      <c r="F19" s="200"/>
      <c r="G19" s="133"/>
      <c r="H19" s="124">
        <f t="shared" si="0"/>
        <v>0</v>
      </c>
      <c r="I19" s="125" t="s">
        <v>355</v>
      </c>
      <c r="J19" s="131" t="s">
        <v>285</v>
      </c>
    </row>
    <row r="20" spans="1:10" ht="18.75" customHeight="1" x14ac:dyDescent="0.15">
      <c r="A20" s="26"/>
      <c r="B20" s="31"/>
      <c r="C20" s="31"/>
      <c r="D20" s="198">
        <v>2037</v>
      </c>
      <c r="E20" s="199"/>
      <c r="F20" s="200"/>
      <c r="G20" s="133"/>
      <c r="H20" s="124">
        <f t="shared" si="0"/>
        <v>0</v>
      </c>
      <c r="I20" s="125" t="s">
        <v>355</v>
      </c>
      <c r="J20" s="131" t="s">
        <v>286</v>
      </c>
    </row>
    <row r="21" spans="1:10" ht="18.75" customHeight="1" x14ac:dyDescent="0.15">
      <c r="A21" s="26"/>
      <c r="B21" s="31"/>
      <c r="C21" s="31"/>
      <c r="D21" s="198">
        <v>2038</v>
      </c>
      <c r="E21" s="199"/>
      <c r="F21" s="200"/>
      <c r="G21" s="133"/>
      <c r="H21" s="124">
        <f t="shared" si="0"/>
        <v>0</v>
      </c>
      <c r="I21" s="125" t="s">
        <v>355</v>
      </c>
      <c r="J21" s="131" t="s">
        <v>287</v>
      </c>
    </row>
    <row r="22" spans="1:10" ht="18.75" customHeight="1" x14ac:dyDescent="0.15">
      <c r="A22" s="26"/>
      <c r="B22" s="31"/>
      <c r="C22" s="31"/>
      <c r="D22" s="198">
        <v>2039</v>
      </c>
      <c r="E22" s="199"/>
      <c r="F22" s="200"/>
      <c r="G22" s="133"/>
      <c r="H22" s="124">
        <f t="shared" si="0"/>
        <v>0</v>
      </c>
      <c r="I22" s="125" t="s">
        <v>355</v>
      </c>
      <c r="J22" s="131" t="s">
        <v>288</v>
      </c>
    </row>
    <row r="23" spans="1:10" ht="18.75" customHeight="1" x14ac:dyDescent="0.15">
      <c r="A23" s="26"/>
      <c r="B23" s="31"/>
      <c r="C23" s="31"/>
      <c r="D23" s="198">
        <v>2040</v>
      </c>
      <c r="E23" s="199"/>
      <c r="F23" s="200"/>
      <c r="G23" s="133"/>
      <c r="H23" s="124">
        <f t="shared" si="0"/>
        <v>0</v>
      </c>
      <c r="I23" s="125" t="s">
        <v>355</v>
      </c>
      <c r="J23" s="131" t="s">
        <v>289</v>
      </c>
    </row>
    <row r="24" spans="1:10" ht="18.75" customHeight="1" x14ac:dyDescent="0.15">
      <c r="A24" s="26"/>
      <c r="B24" s="31"/>
      <c r="C24" s="31"/>
      <c r="D24" s="198">
        <v>2041</v>
      </c>
      <c r="E24" s="199"/>
      <c r="F24" s="200"/>
      <c r="G24" s="133"/>
      <c r="H24" s="124">
        <f t="shared" si="0"/>
        <v>0</v>
      </c>
      <c r="I24" s="125" t="s">
        <v>355</v>
      </c>
      <c r="J24" s="131" t="s">
        <v>290</v>
      </c>
    </row>
    <row r="25" spans="1:10" ht="18.75" customHeight="1" x14ac:dyDescent="0.15">
      <c r="A25" s="26"/>
      <c r="B25" s="31"/>
      <c r="C25" s="31"/>
      <c r="D25" s="198">
        <v>2042</v>
      </c>
      <c r="E25" s="199"/>
      <c r="F25" s="200"/>
      <c r="G25" s="133"/>
      <c r="H25" s="124">
        <f t="shared" si="0"/>
        <v>0</v>
      </c>
      <c r="I25" s="125" t="s">
        <v>355</v>
      </c>
      <c r="J25" s="131" t="s">
        <v>291</v>
      </c>
    </row>
    <row r="26" spans="1:10" ht="18.75" customHeight="1" x14ac:dyDescent="0.15">
      <c r="A26" s="26"/>
      <c r="B26" s="31"/>
      <c r="C26" s="31"/>
      <c r="D26" s="198">
        <v>2043</v>
      </c>
      <c r="E26" s="199"/>
      <c r="F26" s="200"/>
      <c r="G26" s="133"/>
      <c r="H26" s="124">
        <f t="shared" si="0"/>
        <v>0</v>
      </c>
      <c r="I26" s="125" t="s">
        <v>355</v>
      </c>
      <c r="J26" s="131" t="s">
        <v>292</v>
      </c>
    </row>
    <row r="27" spans="1:10" ht="18.75" customHeight="1" x14ac:dyDescent="0.15">
      <c r="A27" s="26"/>
      <c r="B27" s="31"/>
      <c r="C27" s="31"/>
      <c r="D27" s="198">
        <v>2044</v>
      </c>
      <c r="E27" s="199"/>
      <c r="F27" s="200"/>
      <c r="G27" s="133"/>
      <c r="H27" s="124">
        <f t="shared" si="0"/>
        <v>0</v>
      </c>
      <c r="I27" s="125" t="s">
        <v>355</v>
      </c>
      <c r="J27" s="131" t="s">
        <v>293</v>
      </c>
    </row>
    <row r="28" spans="1:10" ht="18.75" customHeight="1" x14ac:dyDescent="0.15">
      <c r="A28" s="26"/>
      <c r="B28" s="31"/>
      <c r="C28" s="31"/>
      <c r="D28" s="198">
        <v>2045</v>
      </c>
      <c r="E28" s="199"/>
      <c r="F28" s="200"/>
      <c r="G28" s="133"/>
      <c r="H28" s="124">
        <f t="shared" si="0"/>
        <v>0</v>
      </c>
      <c r="I28" s="125" t="s">
        <v>355</v>
      </c>
      <c r="J28" s="131" t="s">
        <v>294</v>
      </c>
    </row>
    <row r="29" spans="1:10" ht="18.75" customHeight="1" x14ac:dyDescent="0.15">
      <c r="A29" s="26"/>
      <c r="B29" s="31"/>
      <c r="C29" s="31"/>
      <c r="D29" s="198">
        <v>2046</v>
      </c>
      <c r="E29" s="199"/>
      <c r="F29" s="200"/>
      <c r="G29" s="133"/>
      <c r="H29" s="124">
        <f t="shared" si="0"/>
        <v>0</v>
      </c>
      <c r="I29" s="125" t="s">
        <v>355</v>
      </c>
      <c r="J29" s="131" t="s">
        <v>295</v>
      </c>
    </row>
    <row r="30" spans="1:10" ht="18.75" customHeight="1" x14ac:dyDescent="0.15">
      <c r="A30" s="26"/>
      <c r="B30" s="31"/>
      <c r="C30" s="31"/>
      <c r="D30" s="198">
        <v>2047</v>
      </c>
      <c r="E30" s="199"/>
      <c r="F30" s="200"/>
      <c r="G30" s="133"/>
      <c r="H30" s="124">
        <f t="shared" si="0"/>
        <v>0</v>
      </c>
      <c r="I30" s="125" t="s">
        <v>355</v>
      </c>
      <c r="J30" s="131" t="s">
        <v>296</v>
      </c>
    </row>
    <row r="31" spans="1:10" ht="18.75" customHeight="1" x14ac:dyDescent="0.15">
      <c r="A31" s="26"/>
      <c r="B31" s="31"/>
      <c r="C31" s="31"/>
      <c r="D31" s="198">
        <v>2048</v>
      </c>
      <c r="E31" s="199"/>
      <c r="F31" s="200"/>
      <c r="G31" s="133"/>
      <c r="H31" s="124">
        <f t="shared" si="0"/>
        <v>0</v>
      </c>
      <c r="I31" s="125" t="s">
        <v>355</v>
      </c>
      <c r="J31" s="131" t="s">
        <v>297</v>
      </c>
    </row>
    <row r="32" spans="1:10" ht="18.75" customHeight="1" x14ac:dyDescent="0.15">
      <c r="A32" s="26"/>
      <c r="B32" s="31"/>
      <c r="C32" s="31"/>
      <c r="D32" s="198">
        <v>2049</v>
      </c>
      <c r="E32" s="199"/>
      <c r="F32" s="200"/>
      <c r="G32" s="133"/>
      <c r="H32" s="124">
        <f t="shared" si="0"/>
        <v>0</v>
      </c>
      <c r="I32" s="125" t="s">
        <v>355</v>
      </c>
      <c r="J32" s="131" t="s">
        <v>298</v>
      </c>
    </row>
    <row r="33" spans="1:12" ht="18.75" customHeight="1" x14ac:dyDescent="0.15">
      <c r="A33" s="26"/>
      <c r="B33" s="31"/>
      <c r="C33" s="31"/>
      <c r="D33" s="198">
        <v>2050</v>
      </c>
      <c r="E33" s="199"/>
      <c r="F33" s="200"/>
      <c r="G33" s="133"/>
      <c r="H33" s="124">
        <f t="shared" si="0"/>
        <v>0</v>
      </c>
      <c r="I33" s="125" t="s">
        <v>355</v>
      </c>
      <c r="J33" s="131" t="s">
        <v>299</v>
      </c>
    </row>
    <row r="34" spans="1:12" ht="18.75" customHeight="1" x14ac:dyDescent="0.15">
      <c r="A34" s="26"/>
      <c r="B34" s="31"/>
      <c r="C34" s="31"/>
      <c r="D34" s="198">
        <v>2051</v>
      </c>
      <c r="E34" s="199"/>
      <c r="F34" s="200"/>
      <c r="G34" s="133"/>
      <c r="H34" s="124">
        <f t="shared" si="0"/>
        <v>0</v>
      </c>
      <c r="I34" s="125" t="s">
        <v>355</v>
      </c>
      <c r="J34" s="131" t="s">
        <v>300</v>
      </c>
    </row>
    <row r="35" spans="1:12" ht="18.75" customHeight="1" x14ac:dyDescent="0.15">
      <c r="A35" s="26"/>
      <c r="B35" s="31"/>
      <c r="C35" s="31"/>
      <c r="D35" s="198">
        <v>2052</v>
      </c>
      <c r="E35" s="199"/>
      <c r="F35" s="200"/>
      <c r="G35" s="133"/>
      <c r="H35" s="124">
        <f t="shared" si="0"/>
        <v>0</v>
      </c>
      <c r="I35" s="125" t="s">
        <v>355</v>
      </c>
      <c r="J35" s="131" t="s">
        <v>301</v>
      </c>
    </row>
    <row r="36" spans="1:12" ht="18.75" customHeight="1" x14ac:dyDescent="0.15">
      <c r="A36" s="26"/>
      <c r="B36" s="31"/>
      <c r="C36" s="31"/>
      <c r="D36" s="198">
        <v>2053</v>
      </c>
      <c r="E36" s="199"/>
      <c r="F36" s="200"/>
      <c r="G36" s="133"/>
      <c r="H36" s="124">
        <f t="shared" si="0"/>
        <v>0</v>
      </c>
      <c r="I36" s="125" t="s">
        <v>355</v>
      </c>
      <c r="J36" s="131" t="s">
        <v>302</v>
      </c>
    </row>
    <row r="37" spans="1:12" ht="18.75" customHeight="1" x14ac:dyDescent="0.15">
      <c r="A37" s="26"/>
      <c r="B37" s="31"/>
      <c r="C37" s="31"/>
      <c r="D37" s="198">
        <v>2054</v>
      </c>
      <c r="E37" s="199"/>
      <c r="F37" s="200"/>
      <c r="G37" s="133"/>
      <c r="H37" s="124">
        <f t="shared" si="0"/>
        <v>0</v>
      </c>
      <c r="I37" s="125" t="s">
        <v>355</v>
      </c>
      <c r="J37" s="131" t="s">
        <v>303</v>
      </c>
    </row>
    <row r="38" spans="1:12" ht="18.75" customHeight="1" x14ac:dyDescent="0.15">
      <c r="A38" s="24" t="s">
        <v>36</v>
      </c>
      <c r="B38" s="18"/>
      <c r="C38" s="18"/>
      <c r="D38" s="18"/>
      <c r="E38" s="18"/>
      <c r="F38" s="19"/>
      <c r="G38" s="19"/>
      <c r="H38" s="19"/>
      <c r="I38" s="19"/>
      <c r="J38" s="20"/>
      <c r="K38" s="11"/>
      <c r="L38" s="11"/>
    </row>
    <row r="39" spans="1:12" ht="18.75" customHeight="1" x14ac:dyDescent="0.15">
      <c r="A39" s="26"/>
      <c r="B39" s="204" t="s">
        <v>38</v>
      </c>
      <c r="C39" s="205"/>
      <c r="D39" s="205"/>
      <c r="E39" s="205"/>
      <c r="F39" s="206"/>
      <c r="G39" s="139"/>
      <c r="H39" s="125">
        <f>H40</f>
        <v>0</v>
      </c>
      <c r="I39" s="125" t="s">
        <v>115</v>
      </c>
      <c r="J39" s="131"/>
    </row>
    <row r="40" spans="1:12" ht="18.75" customHeight="1" x14ac:dyDescent="0.15">
      <c r="A40" s="26"/>
      <c r="B40" s="204" t="s">
        <v>39</v>
      </c>
      <c r="C40" s="205"/>
      <c r="D40" s="205"/>
      <c r="E40" s="205"/>
      <c r="F40" s="206"/>
      <c r="G40" s="139"/>
      <c r="H40" s="65"/>
      <c r="I40" s="140" t="s">
        <v>115</v>
      </c>
      <c r="J40" s="131"/>
    </row>
    <row r="41" spans="1:12" ht="18.75" customHeight="1" x14ac:dyDescent="0.15">
      <c r="A41" s="26"/>
      <c r="B41" s="204" t="s">
        <v>40</v>
      </c>
      <c r="C41" s="205"/>
      <c r="D41" s="205"/>
      <c r="E41" s="205"/>
      <c r="F41" s="206"/>
      <c r="G41" s="139"/>
      <c r="H41" s="140" t="s">
        <v>113</v>
      </c>
      <c r="I41" s="140" t="s">
        <v>113</v>
      </c>
      <c r="J41" s="141"/>
    </row>
    <row r="42" spans="1:12" ht="18.75" customHeight="1" x14ac:dyDescent="0.15">
      <c r="A42" s="26"/>
      <c r="B42" s="204" t="s">
        <v>41</v>
      </c>
      <c r="C42" s="205"/>
      <c r="D42" s="205"/>
      <c r="E42" s="205"/>
      <c r="F42" s="206"/>
      <c r="G42" s="139"/>
      <c r="H42" s="23" t="s">
        <v>169</v>
      </c>
      <c r="I42" s="140" t="s">
        <v>121</v>
      </c>
      <c r="J42" s="131"/>
    </row>
    <row r="43" spans="1:12" ht="18.75" customHeight="1" x14ac:dyDescent="0.15">
      <c r="A43" s="26"/>
      <c r="B43" s="204" t="s">
        <v>42</v>
      </c>
      <c r="C43" s="205"/>
      <c r="D43" s="205"/>
      <c r="E43" s="205"/>
      <c r="F43" s="206"/>
      <c r="G43" s="139"/>
      <c r="H43" s="23" t="s">
        <v>169</v>
      </c>
      <c r="I43" s="140" t="s">
        <v>121</v>
      </c>
      <c r="J43" s="141"/>
    </row>
    <row r="44" spans="1:12" ht="18.75" customHeight="1" x14ac:dyDescent="0.15">
      <c r="A44" s="24" t="s">
        <v>37</v>
      </c>
      <c r="B44" s="18"/>
      <c r="C44" s="18"/>
      <c r="D44" s="18"/>
      <c r="E44" s="18"/>
      <c r="F44" s="19"/>
      <c r="G44" s="19"/>
      <c r="H44" s="24"/>
      <c r="I44" s="24"/>
      <c r="J44" s="48"/>
      <c r="K44" s="11"/>
      <c r="L44" s="11"/>
    </row>
    <row r="45" spans="1:12" ht="18.75" customHeight="1" x14ac:dyDescent="0.15">
      <c r="A45" s="30"/>
      <c r="B45" s="186" t="s">
        <v>85</v>
      </c>
      <c r="C45" s="187"/>
      <c r="D45" s="187"/>
      <c r="E45" s="187"/>
      <c r="F45" s="188"/>
      <c r="G45" s="134"/>
      <c r="H45" s="126">
        <v>0.47</v>
      </c>
      <c r="I45" s="135" t="s">
        <v>67</v>
      </c>
      <c r="J45" s="83" t="s">
        <v>157</v>
      </c>
      <c r="K45" s="11"/>
      <c r="L45" s="11"/>
    </row>
    <row r="46" spans="1:12" ht="18.75" customHeight="1" x14ac:dyDescent="0.15">
      <c r="A46" s="30"/>
      <c r="B46" s="186" t="s">
        <v>86</v>
      </c>
      <c r="C46" s="187"/>
      <c r="D46" s="187"/>
      <c r="E46" s="187"/>
      <c r="F46" s="188"/>
      <c r="G46" s="134"/>
      <c r="H46" s="127">
        <v>0.24</v>
      </c>
      <c r="I46" s="127" t="s">
        <v>546</v>
      </c>
      <c r="J46" s="83" t="s">
        <v>547</v>
      </c>
      <c r="K46" s="11"/>
      <c r="L46" s="11"/>
    </row>
    <row r="47" spans="1:12" ht="18.75" customHeight="1" x14ac:dyDescent="0.15">
      <c r="A47" s="30"/>
      <c r="B47" s="186" t="s">
        <v>88</v>
      </c>
      <c r="C47" s="187"/>
      <c r="D47" s="187"/>
      <c r="E47" s="187"/>
      <c r="F47" s="188"/>
      <c r="G47" s="134"/>
      <c r="H47" s="126">
        <v>0.47</v>
      </c>
      <c r="I47" s="135" t="s">
        <v>67</v>
      </c>
      <c r="J47" s="83" t="s">
        <v>716</v>
      </c>
      <c r="K47" s="11"/>
      <c r="L47" s="11"/>
    </row>
    <row r="48" spans="1:12" ht="18.75" customHeight="1" x14ac:dyDescent="0.15">
      <c r="A48" s="30"/>
      <c r="B48" s="186" t="s">
        <v>651</v>
      </c>
      <c r="C48" s="187"/>
      <c r="D48" s="187"/>
      <c r="E48" s="187"/>
      <c r="F48" s="188"/>
      <c r="G48" s="134"/>
      <c r="H48" s="127">
        <v>4.2999999999999997E-2</v>
      </c>
      <c r="I48" s="127" t="s">
        <v>725</v>
      </c>
      <c r="J48" s="136" t="s">
        <v>335</v>
      </c>
      <c r="K48" s="11"/>
      <c r="L48" s="11"/>
    </row>
    <row r="49" spans="1:12" ht="18.75" customHeight="1" x14ac:dyDescent="0.15">
      <c r="A49" s="30"/>
      <c r="B49" s="186" t="s">
        <v>652</v>
      </c>
      <c r="C49" s="187"/>
      <c r="D49" s="187"/>
      <c r="E49" s="187"/>
      <c r="F49" s="188"/>
      <c r="G49" s="134"/>
      <c r="H49" s="127">
        <v>4.4299999999999999E-2</v>
      </c>
      <c r="I49" s="127" t="s">
        <v>725</v>
      </c>
      <c r="J49" s="137" t="s">
        <v>335</v>
      </c>
      <c r="K49" s="11"/>
      <c r="L49" s="11"/>
    </row>
    <row r="50" spans="1:12" ht="18.75" customHeight="1" x14ac:dyDescent="0.15">
      <c r="A50" s="30"/>
      <c r="B50" s="186" t="s">
        <v>653</v>
      </c>
      <c r="C50" s="187"/>
      <c r="D50" s="187"/>
      <c r="E50" s="187"/>
      <c r="F50" s="188"/>
      <c r="G50" s="134"/>
      <c r="H50" s="127">
        <v>4.2299999999999997E-2</v>
      </c>
      <c r="I50" s="127" t="s">
        <v>725</v>
      </c>
      <c r="J50" s="130" t="s">
        <v>335</v>
      </c>
      <c r="K50" s="11"/>
      <c r="L50" s="11"/>
    </row>
    <row r="51" spans="1:12" ht="18.75" customHeight="1" x14ac:dyDescent="0.15">
      <c r="A51" s="30"/>
      <c r="B51" s="186" t="s">
        <v>654</v>
      </c>
      <c r="C51" s="187"/>
      <c r="D51" s="187"/>
      <c r="E51" s="187"/>
      <c r="F51" s="188"/>
      <c r="G51" s="134"/>
      <c r="H51" s="127">
        <v>74.099999999999994</v>
      </c>
      <c r="I51" s="127" t="s">
        <v>655</v>
      </c>
      <c r="J51" s="130" t="s">
        <v>340</v>
      </c>
      <c r="K51" s="11"/>
      <c r="L51" s="11"/>
    </row>
    <row r="52" spans="1:12" ht="18.75" customHeight="1" x14ac:dyDescent="0.15">
      <c r="A52" s="30"/>
      <c r="B52" s="186" t="s">
        <v>656</v>
      </c>
      <c r="C52" s="187"/>
      <c r="D52" s="187"/>
      <c r="E52" s="187"/>
      <c r="F52" s="188"/>
      <c r="G52" s="134"/>
      <c r="H52" s="127">
        <v>69.3</v>
      </c>
      <c r="I52" s="127" t="s">
        <v>655</v>
      </c>
      <c r="J52" s="130" t="s">
        <v>340</v>
      </c>
      <c r="K52" s="11"/>
      <c r="L52" s="11"/>
    </row>
    <row r="53" spans="1:12" ht="18.75" customHeight="1" x14ac:dyDescent="0.15">
      <c r="A53" s="30"/>
      <c r="B53" s="186" t="s">
        <v>657</v>
      </c>
      <c r="C53" s="187"/>
      <c r="D53" s="187"/>
      <c r="E53" s="187"/>
      <c r="F53" s="188"/>
      <c r="G53" s="134"/>
      <c r="H53" s="127">
        <v>73.3</v>
      </c>
      <c r="I53" s="127" t="s">
        <v>655</v>
      </c>
      <c r="J53" s="130" t="s">
        <v>340</v>
      </c>
      <c r="K53" s="11"/>
      <c r="L53" s="11"/>
    </row>
    <row r="54" spans="1:12" ht="18.600000000000001" customHeight="1" x14ac:dyDescent="0.15">
      <c r="A54" s="30"/>
      <c r="B54" s="186" t="s">
        <v>105</v>
      </c>
      <c r="C54" s="187"/>
      <c r="D54" s="187"/>
      <c r="E54" s="187"/>
      <c r="F54" s="188"/>
      <c r="G54" s="134"/>
      <c r="H54" s="126">
        <v>0.01</v>
      </c>
      <c r="I54" s="135" t="s">
        <v>70</v>
      </c>
      <c r="J54" s="83" t="s">
        <v>158</v>
      </c>
      <c r="K54" s="11"/>
      <c r="L54" s="11"/>
    </row>
    <row r="55" spans="1:12" ht="36" customHeight="1" x14ac:dyDescent="0.15">
      <c r="A55" s="30"/>
      <c r="B55" s="186" t="s">
        <v>109</v>
      </c>
      <c r="C55" s="187"/>
      <c r="D55" s="187"/>
      <c r="E55" s="187"/>
      <c r="F55" s="188"/>
      <c r="G55" s="134"/>
      <c r="H55" s="126">
        <v>0.01</v>
      </c>
      <c r="I55" s="135" t="s">
        <v>70</v>
      </c>
      <c r="J55" s="83" t="s">
        <v>159</v>
      </c>
      <c r="K55" s="11"/>
      <c r="L55" s="11"/>
    </row>
    <row r="56" spans="1:12" ht="36" customHeight="1" x14ac:dyDescent="0.15">
      <c r="A56" s="30"/>
      <c r="B56" s="186" t="s">
        <v>109</v>
      </c>
      <c r="C56" s="187"/>
      <c r="D56" s="187"/>
      <c r="E56" s="187"/>
      <c r="F56" s="188"/>
      <c r="G56" s="134"/>
      <c r="H56" s="126">
        <v>1.0999999999999999E-2</v>
      </c>
      <c r="I56" s="135" t="s">
        <v>70</v>
      </c>
      <c r="J56" s="83" t="s">
        <v>160</v>
      </c>
      <c r="K56" s="11"/>
      <c r="L56" s="11"/>
    </row>
    <row r="57" spans="1:12" ht="36" customHeight="1" x14ac:dyDescent="0.15">
      <c r="A57" s="26"/>
      <c r="B57" s="186" t="s">
        <v>371</v>
      </c>
      <c r="C57" s="187"/>
      <c r="D57" s="187"/>
      <c r="E57" s="187"/>
      <c r="F57" s="188"/>
      <c r="G57" s="134"/>
      <c r="H57" s="126">
        <v>0.1</v>
      </c>
      <c r="I57" s="138" t="s">
        <v>69</v>
      </c>
      <c r="J57" s="83" t="s">
        <v>161</v>
      </c>
    </row>
    <row r="58" spans="1:12" ht="36" customHeight="1" x14ac:dyDescent="0.15">
      <c r="A58" s="26"/>
      <c r="B58" s="186" t="s">
        <v>372</v>
      </c>
      <c r="C58" s="187"/>
      <c r="D58" s="187"/>
      <c r="E58" s="187"/>
      <c r="F58" s="188"/>
      <c r="G58" s="134"/>
      <c r="H58" s="126">
        <v>0.2</v>
      </c>
      <c r="I58" s="138" t="s">
        <v>69</v>
      </c>
      <c r="J58" s="83" t="s">
        <v>162</v>
      </c>
    </row>
    <row r="59" spans="1:12" ht="49.7" customHeight="1" x14ac:dyDescent="0.15">
      <c r="A59" s="26"/>
      <c r="B59" s="186" t="s">
        <v>110</v>
      </c>
      <c r="C59" s="187"/>
      <c r="D59" s="187"/>
      <c r="E59" s="187"/>
      <c r="F59" s="188"/>
      <c r="G59" s="134"/>
      <c r="H59" s="83">
        <v>0.3</v>
      </c>
      <c r="I59" s="138" t="s">
        <v>69</v>
      </c>
      <c r="J59" s="84" t="s">
        <v>163</v>
      </c>
    </row>
    <row r="60" spans="1:12" ht="18.75" customHeight="1" x14ac:dyDescent="0.15">
      <c r="A60" s="26"/>
      <c r="B60" s="186" t="s">
        <v>106</v>
      </c>
      <c r="C60" s="187"/>
      <c r="D60" s="187"/>
      <c r="E60" s="187"/>
      <c r="F60" s="188"/>
      <c r="G60" s="134"/>
      <c r="H60" s="126">
        <v>265</v>
      </c>
      <c r="I60" s="83" t="s">
        <v>658</v>
      </c>
      <c r="J60" s="84" t="s">
        <v>164</v>
      </c>
    </row>
    <row r="61" spans="1:12" ht="18.75" customHeight="1" x14ac:dyDescent="0.15">
      <c r="A61" s="26"/>
      <c r="B61" s="186" t="s">
        <v>154</v>
      </c>
      <c r="C61" s="187"/>
      <c r="D61" s="187"/>
      <c r="E61" s="187"/>
      <c r="F61" s="188"/>
      <c r="G61" s="134"/>
      <c r="H61" s="128">
        <v>2.0000000000000001E-4</v>
      </c>
      <c r="I61" s="130" t="s">
        <v>373</v>
      </c>
      <c r="J61" s="84" t="s">
        <v>165</v>
      </c>
    </row>
    <row r="62" spans="1:12" ht="18.75" customHeight="1" x14ac:dyDescent="0.15">
      <c r="A62" s="26"/>
      <c r="B62" s="186" t="s">
        <v>155</v>
      </c>
      <c r="C62" s="187"/>
      <c r="D62" s="187"/>
      <c r="E62" s="187"/>
      <c r="F62" s="188"/>
      <c r="G62" s="134"/>
      <c r="H62" s="84">
        <v>28</v>
      </c>
      <c r="I62" s="83" t="s">
        <v>658</v>
      </c>
      <c r="J62" s="84" t="s">
        <v>166</v>
      </c>
    </row>
    <row r="63" spans="1:12" ht="18.75" customHeight="1" x14ac:dyDescent="0.15">
      <c r="A63" s="26"/>
      <c r="B63" s="186" t="s">
        <v>156</v>
      </c>
      <c r="C63" s="187"/>
      <c r="D63" s="187"/>
      <c r="E63" s="187"/>
      <c r="F63" s="188"/>
      <c r="G63" s="134"/>
      <c r="H63" s="128">
        <v>6.7999999999999996E-3</v>
      </c>
      <c r="I63" s="130" t="s">
        <v>374</v>
      </c>
      <c r="J63" s="84" t="s">
        <v>167</v>
      </c>
    </row>
    <row r="64" spans="1:12" ht="18.75" customHeight="1" x14ac:dyDescent="0.15">
      <c r="A64" s="24" t="s">
        <v>44</v>
      </c>
      <c r="B64" s="19"/>
      <c r="C64" s="18"/>
      <c r="D64" s="18"/>
      <c r="E64" s="20"/>
      <c r="F64" s="20"/>
      <c r="G64" s="20"/>
      <c r="H64" s="49"/>
      <c r="I64" s="49"/>
      <c r="J64" s="50"/>
    </row>
    <row r="65" spans="1:10" ht="18.75" customHeight="1" x14ac:dyDescent="0.15">
      <c r="A65" s="26"/>
      <c r="B65" s="28" t="s">
        <v>124</v>
      </c>
      <c r="C65" s="28"/>
      <c r="D65" s="28"/>
      <c r="E65" s="28"/>
      <c r="F65" s="28"/>
      <c r="G65" s="125"/>
      <c r="H65" s="125">
        <v>0</v>
      </c>
      <c r="I65" s="125" t="s">
        <v>355</v>
      </c>
      <c r="J65" s="131" t="s">
        <v>125</v>
      </c>
    </row>
    <row r="66" spans="1:10" ht="18.75" customHeight="1" x14ac:dyDescent="0.15">
      <c r="A66" s="26"/>
      <c r="B66" s="31"/>
      <c r="C66" s="32" t="s">
        <v>45</v>
      </c>
      <c r="D66" s="35"/>
      <c r="E66" s="33"/>
      <c r="F66" s="34"/>
      <c r="G66" s="132"/>
      <c r="H66" s="125"/>
      <c r="I66" s="125"/>
      <c r="J66" s="131"/>
    </row>
    <row r="67" spans="1:10" ht="18.75" customHeight="1" x14ac:dyDescent="0.15">
      <c r="A67" s="26"/>
      <c r="B67" s="27"/>
      <c r="C67" s="27"/>
      <c r="D67" s="201">
        <v>2015</v>
      </c>
      <c r="E67" s="202"/>
      <c r="F67" s="203"/>
      <c r="G67" s="130"/>
      <c r="H67" s="129">
        <v>0</v>
      </c>
      <c r="I67" s="125" t="s">
        <v>355</v>
      </c>
      <c r="J67" s="131" t="s">
        <v>113</v>
      </c>
    </row>
    <row r="68" spans="1:10" ht="18.75" customHeight="1" x14ac:dyDescent="0.15">
      <c r="A68" s="26"/>
      <c r="B68" s="27"/>
      <c r="C68" s="27"/>
      <c r="D68" s="201">
        <v>2016</v>
      </c>
      <c r="E68" s="202"/>
      <c r="F68" s="203"/>
      <c r="G68" s="130"/>
      <c r="H68" s="129">
        <v>0</v>
      </c>
      <c r="I68" s="125" t="s">
        <v>355</v>
      </c>
      <c r="J68" s="131" t="s">
        <v>113</v>
      </c>
    </row>
    <row r="69" spans="1:10" ht="18.75" customHeight="1" x14ac:dyDescent="0.15">
      <c r="A69" s="26"/>
      <c r="B69" s="27"/>
      <c r="C69" s="27"/>
      <c r="D69" s="201">
        <v>2017</v>
      </c>
      <c r="E69" s="202"/>
      <c r="F69" s="203"/>
      <c r="G69" s="130"/>
      <c r="H69" s="129">
        <v>0</v>
      </c>
      <c r="I69" s="125" t="s">
        <v>355</v>
      </c>
      <c r="J69" s="131" t="s">
        <v>113</v>
      </c>
    </row>
    <row r="70" spans="1:10" ht="18.75" customHeight="1" x14ac:dyDescent="0.15">
      <c r="A70" s="26"/>
      <c r="B70" s="27"/>
      <c r="C70" s="27"/>
      <c r="D70" s="201">
        <v>2018</v>
      </c>
      <c r="E70" s="202"/>
      <c r="F70" s="203"/>
      <c r="G70" s="130"/>
      <c r="H70" s="129">
        <v>0</v>
      </c>
      <c r="I70" s="125" t="s">
        <v>355</v>
      </c>
      <c r="J70" s="131" t="s">
        <v>113</v>
      </c>
    </row>
    <row r="71" spans="1:10" ht="18.75" customHeight="1" x14ac:dyDescent="0.15">
      <c r="A71" s="26"/>
      <c r="B71" s="27"/>
      <c r="C71" s="27"/>
      <c r="D71" s="201">
        <v>2019</v>
      </c>
      <c r="E71" s="202"/>
      <c r="F71" s="203"/>
      <c r="G71" s="130"/>
      <c r="H71" s="129">
        <v>0</v>
      </c>
      <c r="I71" s="125" t="s">
        <v>355</v>
      </c>
      <c r="J71" s="131" t="s">
        <v>113</v>
      </c>
    </row>
    <row r="72" spans="1:10" ht="18.75" customHeight="1" x14ac:dyDescent="0.15">
      <c r="A72" s="26"/>
      <c r="B72" s="27"/>
      <c r="C72" s="27"/>
      <c r="D72" s="201">
        <v>2020</v>
      </c>
      <c r="E72" s="202"/>
      <c r="F72" s="203"/>
      <c r="G72" s="130"/>
      <c r="H72" s="129">
        <v>0</v>
      </c>
      <c r="I72" s="125" t="s">
        <v>355</v>
      </c>
      <c r="J72" s="131" t="s">
        <v>113</v>
      </c>
    </row>
    <row r="73" spans="1:10" ht="18.75" customHeight="1" x14ac:dyDescent="0.15">
      <c r="A73" s="26"/>
      <c r="B73" s="27"/>
      <c r="C73" s="27"/>
      <c r="D73" s="201">
        <v>2021</v>
      </c>
      <c r="E73" s="202"/>
      <c r="F73" s="203"/>
      <c r="G73" s="130"/>
      <c r="H73" s="129">
        <v>0</v>
      </c>
      <c r="I73" s="125" t="s">
        <v>355</v>
      </c>
      <c r="J73" s="131" t="s">
        <v>113</v>
      </c>
    </row>
    <row r="74" spans="1:10" ht="18.75" customHeight="1" x14ac:dyDescent="0.15">
      <c r="A74" s="26"/>
      <c r="B74" s="27"/>
      <c r="C74" s="27"/>
      <c r="D74" s="201">
        <v>2022</v>
      </c>
      <c r="E74" s="202"/>
      <c r="F74" s="203"/>
      <c r="G74" s="130"/>
      <c r="H74" s="129">
        <v>0</v>
      </c>
      <c r="I74" s="125" t="s">
        <v>355</v>
      </c>
      <c r="J74" s="131" t="s">
        <v>113</v>
      </c>
    </row>
    <row r="75" spans="1:10" ht="18.75" customHeight="1" x14ac:dyDescent="0.15">
      <c r="A75" s="26"/>
      <c r="B75" s="27"/>
      <c r="C75" s="27"/>
      <c r="D75" s="201">
        <v>2023</v>
      </c>
      <c r="E75" s="202"/>
      <c r="F75" s="203"/>
      <c r="G75" s="130"/>
      <c r="H75" s="129">
        <v>0</v>
      </c>
      <c r="I75" s="125" t="s">
        <v>355</v>
      </c>
      <c r="J75" s="131" t="s">
        <v>113</v>
      </c>
    </row>
    <row r="76" spans="1:10" ht="18.75" customHeight="1" x14ac:dyDescent="0.15">
      <c r="A76" s="26"/>
      <c r="B76" s="27"/>
      <c r="C76" s="27"/>
      <c r="D76" s="201">
        <v>2024</v>
      </c>
      <c r="E76" s="202"/>
      <c r="F76" s="203"/>
      <c r="G76" s="130"/>
      <c r="H76" s="129">
        <v>0</v>
      </c>
      <c r="I76" s="125" t="s">
        <v>355</v>
      </c>
      <c r="J76" s="131" t="s">
        <v>113</v>
      </c>
    </row>
    <row r="77" spans="1:10" ht="18.75" customHeight="1" x14ac:dyDescent="0.15">
      <c r="A77" s="26"/>
      <c r="B77" s="31"/>
      <c r="C77" s="32" t="s">
        <v>126</v>
      </c>
      <c r="D77" s="35"/>
      <c r="E77" s="33"/>
      <c r="F77" s="34"/>
      <c r="G77" s="132"/>
      <c r="H77" s="125">
        <v>0</v>
      </c>
      <c r="I77" s="125" t="s">
        <v>355</v>
      </c>
      <c r="J77" s="131" t="s">
        <v>113</v>
      </c>
    </row>
    <row r="78" spans="1:10" ht="18.75" customHeight="1" x14ac:dyDescent="0.15">
      <c r="A78" s="24" t="s">
        <v>50</v>
      </c>
      <c r="B78" s="18"/>
      <c r="C78" s="18"/>
      <c r="D78" s="18"/>
      <c r="E78" s="18"/>
      <c r="F78" s="19"/>
      <c r="G78" s="20"/>
      <c r="H78" s="19"/>
      <c r="I78" s="19"/>
      <c r="J78" s="20"/>
    </row>
    <row r="79" spans="1:10" ht="18.75" customHeight="1" x14ac:dyDescent="0.15">
      <c r="A79" s="26"/>
      <c r="B79" s="28" t="s">
        <v>168</v>
      </c>
      <c r="C79" s="28"/>
      <c r="D79" s="28"/>
      <c r="E79" s="28"/>
      <c r="F79" s="28"/>
      <c r="G79" s="125"/>
      <c r="H79" s="124">
        <f>SUM(H81:H110)</f>
        <v>0</v>
      </c>
      <c r="I79" s="125" t="s">
        <v>355</v>
      </c>
      <c r="J79" s="131" t="s">
        <v>128</v>
      </c>
    </row>
    <row r="80" spans="1:10" ht="18.75" customHeight="1" x14ac:dyDescent="0.15">
      <c r="A80" s="26"/>
      <c r="B80" s="31"/>
      <c r="C80" s="45" t="s">
        <v>127</v>
      </c>
      <c r="D80" s="163"/>
      <c r="E80" s="163"/>
      <c r="F80" s="164"/>
      <c r="G80" s="133"/>
      <c r="H80" s="125"/>
      <c r="I80" s="125"/>
      <c r="J80" s="131"/>
    </row>
    <row r="81" spans="1:10" ht="18.75" customHeight="1" x14ac:dyDescent="0.15">
      <c r="A81" s="26"/>
      <c r="B81" s="31"/>
      <c r="C81" s="27"/>
      <c r="D81" s="198">
        <v>2025</v>
      </c>
      <c r="E81" s="199"/>
      <c r="F81" s="200"/>
      <c r="G81" s="133"/>
      <c r="H81" s="124">
        <f>H113-H145-H177-H209-H241-H272</f>
        <v>0</v>
      </c>
      <c r="I81" s="125" t="s">
        <v>355</v>
      </c>
      <c r="J81" s="131" t="s">
        <v>205</v>
      </c>
    </row>
    <row r="82" spans="1:10" ht="18.75" customHeight="1" x14ac:dyDescent="0.15">
      <c r="A82" s="26"/>
      <c r="B82" s="31"/>
      <c r="C82" s="31"/>
      <c r="D82" s="198">
        <v>2026</v>
      </c>
      <c r="E82" s="199"/>
      <c r="F82" s="200"/>
      <c r="G82" s="133"/>
      <c r="H82" s="124">
        <f>H114-H146-H178-H210-H242</f>
        <v>0</v>
      </c>
      <c r="I82" s="125" t="s">
        <v>355</v>
      </c>
      <c r="J82" s="131" t="s">
        <v>206</v>
      </c>
    </row>
    <row r="83" spans="1:10" ht="18.75" customHeight="1" x14ac:dyDescent="0.15">
      <c r="A83" s="26"/>
      <c r="B83" s="31"/>
      <c r="C83" s="31"/>
      <c r="D83" s="198">
        <v>2027</v>
      </c>
      <c r="E83" s="199"/>
      <c r="F83" s="200"/>
      <c r="G83" s="133"/>
      <c r="H83" s="124">
        <f t="shared" ref="H83:H110" si="1">H115-H147-H179-H211-H243</f>
        <v>0</v>
      </c>
      <c r="I83" s="125" t="s">
        <v>355</v>
      </c>
      <c r="J83" s="131" t="s">
        <v>207</v>
      </c>
    </row>
    <row r="84" spans="1:10" ht="18.75" customHeight="1" x14ac:dyDescent="0.15">
      <c r="A84" s="26"/>
      <c r="B84" s="31"/>
      <c r="C84" s="31"/>
      <c r="D84" s="198">
        <v>2028</v>
      </c>
      <c r="E84" s="199"/>
      <c r="F84" s="200"/>
      <c r="G84" s="133"/>
      <c r="H84" s="124">
        <f t="shared" si="1"/>
        <v>0</v>
      </c>
      <c r="I84" s="125" t="s">
        <v>355</v>
      </c>
      <c r="J84" s="131" t="s">
        <v>208</v>
      </c>
    </row>
    <row r="85" spans="1:10" ht="18.75" customHeight="1" x14ac:dyDescent="0.15">
      <c r="A85" s="26"/>
      <c r="B85" s="31"/>
      <c r="C85" s="31"/>
      <c r="D85" s="198">
        <v>2029</v>
      </c>
      <c r="E85" s="199"/>
      <c r="F85" s="200"/>
      <c r="G85" s="133"/>
      <c r="H85" s="124">
        <f t="shared" si="1"/>
        <v>0</v>
      </c>
      <c r="I85" s="125" t="s">
        <v>355</v>
      </c>
      <c r="J85" s="131" t="s">
        <v>251</v>
      </c>
    </row>
    <row r="86" spans="1:10" ht="18.75" customHeight="1" x14ac:dyDescent="0.15">
      <c r="A86" s="26"/>
      <c r="B86" s="31"/>
      <c r="C86" s="31"/>
      <c r="D86" s="198">
        <v>2030</v>
      </c>
      <c r="E86" s="199"/>
      <c r="F86" s="200"/>
      <c r="G86" s="133"/>
      <c r="H86" s="124">
        <f t="shared" si="1"/>
        <v>0</v>
      </c>
      <c r="I86" s="125" t="s">
        <v>355</v>
      </c>
      <c r="J86" s="131" t="s">
        <v>252</v>
      </c>
    </row>
    <row r="87" spans="1:10" ht="18.75" customHeight="1" x14ac:dyDescent="0.15">
      <c r="A87" s="26"/>
      <c r="B87" s="31"/>
      <c r="C87" s="31"/>
      <c r="D87" s="198">
        <v>2031</v>
      </c>
      <c r="E87" s="199"/>
      <c r="F87" s="200"/>
      <c r="G87" s="133"/>
      <c r="H87" s="124">
        <f t="shared" si="1"/>
        <v>0</v>
      </c>
      <c r="I87" s="125" t="s">
        <v>355</v>
      </c>
      <c r="J87" s="131" t="s">
        <v>253</v>
      </c>
    </row>
    <row r="88" spans="1:10" ht="18.75" customHeight="1" x14ac:dyDescent="0.15">
      <c r="A88" s="26"/>
      <c r="B88" s="31"/>
      <c r="C88" s="31"/>
      <c r="D88" s="198">
        <v>2032</v>
      </c>
      <c r="E88" s="199"/>
      <c r="F88" s="200"/>
      <c r="G88" s="133"/>
      <c r="H88" s="124">
        <f t="shared" si="1"/>
        <v>0</v>
      </c>
      <c r="I88" s="125" t="s">
        <v>355</v>
      </c>
      <c r="J88" s="131" t="s">
        <v>254</v>
      </c>
    </row>
    <row r="89" spans="1:10" ht="18.75" customHeight="1" x14ac:dyDescent="0.15">
      <c r="A89" s="26"/>
      <c r="B89" s="31"/>
      <c r="C89" s="31"/>
      <c r="D89" s="198">
        <v>2033</v>
      </c>
      <c r="E89" s="199"/>
      <c r="F89" s="200"/>
      <c r="G89" s="133"/>
      <c r="H89" s="124">
        <f t="shared" si="1"/>
        <v>0</v>
      </c>
      <c r="I89" s="125" t="s">
        <v>355</v>
      </c>
      <c r="J89" s="131" t="s">
        <v>255</v>
      </c>
    </row>
    <row r="90" spans="1:10" ht="18.75" customHeight="1" x14ac:dyDescent="0.15">
      <c r="A90" s="26"/>
      <c r="B90" s="31"/>
      <c r="C90" s="31"/>
      <c r="D90" s="198">
        <v>2034</v>
      </c>
      <c r="E90" s="199"/>
      <c r="F90" s="200"/>
      <c r="G90" s="133"/>
      <c r="H90" s="124">
        <f t="shared" si="1"/>
        <v>0</v>
      </c>
      <c r="I90" s="125" t="s">
        <v>355</v>
      </c>
      <c r="J90" s="131" t="s">
        <v>256</v>
      </c>
    </row>
    <row r="91" spans="1:10" ht="18.75" customHeight="1" x14ac:dyDescent="0.15">
      <c r="A91" s="26"/>
      <c r="B91" s="31"/>
      <c r="C91" s="31"/>
      <c r="D91" s="198">
        <v>2035</v>
      </c>
      <c r="E91" s="199"/>
      <c r="F91" s="200"/>
      <c r="G91" s="133"/>
      <c r="H91" s="124">
        <f t="shared" si="1"/>
        <v>0</v>
      </c>
      <c r="I91" s="125" t="s">
        <v>355</v>
      </c>
      <c r="J91" s="131" t="s">
        <v>257</v>
      </c>
    </row>
    <row r="92" spans="1:10" ht="18.75" customHeight="1" x14ac:dyDescent="0.15">
      <c r="A92" s="26"/>
      <c r="B92" s="31"/>
      <c r="C92" s="31"/>
      <c r="D92" s="198">
        <v>2036</v>
      </c>
      <c r="E92" s="199"/>
      <c r="F92" s="200"/>
      <c r="G92" s="133"/>
      <c r="H92" s="124">
        <f t="shared" si="1"/>
        <v>0</v>
      </c>
      <c r="I92" s="125" t="s">
        <v>355</v>
      </c>
      <c r="J92" s="131" t="s">
        <v>258</v>
      </c>
    </row>
    <row r="93" spans="1:10" ht="18.75" customHeight="1" x14ac:dyDescent="0.15">
      <c r="A93" s="26"/>
      <c r="B93" s="31"/>
      <c r="C93" s="31"/>
      <c r="D93" s="198">
        <v>2037</v>
      </c>
      <c r="E93" s="199"/>
      <c r="F93" s="200"/>
      <c r="G93" s="133"/>
      <c r="H93" s="124">
        <f t="shared" si="1"/>
        <v>0</v>
      </c>
      <c r="I93" s="125" t="s">
        <v>355</v>
      </c>
      <c r="J93" s="131" t="s">
        <v>259</v>
      </c>
    </row>
    <row r="94" spans="1:10" ht="18.75" customHeight="1" x14ac:dyDescent="0.15">
      <c r="A94" s="26"/>
      <c r="B94" s="31"/>
      <c r="C94" s="31"/>
      <c r="D94" s="198">
        <v>2038</v>
      </c>
      <c r="E94" s="199"/>
      <c r="F94" s="200"/>
      <c r="G94" s="133"/>
      <c r="H94" s="124">
        <f t="shared" si="1"/>
        <v>0</v>
      </c>
      <c r="I94" s="125" t="s">
        <v>355</v>
      </c>
      <c r="J94" s="131" t="s">
        <v>260</v>
      </c>
    </row>
    <row r="95" spans="1:10" ht="18.75" customHeight="1" x14ac:dyDescent="0.15">
      <c r="A95" s="26"/>
      <c r="B95" s="31"/>
      <c r="C95" s="31"/>
      <c r="D95" s="198">
        <v>2039</v>
      </c>
      <c r="E95" s="199"/>
      <c r="F95" s="200"/>
      <c r="G95" s="133"/>
      <c r="H95" s="124">
        <f t="shared" si="1"/>
        <v>0</v>
      </c>
      <c r="I95" s="125" t="s">
        <v>355</v>
      </c>
      <c r="J95" s="131" t="s">
        <v>261</v>
      </c>
    </row>
    <row r="96" spans="1:10" ht="18.75" customHeight="1" x14ac:dyDescent="0.15">
      <c r="A96" s="26"/>
      <c r="B96" s="31"/>
      <c r="C96" s="31"/>
      <c r="D96" s="198">
        <v>2040</v>
      </c>
      <c r="E96" s="199"/>
      <c r="F96" s="200"/>
      <c r="G96" s="133"/>
      <c r="H96" s="124">
        <f t="shared" si="1"/>
        <v>0</v>
      </c>
      <c r="I96" s="125" t="s">
        <v>355</v>
      </c>
      <c r="J96" s="131" t="s">
        <v>262</v>
      </c>
    </row>
    <row r="97" spans="1:10" ht="18.75" customHeight="1" x14ac:dyDescent="0.15">
      <c r="A97" s="26"/>
      <c r="B97" s="31"/>
      <c r="C97" s="31"/>
      <c r="D97" s="198">
        <v>2041</v>
      </c>
      <c r="E97" s="199"/>
      <c r="F97" s="200"/>
      <c r="G97" s="133"/>
      <c r="H97" s="124">
        <f t="shared" si="1"/>
        <v>0</v>
      </c>
      <c r="I97" s="125" t="s">
        <v>355</v>
      </c>
      <c r="J97" s="131" t="s">
        <v>263</v>
      </c>
    </row>
    <row r="98" spans="1:10" ht="18.75" customHeight="1" x14ac:dyDescent="0.15">
      <c r="A98" s="26"/>
      <c r="B98" s="31"/>
      <c r="C98" s="31"/>
      <c r="D98" s="198">
        <v>2042</v>
      </c>
      <c r="E98" s="199"/>
      <c r="F98" s="200"/>
      <c r="G98" s="133"/>
      <c r="H98" s="124">
        <f t="shared" si="1"/>
        <v>0</v>
      </c>
      <c r="I98" s="125" t="s">
        <v>355</v>
      </c>
      <c r="J98" s="131" t="s">
        <v>264</v>
      </c>
    </row>
    <row r="99" spans="1:10" ht="18.75" customHeight="1" x14ac:dyDescent="0.15">
      <c r="A99" s="26"/>
      <c r="B99" s="31"/>
      <c r="C99" s="31"/>
      <c r="D99" s="198">
        <v>2043</v>
      </c>
      <c r="E99" s="199"/>
      <c r="F99" s="200"/>
      <c r="G99" s="133"/>
      <c r="H99" s="124">
        <f t="shared" si="1"/>
        <v>0</v>
      </c>
      <c r="I99" s="125" t="s">
        <v>355</v>
      </c>
      <c r="J99" s="131" t="s">
        <v>265</v>
      </c>
    </row>
    <row r="100" spans="1:10" ht="18.75" customHeight="1" x14ac:dyDescent="0.15">
      <c r="A100" s="26"/>
      <c r="B100" s="31"/>
      <c r="C100" s="31"/>
      <c r="D100" s="198">
        <v>2044</v>
      </c>
      <c r="E100" s="199"/>
      <c r="F100" s="200"/>
      <c r="G100" s="133"/>
      <c r="H100" s="124">
        <f t="shared" si="1"/>
        <v>0</v>
      </c>
      <c r="I100" s="125" t="s">
        <v>355</v>
      </c>
      <c r="J100" s="131" t="s">
        <v>266</v>
      </c>
    </row>
    <row r="101" spans="1:10" ht="18.75" customHeight="1" x14ac:dyDescent="0.15">
      <c r="A101" s="26"/>
      <c r="B101" s="31"/>
      <c r="C101" s="31"/>
      <c r="D101" s="198">
        <v>2045</v>
      </c>
      <c r="E101" s="199"/>
      <c r="F101" s="200"/>
      <c r="G101" s="133"/>
      <c r="H101" s="124">
        <f t="shared" si="1"/>
        <v>0</v>
      </c>
      <c r="I101" s="125" t="s">
        <v>355</v>
      </c>
      <c r="J101" s="131" t="s">
        <v>267</v>
      </c>
    </row>
    <row r="102" spans="1:10" ht="18.75" customHeight="1" x14ac:dyDescent="0.15">
      <c r="A102" s="26"/>
      <c r="B102" s="31"/>
      <c r="C102" s="31"/>
      <c r="D102" s="198">
        <v>2046</v>
      </c>
      <c r="E102" s="199"/>
      <c r="F102" s="200"/>
      <c r="G102" s="133"/>
      <c r="H102" s="124">
        <f t="shared" si="1"/>
        <v>0</v>
      </c>
      <c r="I102" s="125" t="s">
        <v>355</v>
      </c>
      <c r="J102" s="131" t="s">
        <v>268</v>
      </c>
    </row>
    <row r="103" spans="1:10" ht="18.75" customHeight="1" x14ac:dyDescent="0.15">
      <c r="A103" s="26"/>
      <c r="B103" s="31"/>
      <c r="C103" s="31"/>
      <c r="D103" s="198">
        <v>2047</v>
      </c>
      <c r="E103" s="199"/>
      <c r="F103" s="200"/>
      <c r="G103" s="133"/>
      <c r="H103" s="124">
        <f t="shared" si="1"/>
        <v>0</v>
      </c>
      <c r="I103" s="125" t="s">
        <v>355</v>
      </c>
      <c r="J103" s="131" t="s">
        <v>269</v>
      </c>
    </row>
    <row r="104" spans="1:10" ht="18.75" customHeight="1" x14ac:dyDescent="0.15">
      <c r="A104" s="26"/>
      <c r="B104" s="31"/>
      <c r="C104" s="31"/>
      <c r="D104" s="198">
        <v>2048</v>
      </c>
      <c r="E104" s="199"/>
      <c r="F104" s="200"/>
      <c r="G104" s="133"/>
      <c r="H104" s="124">
        <f t="shared" si="1"/>
        <v>0</v>
      </c>
      <c r="I104" s="125" t="s">
        <v>355</v>
      </c>
      <c r="J104" s="131" t="s">
        <v>270</v>
      </c>
    </row>
    <row r="105" spans="1:10" ht="18.75" customHeight="1" x14ac:dyDescent="0.15">
      <c r="A105" s="26"/>
      <c r="B105" s="31"/>
      <c r="C105" s="31"/>
      <c r="D105" s="198">
        <v>2049</v>
      </c>
      <c r="E105" s="199"/>
      <c r="F105" s="200"/>
      <c r="G105" s="133"/>
      <c r="H105" s="124">
        <f t="shared" si="1"/>
        <v>0</v>
      </c>
      <c r="I105" s="125" t="s">
        <v>355</v>
      </c>
      <c r="J105" s="131" t="s">
        <v>271</v>
      </c>
    </row>
    <row r="106" spans="1:10" ht="18.75" customHeight="1" x14ac:dyDescent="0.15">
      <c r="A106" s="26"/>
      <c r="B106" s="31"/>
      <c r="C106" s="31"/>
      <c r="D106" s="198">
        <v>2050</v>
      </c>
      <c r="E106" s="199"/>
      <c r="F106" s="200"/>
      <c r="G106" s="133"/>
      <c r="H106" s="124">
        <f t="shared" si="1"/>
        <v>0</v>
      </c>
      <c r="I106" s="125" t="s">
        <v>355</v>
      </c>
      <c r="J106" s="131" t="s">
        <v>272</v>
      </c>
    </row>
    <row r="107" spans="1:10" ht="18.75" customHeight="1" x14ac:dyDescent="0.15">
      <c r="A107" s="26"/>
      <c r="B107" s="31"/>
      <c r="C107" s="31"/>
      <c r="D107" s="198">
        <v>2051</v>
      </c>
      <c r="E107" s="199"/>
      <c r="F107" s="200"/>
      <c r="G107" s="133"/>
      <c r="H107" s="124">
        <f t="shared" si="1"/>
        <v>0</v>
      </c>
      <c r="I107" s="125" t="s">
        <v>355</v>
      </c>
      <c r="J107" s="131" t="s">
        <v>273</v>
      </c>
    </row>
    <row r="108" spans="1:10" ht="18.75" customHeight="1" x14ac:dyDescent="0.15">
      <c r="A108" s="26"/>
      <c r="B108" s="31"/>
      <c r="C108" s="31"/>
      <c r="D108" s="198">
        <v>2052</v>
      </c>
      <c r="E108" s="199"/>
      <c r="F108" s="200"/>
      <c r="G108" s="133"/>
      <c r="H108" s="124">
        <f t="shared" si="1"/>
        <v>0</v>
      </c>
      <c r="I108" s="125" t="s">
        <v>355</v>
      </c>
      <c r="J108" s="131" t="s">
        <v>274</v>
      </c>
    </row>
    <row r="109" spans="1:10" ht="18.75" customHeight="1" x14ac:dyDescent="0.15">
      <c r="A109" s="26"/>
      <c r="B109" s="31"/>
      <c r="C109" s="31"/>
      <c r="D109" s="198">
        <v>2053</v>
      </c>
      <c r="E109" s="199"/>
      <c r="F109" s="200"/>
      <c r="G109" s="133"/>
      <c r="H109" s="124">
        <f t="shared" si="1"/>
        <v>0</v>
      </c>
      <c r="I109" s="125" t="s">
        <v>355</v>
      </c>
      <c r="J109" s="131" t="s">
        <v>275</v>
      </c>
    </row>
    <row r="110" spans="1:10" ht="18.75" customHeight="1" x14ac:dyDescent="0.15">
      <c r="A110" s="26"/>
      <c r="B110" s="31"/>
      <c r="C110" s="31"/>
      <c r="D110" s="198">
        <v>2054</v>
      </c>
      <c r="E110" s="199"/>
      <c r="F110" s="200"/>
      <c r="G110" s="133"/>
      <c r="H110" s="124">
        <f t="shared" si="1"/>
        <v>0</v>
      </c>
      <c r="I110" s="125" t="s">
        <v>355</v>
      </c>
      <c r="J110" s="131" t="s">
        <v>276</v>
      </c>
    </row>
    <row r="111" spans="1:10" ht="18.75" customHeight="1" x14ac:dyDescent="0.15">
      <c r="A111" s="26"/>
      <c r="B111" s="28" t="s">
        <v>548</v>
      </c>
      <c r="C111" s="28"/>
      <c r="D111" s="28"/>
      <c r="E111" s="28"/>
      <c r="F111" s="28"/>
      <c r="G111" s="130" t="s">
        <v>130</v>
      </c>
      <c r="H111" s="124">
        <f>SUM(H113:H142)</f>
        <v>0</v>
      </c>
      <c r="I111" s="125" t="s">
        <v>355</v>
      </c>
      <c r="J111" s="131" t="s">
        <v>129</v>
      </c>
    </row>
    <row r="112" spans="1:10" ht="18.75" customHeight="1" x14ac:dyDescent="0.15">
      <c r="A112" s="26"/>
      <c r="B112" s="31"/>
      <c r="C112" s="32" t="s">
        <v>131</v>
      </c>
      <c r="D112" s="165"/>
      <c r="E112" s="33"/>
      <c r="F112" s="34"/>
      <c r="G112" s="132"/>
      <c r="H112" s="125"/>
      <c r="I112" s="125"/>
      <c r="J112" s="131"/>
    </row>
    <row r="113" spans="1:10" ht="18.75" customHeight="1" x14ac:dyDescent="0.15">
      <c r="A113" s="26"/>
      <c r="B113" s="27"/>
      <c r="C113" s="27"/>
      <c r="D113" s="198">
        <v>2025</v>
      </c>
      <c r="E113" s="199"/>
      <c r="F113" s="200"/>
      <c r="G113" s="130" t="s">
        <v>130</v>
      </c>
      <c r="H113" s="124">
        <f>'PMS(calc_process_biomass)'!C5</f>
        <v>0</v>
      </c>
      <c r="I113" s="125" t="s">
        <v>355</v>
      </c>
      <c r="J113" s="131" t="s">
        <v>193</v>
      </c>
    </row>
    <row r="114" spans="1:10" ht="18.75" customHeight="1" x14ac:dyDescent="0.15">
      <c r="A114" s="26"/>
      <c r="B114" s="27"/>
      <c r="C114" s="27"/>
      <c r="D114" s="198">
        <v>2026</v>
      </c>
      <c r="E114" s="199"/>
      <c r="F114" s="200"/>
      <c r="G114" s="130" t="s">
        <v>130</v>
      </c>
      <c r="H114" s="124">
        <f>'PMS(calc_process_biomass)'!C6</f>
        <v>0</v>
      </c>
      <c r="I114" s="125" t="s">
        <v>355</v>
      </c>
      <c r="J114" s="131" t="s">
        <v>194</v>
      </c>
    </row>
    <row r="115" spans="1:10" ht="18.75" customHeight="1" x14ac:dyDescent="0.15">
      <c r="A115" s="26"/>
      <c r="B115" s="27"/>
      <c r="C115" s="27"/>
      <c r="D115" s="198">
        <v>2027</v>
      </c>
      <c r="E115" s="199"/>
      <c r="F115" s="200"/>
      <c r="G115" s="130" t="s">
        <v>130</v>
      </c>
      <c r="H115" s="124">
        <f>'PMS(calc_process_biomass)'!C7</f>
        <v>0</v>
      </c>
      <c r="I115" s="125" t="s">
        <v>355</v>
      </c>
      <c r="J115" s="131" t="s">
        <v>195</v>
      </c>
    </row>
    <row r="116" spans="1:10" ht="18.75" customHeight="1" x14ac:dyDescent="0.15">
      <c r="A116" s="26"/>
      <c r="B116" s="27"/>
      <c r="C116" s="27"/>
      <c r="D116" s="198">
        <v>2028</v>
      </c>
      <c r="E116" s="199"/>
      <c r="F116" s="200"/>
      <c r="G116" s="130" t="s">
        <v>130</v>
      </c>
      <c r="H116" s="124">
        <f>'PMS(calc_process_biomass)'!C8</f>
        <v>0</v>
      </c>
      <c r="I116" s="125" t="s">
        <v>355</v>
      </c>
      <c r="J116" s="131" t="s">
        <v>196</v>
      </c>
    </row>
    <row r="117" spans="1:10" ht="18.75" customHeight="1" x14ac:dyDescent="0.15">
      <c r="A117" s="26"/>
      <c r="B117" s="27"/>
      <c r="C117" s="27"/>
      <c r="D117" s="198">
        <v>2029</v>
      </c>
      <c r="E117" s="199"/>
      <c r="F117" s="200"/>
      <c r="G117" s="130" t="s">
        <v>130</v>
      </c>
      <c r="H117" s="124">
        <f>'PMS(calc_process_biomass)'!C9</f>
        <v>0</v>
      </c>
      <c r="I117" s="125" t="s">
        <v>355</v>
      </c>
      <c r="J117" s="131" t="s">
        <v>225</v>
      </c>
    </row>
    <row r="118" spans="1:10" ht="18.75" customHeight="1" x14ac:dyDescent="0.15">
      <c r="A118" s="26"/>
      <c r="B118" s="27"/>
      <c r="C118" s="27"/>
      <c r="D118" s="198">
        <v>2030</v>
      </c>
      <c r="E118" s="199"/>
      <c r="F118" s="200"/>
      <c r="G118" s="130" t="s">
        <v>130</v>
      </c>
      <c r="H118" s="124">
        <f>'PMS(calc_process_biomass)'!C10</f>
        <v>0</v>
      </c>
      <c r="I118" s="125" t="s">
        <v>355</v>
      </c>
      <c r="J118" s="131" t="s">
        <v>226</v>
      </c>
    </row>
    <row r="119" spans="1:10" ht="18.75" customHeight="1" x14ac:dyDescent="0.15">
      <c r="A119" s="26"/>
      <c r="B119" s="27"/>
      <c r="C119" s="27"/>
      <c r="D119" s="198">
        <v>2031</v>
      </c>
      <c r="E119" s="199"/>
      <c r="F119" s="200"/>
      <c r="G119" s="130" t="s">
        <v>130</v>
      </c>
      <c r="H119" s="124">
        <f>'PMS(calc_process_biomass)'!C11</f>
        <v>0</v>
      </c>
      <c r="I119" s="125" t="s">
        <v>355</v>
      </c>
      <c r="J119" s="131" t="s">
        <v>227</v>
      </c>
    </row>
    <row r="120" spans="1:10" ht="18.75" customHeight="1" x14ac:dyDescent="0.15">
      <c r="A120" s="26"/>
      <c r="B120" s="27"/>
      <c r="C120" s="27"/>
      <c r="D120" s="198">
        <v>2032</v>
      </c>
      <c r="E120" s="199"/>
      <c r="F120" s="200"/>
      <c r="G120" s="130" t="s">
        <v>130</v>
      </c>
      <c r="H120" s="124">
        <f>'PMS(calc_process_biomass)'!C12</f>
        <v>0</v>
      </c>
      <c r="I120" s="125" t="s">
        <v>355</v>
      </c>
      <c r="J120" s="131" t="s">
        <v>228</v>
      </c>
    </row>
    <row r="121" spans="1:10" ht="18.75" customHeight="1" x14ac:dyDescent="0.15">
      <c r="A121" s="26"/>
      <c r="B121" s="27"/>
      <c r="C121" s="27"/>
      <c r="D121" s="198">
        <v>2033</v>
      </c>
      <c r="E121" s="199"/>
      <c r="F121" s="200"/>
      <c r="G121" s="130" t="s">
        <v>130</v>
      </c>
      <c r="H121" s="124">
        <f>'PMS(calc_process_biomass)'!C13</f>
        <v>0</v>
      </c>
      <c r="I121" s="125" t="s">
        <v>355</v>
      </c>
      <c r="J121" s="131" t="s">
        <v>229</v>
      </c>
    </row>
    <row r="122" spans="1:10" ht="18.75" customHeight="1" x14ac:dyDescent="0.15">
      <c r="A122" s="26"/>
      <c r="B122" s="27"/>
      <c r="C122" s="27"/>
      <c r="D122" s="198">
        <v>2034</v>
      </c>
      <c r="E122" s="199"/>
      <c r="F122" s="200"/>
      <c r="G122" s="130" t="s">
        <v>130</v>
      </c>
      <c r="H122" s="124">
        <f>'PMS(calc_process_biomass)'!C14</f>
        <v>0</v>
      </c>
      <c r="I122" s="125" t="s">
        <v>355</v>
      </c>
      <c r="J122" s="131" t="s">
        <v>230</v>
      </c>
    </row>
    <row r="123" spans="1:10" ht="18.75" customHeight="1" x14ac:dyDescent="0.15">
      <c r="A123" s="26"/>
      <c r="B123" s="27"/>
      <c r="C123" s="27"/>
      <c r="D123" s="198">
        <v>2035</v>
      </c>
      <c r="E123" s="199"/>
      <c r="F123" s="200"/>
      <c r="G123" s="130" t="s">
        <v>130</v>
      </c>
      <c r="H123" s="124">
        <f>'PMS(calc_process_biomass)'!C15</f>
        <v>0</v>
      </c>
      <c r="I123" s="125" t="s">
        <v>355</v>
      </c>
      <c r="J123" s="131" t="s">
        <v>231</v>
      </c>
    </row>
    <row r="124" spans="1:10" ht="18.75" customHeight="1" x14ac:dyDescent="0.15">
      <c r="A124" s="26"/>
      <c r="B124" s="27"/>
      <c r="C124" s="27"/>
      <c r="D124" s="198">
        <v>2036</v>
      </c>
      <c r="E124" s="199"/>
      <c r="F124" s="200"/>
      <c r="G124" s="130" t="s">
        <v>130</v>
      </c>
      <c r="H124" s="124">
        <f>'PMS(calc_process_biomass)'!C16</f>
        <v>0</v>
      </c>
      <c r="I124" s="125" t="s">
        <v>355</v>
      </c>
      <c r="J124" s="131" t="s">
        <v>232</v>
      </c>
    </row>
    <row r="125" spans="1:10" ht="18.75" customHeight="1" x14ac:dyDescent="0.15">
      <c r="A125" s="26"/>
      <c r="B125" s="27"/>
      <c r="C125" s="27"/>
      <c r="D125" s="198">
        <v>2037</v>
      </c>
      <c r="E125" s="199"/>
      <c r="F125" s="200"/>
      <c r="G125" s="130" t="s">
        <v>130</v>
      </c>
      <c r="H125" s="124">
        <f>'PMS(calc_process_biomass)'!C17</f>
        <v>0</v>
      </c>
      <c r="I125" s="125" t="s">
        <v>355</v>
      </c>
      <c r="J125" s="131" t="s">
        <v>233</v>
      </c>
    </row>
    <row r="126" spans="1:10" ht="18.75" customHeight="1" x14ac:dyDescent="0.15">
      <c r="A126" s="26"/>
      <c r="B126" s="27"/>
      <c r="C126" s="27"/>
      <c r="D126" s="198">
        <v>2038</v>
      </c>
      <c r="E126" s="199"/>
      <c r="F126" s="200"/>
      <c r="G126" s="130" t="s">
        <v>130</v>
      </c>
      <c r="H126" s="124">
        <f>'PMS(calc_process_biomass)'!C18</f>
        <v>0</v>
      </c>
      <c r="I126" s="125" t="s">
        <v>355</v>
      </c>
      <c r="J126" s="131" t="s">
        <v>234</v>
      </c>
    </row>
    <row r="127" spans="1:10" ht="18.75" customHeight="1" x14ac:dyDescent="0.15">
      <c r="A127" s="26"/>
      <c r="B127" s="27"/>
      <c r="C127" s="27"/>
      <c r="D127" s="198">
        <v>2039</v>
      </c>
      <c r="E127" s="199"/>
      <c r="F127" s="200"/>
      <c r="G127" s="130" t="s">
        <v>130</v>
      </c>
      <c r="H127" s="124">
        <f>'PMS(calc_process_biomass)'!C19</f>
        <v>0</v>
      </c>
      <c r="I127" s="125" t="s">
        <v>355</v>
      </c>
      <c r="J127" s="131" t="s">
        <v>235</v>
      </c>
    </row>
    <row r="128" spans="1:10" ht="18.75" customHeight="1" x14ac:dyDescent="0.15">
      <c r="A128" s="26"/>
      <c r="B128" s="27"/>
      <c r="C128" s="27"/>
      <c r="D128" s="198">
        <v>2040</v>
      </c>
      <c r="E128" s="199"/>
      <c r="F128" s="200"/>
      <c r="G128" s="130" t="s">
        <v>130</v>
      </c>
      <c r="H128" s="124">
        <f>'PMS(calc_process_biomass)'!C20</f>
        <v>0</v>
      </c>
      <c r="I128" s="125" t="s">
        <v>355</v>
      </c>
      <c r="J128" s="131" t="s">
        <v>236</v>
      </c>
    </row>
    <row r="129" spans="1:10" ht="18.75" customHeight="1" x14ac:dyDescent="0.15">
      <c r="A129" s="26"/>
      <c r="B129" s="27"/>
      <c r="C129" s="27"/>
      <c r="D129" s="198">
        <v>2041</v>
      </c>
      <c r="E129" s="199"/>
      <c r="F129" s="200"/>
      <c r="G129" s="130" t="s">
        <v>130</v>
      </c>
      <c r="H129" s="124">
        <f>'PMS(calc_process_biomass)'!C21</f>
        <v>0</v>
      </c>
      <c r="I129" s="125" t="s">
        <v>355</v>
      </c>
      <c r="J129" s="131" t="s">
        <v>237</v>
      </c>
    </row>
    <row r="130" spans="1:10" ht="18.75" customHeight="1" x14ac:dyDescent="0.15">
      <c r="A130" s="26"/>
      <c r="B130" s="27"/>
      <c r="C130" s="27"/>
      <c r="D130" s="198">
        <v>2042</v>
      </c>
      <c r="E130" s="199"/>
      <c r="F130" s="200"/>
      <c r="G130" s="130" t="s">
        <v>130</v>
      </c>
      <c r="H130" s="124">
        <f>'PMS(calc_process_biomass)'!C22</f>
        <v>0</v>
      </c>
      <c r="I130" s="125" t="s">
        <v>355</v>
      </c>
      <c r="J130" s="131" t="s">
        <v>238</v>
      </c>
    </row>
    <row r="131" spans="1:10" ht="18.75" customHeight="1" x14ac:dyDescent="0.15">
      <c r="A131" s="26"/>
      <c r="B131" s="27"/>
      <c r="C131" s="27"/>
      <c r="D131" s="198">
        <v>2043</v>
      </c>
      <c r="E131" s="199"/>
      <c r="F131" s="200"/>
      <c r="G131" s="130" t="s">
        <v>130</v>
      </c>
      <c r="H131" s="124">
        <f>'PMS(calc_process_biomass)'!C23</f>
        <v>0</v>
      </c>
      <c r="I131" s="125" t="s">
        <v>355</v>
      </c>
      <c r="J131" s="131" t="s">
        <v>239</v>
      </c>
    </row>
    <row r="132" spans="1:10" ht="18.75" customHeight="1" x14ac:dyDescent="0.15">
      <c r="A132" s="26"/>
      <c r="B132" s="27"/>
      <c r="C132" s="27"/>
      <c r="D132" s="198">
        <v>2044</v>
      </c>
      <c r="E132" s="199"/>
      <c r="F132" s="200"/>
      <c r="G132" s="130" t="s">
        <v>130</v>
      </c>
      <c r="H132" s="124">
        <f>'PMS(calc_process_biomass)'!C24</f>
        <v>0</v>
      </c>
      <c r="I132" s="125" t="s">
        <v>355</v>
      </c>
      <c r="J132" s="131" t="s">
        <v>240</v>
      </c>
    </row>
    <row r="133" spans="1:10" ht="18.75" customHeight="1" x14ac:dyDescent="0.15">
      <c r="A133" s="26"/>
      <c r="B133" s="27"/>
      <c r="C133" s="27"/>
      <c r="D133" s="198">
        <v>2045</v>
      </c>
      <c r="E133" s="199"/>
      <c r="F133" s="200"/>
      <c r="G133" s="130" t="s">
        <v>130</v>
      </c>
      <c r="H133" s="124">
        <f>'PMS(calc_process_biomass)'!C25</f>
        <v>0</v>
      </c>
      <c r="I133" s="125" t="s">
        <v>355</v>
      </c>
      <c r="J133" s="131" t="s">
        <v>241</v>
      </c>
    </row>
    <row r="134" spans="1:10" ht="18.75" customHeight="1" x14ac:dyDescent="0.15">
      <c r="A134" s="26"/>
      <c r="B134" s="27"/>
      <c r="C134" s="27"/>
      <c r="D134" s="198">
        <v>2046</v>
      </c>
      <c r="E134" s="199"/>
      <c r="F134" s="200"/>
      <c r="G134" s="130" t="s">
        <v>130</v>
      </c>
      <c r="H134" s="124">
        <f>'PMS(calc_process_biomass)'!C26</f>
        <v>0</v>
      </c>
      <c r="I134" s="125" t="s">
        <v>355</v>
      </c>
      <c r="J134" s="131" t="s">
        <v>242</v>
      </c>
    </row>
    <row r="135" spans="1:10" ht="18.75" customHeight="1" x14ac:dyDescent="0.15">
      <c r="A135" s="26"/>
      <c r="B135" s="27"/>
      <c r="C135" s="27"/>
      <c r="D135" s="198">
        <v>2047</v>
      </c>
      <c r="E135" s="199"/>
      <c r="F135" s="200"/>
      <c r="G135" s="130" t="s">
        <v>130</v>
      </c>
      <c r="H135" s="124">
        <f>'PMS(calc_process_biomass)'!C27</f>
        <v>0</v>
      </c>
      <c r="I135" s="125" t="s">
        <v>355</v>
      </c>
      <c r="J135" s="131" t="s">
        <v>243</v>
      </c>
    </row>
    <row r="136" spans="1:10" ht="18.75" customHeight="1" x14ac:dyDescent="0.15">
      <c r="A136" s="26"/>
      <c r="B136" s="27"/>
      <c r="C136" s="27"/>
      <c r="D136" s="198">
        <v>2048</v>
      </c>
      <c r="E136" s="199"/>
      <c r="F136" s="200"/>
      <c r="G136" s="130" t="s">
        <v>130</v>
      </c>
      <c r="H136" s="124">
        <f>'PMS(calc_process_biomass)'!C28</f>
        <v>0</v>
      </c>
      <c r="I136" s="125" t="s">
        <v>355</v>
      </c>
      <c r="J136" s="131" t="s">
        <v>244</v>
      </c>
    </row>
    <row r="137" spans="1:10" ht="18.75" customHeight="1" x14ac:dyDescent="0.15">
      <c r="A137" s="26"/>
      <c r="B137" s="27"/>
      <c r="C137" s="27"/>
      <c r="D137" s="198">
        <v>2049</v>
      </c>
      <c r="E137" s="199"/>
      <c r="F137" s="200"/>
      <c r="G137" s="130" t="s">
        <v>130</v>
      </c>
      <c r="H137" s="124">
        <f>'PMS(calc_process_biomass)'!C29</f>
        <v>0</v>
      </c>
      <c r="I137" s="125" t="s">
        <v>355</v>
      </c>
      <c r="J137" s="131" t="s">
        <v>245</v>
      </c>
    </row>
    <row r="138" spans="1:10" ht="18.75" customHeight="1" x14ac:dyDescent="0.15">
      <c r="A138" s="26"/>
      <c r="B138" s="27"/>
      <c r="C138" s="27"/>
      <c r="D138" s="198">
        <v>2050</v>
      </c>
      <c r="E138" s="199"/>
      <c r="F138" s="200"/>
      <c r="G138" s="130" t="s">
        <v>130</v>
      </c>
      <c r="H138" s="124">
        <f>'PMS(calc_process_biomass)'!C30</f>
        <v>0</v>
      </c>
      <c r="I138" s="125" t="s">
        <v>355</v>
      </c>
      <c r="J138" s="131" t="s">
        <v>246</v>
      </c>
    </row>
    <row r="139" spans="1:10" ht="18.75" customHeight="1" x14ac:dyDescent="0.15">
      <c r="A139" s="26"/>
      <c r="B139" s="27"/>
      <c r="C139" s="27"/>
      <c r="D139" s="198">
        <v>2051</v>
      </c>
      <c r="E139" s="199"/>
      <c r="F139" s="200"/>
      <c r="G139" s="130" t="s">
        <v>130</v>
      </c>
      <c r="H139" s="124">
        <f>'PMS(calc_process_biomass)'!C31</f>
        <v>0</v>
      </c>
      <c r="I139" s="125" t="s">
        <v>355</v>
      </c>
      <c r="J139" s="131" t="s">
        <v>247</v>
      </c>
    </row>
    <row r="140" spans="1:10" ht="18.75" customHeight="1" x14ac:dyDescent="0.15">
      <c r="A140" s="26"/>
      <c r="B140" s="27"/>
      <c r="C140" s="27"/>
      <c r="D140" s="198">
        <v>2052</v>
      </c>
      <c r="E140" s="199"/>
      <c r="F140" s="200"/>
      <c r="G140" s="130" t="s">
        <v>130</v>
      </c>
      <c r="H140" s="124">
        <f>'PMS(calc_process_biomass)'!C32</f>
        <v>0</v>
      </c>
      <c r="I140" s="125" t="s">
        <v>355</v>
      </c>
      <c r="J140" s="131" t="s">
        <v>248</v>
      </c>
    </row>
    <row r="141" spans="1:10" ht="18.75" customHeight="1" x14ac:dyDescent="0.15">
      <c r="A141" s="26"/>
      <c r="B141" s="27"/>
      <c r="C141" s="27"/>
      <c r="D141" s="198">
        <v>2053</v>
      </c>
      <c r="E141" s="199"/>
      <c r="F141" s="200"/>
      <c r="G141" s="130" t="s">
        <v>130</v>
      </c>
      <c r="H141" s="124">
        <f>'PMS(calc_process_biomass)'!C33</f>
        <v>0</v>
      </c>
      <c r="I141" s="125" t="s">
        <v>355</v>
      </c>
      <c r="J141" s="131" t="s">
        <v>249</v>
      </c>
    </row>
    <row r="142" spans="1:10" ht="18.75" customHeight="1" x14ac:dyDescent="0.15">
      <c r="A142" s="26"/>
      <c r="B142" s="27"/>
      <c r="C142" s="27"/>
      <c r="D142" s="198">
        <v>2054</v>
      </c>
      <c r="E142" s="199"/>
      <c r="F142" s="200"/>
      <c r="G142" s="130" t="s">
        <v>130</v>
      </c>
      <c r="H142" s="124">
        <f>'PMS(calc_process_biomass)'!C34</f>
        <v>0</v>
      </c>
      <c r="I142" s="125" t="s">
        <v>355</v>
      </c>
      <c r="J142" s="131" t="s">
        <v>250</v>
      </c>
    </row>
    <row r="143" spans="1:10" ht="18.75" customHeight="1" x14ac:dyDescent="0.15">
      <c r="A143" s="26"/>
      <c r="B143" s="28" t="s">
        <v>549</v>
      </c>
      <c r="C143" s="28"/>
      <c r="D143" s="28"/>
      <c r="E143" s="28"/>
      <c r="F143" s="28"/>
      <c r="G143" s="130" t="s">
        <v>130</v>
      </c>
      <c r="H143" s="124">
        <f>SUM(H145:H174)</f>
        <v>0</v>
      </c>
      <c r="I143" s="125" t="s">
        <v>355</v>
      </c>
      <c r="J143" s="131" t="s">
        <v>133</v>
      </c>
    </row>
    <row r="144" spans="1:10" ht="18.75" customHeight="1" x14ac:dyDescent="0.15">
      <c r="A144" s="26"/>
      <c r="B144" s="31"/>
      <c r="C144" s="32" t="s">
        <v>132</v>
      </c>
      <c r="D144" s="165"/>
      <c r="E144" s="33"/>
      <c r="F144" s="34"/>
      <c r="G144" s="132"/>
      <c r="H144" s="125"/>
      <c r="I144" s="125"/>
      <c r="J144" s="131"/>
    </row>
    <row r="145" spans="1:10" ht="18.75" customHeight="1" x14ac:dyDescent="0.15">
      <c r="A145" s="26"/>
      <c r="B145" s="27"/>
      <c r="C145" s="27"/>
      <c r="D145" s="198">
        <v>2025</v>
      </c>
      <c r="E145" s="199"/>
      <c r="F145" s="200"/>
      <c r="G145" s="130" t="s">
        <v>130</v>
      </c>
      <c r="H145" s="124">
        <f>'PMS(calc_process_Clost)'!D5</f>
        <v>0</v>
      </c>
      <c r="I145" s="125" t="s">
        <v>355</v>
      </c>
      <c r="J145" s="131" t="s">
        <v>197</v>
      </c>
    </row>
    <row r="146" spans="1:10" ht="18.75" customHeight="1" x14ac:dyDescent="0.15">
      <c r="A146" s="26"/>
      <c r="B146" s="27"/>
      <c r="C146" s="27"/>
      <c r="D146" s="198">
        <v>2026</v>
      </c>
      <c r="E146" s="199"/>
      <c r="F146" s="200"/>
      <c r="G146" s="130" t="s">
        <v>130</v>
      </c>
      <c r="H146" s="124">
        <f>'PMS(calc_process_Clost)'!D6</f>
        <v>0</v>
      </c>
      <c r="I146" s="125" t="s">
        <v>355</v>
      </c>
      <c r="J146" s="131" t="s">
        <v>198</v>
      </c>
    </row>
    <row r="147" spans="1:10" ht="18.75" customHeight="1" x14ac:dyDescent="0.15">
      <c r="A147" s="26"/>
      <c r="B147" s="27"/>
      <c r="C147" s="27"/>
      <c r="D147" s="198">
        <v>2027</v>
      </c>
      <c r="E147" s="199"/>
      <c r="F147" s="200"/>
      <c r="G147" s="130" t="s">
        <v>130</v>
      </c>
      <c r="H147" s="124">
        <f>'PMS(calc_process_Clost)'!D7</f>
        <v>0</v>
      </c>
      <c r="I147" s="125" t="s">
        <v>355</v>
      </c>
      <c r="J147" s="131" t="s">
        <v>199</v>
      </c>
    </row>
    <row r="148" spans="1:10" ht="18.75" customHeight="1" x14ac:dyDescent="0.15">
      <c r="A148" s="26"/>
      <c r="B148" s="27"/>
      <c r="C148" s="27"/>
      <c r="D148" s="198">
        <v>2028</v>
      </c>
      <c r="E148" s="199"/>
      <c r="F148" s="200"/>
      <c r="G148" s="130" t="s">
        <v>130</v>
      </c>
      <c r="H148" s="124">
        <f>'PMS(calc_process_Clost)'!D8</f>
        <v>0</v>
      </c>
      <c r="I148" s="125" t="s">
        <v>355</v>
      </c>
      <c r="J148" s="131" t="s">
        <v>200</v>
      </c>
    </row>
    <row r="149" spans="1:10" ht="18.75" customHeight="1" x14ac:dyDescent="0.15">
      <c r="A149" s="26"/>
      <c r="B149" s="27"/>
      <c r="C149" s="27"/>
      <c r="D149" s="198">
        <v>2029</v>
      </c>
      <c r="E149" s="199"/>
      <c r="F149" s="200"/>
      <c r="G149" s="130" t="s">
        <v>130</v>
      </c>
      <c r="H149" s="124">
        <f>'PMS(calc_process_Clost)'!D9</f>
        <v>0</v>
      </c>
      <c r="I149" s="125" t="s">
        <v>355</v>
      </c>
      <c r="J149" s="131" t="s">
        <v>277</v>
      </c>
    </row>
    <row r="150" spans="1:10" ht="18.75" customHeight="1" x14ac:dyDescent="0.15">
      <c r="A150" s="26"/>
      <c r="B150" s="27"/>
      <c r="C150" s="27"/>
      <c r="D150" s="198">
        <v>2030</v>
      </c>
      <c r="E150" s="199"/>
      <c r="F150" s="200"/>
      <c r="G150" s="130" t="s">
        <v>130</v>
      </c>
      <c r="H150" s="124">
        <f>'PMS(calc_process_Clost)'!D10</f>
        <v>0</v>
      </c>
      <c r="I150" s="125" t="s">
        <v>355</v>
      </c>
      <c r="J150" s="131" t="s">
        <v>375</v>
      </c>
    </row>
    <row r="151" spans="1:10" ht="18.75" customHeight="1" x14ac:dyDescent="0.15">
      <c r="A151" s="26"/>
      <c r="B151" s="27"/>
      <c r="C151" s="27"/>
      <c r="D151" s="198">
        <v>2031</v>
      </c>
      <c r="E151" s="199"/>
      <c r="F151" s="200"/>
      <c r="G151" s="130" t="s">
        <v>130</v>
      </c>
      <c r="H151" s="124">
        <f>'PMS(calc_process_Clost)'!D11</f>
        <v>0</v>
      </c>
      <c r="I151" s="125" t="s">
        <v>355</v>
      </c>
      <c r="J151" s="131" t="s">
        <v>376</v>
      </c>
    </row>
    <row r="152" spans="1:10" ht="18.75" customHeight="1" x14ac:dyDescent="0.15">
      <c r="A152" s="26"/>
      <c r="B152" s="27"/>
      <c r="C152" s="27"/>
      <c r="D152" s="198">
        <v>2032</v>
      </c>
      <c r="E152" s="199"/>
      <c r="F152" s="200"/>
      <c r="G152" s="130" t="s">
        <v>130</v>
      </c>
      <c r="H152" s="124">
        <f>'PMS(calc_process_Clost)'!D12</f>
        <v>0</v>
      </c>
      <c r="I152" s="125" t="s">
        <v>355</v>
      </c>
      <c r="J152" s="131" t="s">
        <v>377</v>
      </c>
    </row>
    <row r="153" spans="1:10" ht="18.75" customHeight="1" x14ac:dyDescent="0.15">
      <c r="A153" s="26"/>
      <c r="B153" s="27"/>
      <c r="C153" s="27"/>
      <c r="D153" s="198">
        <v>2033</v>
      </c>
      <c r="E153" s="199"/>
      <c r="F153" s="200"/>
      <c r="G153" s="130" t="s">
        <v>130</v>
      </c>
      <c r="H153" s="124">
        <f>'PMS(calc_process_Clost)'!D13</f>
        <v>0</v>
      </c>
      <c r="I153" s="125" t="s">
        <v>355</v>
      </c>
      <c r="J153" s="131" t="s">
        <v>378</v>
      </c>
    </row>
    <row r="154" spans="1:10" ht="18.75" customHeight="1" x14ac:dyDescent="0.15">
      <c r="A154" s="26"/>
      <c r="B154" s="27"/>
      <c r="C154" s="27"/>
      <c r="D154" s="198">
        <v>2034</v>
      </c>
      <c r="E154" s="199"/>
      <c r="F154" s="200"/>
      <c r="G154" s="130" t="s">
        <v>130</v>
      </c>
      <c r="H154" s="124">
        <f>'PMS(calc_process_Clost)'!D14</f>
        <v>0</v>
      </c>
      <c r="I154" s="125" t="s">
        <v>355</v>
      </c>
      <c r="J154" s="131" t="s">
        <v>379</v>
      </c>
    </row>
    <row r="155" spans="1:10" ht="18.75" customHeight="1" x14ac:dyDescent="0.15">
      <c r="A155" s="26"/>
      <c r="B155" s="27"/>
      <c r="C155" s="27"/>
      <c r="D155" s="198">
        <v>2035</v>
      </c>
      <c r="E155" s="199"/>
      <c r="F155" s="200"/>
      <c r="G155" s="130" t="s">
        <v>130</v>
      </c>
      <c r="H155" s="124">
        <f>'PMS(calc_process_Clost)'!D15</f>
        <v>0</v>
      </c>
      <c r="I155" s="125" t="s">
        <v>355</v>
      </c>
      <c r="J155" s="131" t="s">
        <v>380</v>
      </c>
    </row>
    <row r="156" spans="1:10" ht="18.75" customHeight="1" x14ac:dyDescent="0.15">
      <c r="A156" s="26"/>
      <c r="B156" s="27"/>
      <c r="C156" s="27"/>
      <c r="D156" s="198">
        <v>2036</v>
      </c>
      <c r="E156" s="199"/>
      <c r="F156" s="200"/>
      <c r="G156" s="130" t="s">
        <v>130</v>
      </c>
      <c r="H156" s="124">
        <f>'PMS(calc_process_Clost)'!D16</f>
        <v>0</v>
      </c>
      <c r="I156" s="125" t="s">
        <v>355</v>
      </c>
      <c r="J156" s="131" t="s">
        <v>381</v>
      </c>
    </row>
    <row r="157" spans="1:10" ht="18.75" customHeight="1" x14ac:dyDescent="0.15">
      <c r="A157" s="26"/>
      <c r="B157" s="27"/>
      <c r="C157" s="27"/>
      <c r="D157" s="198">
        <v>2037</v>
      </c>
      <c r="E157" s="199"/>
      <c r="F157" s="200"/>
      <c r="G157" s="130" t="s">
        <v>130</v>
      </c>
      <c r="H157" s="124">
        <f>'PMS(calc_process_Clost)'!D17</f>
        <v>0</v>
      </c>
      <c r="I157" s="125" t="s">
        <v>355</v>
      </c>
      <c r="J157" s="131" t="s">
        <v>382</v>
      </c>
    </row>
    <row r="158" spans="1:10" ht="18.75" customHeight="1" x14ac:dyDescent="0.15">
      <c r="A158" s="26"/>
      <c r="B158" s="27"/>
      <c r="C158" s="27"/>
      <c r="D158" s="198">
        <v>2038</v>
      </c>
      <c r="E158" s="199"/>
      <c r="F158" s="200"/>
      <c r="G158" s="130" t="s">
        <v>130</v>
      </c>
      <c r="H158" s="124">
        <f>'PMS(calc_process_Clost)'!D18</f>
        <v>0</v>
      </c>
      <c r="I158" s="125" t="s">
        <v>355</v>
      </c>
      <c r="J158" s="131" t="s">
        <v>383</v>
      </c>
    </row>
    <row r="159" spans="1:10" ht="18.75" customHeight="1" x14ac:dyDescent="0.15">
      <c r="A159" s="26"/>
      <c r="B159" s="27"/>
      <c r="C159" s="27"/>
      <c r="D159" s="198">
        <v>2039</v>
      </c>
      <c r="E159" s="199"/>
      <c r="F159" s="200"/>
      <c r="G159" s="130" t="s">
        <v>130</v>
      </c>
      <c r="H159" s="124">
        <f>'PMS(calc_process_Clost)'!D19</f>
        <v>0</v>
      </c>
      <c r="I159" s="125" t="s">
        <v>355</v>
      </c>
      <c r="J159" s="131" t="s">
        <v>384</v>
      </c>
    </row>
    <row r="160" spans="1:10" ht="18.75" customHeight="1" x14ac:dyDescent="0.15">
      <c r="A160" s="26"/>
      <c r="B160" s="27"/>
      <c r="C160" s="27"/>
      <c r="D160" s="198">
        <v>2040</v>
      </c>
      <c r="E160" s="199"/>
      <c r="F160" s="200"/>
      <c r="G160" s="130" t="s">
        <v>130</v>
      </c>
      <c r="H160" s="124">
        <f>'PMS(calc_process_Clost)'!D20</f>
        <v>0</v>
      </c>
      <c r="I160" s="125" t="s">
        <v>355</v>
      </c>
      <c r="J160" s="131" t="s">
        <v>385</v>
      </c>
    </row>
    <row r="161" spans="1:10" ht="18.75" customHeight="1" x14ac:dyDescent="0.15">
      <c r="A161" s="26"/>
      <c r="B161" s="27"/>
      <c r="C161" s="27"/>
      <c r="D161" s="198">
        <v>2041</v>
      </c>
      <c r="E161" s="199"/>
      <c r="F161" s="200"/>
      <c r="G161" s="130" t="s">
        <v>130</v>
      </c>
      <c r="H161" s="124">
        <f>'PMS(calc_process_Clost)'!D21</f>
        <v>0</v>
      </c>
      <c r="I161" s="125" t="s">
        <v>355</v>
      </c>
      <c r="J161" s="131" t="s">
        <v>386</v>
      </c>
    </row>
    <row r="162" spans="1:10" ht="18.75" customHeight="1" x14ac:dyDescent="0.15">
      <c r="A162" s="26"/>
      <c r="B162" s="27"/>
      <c r="C162" s="27"/>
      <c r="D162" s="198">
        <v>2042</v>
      </c>
      <c r="E162" s="199"/>
      <c r="F162" s="200"/>
      <c r="G162" s="130" t="s">
        <v>130</v>
      </c>
      <c r="H162" s="124">
        <f>'PMS(calc_process_Clost)'!D22</f>
        <v>0</v>
      </c>
      <c r="I162" s="125" t="s">
        <v>355</v>
      </c>
      <c r="J162" s="131" t="s">
        <v>387</v>
      </c>
    </row>
    <row r="163" spans="1:10" ht="18.75" customHeight="1" x14ac:dyDescent="0.15">
      <c r="A163" s="26"/>
      <c r="B163" s="27"/>
      <c r="C163" s="27"/>
      <c r="D163" s="198">
        <v>2043</v>
      </c>
      <c r="E163" s="199"/>
      <c r="F163" s="200"/>
      <c r="G163" s="130" t="s">
        <v>130</v>
      </c>
      <c r="H163" s="124">
        <f>'PMS(calc_process_Clost)'!D23</f>
        <v>0</v>
      </c>
      <c r="I163" s="125" t="s">
        <v>355</v>
      </c>
      <c r="J163" s="131" t="s">
        <v>388</v>
      </c>
    </row>
    <row r="164" spans="1:10" ht="18.75" customHeight="1" x14ac:dyDescent="0.15">
      <c r="A164" s="26"/>
      <c r="B164" s="27"/>
      <c r="C164" s="27"/>
      <c r="D164" s="198">
        <v>2044</v>
      </c>
      <c r="E164" s="199"/>
      <c r="F164" s="200"/>
      <c r="G164" s="130" t="s">
        <v>130</v>
      </c>
      <c r="H164" s="124">
        <f>'PMS(calc_process_Clost)'!D24</f>
        <v>0</v>
      </c>
      <c r="I164" s="125" t="s">
        <v>355</v>
      </c>
      <c r="J164" s="131" t="s">
        <v>389</v>
      </c>
    </row>
    <row r="165" spans="1:10" ht="18.75" customHeight="1" x14ac:dyDescent="0.15">
      <c r="A165" s="26"/>
      <c r="B165" s="27"/>
      <c r="C165" s="27"/>
      <c r="D165" s="198">
        <v>2045</v>
      </c>
      <c r="E165" s="199"/>
      <c r="F165" s="200"/>
      <c r="G165" s="130" t="s">
        <v>130</v>
      </c>
      <c r="H165" s="124">
        <f>'PMS(calc_process_Clost)'!D25</f>
        <v>0</v>
      </c>
      <c r="I165" s="125" t="s">
        <v>355</v>
      </c>
      <c r="J165" s="131" t="s">
        <v>390</v>
      </c>
    </row>
    <row r="166" spans="1:10" ht="18.75" customHeight="1" x14ac:dyDescent="0.15">
      <c r="A166" s="26"/>
      <c r="B166" s="27"/>
      <c r="C166" s="27"/>
      <c r="D166" s="198">
        <v>2046</v>
      </c>
      <c r="E166" s="199"/>
      <c r="F166" s="200"/>
      <c r="G166" s="130" t="s">
        <v>130</v>
      </c>
      <c r="H166" s="124">
        <f>'PMS(calc_process_Clost)'!D26</f>
        <v>0</v>
      </c>
      <c r="I166" s="125" t="s">
        <v>355</v>
      </c>
      <c r="J166" s="131" t="s">
        <v>391</v>
      </c>
    </row>
    <row r="167" spans="1:10" ht="18.75" customHeight="1" x14ac:dyDescent="0.15">
      <c r="A167" s="26"/>
      <c r="B167" s="27"/>
      <c r="C167" s="27"/>
      <c r="D167" s="198">
        <v>2047</v>
      </c>
      <c r="E167" s="199"/>
      <c r="F167" s="200"/>
      <c r="G167" s="130" t="s">
        <v>130</v>
      </c>
      <c r="H167" s="124">
        <f>'PMS(calc_process_Clost)'!D27</f>
        <v>0</v>
      </c>
      <c r="I167" s="125" t="s">
        <v>355</v>
      </c>
      <c r="J167" s="131" t="s">
        <v>392</v>
      </c>
    </row>
    <row r="168" spans="1:10" ht="18.75" customHeight="1" x14ac:dyDescent="0.15">
      <c r="A168" s="26"/>
      <c r="B168" s="27"/>
      <c r="C168" s="27"/>
      <c r="D168" s="198">
        <v>2048</v>
      </c>
      <c r="E168" s="199"/>
      <c r="F168" s="200"/>
      <c r="G168" s="130" t="s">
        <v>130</v>
      </c>
      <c r="H168" s="124">
        <f>'PMS(calc_process_Clost)'!D28</f>
        <v>0</v>
      </c>
      <c r="I168" s="125" t="s">
        <v>355</v>
      </c>
      <c r="J168" s="131" t="s">
        <v>393</v>
      </c>
    </row>
    <row r="169" spans="1:10" ht="18.75" customHeight="1" x14ac:dyDescent="0.15">
      <c r="A169" s="26"/>
      <c r="B169" s="27"/>
      <c r="C169" s="27"/>
      <c r="D169" s="198">
        <v>2049</v>
      </c>
      <c r="E169" s="199"/>
      <c r="F169" s="200"/>
      <c r="G169" s="130" t="s">
        <v>130</v>
      </c>
      <c r="H169" s="124">
        <f>'PMS(calc_process_Clost)'!D29</f>
        <v>0</v>
      </c>
      <c r="I169" s="125" t="s">
        <v>355</v>
      </c>
      <c r="J169" s="131" t="s">
        <v>394</v>
      </c>
    </row>
    <row r="170" spans="1:10" ht="18.75" customHeight="1" x14ac:dyDescent="0.15">
      <c r="A170" s="26"/>
      <c r="B170" s="27"/>
      <c r="C170" s="27"/>
      <c r="D170" s="198">
        <v>2050</v>
      </c>
      <c r="E170" s="199"/>
      <c r="F170" s="200"/>
      <c r="G170" s="130" t="s">
        <v>130</v>
      </c>
      <c r="H170" s="124">
        <f>'PMS(calc_process_Clost)'!D30</f>
        <v>0</v>
      </c>
      <c r="I170" s="125" t="s">
        <v>355</v>
      </c>
      <c r="J170" s="131" t="s">
        <v>395</v>
      </c>
    </row>
    <row r="171" spans="1:10" ht="18.75" customHeight="1" x14ac:dyDescent="0.15">
      <c r="A171" s="26"/>
      <c r="B171" s="27"/>
      <c r="C171" s="27"/>
      <c r="D171" s="198">
        <v>2051</v>
      </c>
      <c r="E171" s="199"/>
      <c r="F171" s="200"/>
      <c r="G171" s="130" t="s">
        <v>130</v>
      </c>
      <c r="H171" s="124">
        <f>'PMS(calc_process_Clost)'!D31</f>
        <v>0</v>
      </c>
      <c r="I171" s="125" t="s">
        <v>355</v>
      </c>
      <c r="J171" s="131" t="s">
        <v>396</v>
      </c>
    </row>
    <row r="172" spans="1:10" ht="18.75" customHeight="1" x14ac:dyDescent="0.15">
      <c r="A172" s="26"/>
      <c r="B172" s="27"/>
      <c r="C172" s="27"/>
      <c r="D172" s="198">
        <v>2052</v>
      </c>
      <c r="E172" s="199"/>
      <c r="F172" s="200"/>
      <c r="G172" s="130" t="s">
        <v>130</v>
      </c>
      <c r="H172" s="124">
        <f>'PMS(calc_process_Clost)'!D32</f>
        <v>0</v>
      </c>
      <c r="I172" s="125" t="s">
        <v>355</v>
      </c>
      <c r="J172" s="131" t="s">
        <v>397</v>
      </c>
    </row>
    <row r="173" spans="1:10" ht="18.75" customHeight="1" x14ac:dyDescent="0.15">
      <c r="A173" s="26"/>
      <c r="B173" s="27"/>
      <c r="C173" s="27"/>
      <c r="D173" s="198">
        <v>2053</v>
      </c>
      <c r="E173" s="199"/>
      <c r="F173" s="200"/>
      <c r="G173" s="130" t="s">
        <v>130</v>
      </c>
      <c r="H173" s="124">
        <f>'PMS(calc_process_Clost)'!D33</f>
        <v>0</v>
      </c>
      <c r="I173" s="125" t="s">
        <v>355</v>
      </c>
      <c r="J173" s="131" t="s">
        <v>398</v>
      </c>
    </row>
    <row r="174" spans="1:10" ht="18.75" customHeight="1" x14ac:dyDescent="0.15">
      <c r="A174" s="26"/>
      <c r="B174" s="27"/>
      <c r="C174" s="27"/>
      <c r="D174" s="198">
        <v>2054</v>
      </c>
      <c r="E174" s="199"/>
      <c r="F174" s="200"/>
      <c r="G174" s="130" t="s">
        <v>130</v>
      </c>
      <c r="H174" s="124">
        <f>'PMS(calc_process_Clost)'!D34</f>
        <v>0</v>
      </c>
      <c r="I174" s="125" t="s">
        <v>355</v>
      </c>
      <c r="J174" s="131" t="s">
        <v>399</v>
      </c>
    </row>
    <row r="175" spans="1:10" ht="18.75" customHeight="1" x14ac:dyDescent="0.15">
      <c r="A175" s="26"/>
      <c r="B175" s="28" t="s">
        <v>550</v>
      </c>
      <c r="C175" s="28"/>
      <c r="D175" s="28"/>
      <c r="E175" s="28"/>
      <c r="F175" s="28"/>
      <c r="G175" s="130" t="s">
        <v>140</v>
      </c>
      <c r="H175" s="124">
        <f>SUM(H177:H206)</f>
        <v>0</v>
      </c>
      <c r="I175" s="125" t="s">
        <v>355</v>
      </c>
      <c r="J175" s="131" t="s">
        <v>139</v>
      </c>
    </row>
    <row r="176" spans="1:10" ht="18.75" customHeight="1" x14ac:dyDescent="0.15">
      <c r="A176" s="26"/>
      <c r="B176" s="31"/>
      <c r="C176" s="32" t="s">
        <v>134</v>
      </c>
      <c r="D176" s="165"/>
      <c r="E176" s="33"/>
      <c r="F176" s="34"/>
      <c r="G176" s="132"/>
      <c r="H176" s="125"/>
      <c r="I176" s="125"/>
      <c r="J176" s="131"/>
    </row>
    <row r="177" spans="1:10" ht="18.75" customHeight="1" x14ac:dyDescent="0.15">
      <c r="A177" s="26"/>
      <c r="B177" s="27"/>
      <c r="C177" s="27"/>
      <c r="D177" s="198">
        <v>2025</v>
      </c>
      <c r="E177" s="199"/>
      <c r="F177" s="200"/>
      <c r="G177" s="130" t="s">
        <v>140</v>
      </c>
      <c r="H177" s="124">
        <f>'PMS(calc_process_Burn) '!D5</f>
        <v>0</v>
      </c>
      <c r="I177" s="125" t="s">
        <v>355</v>
      </c>
      <c r="J177" s="131" t="s">
        <v>201</v>
      </c>
    </row>
    <row r="178" spans="1:10" ht="18.75" customHeight="1" x14ac:dyDescent="0.15">
      <c r="A178" s="26"/>
      <c r="B178" s="27"/>
      <c r="C178" s="27"/>
      <c r="D178" s="198">
        <v>2026</v>
      </c>
      <c r="E178" s="199"/>
      <c r="F178" s="200"/>
      <c r="G178" s="130" t="s">
        <v>140</v>
      </c>
      <c r="H178" s="124">
        <f>'PMS(calc_process_Burn) '!D6</f>
        <v>0</v>
      </c>
      <c r="I178" s="125" t="s">
        <v>355</v>
      </c>
      <c r="J178" s="131" t="s">
        <v>202</v>
      </c>
    </row>
    <row r="179" spans="1:10" ht="18.75" customHeight="1" x14ac:dyDescent="0.15">
      <c r="A179" s="26"/>
      <c r="B179" s="27"/>
      <c r="C179" s="27"/>
      <c r="D179" s="198">
        <v>2027</v>
      </c>
      <c r="E179" s="199"/>
      <c r="F179" s="200"/>
      <c r="G179" s="130" t="s">
        <v>140</v>
      </c>
      <c r="H179" s="124">
        <f>'PMS(calc_process_Burn) '!D7</f>
        <v>0</v>
      </c>
      <c r="I179" s="125" t="s">
        <v>355</v>
      </c>
      <c r="J179" s="131" t="s">
        <v>203</v>
      </c>
    </row>
    <row r="180" spans="1:10" ht="18.75" customHeight="1" x14ac:dyDescent="0.15">
      <c r="A180" s="26"/>
      <c r="B180" s="27"/>
      <c r="C180" s="27"/>
      <c r="D180" s="198">
        <v>2028</v>
      </c>
      <c r="E180" s="199"/>
      <c r="F180" s="200"/>
      <c r="G180" s="130" t="s">
        <v>140</v>
      </c>
      <c r="H180" s="124">
        <f>'PMS(calc_process_Burn) '!D8</f>
        <v>0</v>
      </c>
      <c r="I180" s="125" t="s">
        <v>355</v>
      </c>
      <c r="J180" s="131" t="s">
        <v>204</v>
      </c>
    </row>
    <row r="181" spans="1:10" ht="18.75" customHeight="1" x14ac:dyDescent="0.15">
      <c r="A181" s="26"/>
      <c r="B181" s="27"/>
      <c r="C181" s="27"/>
      <c r="D181" s="198">
        <v>2029</v>
      </c>
      <c r="E181" s="199"/>
      <c r="F181" s="200"/>
      <c r="G181" s="130" t="s">
        <v>140</v>
      </c>
      <c r="H181" s="124">
        <f>'PMS(calc_process_Burn) '!D9</f>
        <v>0</v>
      </c>
      <c r="I181" s="125" t="s">
        <v>355</v>
      </c>
      <c r="J181" s="131" t="s">
        <v>400</v>
      </c>
    </row>
    <row r="182" spans="1:10" ht="18.75" customHeight="1" x14ac:dyDescent="0.15">
      <c r="A182" s="26"/>
      <c r="B182" s="27"/>
      <c r="C182" s="27"/>
      <c r="D182" s="198">
        <v>2030</v>
      </c>
      <c r="E182" s="199"/>
      <c r="F182" s="200"/>
      <c r="G182" s="130" t="s">
        <v>140</v>
      </c>
      <c r="H182" s="124">
        <f>'PMS(calc_process_Burn) '!D10</f>
        <v>0</v>
      </c>
      <c r="I182" s="125" t="s">
        <v>355</v>
      </c>
      <c r="J182" s="131" t="s">
        <v>401</v>
      </c>
    </row>
    <row r="183" spans="1:10" ht="18.75" customHeight="1" x14ac:dyDescent="0.15">
      <c r="A183" s="26"/>
      <c r="B183" s="27"/>
      <c r="C183" s="27"/>
      <c r="D183" s="198">
        <v>2031</v>
      </c>
      <c r="E183" s="199"/>
      <c r="F183" s="200"/>
      <c r="G183" s="130" t="s">
        <v>140</v>
      </c>
      <c r="H183" s="124">
        <f>'PMS(calc_process_Burn) '!D11</f>
        <v>0</v>
      </c>
      <c r="I183" s="125" t="s">
        <v>355</v>
      </c>
      <c r="J183" s="131" t="s">
        <v>402</v>
      </c>
    </row>
    <row r="184" spans="1:10" ht="18.75" customHeight="1" x14ac:dyDescent="0.15">
      <c r="A184" s="26"/>
      <c r="B184" s="27"/>
      <c r="C184" s="27"/>
      <c r="D184" s="198">
        <v>2032</v>
      </c>
      <c r="E184" s="199"/>
      <c r="F184" s="200"/>
      <c r="G184" s="130" t="s">
        <v>140</v>
      </c>
      <c r="H184" s="124">
        <f>'PMS(calc_process_Burn) '!D12</f>
        <v>0</v>
      </c>
      <c r="I184" s="125" t="s">
        <v>355</v>
      </c>
      <c r="J184" s="131" t="s">
        <v>403</v>
      </c>
    </row>
    <row r="185" spans="1:10" ht="18.75" customHeight="1" x14ac:dyDescent="0.15">
      <c r="A185" s="26"/>
      <c r="B185" s="27"/>
      <c r="C185" s="27"/>
      <c r="D185" s="198">
        <v>2033</v>
      </c>
      <c r="E185" s="199"/>
      <c r="F185" s="200"/>
      <c r="G185" s="130" t="s">
        <v>140</v>
      </c>
      <c r="H185" s="124">
        <f>'PMS(calc_process_Burn) '!D13</f>
        <v>0</v>
      </c>
      <c r="I185" s="125" t="s">
        <v>355</v>
      </c>
      <c r="J185" s="131" t="s">
        <v>404</v>
      </c>
    </row>
    <row r="186" spans="1:10" ht="18.75" customHeight="1" x14ac:dyDescent="0.15">
      <c r="A186" s="26"/>
      <c r="B186" s="27"/>
      <c r="C186" s="27"/>
      <c r="D186" s="198">
        <v>2034</v>
      </c>
      <c r="E186" s="199"/>
      <c r="F186" s="200"/>
      <c r="G186" s="130" t="s">
        <v>140</v>
      </c>
      <c r="H186" s="124">
        <f>'PMS(calc_process_Burn) '!D14</f>
        <v>0</v>
      </c>
      <c r="I186" s="125" t="s">
        <v>355</v>
      </c>
      <c r="J186" s="131" t="s">
        <v>405</v>
      </c>
    </row>
    <row r="187" spans="1:10" ht="18.75" customHeight="1" x14ac:dyDescent="0.15">
      <c r="A187" s="26"/>
      <c r="B187" s="27"/>
      <c r="C187" s="27"/>
      <c r="D187" s="198">
        <v>2035</v>
      </c>
      <c r="E187" s="199"/>
      <c r="F187" s="200"/>
      <c r="G187" s="130" t="s">
        <v>140</v>
      </c>
      <c r="H187" s="124">
        <f>'PMS(calc_process_Burn) '!D15</f>
        <v>0</v>
      </c>
      <c r="I187" s="125" t="s">
        <v>355</v>
      </c>
      <c r="J187" s="131" t="s">
        <v>406</v>
      </c>
    </row>
    <row r="188" spans="1:10" ht="18.75" customHeight="1" x14ac:dyDescent="0.15">
      <c r="A188" s="26"/>
      <c r="B188" s="27"/>
      <c r="C188" s="27"/>
      <c r="D188" s="198">
        <v>2036</v>
      </c>
      <c r="E188" s="199"/>
      <c r="F188" s="200"/>
      <c r="G188" s="130" t="s">
        <v>140</v>
      </c>
      <c r="H188" s="124">
        <f>'PMS(calc_process_Burn) '!D16</f>
        <v>0</v>
      </c>
      <c r="I188" s="125" t="s">
        <v>355</v>
      </c>
      <c r="J188" s="131" t="s">
        <v>407</v>
      </c>
    </row>
    <row r="189" spans="1:10" ht="18.75" customHeight="1" x14ac:dyDescent="0.15">
      <c r="A189" s="26"/>
      <c r="B189" s="27"/>
      <c r="C189" s="27"/>
      <c r="D189" s="198">
        <v>2037</v>
      </c>
      <c r="E189" s="199"/>
      <c r="F189" s="200"/>
      <c r="G189" s="130" t="s">
        <v>140</v>
      </c>
      <c r="H189" s="124">
        <f>'PMS(calc_process_Burn) '!D17</f>
        <v>0</v>
      </c>
      <c r="I189" s="125" t="s">
        <v>355</v>
      </c>
      <c r="J189" s="131" t="s">
        <v>408</v>
      </c>
    </row>
    <row r="190" spans="1:10" ht="18.75" customHeight="1" x14ac:dyDescent="0.15">
      <c r="A190" s="26"/>
      <c r="B190" s="27"/>
      <c r="C190" s="27"/>
      <c r="D190" s="198">
        <v>2038</v>
      </c>
      <c r="E190" s="199"/>
      <c r="F190" s="200"/>
      <c r="G190" s="130" t="s">
        <v>140</v>
      </c>
      <c r="H190" s="124">
        <f>'PMS(calc_process_Burn) '!D18</f>
        <v>0</v>
      </c>
      <c r="I190" s="125" t="s">
        <v>355</v>
      </c>
      <c r="J190" s="131" t="s">
        <v>409</v>
      </c>
    </row>
    <row r="191" spans="1:10" ht="18.75" customHeight="1" x14ac:dyDescent="0.15">
      <c r="A191" s="26"/>
      <c r="B191" s="27"/>
      <c r="C191" s="27"/>
      <c r="D191" s="198">
        <v>2039</v>
      </c>
      <c r="E191" s="199"/>
      <c r="F191" s="200"/>
      <c r="G191" s="130" t="s">
        <v>140</v>
      </c>
      <c r="H191" s="124">
        <f>'PMS(calc_process_Burn) '!D19</f>
        <v>0</v>
      </c>
      <c r="I191" s="125" t="s">
        <v>355</v>
      </c>
      <c r="J191" s="131" t="s">
        <v>410</v>
      </c>
    </row>
    <row r="192" spans="1:10" ht="18.75" customHeight="1" x14ac:dyDescent="0.15">
      <c r="A192" s="26"/>
      <c r="B192" s="27"/>
      <c r="C192" s="27"/>
      <c r="D192" s="198">
        <v>2040</v>
      </c>
      <c r="E192" s="199"/>
      <c r="F192" s="200"/>
      <c r="G192" s="130" t="s">
        <v>140</v>
      </c>
      <c r="H192" s="124">
        <f>'PMS(calc_process_Burn) '!D20</f>
        <v>0</v>
      </c>
      <c r="I192" s="125" t="s">
        <v>355</v>
      </c>
      <c r="J192" s="131" t="s">
        <v>411</v>
      </c>
    </row>
    <row r="193" spans="1:10" ht="18.75" customHeight="1" x14ac:dyDescent="0.15">
      <c r="A193" s="26"/>
      <c r="B193" s="27"/>
      <c r="C193" s="27"/>
      <c r="D193" s="198">
        <v>2041</v>
      </c>
      <c r="E193" s="199"/>
      <c r="F193" s="200"/>
      <c r="G193" s="130" t="s">
        <v>140</v>
      </c>
      <c r="H193" s="124">
        <f>'PMS(calc_process_Burn) '!D21</f>
        <v>0</v>
      </c>
      <c r="I193" s="125" t="s">
        <v>355</v>
      </c>
      <c r="J193" s="131" t="s">
        <v>412</v>
      </c>
    </row>
    <row r="194" spans="1:10" ht="18.75" customHeight="1" x14ac:dyDescent="0.15">
      <c r="A194" s="26"/>
      <c r="B194" s="27"/>
      <c r="C194" s="27"/>
      <c r="D194" s="198">
        <v>2042</v>
      </c>
      <c r="E194" s="199"/>
      <c r="F194" s="200"/>
      <c r="G194" s="130" t="s">
        <v>140</v>
      </c>
      <c r="H194" s="124">
        <f>'PMS(calc_process_Burn) '!D22</f>
        <v>0</v>
      </c>
      <c r="I194" s="125" t="s">
        <v>355</v>
      </c>
      <c r="J194" s="131" t="s">
        <v>413</v>
      </c>
    </row>
    <row r="195" spans="1:10" ht="18.75" customHeight="1" x14ac:dyDescent="0.15">
      <c r="A195" s="26"/>
      <c r="B195" s="27"/>
      <c r="C195" s="27"/>
      <c r="D195" s="198">
        <v>2043</v>
      </c>
      <c r="E195" s="199"/>
      <c r="F195" s="200"/>
      <c r="G195" s="130" t="s">
        <v>140</v>
      </c>
      <c r="H195" s="124">
        <f>'PMS(calc_process_Burn) '!D23</f>
        <v>0</v>
      </c>
      <c r="I195" s="125" t="s">
        <v>355</v>
      </c>
      <c r="J195" s="131" t="s">
        <v>414</v>
      </c>
    </row>
    <row r="196" spans="1:10" ht="18.75" customHeight="1" x14ac:dyDescent="0.15">
      <c r="A196" s="26"/>
      <c r="B196" s="27"/>
      <c r="C196" s="27"/>
      <c r="D196" s="198">
        <v>2044</v>
      </c>
      <c r="E196" s="199"/>
      <c r="F196" s="200"/>
      <c r="G196" s="130" t="s">
        <v>140</v>
      </c>
      <c r="H196" s="124">
        <f>'PMS(calc_process_Burn) '!D24</f>
        <v>0</v>
      </c>
      <c r="I196" s="125" t="s">
        <v>355</v>
      </c>
      <c r="J196" s="131" t="s">
        <v>415</v>
      </c>
    </row>
    <row r="197" spans="1:10" ht="18.75" customHeight="1" x14ac:dyDescent="0.15">
      <c r="A197" s="26"/>
      <c r="B197" s="27"/>
      <c r="C197" s="27"/>
      <c r="D197" s="198">
        <v>2045</v>
      </c>
      <c r="E197" s="199"/>
      <c r="F197" s="200"/>
      <c r="G197" s="130" t="s">
        <v>140</v>
      </c>
      <c r="H197" s="124">
        <f>'PMS(calc_process_Burn) '!D25</f>
        <v>0</v>
      </c>
      <c r="I197" s="125" t="s">
        <v>355</v>
      </c>
      <c r="J197" s="131" t="s">
        <v>416</v>
      </c>
    </row>
    <row r="198" spans="1:10" ht="18.75" customHeight="1" x14ac:dyDescent="0.15">
      <c r="A198" s="26"/>
      <c r="B198" s="27"/>
      <c r="C198" s="27"/>
      <c r="D198" s="198">
        <v>2046</v>
      </c>
      <c r="E198" s="199"/>
      <c r="F198" s="200"/>
      <c r="G198" s="130" t="s">
        <v>140</v>
      </c>
      <c r="H198" s="124">
        <f>'PMS(calc_process_Burn) '!D26</f>
        <v>0</v>
      </c>
      <c r="I198" s="125" t="s">
        <v>355</v>
      </c>
      <c r="J198" s="131" t="s">
        <v>417</v>
      </c>
    </row>
    <row r="199" spans="1:10" ht="18.75" customHeight="1" x14ac:dyDescent="0.15">
      <c r="A199" s="26"/>
      <c r="B199" s="27"/>
      <c r="C199" s="27"/>
      <c r="D199" s="198">
        <v>2047</v>
      </c>
      <c r="E199" s="199"/>
      <c r="F199" s="200"/>
      <c r="G199" s="130" t="s">
        <v>140</v>
      </c>
      <c r="H199" s="124">
        <f>'PMS(calc_process_Burn) '!D27</f>
        <v>0</v>
      </c>
      <c r="I199" s="125" t="s">
        <v>355</v>
      </c>
      <c r="J199" s="131" t="s">
        <v>418</v>
      </c>
    </row>
    <row r="200" spans="1:10" ht="18.75" customHeight="1" x14ac:dyDescent="0.15">
      <c r="A200" s="26"/>
      <c r="B200" s="27"/>
      <c r="C200" s="27"/>
      <c r="D200" s="198">
        <v>2048</v>
      </c>
      <c r="E200" s="199"/>
      <c r="F200" s="200"/>
      <c r="G200" s="130" t="s">
        <v>140</v>
      </c>
      <c r="H200" s="124">
        <f>'PMS(calc_process_Burn) '!D28</f>
        <v>0</v>
      </c>
      <c r="I200" s="125" t="s">
        <v>355</v>
      </c>
      <c r="J200" s="131" t="s">
        <v>419</v>
      </c>
    </row>
    <row r="201" spans="1:10" ht="18.75" customHeight="1" x14ac:dyDescent="0.15">
      <c r="A201" s="26"/>
      <c r="B201" s="27"/>
      <c r="C201" s="27"/>
      <c r="D201" s="198">
        <v>2049</v>
      </c>
      <c r="E201" s="199"/>
      <c r="F201" s="200"/>
      <c r="G201" s="130" t="s">
        <v>140</v>
      </c>
      <c r="H201" s="124">
        <f>'PMS(calc_process_Burn) '!D29</f>
        <v>0</v>
      </c>
      <c r="I201" s="125" t="s">
        <v>355</v>
      </c>
      <c r="J201" s="131" t="s">
        <v>420</v>
      </c>
    </row>
    <row r="202" spans="1:10" ht="18.75" customHeight="1" x14ac:dyDescent="0.15">
      <c r="A202" s="26"/>
      <c r="B202" s="27"/>
      <c r="C202" s="27"/>
      <c r="D202" s="198">
        <v>2050</v>
      </c>
      <c r="E202" s="199"/>
      <c r="F202" s="200"/>
      <c r="G202" s="130" t="s">
        <v>140</v>
      </c>
      <c r="H202" s="124">
        <f>'PMS(calc_process_Burn) '!D30</f>
        <v>0</v>
      </c>
      <c r="I202" s="125" t="s">
        <v>355</v>
      </c>
      <c r="J202" s="131" t="s">
        <v>421</v>
      </c>
    </row>
    <row r="203" spans="1:10" ht="18.75" customHeight="1" x14ac:dyDescent="0.15">
      <c r="A203" s="26"/>
      <c r="B203" s="27"/>
      <c r="C203" s="27"/>
      <c r="D203" s="198">
        <v>2051</v>
      </c>
      <c r="E203" s="199"/>
      <c r="F203" s="200"/>
      <c r="G203" s="130" t="s">
        <v>140</v>
      </c>
      <c r="H203" s="124">
        <f>'PMS(calc_process_Burn) '!D31</f>
        <v>0</v>
      </c>
      <c r="I203" s="125" t="s">
        <v>355</v>
      </c>
      <c r="J203" s="131" t="s">
        <v>422</v>
      </c>
    </row>
    <row r="204" spans="1:10" ht="18.75" customHeight="1" x14ac:dyDescent="0.15">
      <c r="A204" s="26"/>
      <c r="B204" s="27"/>
      <c r="C204" s="27"/>
      <c r="D204" s="198">
        <v>2052</v>
      </c>
      <c r="E204" s="199"/>
      <c r="F204" s="200"/>
      <c r="G204" s="130" t="s">
        <v>140</v>
      </c>
      <c r="H204" s="124">
        <f>'PMS(calc_process_Burn) '!D32</f>
        <v>0</v>
      </c>
      <c r="I204" s="125" t="s">
        <v>355</v>
      </c>
      <c r="J204" s="131" t="s">
        <v>423</v>
      </c>
    </row>
    <row r="205" spans="1:10" ht="18.75" customHeight="1" x14ac:dyDescent="0.15">
      <c r="A205" s="26"/>
      <c r="B205" s="27"/>
      <c r="C205" s="27"/>
      <c r="D205" s="198">
        <v>2053</v>
      </c>
      <c r="E205" s="199"/>
      <c r="F205" s="200"/>
      <c r="G205" s="130" t="s">
        <v>140</v>
      </c>
      <c r="H205" s="124">
        <f>'PMS(calc_process_Burn) '!D33</f>
        <v>0</v>
      </c>
      <c r="I205" s="125" t="s">
        <v>355</v>
      </c>
      <c r="J205" s="131" t="s">
        <v>424</v>
      </c>
    </row>
    <row r="206" spans="1:10" ht="18.75" customHeight="1" x14ac:dyDescent="0.15">
      <c r="A206" s="26"/>
      <c r="B206" s="60"/>
      <c r="C206" s="60"/>
      <c r="D206" s="198">
        <v>2054</v>
      </c>
      <c r="E206" s="199"/>
      <c r="F206" s="200"/>
      <c r="G206" s="130" t="s">
        <v>140</v>
      </c>
      <c r="H206" s="124">
        <f>'PMS(calc_process_Burn) '!D34</f>
        <v>0</v>
      </c>
      <c r="I206" s="125" t="s">
        <v>355</v>
      </c>
      <c r="J206" s="131" t="s">
        <v>425</v>
      </c>
    </row>
    <row r="207" spans="1:10" ht="18.75" customHeight="1" x14ac:dyDescent="0.15">
      <c r="A207" s="26"/>
      <c r="B207" s="55" t="s">
        <v>551</v>
      </c>
      <c r="C207" s="56"/>
      <c r="D207" s="56"/>
      <c r="E207" s="56"/>
      <c r="F207" s="59"/>
      <c r="G207" s="130" t="s">
        <v>137</v>
      </c>
      <c r="H207" s="124">
        <f>SUM(H209:H238)</f>
        <v>0</v>
      </c>
      <c r="I207" s="125" t="s">
        <v>355</v>
      </c>
      <c r="J207" s="131" t="s">
        <v>138</v>
      </c>
    </row>
    <row r="208" spans="1:10" ht="18.75" customHeight="1" x14ac:dyDescent="0.15">
      <c r="A208" s="26"/>
      <c r="B208" s="31"/>
      <c r="C208" s="55" t="s">
        <v>135</v>
      </c>
      <c r="D208" s="56"/>
      <c r="E208" s="57"/>
      <c r="F208" s="58"/>
      <c r="G208" s="132"/>
      <c r="H208" s="124"/>
      <c r="I208" s="125"/>
      <c r="J208" s="131"/>
    </row>
    <row r="209" spans="1:10" ht="18.75" customHeight="1" x14ac:dyDescent="0.15">
      <c r="A209" s="26"/>
      <c r="B209" s="27"/>
      <c r="C209" s="27"/>
      <c r="D209" s="198">
        <v>2025</v>
      </c>
      <c r="E209" s="199"/>
      <c r="F209" s="200"/>
      <c r="G209" s="130" t="s">
        <v>137</v>
      </c>
      <c r="H209" s="124">
        <f>'PMS(calc_process_fert)'!D5</f>
        <v>0</v>
      </c>
      <c r="I209" s="125" t="s">
        <v>355</v>
      </c>
      <c r="J209" s="131" t="s">
        <v>213</v>
      </c>
    </row>
    <row r="210" spans="1:10" ht="18.75" customHeight="1" x14ac:dyDescent="0.15">
      <c r="A210" s="26"/>
      <c r="B210" s="27"/>
      <c r="C210" s="27"/>
      <c r="D210" s="198">
        <v>2026</v>
      </c>
      <c r="E210" s="199"/>
      <c r="F210" s="200"/>
      <c r="G210" s="130" t="s">
        <v>136</v>
      </c>
      <c r="H210" s="124">
        <f>'PMS(calc_process_fert)'!D6</f>
        <v>0</v>
      </c>
      <c r="I210" s="125" t="s">
        <v>355</v>
      </c>
      <c r="J210" s="131" t="s">
        <v>214</v>
      </c>
    </row>
    <row r="211" spans="1:10" ht="18.75" customHeight="1" x14ac:dyDescent="0.15">
      <c r="A211" s="26"/>
      <c r="B211" s="27"/>
      <c r="C211" s="27"/>
      <c r="D211" s="198">
        <v>2027</v>
      </c>
      <c r="E211" s="199"/>
      <c r="F211" s="200"/>
      <c r="G211" s="130" t="s">
        <v>136</v>
      </c>
      <c r="H211" s="124">
        <f>'PMS(calc_process_fert)'!D7</f>
        <v>0</v>
      </c>
      <c r="I211" s="125" t="s">
        <v>355</v>
      </c>
      <c r="J211" s="131" t="s">
        <v>215</v>
      </c>
    </row>
    <row r="212" spans="1:10" ht="18.75" customHeight="1" x14ac:dyDescent="0.15">
      <c r="A212" s="26"/>
      <c r="B212" s="27"/>
      <c r="C212" s="27"/>
      <c r="D212" s="198">
        <v>2028</v>
      </c>
      <c r="E212" s="199"/>
      <c r="F212" s="200"/>
      <c r="G212" s="130" t="s">
        <v>136</v>
      </c>
      <c r="H212" s="124">
        <f>'PMS(calc_process_fert)'!D8</f>
        <v>0</v>
      </c>
      <c r="I212" s="125" t="s">
        <v>355</v>
      </c>
      <c r="J212" s="131" t="s">
        <v>216</v>
      </c>
    </row>
    <row r="213" spans="1:10" ht="18.75" customHeight="1" x14ac:dyDescent="0.15">
      <c r="A213" s="26"/>
      <c r="B213" s="27"/>
      <c r="C213" s="27"/>
      <c r="D213" s="198">
        <v>2029</v>
      </c>
      <c r="E213" s="199"/>
      <c r="F213" s="200"/>
      <c r="G213" s="130" t="s">
        <v>136</v>
      </c>
      <c r="H213" s="124">
        <f>'PMS(calc_process_fert)'!D9</f>
        <v>0</v>
      </c>
      <c r="I213" s="125" t="s">
        <v>355</v>
      </c>
      <c r="J213" s="131" t="s">
        <v>426</v>
      </c>
    </row>
    <row r="214" spans="1:10" ht="18.75" customHeight="1" x14ac:dyDescent="0.15">
      <c r="A214" s="26"/>
      <c r="B214" s="27"/>
      <c r="C214" s="27"/>
      <c r="D214" s="198">
        <v>2030</v>
      </c>
      <c r="E214" s="199"/>
      <c r="F214" s="200"/>
      <c r="G214" s="130" t="s">
        <v>136</v>
      </c>
      <c r="H214" s="124">
        <f>'PMS(calc_process_fert)'!D10</f>
        <v>0</v>
      </c>
      <c r="I214" s="125" t="s">
        <v>355</v>
      </c>
      <c r="J214" s="131" t="s">
        <v>427</v>
      </c>
    </row>
    <row r="215" spans="1:10" ht="18.75" customHeight="1" x14ac:dyDescent="0.15">
      <c r="A215" s="26"/>
      <c r="B215" s="27"/>
      <c r="C215" s="27"/>
      <c r="D215" s="198">
        <v>2031</v>
      </c>
      <c r="E215" s="199"/>
      <c r="F215" s="200"/>
      <c r="G215" s="130" t="s">
        <v>136</v>
      </c>
      <c r="H215" s="124">
        <f>'PMS(calc_process_fert)'!D11</f>
        <v>0</v>
      </c>
      <c r="I215" s="125" t="s">
        <v>355</v>
      </c>
      <c r="J215" s="131" t="s">
        <v>428</v>
      </c>
    </row>
    <row r="216" spans="1:10" ht="18.75" customHeight="1" x14ac:dyDescent="0.15">
      <c r="A216" s="26"/>
      <c r="B216" s="27"/>
      <c r="C216" s="27"/>
      <c r="D216" s="198">
        <v>2032</v>
      </c>
      <c r="E216" s="199"/>
      <c r="F216" s="200"/>
      <c r="G216" s="130" t="s">
        <v>136</v>
      </c>
      <c r="H216" s="124">
        <f>'PMS(calc_process_fert)'!D12</f>
        <v>0</v>
      </c>
      <c r="I216" s="125" t="s">
        <v>355</v>
      </c>
      <c r="J216" s="131" t="s">
        <v>429</v>
      </c>
    </row>
    <row r="217" spans="1:10" ht="18.75" customHeight="1" x14ac:dyDescent="0.15">
      <c r="A217" s="26"/>
      <c r="B217" s="27"/>
      <c r="C217" s="27"/>
      <c r="D217" s="198">
        <v>2033</v>
      </c>
      <c r="E217" s="199"/>
      <c r="F217" s="200"/>
      <c r="G217" s="130" t="s">
        <v>136</v>
      </c>
      <c r="H217" s="124">
        <f>'PMS(calc_process_fert)'!D13</f>
        <v>0</v>
      </c>
      <c r="I217" s="125" t="s">
        <v>355</v>
      </c>
      <c r="J217" s="131" t="s">
        <v>430</v>
      </c>
    </row>
    <row r="218" spans="1:10" ht="18.75" customHeight="1" x14ac:dyDescent="0.15">
      <c r="A218" s="26"/>
      <c r="B218" s="27"/>
      <c r="C218" s="27"/>
      <c r="D218" s="198">
        <v>2034</v>
      </c>
      <c r="E218" s="199"/>
      <c r="F218" s="200"/>
      <c r="G218" s="130" t="s">
        <v>136</v>
      </c>
      <c r="H218" s="124">
        <f>'PMS(calc_process_fert)'!D14</f>
        <v>0</v>
      </c>
      <c r="I218" s="125" t="s">
        <v>355</v>
      </c>
      <c r="J218" s="131" t="s">
        <v>431</v>
      </c>
    </row>
    <row r="219" spans="1:10" ht="18.75" customHeight="1" x14ac:dyDescent="0.15">
      <c r="A219" s="26"/>
      <c r="B219" s="27"/>
      <c r="C219" s="27"/>
      <c r="D219" s="198">
        <v>2035</v>
      </c>
      <c r="E219" s="199"/>
      <c r="F219" s="200"/>
      <c r="G219" s="130" t="s">
        <v>136</v>
      </c>
      <c r="H219" s="124">
        <f>'PMS(calc_process_fert)'!D15</f>
        <v>0</v>
      </c>
      <c r="I219" s="125" t="s">
        <v>355</v>
      </c>
      <c r="J219" s="131" t="s">
        <v>432</v>
      </c>
    </row>
    <row r="220" spans="1:10" ht="18.75" customHeight="1" x14ac:dyDescent="0.15">
      <c r="A220" s="26"/>
      <c r="B220" s="27"/>
      <c r="C220" s="27"/>
      <c r="D220" s="198">
        <v>2036</v>
      </c>
      <c r="E220" s="199"/>
      <c r="F220" s="200"/>
      <c r="G220" s="130" t="s">
        <v>136</v>
      </c>
      <c r="H220" s="124">
        <f>'PMS(calc_process_fert)'!D16</f>
        <v>0</v>
      </c>
      <c r="I220" s="125" t="s">
        <v>355</v>
      </c>
      <c r="J220" s="131" t="s">
        <v>433</v>
      </c>
    </row>
    <row r="221" spans="1:10" ht="18.75" customHeight="1" x14ac:dyDescent="0.15">
      <c r="A221" s="26"/>
      <c r="B221" s="27"/>
      <c r="C221" s="27"/>
      <c r="D221" s="198">
        <v>2037</v>
      </c>
      <c r="E221" s="199"/>
      <c r="F221" s="200"/>
      <c r="G221" s="130" t="s">
        <v>136</v>
      </c>
      <c r="H221" s="124">
        <f>'PMS(calc_process_fert)'!D17</f>
        <v>0</v>
      </c>
      <c r="I221" s="125" t="s">
        <v>355</v>
      </c>
      <c r="J221" s="131" t="s">
        <v>434</v>
      </c>
    </row>
    <row r="222" spans="1:10" ht="18.75" customHeight="1" x14ac:dyDescent="0.15">
      <c r="A222" s="26"/>
      <c r="B222" s="27"/>
      <c r="C222" s="27"/>
      <c r="D222" s="198">
        <v>2038</v>
      </c>
      <c r="E222" s="199"/>
      <c r="F222" s="200"/>
      <c r="G222" s="130" t="s">
        <v>136</v>
      </c>
      <c r="H222" s="124">
        <f>'PMS(calc_process_fert)'!D18</f>
        <v>0</v>
      </c>
      <c r="I222" s="125" t="s">
        <v>355</v>
      </c>
      <c r="J222" s="131" t="s">
        <v>435</v>
      </c>
    </row>
    <row r="223" spans="1:10" ht="18.75" customHeight="1" x14ac:dyDescent="0.15">
      <c r="A223" s="26"/>
      <c r="B223" s="27"/>
      <c r="C223" s="27"/>
      <c r="D223" s="198">
        <v>2039</v>
      </c>
      <c r="E223" s="199"/>
      <c r="F223" s="200"/>
      <c r="G223" s="130" t="s">
        <v>136</v>
      </c>
      <c r="H223" s="124">
        <f>'PMS(calc_process_fert)'!D19</f>
        <v>0</v>
      </c>
      <c r="I223" s="125" t="s">
        <v>355</v>
      </c>
      <c r="J223" s="131" t="s">
        <v>436</v>
      </c>
    </row>
    <row r="224" spans="1:10" ht="18.75" customHeight="1" x14ac:dyDescent="0.15">
      <c r="A224" s="26"/>
      <c r="B224" s="27"/>
      <c r="C224" s="27"/>
      <c r="D224" s="198">
        <v>2040</v>
      </c>
      <c r="E224" s="199"/>
      <c r="F224" s="200"/>
      <c r="G224" s="130" t="s">
        <v>136</v>
      </c>
      <c r="H224" s="124">
        <f>'PMS(calc_process_fert)'!D20</f>
        <v>0</v>
      </c>
      <c r="I224" s="125" t="s">
        <v>355</v>
      </c>
      <c r="J224" s="131" t="s">
        <v>437</v>
      </c>
    </row>
    <row r="225" spans="1:10" ht="18.75" customHeight="1" x14ac:dyDescent="0.15">
      <c r="A225" s="26"/>
      <c r="B225" s="27"/>
      <c r="C225" s="27"/>
      <c r="D225" s="198">
        <v>2041</v>
      </c>
      <c r="E225" s="199"/>
      <c r="F225" s="200"/>
      <c r="G225" s="130" t="s">
        <v>136</v>
      </c>
      <c r="H225" s="124">
        <f>'PMS(calc_process_fert)'!D21</f>
        <v>0</v>
      </c>
      <c r="I225" s="125" t="s">
        <v>355</v>
      </c>
      <c r="J225" s="131" t="s">
        <v>438</v>
      </c>
    </row>
    <row r="226" spans="1:10" ht="18.75" customHeight="1" x14ac:dyDescent="0.15">
      <c r="A226" s="26"/>
      <c r="B226" s="27"/>
      <c r="C226" s="27"/>
      <c r="D226" s="198">
        <v>2042</v>
      </c>
      <c r="E226" s="199"/>
      <c r="F226" s="200"/>
      <c r="G226" s="130" t="s">
        <v>136</v>
      </c>
      <c r="H226" s="124">
        <f>'PMS(calc_process_fert)'!D22</f>
        <v>0</v>
      </c>
      <c r="I226" s="125" t="s">
        <v>355</v>
      </c>
      <c r="J226" s="131" t="s">
        <v>439</v>
      </c>
    </row>
    <row r="227" spans="1:10" ht="18.75" customHeight="1" x14ac:dyDescent="0.15">
      <c r="A227" s="26"/>
      <c r="B227" s="27"/>
      <c r="C227" s="27"/>
      <c r="D227" s="198">
        <v>2043</v>
      </c>
      <c r="E227" s="199"/>
      <c r="F227" s="200"/>
      <c r="G227" s="130" t="s">
        <v>136</v>
      </c>
      <c r="H227" s="124">
        <f>'PMS(calc_process_fert)'!D23</f>
        <v>0</v>
      </c>
      <c r="I227" s="125" t="s">
        <v>355</v>
      </c>
      <c r="J227" s="131" t="s">
        <v>440</v>
      </c>
    </row>
    <row r="228" spans="1:10" ht="18.75" customHeight="1" x14ac:dyDescent="0.15">
      <c r="A228" s="26"/>
      <c r="B228" s="27"/>
      <c r="C228" s="27"/>
      <c r="D228" s="198">
        <v>2044</v>
      </c>
      <c r="E228" s="199"/>
      <c r="F228" s="200"/>
      <c r="G228" s="130" t="s">
        <v>136</v>
      </c>
      <c r="H228" s="124">
        <f>'PMS(calc_process_fert)'!D24</f>
        <v>0</v>
      </c>
      <c r="I228" s="125" t="s">
        <v>355</v>
      </c>
      <c r="J228" s="131" t="s">
        <v>441</v>
      </c>
    </row>
    <row r="229" spans="1:10" ht="18.75" customHeight="1" x14ac:dyDescent="0.15">
      <c r="A229" s="26"/>
      <c r="B229" s="27"/>
      <c r="C229" s="27"/>
      <c r="D229" s="198">
        <v>2045</v>
      </c>
      <c r="E229" s="199"/>
      <c r="F229" s="200"/>
      <c r="G229" s="130" t="s">
        <v>136</v>
      </c>
      <c r="H229" s="124">
        <f>'PMS(calc_process_fert)'!D25</f>
        <v>0</v>
      </c>
      <c r="I229" s="125" t="s">
        <v>355</v>
      </c>
      <c r="J229" s="131" t="s">
        <v>442</v>
      </c>
    </row>
    <row r="230" spans="1:10" ht="18.75" customHeight="1" x14ac:dyDescent="0.15">
      <c r="A230" s="26"/>
      <c r="B230" s="27"/>
      <c r="C230" s="27"/>
      <c r="D230" s="198">
        <v>2046</v>
      </c>
      <c r="E230" s="199"/>
      <c r="F230" s="200"/>
      <c r="G230" s="130" t="s">
        <v>136</v>
      </c>
      <c r="H230" s="124">
        <f>'PMS(calc_process_fert)'!D26</f>
        <v>0</v>
      </c>
      <c r="I230" s="125" t="s">
        <v>355</v>
      </c>
      <c r="J230" s="131" t="s">
        <v>443</v>
      </c>
    </row>
    <row r="231" spans="1:10" ht="18.75" customHeight="1" x14ac:dyDescent="0.15">
      <c r="A231" s="26"/>
      <c r="B231" s="27"/>
      <c r="C231" s="27"/>
      <c r="D231" s="198">
        <v>2047</v>
      </c>
      <c r="E231" s="199"/>
      <c r="F231" s="200"/>
      <c r="G231" s="130" t="s">
        <v>136</v>
      </c>
      <c r="H231" s="124">
        <f>'PMS(calc_process_fert)'!D27</f>
        <v>0</v>
      </c>
      <c r="I231" s="125" t="s">
        <v>355</v>
      </c>
      <c r="J231" s="131" t="s">
        <v>444</v>
      </c>
    </row>
    <row r="232" spans="1:10" ht="18.75" customHeight="1" x14ac:dyDescent="0.15">
      <c r="A232" s="26"/>
      <c r="B232" s="27"/>
      <c r="C232" s="27"/>
      <c r="D232" s="198">
        <v>2048</v>
      </c>
      <c r="E232" s="199"/>
      <c r="F232" s="200"/>
      <c r="G232" s="130" t="s">
        <v>136</v>
      </c>
      <c r="H232" s="124">
        <f>'PMS(calc_process_fert)'!D28</f>
        <v>0</v>
      </c>
      <c r="I232" s="125" t="s">
        <v>355</v>
      </c>
      <c r="J232" s="131" t="s">
        <v>445</v>
      </c>
    </row>
    <row r="233" spans="1:10" ht="18.75" customHeight="1" x14ac:dyDescent="0.15">
      <c r="A233" s="26"/>
      <c r="B233" s="27"/>
      <c r="C233" s="27"/>
      <c r="D233" s="198">
        <v>2049</v>
      </c>
      <c r="E233" s="199"/>
      <c r="F233" s="200"/>
      <c r="G233" s="130" t="s">
        <v>136</v>
      </c>
      <c r="H233" s="124">
        <f>'PMS(calc_process_fert)'!D29</f>
        <v>0</v>
      </c>
      <c r="I233" s="125" t="s">
        <v>355</v>
      </c>
      <c r="J233" s="131" t="s">
        <v>446</v>
      </c>
    </row>
    <row r="234" spans="1:10" ht="18.75" customHeight="1" x14ac:dyDescent="0.15">
      <c r="A234" s="26"/>
      <c r="B234" s="27"/>
      <c r="C234" s="27"/>
      <c r="D234" s="198">
        <v>2050</v>
      </c>
      <c r="E234" s="199"/>
      <c r="F234" s="200"/>
      <c r="G234" s="130" t="s">
        <v>136</v>
      </c>
      <c r="H234" s="124">
        <f>'PMS(calc_process_fert)'!D30</f>
        <v>0</v>
      </c>
      <c r="I234" s="125" t="s">
        <v>355</v>
      </c>
      <c r="J234" s="131" t="s">
        <v>447</v>
      </c>
    </row>
    <row r="235" spans="1:10" ht="18.75" customHeight="1" x14ac:dyDescent="0.15">
      <c r="A235" s="26"/>
      <c r="B235" s="27"/>
      <c r="C235" s="27"/>
      <c r="D235" s="198">
        <v>2051</v>
      </c>
      <c r="E235" s="199"/>
      <c r="F235" s="200"/>
      <c r="G235" s="130" t="s">
        <v>136</v>
      </c>
      <c r="H235" s="124">
        <f>'PMS(calc_process_fert)'!D31</f>
        <v>0</v>
      </c>
      <c r="I235" s="125" t="s">
        <v>355</v>
      </c>
      <c r="J235" s="131" t="s">
        <v>448</v>
      </c>
    </row>
    <row r="236" spans="1:10" ht="18.75" customHeight="1" x14ac:dyDescent="0.15">
      <c r="A236" s="26"/>
      <c r="B236" s="27"/>
      <c r="C236" s="27"/>
      <c r="D236" s="198">
        <v>2052</v>
      </c>
      <c r="E236" s="199"/>
      <c r="F236" s="200"/>
      <c r="G236" s="130" t="s">
        <v>136</v>
      </c>
      <c r="H236" s="124">
        <f>'PMS(calc_process_fert)'!D32</f>
        <v>0</v>
      </c>
      <c r="I236" s="125" t="s">
        <v>355</v>
      </c>
      <c r="J236" s="131" t="s">
        <v>449</v>
      </c>
    </row>
    <row r="237" spans="1:10" ht="18.75" customHeight="1" x14ac:dyDescent="0.15">
      <c r="A237" s="26"/>
      <c r="B237" s="27"/>
      <c r="C237" s="27"/>
      <c r="D237" s="198">
        <v>2053</v>
      </c>
      <c r="E237" s="199"/>
      <c r="F237" s="200"/>
      <c r="G237" s="130" t="s">
        <v>136</v>
      </c>
      <c r="H237" s="124">
        <f>'PMS(calc_process_fert)'!D33</f>
        <v>0</v>
      </c>
      <c r="I237" s="125" t="s">
        <v>355</v>
      </c>
      <c r="J237" s="131" t="s">
        <v>450</v>
      </c>
    </row>
    <row r="238" spans="1:10" ht="18.75" customHeight="1" x14ac:dyDescent="0.15">
      <c r="A238" s="26"/>
      <c r="B238" s="60"/>
      <c r="C238" s="60"/>
      <c r="D238" s="198">
        <v>2054</v>
      </c>
      <c r="E238" s="199"/>
      <c r="F238" s="200"/>
      <c r="G238" s="130" t="s">
        <v>136</v>
      </c>
      <c r="H238" s="124">
        <f>'PMS(calc_process_fert)'!D34</f>
        <v>0</v>
      </c>
      <c r="I238" s="125" t="s">
        <v>355</v>
      </c>
      <c r="J238" s="131" t="s">
        <v>451</v>
      </c>
    </row>
    <row r="239" spans="1:10" ht="18.75" customHeight="1" x14ac:dyDescent="0.15">
      <c r="A239" s="26"/>
      <c r="B239" s="55" t="s">
        <v>552</v>
      </c>
      <c r="C239" s="61"/>
      <c r="D239" s="61"/>
      <c r="E239" s="61"/>
      <c r="F239" s="62"/>
      <c r="G239" s="132"/>
      <c r="H239" s="124">
        <f>SUM(H241:H270)</f>
        <v>0</v>
      </c>
      <c r="I239" s="125" t="s">
        <v>355</v>
      </c>
      <c r="J239" s="131" t="s">
        <v>143</v>
      </c>
    </row>
    <row r="240" spans="1:10" ht="18.75" customHeight="1" x14ac:dyDescent="0.15">
      <c r="A240" s="26"/>
      <c r="B240" s="31"/>
      <c r="C240" s="55" t="s">
        <v>177</v>
      </c>
      <c r="D240" s="56"/>
      <c r="E240" s="57"/>
      <c r="F240" s="58"/>
      <c r="G240" s="132"/>
      <c r="H240" s="125"/>
      <c r="I240" s="125"/>
      <c r="J240" s="131"/>
    </row>
    <row r="241" spans="1:10" ht="18.75" customHeight="1" x14ac:dyDescent="0.15">
      <c r="A241" s="26"/>
      <c r="B241" s="27"/>
      <c r="C241" s="27"/>
      <c r="D241" s="198">
        <v>2025</v>
      </c>
      <c r="E241" s="199"/>
      <c r="F241" s="200"/>
      <c r="G241" s="130" t="s">
        <v>142</v>
      </c>
      <c r="H241" s="124">
        <f>'PMS(calc_process_fuel)'!D6</f>
        <v>0</v>
      </c>
      <c r="I241" s="125" t="s">
        <v>355</v>
      </c>
      <c r="J241" s="131" t="s">
        <v>217</v>
      </c>
    </row>
    <row r="242" spans="1:10" ht="18.75" customHeight="1" x14ac:dyDescent="0.15">
      <c r="A242" s="26"/>
      <c r="B242" s="27"/>
      <c r="C242" s="27"/>
      <c r="D242" s="198">
        <v>2026</v>
      </c>
      <c r="E242" s="199"/>
      <c r="F242" s="200"/>
      <c r="G242" s="130" t="s">
        <v>142</v>
      </c>
      <c r="H242" s="124">
        <f>'PMS(calc_process_fuel)'!D7</f>
        <v>0</v>
      </c>
      <c r="I242" s="125" t="s">
        <v>355</v>
      </c>
      <c r="J242" s="131" t="s">
        <v>218</v>
      </c>
    </row>
    <row r="243" spans="1:10" ht="18.75" customHeight="1" x14ac:dyDescent="0.15">
      <c r="A243" s="26"/>
      <c r="B243" s="27"/>
      <c r="C243" s="27"/>
      <c r="D243" s="198">
        <v>2027</v>
      </c>
      <c r="E243" s="199"/>
      <c r="F243" s="200"/>
      <c r="G243" s="130" t="s">
        <v>142</v>
      </c>
      <c r="H243" s="124">
        <f>'PMS(calc_process_fuel)'!D8</f>
        <v>0</v>
      </c>
      <c r="I243" s="125" t="s">
        <v>355</v>
      </c>
      <c r="J243" s="131" t="s">
        <v>219</v>
      </c>
    </row>
    <row r="244" spans="1:10" ht="18.75" customHeight="1" x14ac:dyDescent="0.15">
      <c r="A244" s="26"/>
      <c r="B244" s="27"/>
      <c r="C244" s="27"/>
      <c r="D244" s="198">
        <v>2028</v>
      </c>
      <c r="E244" s="199"/>
      <c r="F244" s="200"/>
      <c r="G244" s="130" t="s">
        <v>142</v>
      </c>
      <c r="H244" s="124">
        <f>'PMS(calc_process_fuel)'!D9</f>
        <v>0</v>
      </c>
      <c r="I244" s="125" t="s">
        <v>355</v>
      </c>
      <c r="J244" s="131" t="s">
        <v>220</v>
      </c>
    </row>
    <row r="245" spans="1:10" ht="18.75" customHeight="1" x14ac:dyDescent="0.15">
      <c r="A245" s="26"/>
      <c r="B245" s="27"/>
      <c r="C245" s="27"/>
      <c r="D245" s="198">
        <v>2029</v>
      </c>
      <c r="E245" s="199"/>
      <c r="F245" s="200"/>
      <c r="G245" s="130" t="s">
        <v>142</v>
      </c>
      <c r="H245" s="124">
        <f>'PMS(calc_process_fuel)'!D10</f>
        <v>0</v>
      </c>
      <c r="I245" s="125" t="s">
        <v>355</v>
      </c>
      <c r="J245" s="131" t="s">
        <v>452</v>
      </c>
    </row>
    <row r="246" spans="1:10" ht="18.75" customHeight="1" x14ac:dyDescent="0.15">
      <c r="A246" s="26"/>
      <c r="B246" s="27"/>
      <c r="C246" s="27"/>
      <c r="D246" s="198">
        <v>2030</v>
      </c>
      <c r="E246" s="199"/>
      <c r="F246" s="200"/>
      <c r="G246" s="130" t="s">
        <v>142</v>
      </c>
      <c r="H246" s="124">
        <f>'PMS(calc_process_fuel)'!D11</f>
        <v>0</v>
      </c>
      <c r="I246" s="125" t="s">
        <v>355</v>
      </c>
      <c r="J246" s="131" t="s">
        <v>453</v>
      </c>
    </row>
    <row r="247" spans="1:10" ht="18.75" customHeight="1" x14ac:dyDescent="0.15">
      <c r="A247" s="26"/>
      <c r="B247" s="27"/>
      <c r="C247" s="27"/>
      <c r="D247" s="198">
        <v>2031</v>
      </c>
      <c r="E247" s="199"/>
      <c r="F247" s="200"/>
      <c r="G247" s="130" t="s">
        <v>142</v>
      </c>
      <c r="H247" s="124">
        <f>'PMS(calc_process_fuel)'!D12</f>
        <v>0</v>
      </c>
      <c r="I247" s="125" t="s">
        <v>355</v>
      </c>
      <c r="J247" s="131" t="s">
        <v>454</v>
      </c>
    </row>
    <row r="248" spans="1:10" ht="18.75" customHeight="1" x14ac:dyDescent="0.15">
      <c r="A248" s="26"/>
      <c r="B248" s="27"/>
      <c r="C248" s="27"/>
      <c r="D248" s="198">
        <v>2032</v>
      </c>
      <c r="E248" s="199"/>
      <c r="F248" s="200"/>
      <c r="G248" s="130" t="s">
        <v>142</v>
      </c>
      <c r="H248" s="124">
        <f>'PMS(calc_process_fuel)'!D13</f>
        <v>0</v>
      </c>
      <c r="I248" s="125" t="s">
        <v>355</v>
      </c>
      <c r="J248" s="131" t="s">
        <v>455</v>
      </c>
    </row>
    <row r="249" spans="1:10" ht="18.75" customHeight="1" x14ac:dyDescent="0.15">
      <c r="A249" s="26"/>
      <c r="B249" s="27"/>
      <c r="C249" s="27"/>
      <c r="D249" s="198">
        <v>2033</v>
      </c>
      <c r="E249" s="199"/>
      <c r="F249" s="200"/>
      <c r="G249" s="130" t="s">
        <v>142</v>
      </c>
      <c r="H249" s="124">
        <f>'PMS(calc_process_fuel)'!D14</f>
        <v>0</v>
      </c>
      <c r="I249" s="125" t="s">
        <v>355</v>
      </c>
      <c r="J249" s="131" t="s">
        <v>456</v>
      </c>
    </row>
    <row r="250" spans="1:10" ht="18.75" customHeight="1" x14ac:dyDescent="0.15">
      <c r="A250" s="26"/>
      <c r="B250" s="27"/>
      <c r="C250" s="27"/>
      <c r="D250" s="198">
        <v>2034</v>
      </c>
      <c r="E250" s="199"/>
      <c r="F250" s="200"/>
      <c r="G250" s="130" t="s">
        <v>142</v>
      </c>
      <c r="H250" s="124">
        <f>'PMS(calc_process_fuel)'!D15</f>
        <v>0</v>
      </c>
      <c r="I250" s="125" t="s">
        <v>355</v>
      </c>
      <c r="J250" s="131" t="s">
        <v>457</v>
      </c>
    </row>
    <row r="251" spans="1:10" ht="18.75" customHeight="1" x14ac:dyDescent="0.15">
      <c r="A251" s="26"/>
      <c r="B251" s="27"/>
      <c r="C251" s="27"/>
      <c r="D251" s="198">
        <v>2035</v>
      </c>
      <c r="E251" s="199"/>
      <c r="F251" s="200"/>
      <c r="G251" s="130" t="s">
        <v>142</v>
      </c>
      <c r="H251" s="124">
        <f>'PMS(calc_process_fuel)'!D16</f>
        <v>0</v>
      </c>
      <c r="I251" s="125" t="s">
        <v>355</v>
      </c>
      <c r="J251" s="131" t="s">
        <v>458</v>
      </c>
    </row>
    <row r="252" spans="1:10" ht="18.75" customHeight="1" x14ac:dyDescent="0.15">
      <c r="A252" s="26"/>
      <c r="B252" s="27"/>
      <c r="C252" s="27"/>
      <c r="D252" s="198">
        <v>2036</v>
      </c>
      <c r="E252" s="199"/>
      <c r="F252" s="200"/>
      <c r="G252" s="130" t="s">
        <v>142</v>
      </c>
      <c r="H252" s="124">
        <f>'PMS(calc_process_fuel)'!D17</f>
        <v>0</v>
      </c>
      <c r="I252" s="125" t="s">
        <v>355</v>
      </c>
      <c r="J252" s="131" t="s">
        <v>459</v>
      </c>
    </row>
    <row r="253" spans="1:10" ht="18.75" customHeight="1" x14ac:dyDescent="0.15">
      <c r="A253" s="26"/>
      <c r="B253" s="27"/>
      <c r="C253" s="27"/>
      <c r="D253" s="198">
        <v>2037</v>
      </c>
      <c r="E253" s="199"/>
      <c r="F253" s="200"/>
      <c r="G253" s="130" t="s">
        <v>142</v>
      </c>
      <c r="H253" s="124">
        <f>'PMS(calc_process_fuel)'!D18</f>
        <v>0</v>
      </c>
      <c r="I253" s="125" t="s">
        <v>355</v>
      </c>
      <c r="J253" s="131" t="s">
        <v>460</v>
      </c>
    </row>
    <row r="254" spans="1:10" ht="18.75" customHeight="1" x14ac:dyDescent="0.15">
      <c r="A254" s="26"/>
      <c r="B254" s="27"/>
      <c r="C254" s="27"/>
      <c r="D254" s="198">
        <v>2038</v>
      </c>
      <c r="E254" s="199"/>
      <c r="F254" s="200"/>
      <c r="G254" s="130" t="s">
        <v>142</v>
      </c>
      <c r="H254" s="124">
        <f>'PMS(calc_process_fuel)'!D19</f>
        <v>0</v>
      </c>
      <c r="I254" s="125" t="s">
        <v>355</v>
      </c>
      <c r="J254" s="131" t="s">
        <v>461</v>
      </c>
    </row>
    <row r="255" spans="1:10" ht="18.75" customHeight="1" x14ac:dyDescent="0.15">
      <c r="A255" s="26"/>
      <c r="B255" s="27"/>
      <c r="C255" s="27"/>
      <c r="D255" s="198">
        <v>2039</v>
      </c>
      <c r="E255" s="199"/>
      <c r="F255" s="200"/>
      <c r="G255" s="130" t="s">
        <v>142</v>
      </c>
      <c r="H255" s="124">
        <f>'PMS(calc_process_fuel)'!D20</f>
        <v>0</v>
      </c>
      <c r="I255" s="125" t="s">
        <v>355</v>
      </c>
      <c r="J255" s="131" t="s">
        <v>462</v>
      </c>
    </row>
    <row r="256" spans="1:10" ht="18.75" customHeight="1" x14ac:dyDescent="0.15">
      <c r="A256" s="26"/>
      <c r="B256" s="27"/>
      <c r="C256" s="27"/>
      <c r="D256" s="198">
        <v>2040</v>
      </c>
      <c r="E256" s="199"/>
      <c r="F256" s="200"/>
      <c r="G256" s="130" t="s">
        <v>142</v>
      </c>
      <c r="H256" s="124">
        <f>'PMS(calc_process_fuel)'!D21</f>
        <v>0</v>
      </c>
      <c r="I256" s="125" t="s">
        <v>355</v>
      </c>
      <c r="J256" s="131" t="s">
        <v>463</v>
      </c>
    </row>
    <row r="257" spans="1:10" ht="18.75" customHeight="1" x14ac:dyDescent="0.15">
      <c r="A257" s="26"/>
      <c r="B257" s="27"/>
      <c r="C257" s="27"/>
      <c r="D257" s="198">
        <v>2041</v>
      </c>
      <c r="E257" s="199"/>
      <c r="F257" s="200"/>
      <c r="G257" s="130" t="s">
        <v>142</v>
      </c>
      <c r="H257" s="124">
        <f>'PMS(calc_process_fuel)'!D22</f>
        <v>0</v>
      </c>
      <c r="I257" s="125" t="s">
        <v>355</v>
      </c>
      <c r="J257" s="131" t="s">
        <v>464</v>
      </c>
    </row>
    <row r="258" spans="1:10" ht="18.75" customHeight="1" x14ac:dyDescent="0.15">
      <c r="A258" s="26"/>
      <c r="B258" s="27"/>
      <c r="C258" s="27"/>
      <c r="D258" s="198">
        <v>2042</v>
      </c>
      <c r="E258" s="199"/>
      <c r="F258" s="200"/>
      <c r="G258" s="130" t="s">
        <v>142</v>
      </c>
      <c r="H258" s="124">
        <f>'PMS(calc_process_fuel)'!D23</f>
        <v>0</v>
      </c>
      <c r="I258" s="125" t="s">
        <v>355</v>
      </c>
      <c r="J258" s="131" t="s">
        <v>465</v>
      </c>
    </row>
    <row r="259" spans="1:10" ht="18.75" customHeight="1" x14ac:dyDescent="0.15">
      <c r="A259" s="26"/>
      <c r="B259" s="27"/>
      <c r="C259" s="27"/>
      <c r="D259" s="198">
        <v>2043</v>
      </c>
      <c r="E259" s="199"/>
      <c r="F259" s="200"/>
      <c r="G259" s="130" t="s">
        <v>142</v>
      </c>
      <c r="H259" s="124">
        <f>'PMS(calc_process_fuel)'!D24</f>
        <v>0</v>
      </c>
      <c r="I259" s="125" t="s">
        <v>355</v>
      </c>
      <c r="J259" s="131" t="s">
        <v>466</v>
      </c>
    </row>
    <row r="260" spans="1:10" ht="18.75" customHeight="1" x14ac:dyDescent="0.15">
      <c r="A260" s="26"/>
      <c r="B260" s="27"/>
      <c r="C260" s="27"/>
      <c r="D260" s="198">
        <v>2044</v>
      </c>
      <c r="E260" s="199"/>
      <c r="F260" s="200"/>
      <c r="G260" s="130" t="s">
        <v>142</v>
      </c>
      <c r="H260" s="124">
        <f>'PMS(calc_process_fuel)'!D25</f>
        <v>0</v>
      </c>
      <c r="I260" s="125" t="s">
        <v>355</v>
      </c>
      <c r="J260" s="131" t="s">
        <v>467</v>
      </c>
    </row>
    <row r="261" spans="1:10" ht="18.75" customHeight="1" x14ac:dyDescent="0.15">
      <c r="A261" s="26"/>
      <c r="B261" s="27"/>
      <c r="C261" s="27"/>
      <c r="D261" s="198">
        <v>2045</v>
      </c>
      <c r="E261" s="199"/>
      <c r="F261" s="200"/>
      <c r="G261" s="130" t="s">
        <v>142</v>
      </c>
      <c r="H261" s="124">
        <f>'PMS(calc_process_fuel)'!D26</f>
        <v>0</v>
      </c>
      <c r="I261" s="125" t="s">
        <v>355</v>
      </c>
      <c r="J261" s="131" t="s">
        <v>468</v>
      </c>
    </row>
    <row r="262" spans="1:10" ht="18.75" customHeight="1" x14ac:dyDescent="0.15">
      <c r="A262" s="26"/>
      <c r="B262" s="27"/>
      <c r="C262" s="27"/>
      <c r="D262" s="198">
        <v>2046</v>
      </c>
      <c r="E262" s="199"/>
      <c r="F262" s="200"/>
      <c r="G262" s="130" t="s">
        <v>142</v>
      </c>
      <c r="H262" s="124">
        <f>'PMS(calc_process_fuel)'!D27</f>
        <v>0</v>
      </c>
      <c r="I262" s="125" t="s">
        <v>355</v>
      </c>
      <c r="J262" s="131" t="s">
        <v>469</v>
      </c>
    </row>
    <row r="263" spans="1:10" ht="18.75" customHeight="1" x14ac:dyDescent="0.15">
      <c r="A263" s="26"/>
      <c r="B263" s="27"/>
      <c r="C263" s="27"/>
      <c r="D263" s="198">
        <v>2047</v>
      </c>
      <c r="E263" s="199"/>
      <c r="F263" s="200"/>
      <c r="G263" s="130" t="s">
        <v>142</v>
      </c>
      <c r="H263" s="124">
        <f>'PMS(calc_process_fuel)'!D28</f>
        <v>0</v>
      </c>
      <c r="I263" s="125" t="s">
        <v>355</v>
      </c>
      <c r="J263" s="131" t="s">
        <v>470</v>
      </c>
    </row>
    <row r="264" spans="1:10" ht="18.75" customHeight="1" x14ac:dyDescent="0.15">
      <c r="A264" s="26"/>
      <c r="B264" s="27"/>
      <c r="C264" s="27"/>
      <c r="D264" s="198">
        <v>2048</v>
      </c>
      <c r="E264" s="199"/>
      <c r="F264" s="200"/>
      <c r="G264" s="130" t="s">
        <v>142</v>
      </c>
      <c r="H264" s="124">
        <f>'PMS(calc_process_fuel)'!D29</f>
        <v>0</v>
      </c>
      <c r="I264" s="125" t="s">
        <v>355</v>
      </c>
      <c r="J264" s="131" t="s">
        <v>471</v>
      </c>
    </row>
    <row r="265" spans="1:10" ht="18.75" customHeight="1" x14ac:dyDescent="0.15">
      <c r="A265" s="26"/>
      <c r="B265" s="27"/>
      <c r="C265" s="27"/>
      <c r="D265" s="198">
        <v>2049</v>
      </c>
      <c r="E265" s="199"/>
      <c r="F265" s="200"/>
      <c r="G265" s="130" t="s">
        <v>142</v>
      </c>
      <c r="H265" s="124">
        <f>'PMS(calc_process_fuel)'!D30</f>
        <v>0</v>
      </c>
      <c r="I265" s="125" t="s">
        <v>355</v>
      </c>
      <c r="J265" s="131" t="s">
        <v>472</v>
      </c>
    </row>
    <row r="266" spans="1:10" ht="18.75" customHeight="1" x14ac:dyDescent="0.15">
      <c r="A266" s="26"/>
      <c r="B266" s="27"/>
      <c r="C266" s="27"/>
      <c r="D266" s="198">
        <v>2050</v>
      </c>
      <c r="E266" s="199"/>
      <c r="F266" s="200"/>
      <c r="G266" s="130" t="s">
        <v>142</v>
      </c>
      <c r="H266" s="124">
        <f>'PMS(calc_process_fuel)'!D31</f>
        <v>0</v>
      </c>
      <c r="I266" s="125" t="s">
        <v>355</v>
      </c>
      <c r="J266" s="131" t="s">
        <v>473</v>
      </c>
    </row>
    <row r="267" spans="1:10" ht="18.75" customHeight="1" x14ac:dyDescent="0.15">
      <c r="A267" s="26"/>
      <c r="B267" s="27"/>
      <c r="C267" s="27"/>
      <c r="D267" s="198">
        <v>2051</v>
      </c>
      <c r="E267" s="199"/>
      <c r="F267" s="200"/>
      <c r="G267" s="130" t="s">
        <v>142</v>
      </c>
      <c r="H267" s="124">
        <f>'PMS(calc_process_fuel)'!D32</f>
        <v>0</v>
      </c>
      <c r="I267" s="125" t="s">
        <v>355</v>
      </c>
      <c r="J267" s="131" t="s">
        <v>474</v>
      </c>
    </row>
    <row r="268" spans="1:10" ht="18.75" customHeight="1" x14ac:dyDescent="0.15">
      <c r="A268" s="26"/>
      <c r="B268" s="27"/>
      <c r="C268" s="27"/>
      <c r="D268" s="198">
        <v>2052</v>
      </c>
      <c r="E268" s="199"/>
      <c r="F268" s="200"/>
      <c r="G268" s="130" t="s">
        <v>142</v>
      </c>
      <c r="H268" s="124">
        <f>'PMS(calc_process_fuel)'!D33</f>
        <v>0</v>
      </c>
      <c r="I268" s="125" t="s">
        <v>355</v>
      </c>
      <c r="J268" s="131" t="s">
        <v>475</v>
      </c>
    </row>
    <row r="269" spans="1:10" ht="18.75" customHeight="1" x14ac:dyDescent="0.15">
      <c r="A269" s="26"/>
      <c r="B269" s="27"/>
      <c r="C269" s="27"/>
      <c r="D269" s="198">
        <v>2053</v>
      </c>
      <c r="E269" s="199"/>
      <c r="F269" s="200"/>
      <c r="G269" s="130" t="s">
        <v>142</v>
      </c>
      <c r="H269" s="124">
        <f>'PMS(calc_process_fuel)'!D34</f>
        <v>0</v>
      </c>
      <c r="I269" s="125" t="s">
        <v>355</v>
      </c>
      <c r="J269" s="131" t="s">
        <v>476</v>
      </c>
    </row>
    <row r="270" spans="1:10" ht="18.75" customHeight="1" x14ac:dyDescent="0.15">
      <c r="A270" s="26"/>
      <c r="B270" s="60"/>
      <c r="C270" s="60"/>
      <c r="D270" s="198">
        <v>2054</v>
      </c>
      <c r="E270" s="199"/>
      <c r="F270" s="200"/>
      <c r="G270" s="130" t="s">
        <v>142</v>
      </c>
      <c r="H270" s="124">
        <f>'PMS(calc_process_fuel)'!D35</f>
        <v>0</v>
      </c>
      <c r="I270" s="125" t="s">
        <v>355</v>
      </c>
      <c r="J270" s="131" t="s">
        <v>477</v>
      </c>
    </row>
    <row r="271" spans="1:10" ht="18.75" customHeight="1" x14ac:dyDescent="0.15">
      <c r="A271" s="26"/>
      <c r="B271" s="55" t="s">
        <v>144</v>
      </c>
      <c r="C271" s="61"/>
      <c r="D271" s="61"/>
      <c r="E271" s="61"/>
      <c r="F271" s="62"/>
      <c r="G271" s="132"/>
      <c r="H271" s="125"/>
      <c r="I271" s="125"/>
      <c r="J271" s="131"/>
    </row>
    <row r="272" spans="1:10" ht="18.75" customHeight="1" x14ac:dyDescent="0.15">
      <c r="A272" s="26"/>
      <c r="B272" s="27"/>
      <c r="C272" s="27"/>
      <c r="D272" s="198">
        <v>2025</v>
      </c>
      <c r="E272" s="199"/>
      <c r="F272" s="200"/>
      <c r="G272" s="130" t="s">
        <v>130</v>
      </c>
      <c r="H272" s="124">
        <f>'PMS(calc_process_DE)'!B6</f>
        <v>0</v>
      </c>
      <c r="I272" s="125" t="s">
        <v>355</v>
      </c>
      <c r="J272" s="131" t="s">
        <v>478</v>
      </c>
    </row>
    <row r="273" spans="3:10" x14ac:dyDescent="0.15">
      <c r="C273" s="5"/>
      <c r="D273" s="5"/>
      <c r="F273" s="5"/>
      <c r="G273" s="7"/>
      <c r="H273" s="6"/>
      <c r="I273" s="6"/>
      <c r="J273" s="4"/>
    </row>
    <row r="274" spans="3:10" x14ac:dyDescent="0.15">
      <c r="C274" s="5"/>
      <c r="D274" s="5"/>
      <c r="F274" s="5"/>
      <c r="G274" s="7"/>
      <c r="H274" s="6"/>
      <c r="I274" s="6"/>
      <c r="J274" s="4"/>
    </row>
    <row r="275" spans="3:10" ht="21.75" customHeight="1" x14ac:dyDescent="0.15">
      <c r="C275" s="1" t="s">
        <v>47</v>
      </c>
    </row>
    <row r="276" spans="3:10" ht="21.6" customHeight="1" x14ac:dyDescent="0.15">
      <c r="C276" s="195" t="s">
        <v>170</v>
      </c>
      <c r="D276" s="196"/>
      <c r="E276" s="196"/>
      <c r="F276" s="197"/>
      <c r="G276" s="98">
        <v>0.47</v>
      </c>
      <c r="H276" s="99" t="s">
        <v>67</v>
      </c>
      <c r="I276" s="99" t="s">
        <v>157</v>
      </c>
    </row>
    <row r="277" spans="3:10" ht="21.6" customHeight="1" x14ac:dyDescent="0.15">
      <c r="C277" s="195" t="s">
        <v>86</v>
      </c>
      <c r="D277" s="196"/>
      <c r="E277" s="196"/>
      <c r="F277" s="197"/>
      <c r="G277" s="97">
        <v>0.24</v>
      </c>
      <c r="H277" s="97" t="s">
        <v>546</v>
      </c>
      <c r="I277" s="94" t="s">
        <v>547</v>
      </c>
    </row>
    <row r="278" spans="3:10" ht="21.6" customHeight="1" x14ac:dyDescent="0.15">
      <c r="C278" s="195" t="s">
        <v>88</v>
      </c>
      <c r="D278" s="196"/>
      <c r="E278" s="196"/>
      <c r="F278" s="197"/>
      <c r="G278" s="98">
        <v>0.4</v>
      </c>
      <c r="H278" s="99" t="s">
        <v>67</v>
      </c>
      <c r="I278" s="99" t="s">
        <v>716</v>
      </c>
    </row>
    <row r="279" spans="3:10" ht="21.6" customHeight="1" x14ac:dyDescent="0.15">
      <c r="C279" s="195" t="s">
        <v>336</v>
      </c>
      <c r="D279" s="196"/>
      <c r="E279" s="196"/>
      <c r="F279" s="197"/>
      <c r="G279" s="98">
        <v>43</v>
      </c>
      <c r="H279" s="99" t="s">
        <v>334</v>
      </c>
      <c r="I279" s="99" t="s">
        <v>335</v>
      </c>
    </row>
    <row r="280" spans="3:10" ht="21.6" customHeight="1" x14ac:dyDescent="0.15">
      <c r="C280" s="192" t="s">
        <v>337</v>
      </c>
      <c r="D280" s="193"/>
      <c r="E280" s="193"/>
      <c r="F280" s="194"/>
      <c r="G280" s="95">
        <v>44.3</v>
      </c>
      <c r="H280" s="96" t="s">
        <v>334</v>
      </c>
      <c r="I280" s="96" t="s">
        <v>335</v>
      </c>
    </row>
    <row r="281" spans="3:10" ht="21.6" customHeight="1" x14ac:dyDescent="0.15">
      <c r="C281" s="189" t="s">
        <v>338</v>
      </c>
      <c r="D281" s="190"/>
      <c r="E281" s="190"/>
      <c r="F281" s="191"/>
      <c r="G281" s="52">
        <v>42.3</v>
      </c>
      <c r="H281" s="54" t="s">
        <v>334</v>
      </c>
      <c r="I281" s="54" t="s">
        <v>335</v>
      </c>
    </row>
    <row r="282" spans="3:10" ht="21.6" customHeight="1" x14ac:dyDescent="0.15">
      <c r="C282" s="189" t="s">
        <v>341</v>
      </c>
      <c r="D282" s="190"/>
      <c r="E282" s="190"/>
      <c r="F282" s="191"/>
      <c r="G282" s="70">
        <v>74100</v>
      </c>
      <c r="H282" s="54" t="s">
        <v>370</v>
      </c>
      <c r="I282" s="54" t="s">
        <v>340</v>
      </c>
    </row>
    <row r="283" spans="3:10" ht="21.6" customHeight="1" x14ac:dyDescent="0.15">
      <c r="C283" s="189" t="s">
        <v>342</v>
      </c>
      <c r="D283" s="190"/>
      <c r="E283" s="190"/>
      <c r="F283" s="191"/>
      <c r="G283" s="70">
        <v>69300</v>
      </c>
      <c r="H283" s="54" t="s">
        <v>370</v>
      </c>
      <c r="I283" s="54" t="s">
        <v>340</v>
      </c>
    </row>
    <row r="284" spans="3:10" ht="21.6" customHeight="1" x14ac:dyDescent="0.15">
      <c r="C284" s="189" t="s">
        <v>343</v>
      </c>
      <c r="D284" s="190"/>
      <c r="E284" s="190"/>
      <c r="F284" s="191"/>
      <c r="G284" s="70">
        <v>73300</v>
      </c>
      <c r="H284" s="54" t="s">
        <v>370</v>
      </c>
      <c r="I284" s="54" t="s">
        <v>340</v>
      </c>
    </row>
    <row r="285" spans="3:10" ht="21.6" customHeight="1" x14ac:dyDescent="0.15">
      <c r="C285" s="189" t="s">
        <v>171</v>
      </c>
      <c r="D285" s="190"/>
      <c r="E285" s="190"/>
      <c r="F285" s="191"/>
      <c r="G285" s="53">
        <v>0.01</v>
      </c>
      <c r="H285" s="54" t="s">
        <v>70</v>
      </c>
      <c r="I285" s="54" t="s">
        <v>158</v>
      </c>
    </row>
    <row r="286" spans="3:10" s="2" customFormat="1" ht="32.450000000000003" customHeight="1" x14ac:dyDescent="0.15">
      <c r="C286" s="189" t="s">
        <v>172</v>
      </c>
      <c r="D286" s="190"/>
      <c r="E286" s="190"/>
      <c r="F286" s="191"/>
      <c r="G286" s="53">
        <v>0.01</v>
      </c>
      <c r="H286" s="54" t="s">
        <v>70</v>
      </c>
      <c r="I286" s="54" t="s">
        <v>159</v>
      </c>
    </row>
    <row r="287" spans="3:10" s="2" customFormat="1" ht="33.6" customHeight="1" x14ac:dyDescent="0.15">
      <c r="C287" s="189" t="s">
        <v>172</v>
      </c>
      <c r="D287" s="190"/>
      <c r="E287" s="190"/>
      <c r="F287" s="191"/>
      <c r="G287" s="53">
        <v>1.0999999999999999E-2</v>
      </c>
      <c r="H287" s="54" t="s">
        <v>70</v>
      </c>
      <c r="I287" s="54" t="s">
        <v>160</v>
      </c>
    </row>
    <row r="288" spans="3:10" s="2" customFormat="1" ht="32.450000000000003" customHeight="1" x14ac:dyDescent="0.15">
      <c r="C288" s="189" t="s">
        <v>371</v>
      </c>
      <c r="D288" s="190"/>
      <c r="E288" s="190"/>
      <c r="F288" s="191"/>
      <c r="G288" s="53">
        <v>0.1</v>
      </c>
      <c r="H288" s="54" t="s">
        <v>69</v>
      </c>
      <c r="I288" s="54" t="s">
        <v>161</v>
      </c>
    </row>
    <row r="289" spans="3:9" ht="32.450000000000003" customHeight="1" x14ac:dyDescent="0.15">
      <c r="C289" s="189" t="s">
        <v>372</v>
      </c>
      <c r="D289" s="190"/>
      <c r="E289" s="190"/>
      <c r="F289" s="191"/>
      <c r="G289" s="53">
        <v>0.2</v>
      </c>
      <c r="H289" s="54" t="s">
        <v>69</v>
      </c>
      <c r="I289" s="54" t="s">
        <v>162</v>
      </c>
    </row>
    <row r="290" spans="3:9" ht="32.450000000000003" customHeight="1" x14ac:dyDescent="0.15">
      <c r="C290" s="189" t="s">
        <v>174</v>
      </c>
      <c r="D290" s="190"/>
      <c r="E290" s="190"/>
      <c r="F290" s="191"/>
      <c r="G290" s="53">
        <v>0.3</v>
      </c>
      <c r="H290" s="54" t="s">
        <v>69</v>
      </c>
      <c r="I290" s="54" t="s">
        <v>163</v>
      </c>
    </row>
    <row r="291" spans="3:9" ht="21.6" customHeight="1" x14ac:dyDescent="0.15">
      <c r="C291" s="189" t="s">
        <v>175</v>
      </c>
      <c r="D291" s="190"/>
      <c r="E291" s="190"/>
      <c r="F291" s="191"/>
      <c r="G291" s="53">
        <v>265</v>
      </c>
      <c r="H291" s="54" t="s">
        <v>176</v>
      </c>
      <c r="I291" s="54" t="s">
        <v>164</v>
      </c>
    </row>
    <row r="292" spans="3:9" ht="21.6" customHeight="1" x14ac:dyDescent="0.15">
      <c r="C292" s="189" t="s">
        <v>154</v>
      </c>
      <c r="D292" s="190"/>
      <c r="E292" s="190"/>
      <c r="F292" s="191"/>
      <c r="G292" s="53">
        <v>2.0000000000000001E-4</v>
      </c>
      <c r="H292" s="54" t="s">
        <v>714</v>
      </c>
      <c r="I292" s="54" t="s">
        <v>165</v>
      </c>
    </row>
    <row r="293" spans="3:9" ht="21.6" customHeight="1" x14ac:dyDescent="0.15">
      <c r="C293" s="189" t="s">
        <v>155</v>
      </c>
      <c r="D293" s="190"/>
      <c r="E293" s="190"/>
      <c r="F293" s="191"/>
      <c r="G293" s="53">
        <v>28</v>
      </c>
      <c r="H293" s="54" t="s">
        <v>176</v>
      </c>
      <c r="I293" s="54" t="s">
        <v>166</v>
      </c>
    </row>
    <row r="294" spans="3:9" ht="21.6" customHeight="1" x14ac:dyDescent="0.15">
      <c r="C294" s="189" t="s">
        <v>687</v>
      </c>
      <c r="D294" s="190"/>
      <c r="E294" s="190"/>
      <c r="F294" s="191"/>
      <c r="G294" s="53">
        <v>6.7999999999999996E-3</v>
      </c>
      <c r="H294" s="54" t="s">
        <v>715</v>
      </c>
      <c r="I294" s="54" t="s">
        <v>167</v>
      </c>
    </row>
    <row r="295" spans="3:9" ht="21.6" customHeight="1" x14ac:dyDescent="0.15">
      <c r="C295" s="189" t="s">
        <v>688</v>
      </c>
      <c r="D295" s="190"/>
      <c r="E295" s="190"/>
      <c r="F295" s="191"/>
      <c r="G295" s="53">
        <v>0.45</v>
      </c>
      <c r="H295" s="54" t="s">
        <v>489</v>
      </c>
      <c r="I295" s="54" t="s">
        <v>71</v>
      </c>
    </row>
  </sheetData>
  <mergeCells count="267">
    <mergeCell ref="A2:J2"/>
    <mergeCell ref="A3:J3"/>
    <mergeCell ref="D67:F67"/>
    <mergeCell ref="D68:F68"/>
    <mergeCell ref="D69:F69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24:F24"/>
    <mergeCell ref="D25:F25"/>
    <mergeCell ref="D26:F26"/>
    <mergeCell ref="D27:F27"/>
    <mergeCell ref="D28:F28"/>
    <mergeCell ref="D19:F19"/>
    <mergeCell ref="D20:F20"/>
    <mergeCell ref="D21:F21"/>
    <mergeCell ref="D22:F22"/>
    <mergeCell ref="D23:F23"/>
    <mergeCell ref="D34:F34"/>
    <mergeCell ref="D35:F35"/>
    <mergeCell ref="D36:F36"/>
    <mergeCell ref="D37:F37"/>
    <mergeCell ref="D81:F81"/>
    <mergeCell ref="D29:F29"/>
    <mergeCell ref="D30:F30"/>
    <mergeCell ref="D31:F31"/>
    <mergeCell ref="D32:F32"/>
    <mergeCell ref="D33:F33"/>
    <mergeCell ref="D75:F75"/>
    <mergeCell ref="D76:F76"/>
    <mergeCell ref="D70:F70"/>
    <mergeCell ref="D71:F71"/>
    <mergeCell ref="D72:F72"/>
    <mergeCell ref="D73:F73"/>
    <mergeCell ref="D74:F74"/>
    <mergeCell ref="B43:F43"/>
    <mergeCell ref="B42:F42"/>
    <mergeCell ref="B41:F41"/>
    <mergeCell ref="B40:F40"/>
    <mergeCell ref="B39:F39"/>
    <mergeCell ref="D87:F87"/>
    <mergeCell ref="D88:F88"/>
    <mergeCell ref="D89:F89"/>
    <mergeCell ref="D90:F90"/>
    <mergeCell ref="D91:F91"/>
    <mergeCell ref="D82:F82"/>
    <mergeCell ref="D83:F83"/>
    <mergeCell ref="D84:F84"/>
    <mergeCell ref="D85:F85"/>
    <mergeCell ref="D86:F86"/>
    <mergeCell ref="D97:F97"/>
    <mergeCell ref="D98:F98"/>
    <mergeCell ref="D99:F99"/>
    <mergeCell ref="D100:F100"/>
    <mergeCell ref="D101:F101"/>
    <mergeCell ref="D92:F92"/>
    <mergeCell ref="D93:F93"/>
    <mergeCell ref="D94:F94"/>
    <mergeCell ref="D95:F95"/>
    <mergeCell ref="D96:F96"/>
    <mergeCell ref="D113:F113"/>
    <mergeCell ref="D107:F107"/>
    <mergeCell ref="D108:F108"/>
    <mergeCell ref="D109:F109"/>
    <mergeCell ref="D110:F110"/>
    <mergeCell ref="D102:F102"/>
    <mergeCell ref="D103:F103"/>
    <mergeCell ref="D104:F104"/>
    <mergeCell ref="D105:F105"/>
    <mergeCell ref="D106:F106"/>
    <mergeCell ref="D119:F119"/>
    <mergeCell ref="D120:F120"/>
    <mergeCell ref="D121:F121"/>
    <mergeCell ref="D122:F122"/>
    <mergeCell ref="D123:F123"/>
    <mergeCell ref="D114:F114"/>
    <mergeCell ref="D115:F115"/>
    <mergeCell ref="D116:F116"/>
    <mergeCell ref="D117:F117"/>
    <mergeCell ref="D118:F118"/>
    <mergeCell ref="D129:F129"/>
    <mergeCell ref="D130:F130"/>
    <mergeCell ref="D131:F131"/>
    <mergeCell ref="D132:F132"/>
    <mergeCell ref="D133:F133"/>
    <mergeCell ref="D124:F124"/>
    <mergeCell ref="D125:F125"/>
    <mergeCell ref="D126:F126"/>
    <mergeCell ref="D127:F127"/>
    <mergeCell ref="D128:F128"/>
    <mergeCell ref="D139:F139"/>
    <mergeCell ref="D140:F140"/>
    <mergeCell ref="D141:F141"/>
    <mergeCell ref="D142:F142"/>
    <mergeCell ref="D145:F145"/>
    <mergeCell ref="D134:F134"/>
    <mergeCell ref="D135:F135"/>
    <mergeCell ref="D136:F136"/>
    <mergeCell ref="D137:F137"/>
    <mergeCell ref="D138:F138"/>
    <mergeCell ref="D168:F168"/>
    <mergeCell ref="D169:F169"/>
    <mergeCell ref="D178:F178"/>
    <mergeCell ref="D191:F191"/>
    <mergeCell ref="D192:F192"/>
    <mergeCell ref="D146:F146"/>
    <mergeCell ref="D147:F147"/>
    <mergeCell ref="D148:F148"/>
    <mergeCell ref="D174:F174"/>
    <mergeCell ref="D177:F177"/>
    <mergeCell ref="D149:F149"/>
    <mergeCell ref="D150:F150"/>
    <mergeCell ref="D151:F151"/>
    <mergeCell ref="D152:F152"/>
    <mergeCell ref="D153:F153"/>
    <mergeCell ref="D154:F154"/>
    <mergeCell ref="D155:F155"/>
    <mergeCell ref="D156:F156"/>
    <mergeCell ref="D157:F157"/>
    <mergeCell ref="D158:F158"/>
    <mergeCell ref="D159:F159"/>
    <mergeCell ref="D182:F182"/>
    <mergeCell ref="D183:F183"/>
    <mergeCell ref="D184:F184"/>
    <mergeCell ref="D257:F257"/>
    <mergeCell ref="D258:F258"/>
    <mergeCell ref="D269:F269"/>
    <mergeCell ref="D188:F188"/>
    <mergeCell ref="D189:F189"/>
    <mergeCell ref="D190:F190"/>
    <mergeCell ref="D160:F160"/>
    <mergeCell ref="D161:F161"/>
    <mergeCell ref="D162:F162"/>
    <mergeCell ref="D163:F163"/>
    <mergeCell ref="D164:F164"/>
    <mergeCell ref="D242:F242"/>
    <mergeCell ref="D210:F210"/>
    <mergeCell ref="D211:F211"/>
    <mergeCell ref="D212:F212"/>
    <mergeCell ref="D238:F238"/>
    <mergeCell ref="D170:F170"/>
    <mergeCell ref="D171:F171"/>
    <mergeCell ref="D172:F172"/>
    <mergeCell ref="D173:F173"/>
    <mergeCell ref="D181:F181"/>
    <mergeCell ref="D165:F165"/>
    <mergeCell ref="D166:F166"/>
    <mergeCell ref="D167:F167"/>
    <mergeCell ref="D248:F248"/>
    <mergeCell ref="D249:F249"/>
    <mergeCell ref="D250:F250"/>
    <mergeCell ref="D251:F251"/>
    <mergeCell ref="D252:F252"/>
    <mergeCell ref="D253:F253"/>
    <mergeCell ref="D254:F254"/>
    <mergeCell ref="D255:F255"/>
    <mergeCell ref="D256:F256"/>
    <mergeCell ref="D179:F179"/>
    <mergeCell ref="D180:F180"/>
    <mergeCell ref="D198:F198"/>
    <mergeCell ref="D199:F199"/>
    <mergeCell ref="D200:F200"/>
    <mergeCell ref="D201:F201"/>
    <mergeCell ref="D202:F202"/>
    <mergeCell ref="D193:F193"/>
    <mergeCell ref="D194:F194"/>
    <mergeCell ref="D195:F195"/>
    <mergeCell ref="D196:F196"/>
    <mergeCell ref="D197:F197"/>
    <mergeCell ref="D185:F185"/>
    <mergeCell ref="D186:F186"/>
    <mergeCell ref="D187:F187"/>
    <mergeCell ref="D226:F226"/>
    <mergeCell ref="D227:F227"/>
    <mergeCell ref="D228:F228"/>
    <mergeCell ref="D229:F229"/>
    <mergeCell ref="D230:F230"/>
    <mergeCell ref="D203:F203"/>
    <mergeCell ref="D204:F204"/>
    <mergeCell ref="D205:F205"/>
    <mergeCell ref="D213:F213"/>
    <mergeCell ref="D214:F214"/>
    <mergeCell ref="D215:F215"/>
    <mergeCell ref="D216:F216"/>
    <mergeCell ref="D217:F217"/>
    <mergeCell ref="D218:F218"/>
    <mergeCell ref="D219:F219"/>
    <mergeCell ref="D220:F220"/>
    <mergeCell ref="D221:F221"/>
    <mergeCell ref="D222:F222"/>
    <mergeCell ref="D223:F223"/>
    <mergeCell ref="D224:F224"/>
    <mergeCell ref="D225:F225"/>
    <mergeCell ref="D206:F206"/>
    <mergeCell ref="D209:F209"/>
    <mergeCell ref="D236:F236"/>
    <mergeCell ref="D237:F237"/>
    <mergeCell ref="D245:F245"/>
    <mergeCell ref="D246:F246"/>
    <mergeCell ref="D247:F247"/>
    <mergeCell ref="D231:F231"/>
    <mergeCell ref="D232:F232"/>
    <mergeCell ref="D233:F233"/>
    <mergeCell ref="D234:F234"/>
    <mergeCell ref="D235:F235"/>
    <mergeCell ref="D241:F241"/>
    <mergeCell ref="D243:F243"/>
    <mergeCell ref="D244:F244"/>
    <mergeCell ref="C277:F277"/>
    <mergeCell ref="D264:F264"/>
    <mergeCell ref="D265:F265"/>
    <mergeCell ref="D266:F266"/>
    <mergeCell ref="D267:F267"/>
    <mergeCell ref="D268:F268"/>
    <mergeCell ref="D259:F259"/>
    <mergeCell ref="D260:F260"/>
    <mergeCell ref="D261:F261"/>
    <mergeCell ref="D262:F262"/>
    <mergeCell ref="D263:F263"/>
    <mergeCell ref="D272:F272"/>
    <mergeCell ref="D270:F270"/>
    <mergeCell ref="B50:F50"/>
    <mergeCell ref="B49:F49"/>
    <mergeCell ref="B48:F48"/>
    <mergeCell ref="B47:F47"/>
    <mergeCell ref="B46:F46"/>
    <mergeCell ref="B63:F63"/>
    <mergeCell ref="B62:F62"/>
    <mergeCell ref="B61:F61"/>
    <mergeCell ref="B60:F60"/>
    <mergeCell ref="B59:F59"/>
    <mergeCell ref="B58:F58"/>
    <mergeCell ref="B57:F57"/>
    <mergeCell ref="B56:F56"/>
    <mergeCell ref="B55:F55"/>
    <mergeCell ref="B45:F45"/>
    <mergeCell ref="C282:F282"/>
    <mergeCell ref="C280:F280"/>
    <mergeCell ref="C279:F279"/>
    <mergeCell ref="C278:F278"/>
    <mergeCell ref="C276:F276"/>
    <mergeCell ref="C295:F295"/>
    <mergeCell ref="C294:F294"/>
    <mergeCell ref="C293:F293"/>
    <mergeCell ref="C292:F292"/>
    <mergeCell ref="C291:F291"/>
    <mergeCell ref="C290:F290"/>
    <mergeCell ref="C289:F289"/>
    <mergeCell ref="C288:F288"/>
    <mergeCell ref="C287:F287"/>
    <mergeCell ref="C286:F286"/>
    <mergeCell ref="C285:F285"/>
    <mergeCell ref="C284:F284"/>
    <mergeCell ref="C283:F283"/>
    <mergeCell ref="C281:F281"/>
    <mergeCell ref="B54:F54"/>
    <mergeCell ref="B53:F53"/>
    <mergeCell ref="B52:F52"/>
    <mergeCell ref="B51:F51"/>
  </mergeCells>
  <phoneticPr fontId="22"/>
  <pageMargins left="0.70866141732283472" right="0.70866141732283472" top="0.74803149606299213" bottom="0.74803149606299213" header="0.31496062992125984" footer="0.31496062992125984"/>
  <pageSetup paperSize="9" scale="57" fitToHeight="2" orientation="portrait" r:id="rId1"/>
  <rowBreaks count="2" manualBreakCount="2">
    <brk id="77" max="9" man="1"/>
    <brk id="273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BB9-C562-46F3-9BB8-48560EEE38CC}">
  <sheetPr>
    <tabColor theme="3" tint="0.39997558519241921"/>
  </sheetPr>
  <dimension ref="A1:DI39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1" width="13.125" style="41" customWidth="1"/>
    <col min="2" max="6" width="11.125" style="41" customWidth="1"/>
    <col min="7" max="7" width="3.375" style="41" customWidth="1"/>
    <col min="8" max="8" width="13.125" style="41" customWidth="1"/>
    <col min="9" max="19" width="11.125" style="41" customWidth="1"/>
    <col min="20" max="20" width="3.375" style="41" customWidth="1"/>
    <col min="21" max="21" width="13.125" style="41" customWidth="1"/>
    <col min="22" max="32" width="11.125" style="41" customWidth="1"/>
    <col min="33" max="33" width="3.375" style="41" customWidth="1"/>
    <col min="34" max="34" width="13.125" style="41" customWidth="1"/>
    <col min="35" max="45" width="11.125" style="41" customWidth="1"/>
    <col min="46" max="46" width="3.375" style="41" customWidth="1"/>
    <col min="47" max="47" width="13.125" style="41" customWidth="1"/>
    <col min="48" max="58" width="11.125" style="41" customWidth="1"/>
    <col min="59" max="59" width="3.875" style="41" customWidth="1"/>
    <col min="60" max="69" width="11.125" style="41" customWidth="1"/>
    <col min="70" max="70" width="3.875" style="41" customWidth="1"/>
    <col min="71" max="71" width="13.125" style="41" customWidth="1"/>
    <col min="72" max="80" width="11.125" style="41" customWidth="1"/>
    <col min="81" max="81" width="3.875" style="41" customWidth="1"/>
    <col min="82" max="82" width="13.125" style="41" customWidth="1"/>
    <col min="83" max="91" width="11.125" style="41" customWidth="1"/>
    <col min="92" max="92" width="4.5" style="41" customWidth="1"/>
    <col min="93" max="93" width="13.125" style="41" customWidth="1"/>
    <col min="94" max="102" width="11.125" style="41" customWidth="1"/>
    <col min="103" max="103" width="4.5" style="41" customWidth="1"/>
    <col min="104" max="104" width="13.125" style="41" customWidth="1"/>
    <col min="105" max="113" width="11.125" style="41" customWidth="1"/>
    <col min="114" max="114" width="4.125" style="41" customWidth="1"/>
    <col min="115" max="16384" width="9" style="41"/>
  </cols>
  <sheetData>
    <row r="1" spans="1:113" s="1" customFormat="1" ht="18" customHeight="1" x14ac:dyDescent="0.15"/>
    <row r="2" spans="1:113" ht="32.1" customHeight="1" x14ac:dyDescent="0.15">
      <c r="A2" s="39" t="s">
        <v>83</v>
      </c>
      <c r="B2" s="73" t="s">
        <v>492</v>
      </c>
      <c r="C2" s="63" t="s">
        <v>739</v>
      </c>
      <c r="D2" s="63" t="s">
        <v>736</v>
      </c>
      <c r="E2" s="40" t="s">
        <v>737</v>
      </c>
      <c r="F2" s="40" t="s">
        <v>738</v>
      </c>
      <c r="H2" s="76" t="s">
        <v>83</v>
      </c>
      <c r="I2" s="73" t="s">
        <v>492</v>
      </c>
      <c r="J2" s="47" t="s">
        <v>529</v>
      </c>
      <c r="K2" s="47" t="s">
        <v>529</v>
      </c>
      <c r="L2" s="47" t="s">
        <v>529</v>
      </c>
      <c r="M2" s="47" t="s">
        <v>529</v>
      </c>
      <c r="N2" s="47" t="s">
        <v>529</v>
      </c>
      <c r="O2" s="47" t="s">
        <v>529</v>
      </c>
      <c r="P2" s="47" t="s">
        <v>529</v>
      </c>
      <c r="Q2" s="47" t="s">
        <v>529</v>
      </c>
      <c r="R2" s="47" t="s">
        <v>529</v>
      </c>
      <c r="S2" s="47" t="s">
        <v>529</v>
      </c>
      <c r="U2" s="76" t="s">
        <v>83</v>
      </c>
      <c r="V2" s="73" t="s">
        <v>492</v>
      </c>
      <c r="W2" s="40" t="s">
        <v>178</v>
      </c>
      <c r="X2" s="40" t="s">
        <v>178</v>
      </c>
      <c r="Y2" s="40" t="s">
        <v>178</v>
      </c>
      <c r="Z2" s="40" t="s">
        <v>178</v>
      </c>
      <c r="AA2" s="40" t="s">
        <v>178</v>
      </c>
      <c r="AB2" s="40" t="s">
        <v>178</v>
      </c>
      <c r="AC2" s="40" t="s">
        <v>178</v>
      </c>
      <c r="AD2" s="40" t="s">
        <v>178</v>
      </c>
      <c r="AE2" s="40" t="s">
        <v>178</v>
      </c>
      <c r="AF2" s="40" t="s">
        <v>178</v>
      </c>
      <c r="AH2" s="76" t="s">
        <v>83</v>
      </c>
      <c r="AI2" s="73" t="s">
        <v>492</v>
      </c>
      <c r="AJ2" s="63" t="s">
        <v>766</v>
      </c>
      <c r="AK2" s="63" t="s">
        <v>539</v>
      </c>
      <c r="AL2" s="63" t="s">
        <v>539</v>
      </c>
      <c r="AM2" s="63" t="s">
        <v>539</v>
      </c>
      <c r="AN2" s="63" t="s">
        <v>539</v>
      </c>
      <c r="AO2" s="63" t="s">
        <v>539</v>
      </c>
      <c r="AP2" s="63" t="s">
        <v>539</v>
      </c>
      <c r="AQ2" s="63" t="s">
        <v>539</v>
      </c>
      <c r="AR2" s="63" t="s">
        <v>539</v>
      </c>
      <c r="AS2" s="63" t="s">
        <v>539</v>
      </c>
      <c r="AU2" s="76" t="s">
        <v>83</v>
      </c>
      <c r="AV2" s="73" t="s">
        <v>492</v>
      </c>
      <c r="AW2" s="40" t="s">
        <v>545</v>
      </c>
      <c r="AX2" s="40" t="s">
        <v>545</v>
      </c>
      <c r="AY2" s="40" t="s">
        <v>545</v>
      </c>
      <c r="AZ2" s="40" t="s">
        <v>545</v>
      </c>
      <c r="BA2" s="40" t="s">
        <v>545</v>
      </c>
      <c r="BB2" s="40" t="s">
        <v>545</v>
      </c>
      <c r="BC2" s="40" t="s">
        <v>545</v>
      </c>
      <c r="BD2" s="40" t="s">
        <v>545</v>
      </c>
      <c r="BE2" s="40" t="s">
        <v>545</v>
      </c>
      <c r="BF2" s="40" t="s">
        <v>545</v>
      </c>
      <c r="BH2" s="76" t="s">
        <v>83</v>
      </c>
      <c r="BI2" s="73" t="s">
        <v>492</v>
      </c>
      <c r="BJ2" s="40" t="s">
        <v>531</v>
      </c>
      <c r="BK2" s="40" t="s">
        <v>531</v>
      </c>
      <c r="BL2" s="40" t="s">
        <v>531</v>
      </c>
      <c r="BM2" s="40" t="s">
        <v>531</v>
      </c>
      <c r="BN2" s="40" t="s">
        <v>531</v>
      </c>
      <c r="BO2" s="40" t="s">
        <v>531</v>
      </c>
      <c r="BP2" s="40" t="s">
        <v>531</v>
      </c>
      <c r="BQ2" s="40" t="s">
        <v>531</v>
      </c>
      <c r="BS2" s="76" t="s">
        <v>83</v>
      </c>
      <c r="BT2" s="73" t="s">
        <v>492</v>
      </c>
      <c r="BU2" s="40" t="s">
        <v>532</v>
      </c>
      <c r="BV2" s="40" t="s">
        <v>532</v>
      </c>
      <c r="BW2" s="40" t="s">
        <v>532</v>
      </c>
      <c r="BX2" s="40" t="s">
        <v>532</v>
      </c>
      <c r="BY2" s="40" t="s">
        <v>532</v>
      </c>
      <c r="BZ2" s="40" t="s">
        <v>532</v>
      </c>
      <c r="CA2" s="40" t="s">
        <v>532</v>
      </c>
      <c r="CB2" s="40" t="s">
        <v>532</v>
      </c>
      <c r="CD2" s="76" t="s">
        <v>83</v>
      </c>
      <c r="CE2" s="73" t="s">
        <v>492</v>
      </c>
      <c r="CF2" s="40" t="s">
        <v>533</v>
      </c>
      <c r="CG2" s="40" t="s">
        <v>533</v>
      </c>
      <c r="CH2" s="40" t="s">
        <v>533</v>
      </c>
      <c r="CI2" s="40" t="s">
        <v>533</v>
      </c>
      <c r="CJ2" s="40" t="s">
        <v>533</v>
      </c>
      <c r="CK2" s="40" t="s">
        <v>533</v>
      </c>
      <c r="CL2" s="40" t="s">
        <v>533</v>
      </c>
      <c r="CM2" s="40" t="s">
        <v>533</v>
      </c>
      <c r="CO2" s="76" t="s">
        <v>83</v>
      </c>
      <c r="CP2" s="73" t="s">
        <v>492</v>
      </c>
      <c r="CQ2" s="46" t="s">
        <v>479</v>
      </c>
      <c r="CR2" s="46" t="s">
        <v>479</v>
      </c>
      <c r="CS2" s="46" t="s">
        <v>479</v>
      </c>
      <c r="CT2" s="46" t="s">
        <v>479</v>
      </c>
      <c r="CU2" s="46" t="s">
        <v>479</v>
      </c>
      <c r="CV2" s="46" t="s">
        <v>479</v>
      </c>
      <c r="CW2" s="46" t="s">
        <v>479</v>
      </c>
      <c r="CX2" s="46" t="s">
        <v>479</v>
      </c>
      <c r="CZ2" s="76" t="s">
        <v>83</v>
      </c>
      <c r="DA2" s="73" t="s">
        <v>492</v>
      </c>
      <c r="DB2" s="47" t="s">
        <v>146</v>
      </c>
      <c r="DC2" s="47" t="s">
        <v>146</v>
      </c>
      <c r="DD2" s="47" t="s">
        <v>146</v>
      </c>
      <c r="DE2" s="47" t="s">
        <v>146</v>
      </c>
      <c r="DF2" s="47" t="s">
        <v>146</v>
      </c>
      <c r="DG2" s="47" t="s">
        <v>146</v>
      </c>
      <c r="DH2" s="47" t="s">
        <v>146</v>
      </c>
      <c r="DI2" s="47" t="s">
        <v>146</v>
      </c>
    </row>
    <row r="3" spans="1:113" ht="144" customHeight="1" x14ac:dyDescent="0.15">
      <c r="A3" s="39" t="s">
        <v>84</v>
      </c>
      <c r="B3" s="74" t="s">
        <v>493</v>
      </c>
      <c r="C3" s="42" t="s">
        <v>222</v>
      </c>
      <c r="D3" s="42" t="s">
        <v>526</v>
      </c>
      <c r="E3" s="42" t="s">
        <v>527</v>
      </c>
      <c r="F3" s="42" t="s">
        <v>528</v>
      </c>
      <c r="H3" s="76" t="s">
        <v>84</v>
      </c>
      <c r="I3" s="74" t="s">
        <v>493</v>
      </c>
      <c r="J3" s="77" t="s">
        <v>769</v>
      </c>
      <c r="K3" s="77" t="s">
        <v>770</v>
      </c>
      <c r="L3" s="77" t="s">
        <v>771</v>
      </c>
      <c r="M3" s="77" t="s">
        <v>772</v>
      </c>
      <c r="N3" s="77" t="s">
        <v>773</v>
      </c>
      <c r="O3" s="77" t="s">
        <v>774</v>
      </c>
      <c r="P3" s="77" t="s">
        <v>775</v>
      </c>
      <c r="Q3" s="77" t="s">
        <v>776</v>
      </c>
      <c r="R3" s="77" t="s">
        <v>777</v>
      </c>
      <c r="S3" s="77" t="s">
        <v>778</v>
      </c>
      <c r="U3" s="76" t="s">
        <v>84</v>
      </c>
      <c r="V3" s="74" t="s">
        <v>493</v>
      </c>
      <c r="W3" s="42" t="s">
        <v>534</v>
      </c>
      <c r="X3" s="42" t="s">
        <v>535</v>
      </c>
      <c r="Y3" s="42" t="s">
        <v>536</v>
      </c>
      <c r="Z3" s="42" t="s">
        <v>537</v>
      </c>
      <c r="AA3" s="42" t="s">
        <v>538</v>
      </c>
      <c r="AB3" s="42" t="s">
        <v>726</v>
      </c>
      <c r="AC3" s="42" t="s">
        <v>727</v>
      </c>
      <c r="AD3" s="42" t="s">
        <v>728</v>
      </c>
      <c r="AE3" s="42" t="s">
        <v>729</v>
      </c>
      <c r="AF3" s="42" t="s">
        <v>730</v>
      </c>
      <c r="AH3" s="76" t="s">
        <v>84</v>
      </c>
      <c r="AI3" s="74" t="s">
        <v>493</v>
      </c>
      <c r="AJ3" s="42" t="s">
        <v>540</v>
      </c>
      <c r="AK3" s="42" t="s">
        <v>541</v>
      </c>
      <c r="AL3" s="42" t="s">
        <v>542</v>
      </c>
      <c r="AM3" s="42" t="s">
        <v>543</v>
      </c>
      <c r="AN3" s="42" t="s">
        <v>544</v>
      </c>
      <c r="AO3" s="42" t="s">
        <v>731</v>
      </c>
      <c r="AP3" s="42" t="s">
        <v>732</v>
      </c>
      <c r="AQ3" s="42" t="s">
        <v>733</v>
      </c>
      <c r="AR3" s="42" t="s">
        <v>734</v>
      </c>
      <c r="AS3" s="42" t="s">
        <v>735</v>
      </c>
      <c r="AU3" s="76" t="s">
        <v>84</v>
      </c>
      <c r="AV3" s="74" t="s">
        <v>493</v>
      </c>
      <c r="AW3" s="42" t="s">
        <v>783</v>
      </c>
      <c r="AX3" s="42" t="s">
        <v>784</v>
      </c>
      <c r="AY3" s="42" t="s">
        <v>785</v>
      </c>
      <c r="AZ3" s="42" t="s">
        <v>786</v>
      </c>
      <c r="BA3" s="42" t="s">
        <v>787</v>
      </c>
      <c r="BB3" s="42" t="s">
        <v>788</v>
      </c>
      <c r="BC3" s="42" t="s">
        <v>789</v>
      </c>
      <c r="BD3" s="42" t="s">
        <v>790</v>
      </c>
      <c r="BE3" s="42" t="s">
        <v>791</v>
      </c>
      <c r="BF3" s="42" t="s">
        <v>792</v>
      </c>
      <c r="BH3" s="76" t="s">
        <v>84</v>
      </c>
      <c r="BI3" s="74" t="s">
        <v>493</v>
      </c>
      <c r="BJ3" s="42" t="s">
        <v>494</v>
      </c>
      <c r="BK3" s="42" t="s">
        <v>495</v>
      </c>
      <c r="BL3" s="42" t="s">
        <v>496</v>
      </c>
      <c r="BM3" s="42" t="s">
        <v>497</v>
      </c>
      <c r="BN3" s="42" t="s">
        <v>498</v>
      </c>
      <c r="BO3" s="42" t="s">
        <v>499</v>
      </c>
      <c r="BP3" s="42" t="s">
        <v>500</v>
      </c>
      <c r="BQ3" s="42" t="s">
        <v>501</v>
      </c>
      <c r="BS3" s="76" t="s">
        <v>84</v>
      </c>
      <c r="BT3" s="74" t="s">
        <v>493</v>
      </c>
      <c r="BU3" s="42" t="s">
        <v>502</v>
      </c>
      <c r="BV3" s="42" t="s">
        <v>503</v>
      </c>
      <c r="BW3" s="42" t="s">
        <v>504</v>
      </c>
      <c r="BX3" s="42" t="s">
        <v>505</v>
      </c>
      <c r="BY3" s="42" t="s">
        <v>506</v>
      </c>
      <c r="BZ3" s="42" t="s">
        <v>507</v>
      </c>
      <c r="CA3" s="42" t="s">
        <v>508</v>
      </c>
      <c r="CB3" s="42" t="s">
        <v>509</v>
      </c>
      <c r="CD3" s="76" t="s">
        <v>84</v>
      </c>
      <c r="CE3" s="74" t="s">
        <v>493</v>
      </c>
      <c r="CF3" s="42" t="s">
        <v>510</v>
      </c>
      <c r="CG3" s="42" t="s">
        <v>511</v>
      </c>
      <c r="CH3" s="42" t="s">
        <v>512</v>
      </c>
      <c r="CI3" s="42" t="s">
        <v>513</v>
      </c>
      <c r="CJ3" s="42" t="s">
        <v>514</v>
      </c>
      <c r="CK3" s="42" t="s">
        <v>515</v>
      </c>
      <c r="CL3" s="42" t="s">
        <v>516</v>
      </c>
      <c r="CM3" s="42" t="s">
        <v>517</v>
      </c>
      <c r="CO3" s="76" t="s">
        <v>84</v>
      </c>
      <c r="CP3" s="74" t="s">
        <v>493</v>
      </c>
      <c r="CQ3" s="42" t="s">
        <v>518</v>
      </c>
      <c r="CR3" s="42" t="s">
        <v>519</v>
      </c>
      <c r="CS3" s="42" t="s">
        <v>520</v>
      </c>
      <c r="CT3" s="42" t="s">
        <v>521</v>
      </c>
      <c r="CU3" s="42" t="s">
        <v>522</v>
      </c>
      <c r="CV3" s="42" t="s">
        <v>523</v>
      </c>
      <c r="CW3" s="42" t="s">
        <v>524</v>
      </c>
      <c r="CX3" s="42" t="s">
        <v>525</v>
      </c>
      <c r="CZ3" s="76" t="s">
        <v>84</v>
      </c>
      <c r="DA3" s="74" t="s">
        <v>493</v>
      </c>
      <c r="DB3" s="77" t="s">
        <v>480</v>
      </c>
      <c r="DC3" s="77" t="s">
        <v>481</v>
      </c>
      <c r="DD3" s="77" t="s">
        <v>482</v>
      </c>
      <c r="DE3" s="77" t="s">
        <v>483</v>
      </c>
      <c r="DF3" s="77" t="s">
        <v>484</v>
      </c>
      <c r="DG3" s="77" t="s">
        <v>485</v>
      </c>
      <c r="DH3" s="77" t="s">
        <v>486</v>
      </c>
      <c r="DI3" s="77" t="s">
        <v>487</v>
      </c>
    </row>
    <row r="4" spans="1:113" x14ac:dyDescent="0.15">
      <c r="A4" s="39" t="s">
        <v>112</v>
      </c>
      <c r="B4" s="74" t="s">
        <v>113</v>
      </c>
      <c r="C4" s="42" t="s">
        <v>490</v>
      </c>
      <c r="D4" s="42" t="s">
        <v>490</v>
      </c>
      <c r="E4" s="42" t="s">
        <v>490</v>
      </c>
      <c r="F4" s="42" t="s">
        <v>490</v>
      </c>
      <c r="H4" s="76" t="s">
        <v>112</v>
      </c>
      <c r="I4" s="74" t="s">
        <v>113</v>
      </c>
      <c r="J4" s="77"/>
      <c r="K4" s="77"/>
      <c r="L4" s="77"/>
      <c r="M4" s="77"/>
      <c r="N4" s="77"/>
      <c r="O4" s="77"/>
      <c r="P4" s="77"/>
      <c r="Q4" s="77"/>
      <c r="R4" s="77"/>
      <c r="S4" s="77"/>
      <c r="U4" s="76" t="s">
        <v>112</v>
      </c>
      <c r="V4" s="74" t="s">
        <v>113</v>
      </c>
      <c r="W4" s="43" t="s">
        <v>489</v>
      </c>
      <c r="X4" s="43" t="s">
        <v>489</v>
      </c>
      <c r="Y4" s="43" t="s">
        <v>489</v>
      </c>
      <c r="Z4" s="43" t="s">
        <v>489</v>
      </c>
      <c r="AA4" s="43" t="s">
        <v>489</v>
      </c>
      <c r="AB4" s="43" t="s">
        <v>489</v>
      </c>
      <c r="AC4" s="43" t="s">
        <v>489</v>
      </c>
      <c r="AD4" s="43" t="s">
        <v>489</v>
      </c>
      <c r="AE4" s="43" t="s">
        <v>489</v>
      </c>
      <c r="AF4" s="43" t="s">
        <v>489</v>
      </c>
      <c r="AH4" s="76" t="s">
        <v>112</v>
      </c>
      <c r="AI4" s="74" t="s">
        <v>113</v>
      </c>
      <c r="AJ4" s="42" t="s">
        <v>490</v>
      </c>
      <c r="AK4" s="42" t="s">
        <v>490</v>
      </c>
      <c r="AL4" s="42" t="s">
        <v>490</v>
      </c>
      <c r="AM4" s="42" t="s">
        <v>490</v>
      </c>
      <c r="AN4" s="42" t="s">
        <v>490</v>
      </c>
      <c r="AO4" s="42" t="s">
        <v>490</v>
      </c>
      <c r="AP4" s="42" t="s">
        <v>490</v>
      </c>
      <c r="AQ4" s="42" t="s">
        <v>490</v>
      </c>
      <c r="AR4" s="42" t="s">
        <v>490</v>
      </c>
      <c r="AS4" s="42" t="s">
        <v>490</v>
      </c>
      <c r="AU4" s="76" t="s">
        <v>112</v>
      </c>
      <c r="AV4" s="74" t="s">
        <v>113</v>
      </c>
      <c r="AW4" s="42" t="s">
        <v>490</v>
      </c>
      <c r="AX4" s="42" t="s">
        <v>490</v>
      </c>
      <c r="AY4" s="42" t="s">
        <v>490</v>
      </c>
      <c r="AZ4" s="42" t="s">
        <v>490</v>
      </c>
      <c r="BA4" s="42" t="s">
        <v>490</v>
      </c>
      <c r="BB4" s="42" t="s">
        <v>490</v>
      </c>
      <c r="BC4" s="42" t="s">
        <v>490</v>
      </c>
      <c r="BD4" s="42" t="s">
        <v>490</v>
      </c>
      <c r="BE4" s="42" t="s">
        <v>490</v>
      </c>
      <c r="BF4" s="42" t="s">
        <v>490</v>
      </c>
      <c r="BH4" s="76" t="s">
        <v>112</v>
      </c>
      <c r="BI4" s="74" t="s">
        <v>113</v>
      </c>
      <c r="BJ4" s="42" t="s">
        <v>490</v>
      </c>
      <c r="BK4" s="42" t="s">
        <v>490</v>
      </c>
      <c r="BL4" s="42" t="s">
        <v>490</v>
      </c>
      <c r="BM4" s="42" t="s">
        <v>490</v>
      </c>
      <c r="BN4" s="42" t="s">
        <v>490</v>
      </c>
      <c r="BO4" s="42" t="s">
        <v>490</v>
      </c>
      <c r="BP4" s="42" t="s">
        <v>490</v>
      </c>
      <c r="BQ4" s="42" t="s">
        <v>490</v>
      </c>
      <c r="BS4" s="76" t="s">
        <v>112</v>
      </c>
      <c r="BT4" s="74" t="s">
        <v>113</v>
      </c>
      <c r="BU4" s="42" t="s">
        <v>490</v>
      </c>
      <c r="BV4" s="42" t="s">
        <v>490</v>
      </c>
      <c r="BW4" s="42" t="s">
        <v>490</v>
      </c>
      <c r="BX4" s="42" t="s">
        <v>490</v>
      </c>
      <c r="BY4" s="42" t="s">
        <v>490</v>
      </c>
      <c r="BZ4" s="42" t="s">
        <v>490</v>
      </c>
      <c r="CA4" s="42" t="s">
        <v>490</v>
      </c>
      <c r="CB4" s="42" t="s">
        <v>490</v>
      </c>
      <c r="CD4" s="76" t="s">
        <v>112</v>
      </c>
      <c r="CE4" s="74" t="s">
        <v>113</v>
      </c>
      <c r="CF4" s="42" t="s">
        <v>490</v>
      </c>
      <c r="CG4" s="42" t="s">
        <v>490</v>
      </c>
      <c r="CH4" s="42" t="s">
        <v>490</v>
      </c>
      <c r="CI4" s="42" t="s">
        <v>490</v>
      </c>
      <c r="CJ4" s="42" t="s">
        <v>490</v>
      </c>
      <c r="CK4" s="42" t="s">
        <v>490</v>
      </c>
      <c r="CL4" s="42" t="s">
        <v>490</v>
      </c>
      <c r="CM4" s="42" t="s">
        <v>490</v>
      </c>
      <c r="CO4" s="76" t="s">
        <v>112</v>
      </c>
      <c r="CP4" s="74" t="s">
        <v>113</v>
      </c>
      <c r="CQ4" s="42" t="s">
        <v>114</v>
      </c>
      <c r="CR4" s="42" t="s">
        <v>114</v>
      </c>
      <c r="CS4" s="42" t="s">
        <v>114</v>
      </c>
      <c r="CT4" s="42" t="s">
        <v>114</v>
      </c>
      <c r="CU4" s="42" t="s">
        <v>114</v>
      </c>
      <c r="CV4" s="42" t="s">
        <v>114</v>
      </c>
      <c r="CW4" s="42" t="s">
        <v>114</v>
      </c>
      <c r="CX4" s="42" t="s">
        <v>114</v>
      </c>
      <c r="CZ4" s="76" t="s">
        <v>112</v>
      </c>
      <c r="DA4" s="74" t="s">
        <v>113</v>
      </c>
      <c r="DB4" s="77" t="s">
        <v>115</v>
      </c>
      <c r="DC4" s="77" t="s">
        <v>115</v>
      </c>
      <c r="DD4" s="77" t="s">
        <v>115</v>
      </c>
      <c r="DE4" s="77" t="s">
        <v>115</v>
      </c>
      <c r="DF4" s="77" t="s">
        <v>115</v>
      </c>
      <c r="DG4" s="77" t="s">
        <v>115</v>
      </c>
      <c r="DH4" s="77" t="s">
        <v>115</v>
      </c>
      <c r="DI4" s="77" t="s">
        <v>115</v>
      </c>
    </row>
    <row r="5" spans="1:113" ht="14.25" customHeight="1" x14ac:dyDescent="0.15">
      <c r="A5" s="210" t="s">
        <v>224</v>
      </c>
      <c r="B5" s="87">
        <v>2025</v>
      </c>
      <c r="C5" s="88">
        <f>SUM(AJ5:AN5)</f>
        <v>0</v>
      </c>
      <c r="D5" s="92">
        <f>E5+F5</f>
        <v>0</v>
      </c>
      <c r="E5" s="92">
        <f>SUM(CF5:CM5)</f>
        <v>0</v>
      </c>
      <c r="F5" s="92">
        <f>SUM(BU5:CB5)</f>
        <v>0</v>
      </c>
      <c r="H5" s="210" t="s">
        <v>224</v>
      </c>
      <c r="I5" s="90">
        <v>2025</v>
      </c>
      <c r="J5" s="93"/>
      <c r="K5" s="93"/>
      <c r="L5" s="93"/>
      <c r="M5" s="93"/>
      <c r="N5" s="93"/>
      <c r="O5" s="93"/>
      <c r="P5" s="93"/>
      <c r="Q5" s="93"/>
      <c r="R5" s="93"/>
      <c r="S5" s="93"/>
      <c r="U5" s="210" t="s">
        <v>224</v>
      </c>
      <c r="V5" s="90">
        <v>2025</v>
      </c>
      <c r="W5" s="93"/>
      <c r="X5" s="93"/>
      <c r="Y5" s="93"/>
      <c r="Z5" s="93"/>
      <c r="AA5" s="93"/>
      <c r="AB5" s="93"/>
      <c r="AC5" s="93"/>
      <c r="AD5" s="93"/>
      <c r="AE5" s="93"/>
      <c r="AF5" s="93"/>
      <c r="AH5" s="210" t="s">
        <v>224</v>
      </c>
      <c r="AI5" s="90">
        <v>2025</v>
      </c>
      <c r="AJ5" s="91">
        <f>IFERROR(IF(J5&gt;0,MAX(AW$5:AW$34)*(1-MAX(W$5:W$34)),0)/MAX(J$5:J$34), 0)</f>
        <v>0</v>
      </c>
      <c r="AK5" s="91">
        <f t="shared" ref="AK5:AS5" si="0">IFERROR(IF(K5&gt;0,MAX(AX$5:AX$34)*(1-MAX(X$5:X$34)),0)/MAX(K$5:K$34), 0)</f>
        <v>0</v>
      </c>
      <c r="AL5" s="91">
        <f t="shared" si="0"/>
        <v>0</v>
      </c>
      <c r="AM5" s="91">
        <f t="shared" si="0"/>
        <v>0</v>
      </c>
      <c r="AN5" s="91">
        <f t="shared" si="0"/>
        <v>0</v>
      </c>
      <c r="AO5" s="91">
        <f>IFERROR(IF(O5&gt;0,MAX(BB$5:BB$34)*(1-MAX(AB$5:AB$34)),0)/MAX(O$5:O$34), 0)</f>
        <v>0</v>
      </c>
      <c r="AP5" s="91">
        <f t="shared" si="0"/>
        <v>0</v>
      </c>
      <c r="AQ5" s="91">
        <f t="shared" si="0"/>
        <v>0</v>
      </c>
      <c r="AR5" s="91">
        <f t="shared" si="0"/>
        <v>0</v>
      </c>
      <c r="AS5" s="91">
        <f t="shared" si="0"/>
        <v>0</v>
      </c>
      <c r="AU5" s="210" t="s">
        <v>224</v>
      </c>
      <c r="AV5" s="90">
        <v>2025</v>
      </c>
      <c r="AW5" s="91" cm="1">
        <f t="array" ref="AW5">IF(COUNTA(J$5:J$34)=0,0,IF(J5=MAX(J$5:J$34),_xlfn._xlws.FILTER($D$5:$D$34,J$5:J$34=MAX(J$5:J$34),0),0))</f>
        <v>0</v>
      </c>
      <c r="AX5" s="91" cm="1">
        <f t="array" ref="AX5">IF(COUNTA(K$5:K$34)=0,0,IF(K5=MAX(K$5:K$34),_xlfn._xlws.FILTER($D$5:$D$34,K$5:K$34=MAX(K$5:K$34),0),0))</f>
        <v>0</v>
      </c>
      <c r="AY5" s="91" cm="1">
        <f t="array" ref="AY5">IF(COUNTA(L$5:L$34)=0,0,IF(L5=MAX(L$5:L$34),_xlfn._xlws.FILTER($D$5:$D$34,L$5:L$34=MAX(L$5:L$34),0),0))</f>
        <v>0</v>
      </c>
      <c r="AZ5" s="91" cm="1">
        <f t="array" ref="AZ5">IF(COUNTA(M$5:M$34)=0,0,IF(M5=MAX(M$5:M$34),_xlfn._xlws.FILTER($D$5:$D$34,M$5:M$34=MAX(M$5:M$34),0),0))</f>
        <v>0</v>
      </c>
      <c r="BA5" s="91" cm="1">
        <f t="array" ref="BA5">IF(COUNTA(N$5:N$34)=0,0,IF(N5=MAX(N$5:N$34),_xlfn._xlws.FILTER($D$5:$D$34,N$5:N$34=MAX(N$5:N$34),0),0))</f>
        <v>0</v>
      </c>
      <c r="BB5" s="91" cm="1">
        <f t="array" ref="BB5">IF(COUNTA(O$5:O$34)=0,0,IF(O5=MAX(O$5:O$34),_xlfn._xlws.FILTER($D$5:$D$34,O$5:O$34=MAX(O$5:O$34),0),0))</f>
        <v>0</v>
      </c>
      <c r="BC5" s="91" cm="1">
        <f t="array" ref="BC5">IF(COUNTA(P$5:P$34)=0,0,IF(P5=MAX(P$5:P$34),_xlfn._xlws.FILTER($D$5:$D$34,P$5:P$34=MAX(P$5:P$34),0),0))</f>
        <v>0</v>
      </c>
      <c r="BD5" s="91" cm="1">
        <f t="array" ref="BD5">IF(COUNTA(Q$5:Q$34)=0,0,IF(Q5=MAX(Q$5:Q$34),_xlfn._xlws.FILTER($D$5:$D$34,Q$5:Q$34=MAX(Q$5:Q$34),0),0))</f>
        <v>0</v>
      </c>
      <c r="BE5" s="91" cm="1">
        <f t="array" ref="BE5">IF(COUNTA(R$5:R$34)=0,0,IF(R5=MAX(R$5:R$34),_xlfn._xlws.FILTER($D$5:$D$34,R$5:R$34=MAX(R$5:R$34),0),0))</f>
        <v>0</v>
      </c>
      <c r="BF5" s="91" cm="1">
        <f t="array" ref="BF5">IF(COUNTA(S$5:S$34)=0,0,IF(S5=MAX(S$5:S$34),_xlfn._xlws.FILTER($D$5:$D$34,S$5:S$34=MAX(S$5:S$34),0),0))</f>
        <v>0</v>
      </c>
      <c r="BH5" s="210" t="s">
        <v>224</v>
      </c>
      <c r="BI5" s="90">
        <v>2025</v>
      </c>
      <c r="BJ5" s="91">
        <f>BU5+CF5</f>
        <v>0</v>
      </c>
      <c r="BK5" s="91">
        <f t="shared" ref="BK5:BQ5" si="1">BV5+CG5</f>
        <v>0</v>
      </c>
      <c r="BL5" s="91">
        <f t="shared" si="1"/>
        <v>0</v>
      </c>
      <c r="BM5" s="91">
        <f t="shared" si="1"/>
        <v>0</v>
      </c>
      <c r="BN5" s="91">
        <f t="shared" si="1"/>
        <v>0</v>
      </c>
      <c r="BO5" s="91">
        <f t="shared" si="1"/>
        <v>0</v>
      </c>
      <c r="BP5" s="91">
        <f t="shared" si="1"/>
        <v>0</v>
      </c>
      <c r="BQ5" s="91">
        <f t="shared" si="1"/>
        <v>0</v>
      </c>
      <c r="BS5" s="210" t="s">
        <v>224</v>
      </c>
      <c r="BT5" s="90">
        <v>2025</v>
      </c>
      <c r="BU5" s="91">
        <f>CF5*$C$39</f>
        <v>0</v>
      </c>
      <c r="BV5" s="91">
        <f t="shared" ref="BV5:BV34" si="2">CG5*$C$39</f>
        <v>0</v>
      </c>
      <c r="BW5" s="91">
        <f t="shared" ref="BW5:BW34" si="3">CH5*$C$39</f>
        <v>0</v>
      </c>
      <c r="BX5" s="91">
        <f t="shared" ref="BX5:BX34" si="4">CI5*$C$39</f>
        <v>0</v>
      </c>
      <c r="BY5" s="91">
        <f t="shared" ref="BY5:BY34" si="5">CJ5*$C$39</f>
        <v>0</v>
      </c>
      <c r="BZ5" s="91">
        <f t="shared" ref="BZ5:BZ34" si="6">CK5*$C$39</f>
        <v>0</v>
      </c>
      <c r="CA5" s="91">
        <f t="shared" ref="CA5:CA34" si="7">CL5*$C$39</f>
        <v>0</v>
      </c>
      <c r="CB5" s="91">
        <f t="shared" ref="CB5:CB34" si="8">CM5*$C$39</f>
        <v>0</v>
      </c>
      <c r="CD5" s="210" t="s">
        <v>224</v>
      </c>
      <c r="CE5" s="90">
        <v>2025</v>
      </c>
      <c r="CF5" s="91">
        <f>CQ5*DB5*$B$39*$D$39</f>
        <v>0</v>
      </c>
      <c r="CG5" s="91">
        <f>CR5*DC5*$B$39*$D$39</f>
        <v>0</v>
      </c>
      <c r="CH5" s="91">
        <f t="shared" ref="CH5:CH34" si="9">CS5*DD5*$B$39*$D$39</f>
        <v>0</v>
      </c>
      <c r="CI5" s="91">
        <f t="shared" ref="CI5:CI34" si="10">CT5*DE5*$B$39*$D$39</f>
        <v>0</v>
      </c>
      <c r="CJ5" s="91">
        <f t="shared" ref="CJ5:CJ34" si="11">CU5*DF5*$B$39*$D$39</f>
        <v>0</v>
      </c>
      <c r="CK5" s="91">
        <f t="shared" ref="CK5:CK34" si="12">CV5*DG5*$B$39*$D$39</f>
        <v>0</v>
      </c>
      <c r="CL5" s="91">
        <f t="shared" ref="CL5:CL34" si="13">CW5*DH5*$B$39*$D$39</f>
        <v>0</v>
      </c>
      <c r="CM5" s="91">
        <f t="shared" ref="CM5:CM34" si="14">CX5*DI5*$B$39*$D$39</f>
        <v>0</v>
      </c>
      <c r="CO5" s="210" t="s">
        <v>224</v>
      </c>
      <c r="CP5" s="90">
        <v>2025</v>
      </c>
      <c r="CQ5" s="93"/>
      <c r="CR5" s="93"/>
      <c r="CS5" s="93"/>
      <c r="CT5" s="93"/>
      <c r="CU5" s="93"/>
      <c r="CV5" s="93"/>
      <c r="CW5" s="93"/>
      <c r="CX5" s="93"/>
      <c r="CZ5" s="210" t="s">
        <v>224</v>
      </c>
      <c r="DA5" s="90">
        <v>2025</v>
      </c>
      <c r="DB5" s="93"/>
      <c r="DC5" s="93"/>
      <c r="DD5" s="93"/>
      <c r="DE5" s="93"/>
      <c r="DF5" s="93"/>
      <c r="DG5" s="93"/>
      <c r="DH5" s="93"/>
      <c r="DI5" s="93"/>
    </row>
    <row r="6" spans="1:113" x14ac:dyDescent="0.15">
      <c r="A6" s="210"/>
      <c r="B6" s="87">
        <v>2026</v>
      </c>
      <c r="C6" s="88">
        <f t="shared" ref="C6:C34" si="15">SUM(AJ6:AN6)</f>
        <v>0</v>
      </c>
      <c r="D6" s="92">
        <f t="shared" ref="D6:D21" si="16">E6+F6</f>
        <v>0</v>
      </c>
      <c r="E6" s="92">
        <f t="shared" ref="E6:E34" si="17">SUM(CF6:CM6)</f>
        <v>0</v>
      </c>
      <c r="F6" s="92">
        <f t="shared" ref="F6:F34" si="18">SUM(BU6:CB6)</f>
        <v>0</v>
      </c>
      <c r="H6" s="210"/>
      <c r="I6" s="90">
        <v>2026</v>
      </c>
      <c r="J6" s="93"/>
      <c r="K6" s="93"/>
      <c r="L6" s="93"/>
      <c r="M6" s="93"/>
      <c r="N6" s="93"/>
      <c r="O6" s="93"/>
      <c r="P6" s="93"/>
      <c r="Q6" s="93"/>
      <c r="R6" s="93"/>
      <c r="S6" s="93"/>
      <c r="U6" s="210"/>
      <c r="V6" s="90">
        <v>2026</v>
      </c>
      <c r="W6" s="93"/>
      <c r="X6" s="93"/>
      <c r="Y6" s="93"/>
      <c r="Z6" s="93"/>
      <c r="AA6" s="93"/>
      <c r="AB6" s="93"/>
      <c r="AC6" s="93"/>
      <c r="AD6" s="93"/>
      <c r="AE6" s="93"/>
      <c r="AF6" s="93"/>
      <c r="AH6" s="210"/>
      <c r="AI6" s="90">
        <v>2026</v>
      </c>
      <c r="AJ6" s="91">
        <f>IFERROR(IF(J6&gt;0,MAX(AW$5:AW$34)*(1-MAX(W$5:W$34)),0)/MAX(J$5:J$34), 0)</f>
        <v>0</v>
      </c>
      <c r="AK6" s="91">
        <f t="shared" ref="AK6:AK15" si="19">IFERROR(IF(K6&gt;0,MAX(AX$5:AX$34)*(1-MAX(X$5:X$34)),0)/MAX(K$5:K$34), 0)</f>
        <v>0</v>
      </c>
      <c r="AL6" s="91">
        <f t="shared" ref="AL6:AL15" si="20">IFERROR(IF(L6&gt;0,MAX(AY$5:AY$34)*(1-MAX(Y$5:Y$34)),0)/MAX(L$5:L$34), 0)</f>
        <v>0</v>
      </c>
      <c r="AM6" s="91">
        <f t="shared" ref="AM6:AM15" si="21">IFERROR(IF(M6&gt;0,MAX(AZ$5:AZ$34)*(1-MAX(Z$5:Z$34)),0)/MAX(M$5:M$34), 0)</f>
        <v>0</v>
      </c>
      <c r="AN6" s="91">
        <f t="shared" ref="AN6:AN15" si="22">IFERROR(IF(N6&gt;0,MAX(BA$5:BA$34)*(1-MAX(AA$5:AA$34)),0)/MAX(N$5:N$34), 0)</f>
        <v>0</v>
      </c>
      <c r="AO6" s="91">
        <f t="shared" ref="AO6:AO15" si="23">IFERROR(IF(O6&gt;0,MAX(BB$5:BB$34)*(1-MAX(AB$5:AB$34)),0)/MAX(O$5:O$34), 0)</f>
        <v>0</v>
      </c>
      <c r="AP6" s="91">
        <f t="shared" ref="AP6:AP15" si="24">IFERROR(IF(P6&gt;0,MAX(BC$5:BC$34)*(1-MAX(AC$5:AC$34)),0)/MAX(P$5:P$34), 0)</f>
        <v>0</v>
      </c>
      <c r="AQ6" s="91">
        <f t="shared" ref="AQ6:AQ15" si="25">IFERROR(IF(Q6&gt;0,MAX(BD$5:BD$34)*(1-MAX(AD$5:AD$34)),0)/MAX(Q$5:Q$34), 0)</f>
        <v>0</v>
      </c>
      <c r="AR6" s="91">
        <f t="shared" ref="AR6:AR15" si="26">IFERROR(IF(R6&gt;0,MAX(BE$5:BE$34)*(1-MAX(AE$5:AE$34)),0)/MAX(R$5:R$34), 0)</f>
        <v>0</v>
      </c>
      <c r="AS6" s="91">
        <f t="shared" ref="AS6:AS15" si="27">IFERROR(IF(S6&gt;0,MAX(BF$5:BF$34)*(1-MAX(AF$5:AF$34)),0)/MAX(S$5:S$34), 0)</f>
        <v>0</v>
      </c>
      <c r="AU6" s="210"/>
      <c r="AV6" s="90">
        <v>2026</v>
      </c>
      <c r="AW6" s="91" cm="1">
        <f t="array" ref="AW6">IF(COUNTA(J$5:J$34)=0,0,IF(J6=MAX(J$5:J$34),_xlfn._xlws.FILTER($D$5:$D$34,J$5:J$34=MAX(J$5:J$34),0),0))</f>
        <v>0</v>
      </c>
      <c r="AX6" s="91" cm="1">
        <f t="array" ref="AX6">IF(COUNTA(K$5:K$34)=0,0,IF(K6=MAX(K$5:K$34),_xlfn._xlws.FILTER($D$5:$D$34,K$5:K$34=MAX(K$5:K$34),0),0))</f>
        <v>0</v>
      </c>
      <c r="AY6" s="91" cm="1">
        <f t="array" ref="AY6">IF(COUNTA(L$5:L$34)=0,0,IF(L6=MAX(L$5:L$34),_xlfn._xlws.FILTER($D$5:$D$34,L$5:L$34=MAX(L$5:L$34),0),0))</f>
        <v>0</v>
      </c>
      <c r="AZ6" s="91" cm="1">
        <f t="array" ref="AZ6">IF(COUNTA(M$5:M$34)=0,0,IF(M6=MAX(M$5:M$34),_xlfn._xlws.FILTER($D$5:$D$34,M$5:M$34=MAX(M$5:M$34),0),0))</f>
        <v>0</v>
      </c>
      <c r="BA6" s="91" cm="1">
        <f t="array" ref="BA6">IF(COUNTA(N$5:N$34)=0,0,IF(N6=MAX(N$5:N$34),_xlfn._xlws.FILTER($D$5:$D$34,N$5:N$34=MAX(N$5:N$34),0),0))</f>
        <v>0</v>
      </c>
      <c r="BB6" s="91" cm="1">
        <f t="array" ref="BB6">IF(COUNTA(O$5:O$34)=0,0,IF(O6=MAX(O$5:O$34),_xlfn._xlws.FILTER($D$5:$D$34,O$5:O$34=MAX(O$5:O$34),0),0))</f>
        <v>0</v>
      </c>
      <c r="BC6" s="91" cm="1">
        <f t="array" ref="BC6">IF(COUNTA(P$5:P$34)=0,0,IF(P6=MAX(P$5:P$34),_xlfn._xlws.FILTER($D$5:$D$34,P$5:P$34=MAX(P$5:P$34),0),0))</f>
        <v>0</v>
      </c>
      <c r="BD6" s="91" cm="1">
        <f t="array" ref="BD6">IF(COUNTA(Q$5:Q$34)=0,0,IF(Q6=MAX(Q$5:Q$34),_xlfn._xlws.FILTER($D$5:$D$34,Q$5:Q$34=MAX(Q$5:Q$34),0),0))</f>
        <v>0</v>
      </c>
      <c r="BE6" s="91" cm="1">
        <f t="array" ref="BE6">IF(COUNTA(R$5:R$34)=0,0,IF(R6=MAX(R$5:R$34),_xlfn._xlws.FILTER($D$5:$D$34,R$5:R$34=MAX(R$5:R$34),0),0))</f>
        <v>0</v>
      </c>
      <c r="BF6" s="91" cm="1">
        <f t="array" ref="BF6">IF(COUNTA(S$5:S$34)=0,0,IF(S6=MAX(S$5:S$34),_xlfn._xlws.FILTER($D$5:$D$34,S$5:S$34=MAX(S$5:S$34),0),0))</f>
        <v>0</v>
      </c>
      <c r="BH6" s="210"/>
      <c r="BI6" s="90">
        <v>2026</v>
      </c>
      <c r="BJ6" s="91">
        <f t="shared" ref="BJ6:BJ34" si="28">BU6+CF6</f>
        <v>0</v>
      </c>
      <c r="BK6" s="91">
        <f t="shared" ref="BK6:BK34" si="29">BV6+CG6</f>
        <v>0</v>
      </c>
      <c r="BL6" s="91">
        <f t="shared" ref="BL6:BL34" si="30">BW6+CH6</f>
        <v>0</v>
      </c>
      <c r="BM6" s="91">
        <f t="shared" ref="BM6:BM34" si="31">BX6+CI6</f>
        <v>0</v>
      </c>
      <c r="BN6" s="91">
        <f t="shared" ref="BN6:BN34" si="32">BY6+CJ6</f>
        <v>0</v>
      </c>
      <c r="BO6" s="91">
        <f t="shared" ref="BO6:BO34" si="33">BZ6+CK6</f>
        <v>0</v>
      </c>
      <c r="BP6" s="91">
        <f t="shared" ref="BP6:BP34" si="34">CA6+CL6</f>
        <v>0</v>
      </c>
      <c r="BQ6" s="91">
        <f t="shared" ref="BQ6:BQ34" si="35">CB6+CM6</f>
        <v>0</v>
      </c>
      <c r="BS6" s="210"/>
      <c r="BT6" s="90">
        <v>2026</v>
      </c>
      <c r="BU6" s="91">
        <f t="shared" ref="BU6:BU34" si="36">CF6*$C$39</f>
        <v>0</v>
      </c>
      <c r="BV6" s="91">
        <f t="shared" si="2"/>
        <v>0</v>
      </c>
      <c r="BW6" s="91">
        <f t="shared" si="3"/>
        <v>0</v>
      </c>
      <c r="BX6" s="91">
        <f t="shared" si="4"/>
        <v>0</v>
      </c>
      <c r="BY6" s="91">
        <f t="shared" si="5"/>
        <v>0</v>
      </c>
      <c r="BZ6" s="91">
        <f t="shared" si="6"/>
        <v>0</v>
      </c>
      <c r="CA6" s="91">
        <f t="shared" si="7"/>
        <v>0</v>
      </c>
      <c r="CB6" s="91">
        <f t="shared" si="8"/>
        <v>0</v>
      </c>
      <c r="CD6" s="210"/>
      <c r="CE6" s="90">
        <v>2026</v>
      </c>
      <c r="CF6" s="91">
        <f t="shared" ref="CF6:CF34" si="37">CQ6*DB6*$B$39*$D$39</f>
        <v>0</v>
      </c>
      <c r="CG6" s="91">
        <f t="shared" ref="CG6:CG34" si="38">CR6*DC6*$B$39*$D$39</f>
        <v>0</v>
      </c>
      <c r="CH6" s="91">
        <f t="shared" si="9"/>
        <v>0</v>
      </c>
      <c r="CI6" s="91">
        <f t="shared" si="10"/>
        <v>0</v>
      </c>
      <c r="CJ6" s="91">
        <f t="shared" si="11"/>
        <v>0</v>
      </c>
      <c r="CK6" s="91">
        <f t="shared" si="12"/>
        <v>0</v>
      </c>
      <c r="CL6" s="91">
        <f t="shared" si="13"/>
        <v>0</v>
      </c>
      <c r="CM6" s="91">
        <f t="shared" si="14"/>
        <v>0</v>
      </c>
      <c r="CO6" s="210"/>
      <c r="CP6" s="90">
        <v>2026</v>
      </c>
      <c r="CQ6" s="93"/>
      <c r="CR6" s="93"/>
      <c r="CS6" s="93"/>
      <c r="CT6" s="93"/>
      <c r="CU6" s="93"/>
      <c r="CV6" s="93"/>
      <c r="CW6" s="93"/>
      <c r="CX6" s="93"/>
      <c r="CZ6" s="210"/>
      <c r="DA6" s="90">
        <v>2026</v>
      </c>
      <c r="DB6" s="93"/>
      <c r="DC6" s="93"/>
      <c r="DD6" s="93"/>
      <c r="DE6" s="93"/>
      <c r="DF6" s="93"/>
      <c r="DG6" s="93"/>
      <c r="DH6" s="93"/>
      <c r="DI6" s="93"/>
    </row>
    <row r="7" spans="1:113" x14ac:dyDescent="0.15">
      <c r="A7" s="210"/>
      <c r="B7" s="87">
        <v>2027</v>
      </c>
      <c r="C7" s="88">
        <f t="shared" si="15"/>
        <v>0</v>
      </c>
      <c r="D7" s="92">
        <f t="shared" si="16"/>
        <v>0</v>
      </c>
      <c r="E7" s="92">
        <f t="shared" si="17"/>
        <v>0</v>
      </c>
      <c r="F7" s="92">
        <f t="shared" si="18"/>
        <v>0</v>
      </c>
      <c r="H7" s="210"/>
      <c r="I7" s="90">
        <v>2027</v>
      </c>
      <c r="J7" s="93"/>
      <c r="K7" s="93"/>
      <c r="L7" s="93"/>
      <c r="M7" s="93"/>
      <c r="N7" s="93"/>
      <c r="O7" s="93"/>
      <c r="P7" s="93"/>
      <c r="Q7" s="93"/>
      <c r="R7" s="93"/>
      <c r="S7" s="93"/>
      <c r="U7" s="210"/>
      <c r="V7" s="90">
        <v>2027</v>
      </c>
      <c r="W7" s="93"/>
      <c r="X7" s="93"/>
      <c r="Y7" s="93"/>
      <c r="Z7" s="93"/>
      <c r="AA7" s="93"/>
      <c r="AB7" s="93"/>
      <c r="AC7" s="93"/>
      <c r="AD7" s="93"/>
      <c r="AE7" s="93"/>
      <c r="AF7" s="93"/>
      <c r="AH7" s="210"/>
      <c r="AI7" s="90">
        <v>2027</v>
      </c>
      <c r="AJ7" s="91">
        <f t="shared" ref="AJ7:AJ15" si="39">IFERROR(IF(J7&gt;0,MAX(AW$5:AW$34)*(1-MAX(W$5:W$34)),0)/MAX(J$5:J$34), 0)</f>
        <v>0</v>
      </c>
      <c r="AK7" s="91">
        <f t="shared" si="19"/>
        <v>0</v>
      </c>
      <c r="AL7" s="91">
        <f t="shared" si="20"/>
        <v>0</v>
      </c>
      <c r="AM7" s="91">
        <f t="shared" si="21"/>
        <v>0</v>
      </c>
      <c r="AN7" s="91">
        <f t="shared" si="22"/>
        <v>0</v>
      </c>
      <c r="AO7" s="91">
        <f t="shared" si="23"/>
        <v>0</v>
      </c>
      <c r="AP7" s="91">
        <f t="shared" si="24"/>
        <v>0</v>
      </c>
      <c r="AQ7" s="91">
        <f t="shared" si="25"/>
        <v>0</v>
      </c>
      <c r="AR7" s="91">
        <f t="shared" si="26"/>
        <v>0</v>
      </c>
      <c r="AS7" s="91">
        <f t="shared" si="27"/>
        <v>0</v>
      </c>
      <c r="AU7" s="210"/>
      <c r="AV7" s="90">
        <v>2027</v>
      </c>
      <c r="AW7" s="91" cm="1">
        <f t="array" ref="AW7">IF(COUNTA(J$5:J$34)=0,0,IF(J7=MAX(J$5:J$34),_xlfn._xlws.FILTER($D$5:$D$34,J$5:J$34=MAX(J$5:J$34),0),0))</f>
        <v>0</v>
      </c>
      <c r="AX7" s="91" cm="1">
        <f t="array" ref="AX7">IF(COUNTA(K$5:K$34)=0,0,IF(K7=MAX(K$5:K$34),_xlfn._xlws.FILTER($D$5:$D$34,K$5:K$34=MAX(K$5:K$34),0),0))</f>
        <v>0</v>
      </c>
      <c r="AY7" s="91" cm="1">
        <f t="array" ref="AY7">IF(COUNTA(L$5:L$34)=0,0,IF(L7=MAX(L$5:L$34),_xlfn._xlws.FILTER($D$5:$D$34,L$5:L$34=MAX(L$5:L$34),0),0))</f>
        <v>0</v>
      </c>
      <c r="AZ7" s="91" cm="1">
        <f t="array" ref="AZ7">IF(COUNTA(M$5:M$34)=0,0,IF(M7=MAX(M$5:M$34),_xlfn._xlws.FILTER($D$5:$D$34,M$5:M$34=MAX(M$5:M$34),0),0))</f>
        <v>0</v>
      </c>
      <c r="BA7" s="91" cm="1">
        <f t="array" ref="BA7">IF(COUNTA(N$5:N$34)=0,0,IF(N7=MAX(N$5:N$34),_xlfn._xlws.FILTER($D$5:$D$34,N$5:N$34=MAX(N$5:N$34),0),0))</f>
        <v>0</v>
      </c>
      <c r="BB7" s="91" cm="1">
        <f t="array" ref="BB7">IF(COUNTA(O$5:O$34)=0,0,IF(O7=MAX(O$5:O$34),_xlfn._xlws.FILTER($D$5:$D$34,O$5:O$34=MAX(O$5:O$34),0),0))</f>
        <v>0</v>
      </c>
      <c r="BC7" s="91" cm="1">
        <f t="array" ref="BC7">IF(COUNTA(P$5:P$34)=0,0,IF(P7=MAX(P$5:P$34),_xlfn._xlws.FILTER($D$5:$D$34,P$5:P$34=MAX(P$5:P$34),0),0))</f>
        <v>0</v>
      </c>
      <c r="BD7" s="91" cm="1">
        <f t="array" ref="BD7">IF(COUNTA(Q$5:Q$34)=0,0,IF(Q7=MAX(Q$5:Q$34),_xlfn._xlws.FILTER($D$5:$D$34,Q$5:Q$34=MAX(Q$5:Q$34),0),0))</f>
        <v>0</v>
      </c>
      <c r="BE7" s="91" cm="1">
        <f t="array" ref="BE7">IF(COUNTA(R$5:R$34)=0,0,IF(R7=MAX(R$5:R$34),_xlfn._xlws.FILTER($D$5:$D$34,R$5:R$34=MAX(R$5:R$34),0),0))</f>
        <v>0</v>
      </c>
      <c r="BF7" s="91" cm="1">
        <f t="array" ref="BF7">IF(COUNTA(S$5:S$34)=0,0,IF(S7=MAX(S$5:S$34),_xlfn._xlws.FILTER($D$5:$D$34,S$5:S$34=MAX(S$5:S$34),0),0))</f>
        <v>0</v>
      </c>
      <c r="BH7" s="210"/>
      <c r="BI7" s="90">
        <v>2027</v>
      </c>
      <c r="BJ7" s="91">
        <f t="shared" si="28"/>
        <v>0</v>
      </c>
      <c r="BK7" s="91">
        <f t="shared" si="29"/>
        <v>0</v>
      </c>
      <c r="BL7" s="91">
        <f t="shared" si="30"/>
        <v>0</v>
      </c>
      <c r="BM7" s="91">
        <f t="shared" si="31"/>
        <v>0</v>
      </c>
      <c r="BN7" s="91">
        <f t="shared" si="32"/>
        <v>0</v>
      </c>
      <c r="BO7" s="91">
        <f t="shared" si="33"/>
        <v>0</v>
      </c>
      <c r="BP7" s="91">
        <f t="shared" si="34"/>
        <v>0</v>
      </c>
      <c r="BQ7" s="91">
        <f t="shared" si="35"/>
        <v>0</v>
      </c>
      <c r="BS7" s="210"/>
      <c r="BT7" s="90">
        <v>2027</v>
      </c>
      <c r="BU7" s="91">
        <f t="shared" si="36"/>
        <v>0</v>
      </c>
      <c r="BV7" s="91">
        <f t="shared" si="2"/>
        <v>0</v>
      </c>
      <c r="BW7" s="91">
        <f t="shared" si="3"/>
        <v>0</v>
      </c>
      <c r="BX7" s="91">
        <f t="shared" si="4"/>
        <v>0</v>
      </c>
      <c r="BY7" s="91">
        <f t="shared" si="5"/>
        <v>0</v>
      </c>
      <c r="BZ7" s="91">
        <f t="shared" si="6"/>
        <v>0</v>
      </c>
      <c r="CA7" s="91">
        <f t="shared" si="7"/>
        <v>0</v>
      </c>
      <c r="CB7" s="91">
        <f t="shared" si="8"/>
        <v>0</v>
      </c>
      <c r="CD7" s="210"/>
      <c r="CE7" s="90">
        <v>2027</v>
      </c>
      <c r="CF7" s="91">
        <f t="shared" si="37"/>
        <v>0</v>
      </c>
      <c r="CG7" s="91">
        <f t="shared" si="38"/>
        <v>0</v>
      </c>
      <c r="CH7" s="91">
        <f t="shared" si="9"/>
        <v>0</v>
      </c>
      <c r="CI7" s="91">
        <f t="shared" si="10"/>
        <v>0</v>
      </c>
      <c r="CJ7" s="91">
        <f t="shared" si="11"/>
        <v>0</v>
      </c>
      <c r="CK7" s="91">
        <f t="shared" si="12"/>
        <v>0</v>
      </c>
      <c r="CL7" s="91">
        <f t="shared" si="13"/>
        <v>0</v>
      </c>
      <c r="CM7" s="91">
        <f t="shared" si="14"/>
        <v>0</v>
      </c>
      <c r="CO7" s="210"/>
      <c r="CP7" s="90">
        <v>2027</v>
      </c>
      <c r="CQ7" s="93"/>
      <c r="CR7" s="93"/>
      <c r="CS7" s="93"/>
      <c r="CT7" s="93"/>
      <c r="CU7" s="93"/>
      <c r="CV7" s="93"/>
      <c r="CW7" s="93"/>
      <c r="CX7" s="93"/>
      <c r="CZ7" s="210"/>
      <c r="DA7" s="90">
        <v>2027</v>
      </c>
      <c r="DB7" s="93"/>
      <c r="DC7" s="93"/>
      <c r="DD7" s="93"/>
      <c r="DE7" s="93"/>
      <c r="DF7" s="93"/>
      <c r="DG7" s="93"/>
      <c r="DH7" s="93"/>
      <c r="DI7" s="93"/>
    </row>
    <row r="8" spans="1:113" x14ac:dyDescent="0.15">
      <c r="A8" s="210"/>
      <c r="B8" s="87">
        <v>2028</v>
      </c>
      <c r="C8" s="88">
        <f t="shared" si="15"/>
        <v>0</v>
      </c>
      <c r="D8" s="92">
        <f t="shared" si="16"/>
        <v>0</v>
      </c>
      <c r="E8" s="92">
        <f t="shared" si="17"/>
        <v>0</v>
      </c>
      <c r="F8" s="92">
        <f t="shared" si="18"/>
        <v>0</v>
      </c>
      <c r="H8" s="210"/>
      <c r="I8" s="90">
        <v>2028</v>
      </c>
      <c r="J8" s="93"/>
      <c r="K8" s="93"/>
      <c r="L8" s="93"/>
      <c r="M8" s="93"/>
      <c r="N8" s="93"/>
      <c r="O8" s="93"/>
      <c r="P8" s="93"/>
      <c r="Q8" s="93"/>
      <c r="R8" s="93"/>
      <c r="S8" s="93"/>
      <c r="U8" s="210"/>
      <c r="V8" s="90">
        <v>2028</v>
      </c>
      <c r="W8" s="93"/>
      <c r="X8" s="93"/>
      <c r="Y8" s="93"/>
      <c r="Z8" s="93"/>
      <c r="AA8" s="93"/>
      <c r="AB8" s="93"/>
      <c r="AC8" s="93"/>
      <c r="AD8" s="93"/>
      <c r="AE8" s="93"/>
      <c r="AF8" s="93"/>
      <c r="AH8" s="210"/>
      <c r="AI8" s="90">
        <v>2028</v>
      </c>
      <c r="AJ8" s="91">
        <f t="shared" si="39"/>
        <v>0</v>
      </c>
      <c r="AK8" s="91">
        <f t="shared" si="19"/>
        <v>0</v>
      </c>
      <c r="AL8" s="91">
        <f t="shared" si="20"/>
        <v>0</v>
      </c>
      <c r="AM8" s="91">
        <f t="shared" si="21"/>
        <v>0</v>
      </c>
      <c r="AN8" s="91">
        <f t="shared" si="22"/>
        <v>0</v>
      </c>
      <c r="AO8" s="91">
        <f t="shared" si="23"/>
        <v>0</v>
      </c>
      <c r="AP8" s="91">
        <f t="shared" si="24"/>
        <v>0</v>
      </c>
      <c r="AQ8" s="91">
        <f t="shared" si="25"/>
        <v>0</v>
      </c>
      <c r="AR8" s="91">
        <f t="shared" si="26"/>
        <v>0</v>
      </c>
      <c r="AS8" s="91">
        <f t="shared" si="27"/>
        <v>0</v>
      </c>
      <c r="AU8" s="210"/>
      <c r="AV8" s="90">
        <v>2028</v>
      </c>
      <c r="AW8" s="91" cm="1">
        <f t="array" ref="AW8">IF(COUNTA(J$5:J$34)=0,0,IF(J8=MAX(J$5:J$34),_xlfn._xlws.FILTER($D$5:$D$34,J$5:J$34=MAX(J$5:J$34),0),0))</f>
        <v>0</v>
      </c>
      <c r="AX8" s="91" cm="1">
        <f t="array" ref="AX8">IF(COUNTA(K$5:K$34)=0,0,IF(K8=MAX(K$5:K$34),_xlfn._xlws.FILTER($D$5:$D$34,K$5:K$34=MAX(K$5:K$34),0),0))</f>
        <v>0</v>
      </c>
      <c r="AY8" s="91" cm="1">
        <f t="array" ref="AY8">IF(COUNTA(L$5:L$34)=0,0,IF(L8=MAX(L$5:L$34),_xlfn._xlws.FILTER($D$5:$D$34,L$5:L$34=MAX(L$5:L$34),0),0))</f>
        <v>0</v>
      </c>
      <c r="AZ8" s="91" cm="1">
        <f t="array" ref="AZ8">IF(COUNTA(M$5:M$34)=0,0,IF(M8=MAX(M$5:M$34),_xlfn._xlws.FILTER($D$5:$D$34,M$5:M$34=MAX(M$5:M$34),0),0))</f>
        <v>0</v>
      </c>
      <c r="BA8" s="91" cm="1">
        <f t="array" ref="BA8">IF(COUNTA(N$5:N$34)=0,0,IF(N8=MAX(N$5:N$34),_xlfn._xlws.FILTER($D$5:$D$34,N$5:N$34=MAX(N$5:N$34),0),0))</f>
        <v>0</v>
      </c>
      <c r="BB8" s="91" cm="1">
        <f t="array" ref="BB8">IF(COUNTA(O$5:O$34)=0,0,IF(O8=MAX(O$5:O$34),_xlfn._xlws.FILTER($D$5:$D$34,O$5:O$34=MAX(O$5:O$34),0),0))</f>
        <v>0</v>
      </c>
      <c r="BC8" s="91" cm="1">
        <f t="array" ref="BC8">IF(COUNTA(P$5:P$34)=0,0,IF(P8=MAX(P$5:P$34),_xlfn._xlws.FILTER($D$5:$D$34,P$5:P$34=MAX(P$5:P$34),0),0))</f>
        <v>0</v>
      </c>
      <c r="BD8" s="91" cm="1">
        <f t="array" ref="BD8">IF(COUNTA(Q$5:Q$34)=0,0,IF(Q8=MAX(Q$5:Q$34),_xlfn._xlws.FILTER($D$5:$D$34,Q$5:Q$34=MAX(Q$5:Q$34),0),0))</f>
        <v>0</v>
      </c>
      <c r="BE8" s="91" cm="1">
        <f t="array" ref="BE8">IF(COUNTA(R$5:R$34)=0,0,IF(R8=MAX(R$5:R$34),_xlfn._xlws.FILTER($D$5:$D$34,R$5:R$34=MAX(R$5:R$34),0),0))</f>
        <v>0</v>
      </c>
      <c r="BF8" s="91" cm="1">
        <f t="array" ref="BF8">IF(COUNTA(S$5:S$34)=0,0,IF(S8=MAX(S$5:S$34),_xlfn._xlws.FILTER($D$5:$D$34,S$5:S$34=MAX(S$5:S$34),0),0))</f>
        <v>0</v>
      </c>
      <c r="BH8" s="210"/>
      <c r="BI8" s="90">
        <v>2028</v>
      </c>
      <c r="BJ8" s="91">
        <f t="shared" si="28"/>
        <v>0</v>
      </c>
      <c r="BK8" s="91">
        <f t="shared" si="29"/>
        <v>0</v>
      </c>
      <c r="BL8" s="91">
        <f t="shared" si="30"/>
        <v>0</v>
      </c>
      <c r="BM8" s="91">
        <f t="shared" si="31"/>
        <v>0</v>
      </c>
      <c r="BN8" s="91">
        <f t="shared" si="32"/>
        <v>0</v>
      </c>
      <c r="BO8" s="91">
        <f t="shared" si="33"/>
        <v>0</v>
      </c>
      <c r="BP8" s="91">
        <f t="shared" si="34"/>
        <v>0</v>
      </c>
      <c r="BQ8" s="91">
        <f t="shared" si="35"/>
        <v>0</v>
      </c>
      <c r="BS8" s="210"/>
      <c r="BT8" s="90">
        <v>2028</v>
      </c>
      <c r="BU8" s="91">
        <f t="shared" si="36"/>
        <v>0</v>
      </c>
      <c r="BV8" s="91">
        <f t="shared" si="2"/>
        <v>0</v>
      </c>
      <c r="BW8" s="91">
        <f t="shared" si="3"/>
        <v>0</v>
      </c>
      <c r="BX8" s="91">
        <f t="shared" si="4"/>
        <v>0</v>
      </c>
      <c r="BY8" s="91">
        <f t="shared" si="5"/>
        <v>0</v>
      </c>
      <c r="BZ8" s="91">
        <f t="shared" si="6"/>
        <v>0</v>
      </c>
      <c r="CA8" s="91">
        <f t="shared" si="7"/>
        <v>0</v>
      </c>
      <c r="CB8" s="91">
        <f t="shared" si="8"/>
        <v>0</v>
      </c>
      <c r="CD8" s="210"/>
      <c r="CE8" s="90">
        <v>2028</v>
      </c>
      <c r="CF8" s="91">
        <f t="shared" si="37"/>
        <v>0</v>
      </c>
      <c r="CG8" s="91">
        <f t="shared" si="38"/>
        <v>0</v>
      </c>
      <c r="CH8" s="91">
        <f t="shared" si="9"/>
        <v>0</v>
      </c>
      <c r="CI8" s="91">
        <f t="shared" si="10"/>
        <v>0</v>
      </c>
      <c r="CJ8" s="91">
        <f t="shared" si="11"/>
        <v>0</v>
      </c>
      <c r="CK8" s="91">
        <f t="shared" si="12"/>
        <v>0</v>
      </c>
      <c r="CL8" s="91">
        <f t="shared" si="13"/>
        <v>0</v>
      </c>
      <c r="CM8" s="91">
        <f t="shared" si="14"/>
        <v>0</v>
      </c>
      <c r="CO8" s="210"/>
      <c r="CP8" s="90">
        <v>2028</v>
      </c>
      <c r="CQ8" s="93"/>
      <c r="CR8" s="93"/>
      <c r="CS8" s="93"/>
      <c r="CT8" s="93"/>
      <c r="CU8" s="93"/>
      <c r="CV8" s="93"/>
      <c r="CW8" s="93"/>
      <c r="CX8" s="93"/>
      <c r="CZ8" s="210"/>
      <c r="DA8" s="90">
        <v>2028</v>
      </c>
      <c r="DB8" s="93"/>
      <c r="DC8" s="93"/>
      <c r="DD8" s="93"/>
      <c r="DE8" s="93"/>
      <c r="DF8" s="93"/>
      <c r="DG8" s="93"/>
      <c r="DH8" s="93"/>
      <c r="DI8" s="93"/>
    </row>
    <row r="9" spans="1:113" x14ac:dyDescent="0.15">
      <c r="A9" s="210"/>
      <c r="B9" s="87">
        <v>2029</v>
      </c>
      <c r="C9" s="88">
        <f t="shared" si="15"/>
        <v>0</v>
      </c>
      <c r="D9" s="92">
        <f t="shared" si="16"/>
        <v>0</v>
      </c>
      <c r="E9" s="92">
        <f t="shared" si="17"/>
        <v>0</v>
      </c>
      <c r="F9" s="92">
        <f t="shared" si="18"/>
        <v>0</v>
      </c>
      <c r="H9" s="210"/>
      <c r="I9" s="90">
        <v>2029</v>
      </c>
      <c r="J9" s="93"/>
      <c r="K9" s="93"/>
      <c r="L9" s="93"/>
      <c r="M9" s="93"/>
      <c r="N9" s="93"/>
      <c r="O9" s="93"/>
      <c r="P9" s="93"/>
      <c r="Q9" s="93"/>
      <c r="R9" s="93"/>
      <c r="S9" s="93"/>
      <c r="U9" s="210"/>
      <c r="V9" s="90">
        <v>2029</v>
      </c>
      <c r="W9" s="93"/>
      <c r="X9" s="93"/>
      <c r="Y9" s="93"/>
      <c r="Z9" s="93"/>
      <c r="AA9" s="93"/>
      <c r="AB9" s="93"/>
      <c r="AC9" s="93"/>
      <c r="AD9" s="93"/>
      <c r="AE9" s="93"/>
      <c r="AF9" s="93"/>
      <c r="AH9" s="210"/>
      <c r="AI9" s="90">
        <v>2029</v>
      </c>
      <c r="AJ9" s="91">
        <f t="shared" si="39"/>
        <v>0</v>
      </c>
      <c r="AK9" s="91">
        <f t="shared" si="19"/>
        <v>0</v>
      </c>
      <c r="AL9" s="91">
        <f t="shared" si="20"/>
        <v>0</v>
      </c>
      <c r="AM9" s="91">
        <f t="shared" si="21"/>
        <v>0</v>
      </c>
      <c r="AN9" s="91">
        <f t="shared" si="22"/>
        <v>0</v>
      </c>
      <c r="AO9" s="91">
        <f t="shared" si="23"/>
        <v>0</v>
      </c>
      <c r="AP9" s="91">
        <f t="shared" si="24"/>
        <v>0</v>
      </c>
      <c r="AQ9" s="91">
        <f t="shared" si="25"/>
        <v>0</v>
      </c>
      <c r="AR9" s="91">
        <f t="shared" si="26"/>
        <v>0</v>
      </c>
      <c r="AS9" s="91">
        <f t="shared" si="27"/>
        <v>0</v>
      </c>
      <c r="AU9" s="210"/>
      <c r="AV9" s="90">
        <v>2029</v>
      </c>
      <c r="AW9" s="91" cm="1">
        <f t="array" ref="AW9">IF(COUNTA(J$5:J$34)=0,0,IF(J9=MAX(J$5:J$34),_xlfn._xlws.FILTER($D$5:$D$34,J$5:J$34=MAX(J$5:J$34),0),0))</f>
        <v>0</v>
      </c>
      <c r="AX9" s="91" cm="1">
        <f t="array" ref="AX9">IF(COUNTA(K$5:K$34)=0,0,IF(K9=MAX(K$5:K$34),_xlfn._xlws.FILTER($D$5:$D$34,K$5:K$34=MAX(K$5:K$34),0),0))</f>
        <v>0</v>
      </c>
      <c r="AY9" s="91" cm="1">
        <f t="array" ref="AY9">IF(COUNTA(L$5:L$34)=0,0,IF(L9=MAX(L$5:L$34),_xlfn._xlws.FILTER($D$5:$D$34,L$5:L$34=MAX(L$5:L$34),0),0))</f>
        <v>0</v>
      </c>
      <c r="AZ9" s="91" cm="1">
        <f t="array" ref="AZ9">IF(COUNTA(M$5:M$34)=0,0,IF(M9=MAX(M$5:M$34),_xlfn._xlws.FILTER($D$5:$D$34,M$5:M$34=MAX(M$5:M$34),0),0))</f>
        <v>0</v>
      </c>
      <c r="BA9" s="91" cm="1">
        <f t="array" ref="BA9">IF(COUNTA(N$5:N$34)=0,0,IF(N9=MAX(N$5:N$34),_xlfn._xlws.FILTER($D$5:$D$34,N$5:N$34=MAX(N$5:N$34),0),0))</f>
        <v>0</v>
      </c>
      <c r="BB9" s="91" cm="1">
        <f t="array" ref="BB9">IF(COUNTA(O$5:O$34)=0,0,IF(O9=MAX(O$5:O$34),_xlfn._xlws.FILTER($D$5:$D$34,O$5:O$34=MAX(O$5:O$34),0),0))</f>
        <v>0</v>
      </c>
      <c r="BC9" s="91" cm="1">
        <f t="array" ref="BC9">IF(COUNTA(P$5:P$34)=0,0,IF(P9=MAX(P$5:P$34),_xlfn._xlws.FILTER($D$5:$D$34,P$5:P$34=MAX(P$5:P$34),0),0))</f>
        <v>0</v>
      </c>
      <c r="BD9" s="91" cm="1">
        <f t="array" ref="BD9">IF(COUNTA(Q$5:Q$34)=0,0,IF(Q9=MAX(Q$5:Q$34),_xlfn._xlws.FILTER($D$5:$D$34,Q$5:Q$34=MAX(Q$5:Q$34),0),0))</f>
        <v>0</v>
      </c>
      <c r="BE9" s="91" cm="1">
        <f t="array" ref="BE9">IF(COUNTA(R$5:R$34)=0,0,IF(R9=MAX(R$5:R$34),_xlfn._xlws.FILTER($D$5:$D$34,R$5:R$34=MAX(R$5:R$34),0),0))</f>
        <v>0</v>
      </c>
      <c r="BF9" s="91" cm="1">
        <f t="array" ref="BF9">IF(COUNTA(S$5:S$34)=0,0,IF(S9=MAX(S$5:S$34),_xlfn._xlws.FILTER($D$5:$D$34,S$5:S$34=MAX(S$5:S$34),0),0))</f>
        <v>0</v>
      </c>
      <c r="BH9" s="210"/>
      <c r="BI9" s="90">
        <v>2029</v>
      </c>
      <c r="BJ9" s="91">
        <f t="shared" si="28"/>
        <v>0</v>
      </c>
      <c r="BK9" s="91">
        <f t="shared" si="29"/>
        <v>0</v>
      </c>
      <c r="BL9" s="91">
        <f t="shared" si="30"/>
        <v>0</v>
      </c>
      <c r="BM9" s="91">
        <f t="shared" si="31"/>
        <v>0</v>
      </c>
      <c r="BN9" s="91">
        <f t="shared" si="32"/>
        <v>0</v>
      </c>
      <c r="BO9" s="91">
        <f t="shared" si="33"/>
        <v>0</v>
      </c>
      <c r="BP9" s="91">
        <f t="shared" si="34"/>
        <v>0</v>
      </c>
      <c r="BQ9" s="91">
        <f t="shared" si="35"/>
        <v>0</v>
      </c>
      <c r="BS9" s="210"/>
      <c r="BT9" s="90">
        <v>2029</v>
      </c>
      <c r="BU9" s="91">
        <f t="shared" si="36"/>
        <v>0</v>
      </c>
      <c r="BV9" s="91">
        <f t="shared" si="2"/>
        <v>0</v>
      </c>
      <c r="BW9" s="91">
        <f t="shared" si="3"/>
        <v>0</v>
      </c>
      <c r="BX9" s="91">
        <f t="shared" si="4"/>
        <v>0</v>
      </c>
      <c r="BY9" s="91">
        <f t="shared" si="5"/>
        <v>0</v>
      </c>
      <c r="BZ9" s="91">
        <f t="shared" si="6"/>
        <v>0</v>
      </c>
      <c r="CA9" s="91">
        <f t="shared" si="7"/>
        <v>0</v>
      </c>
      <c r="CB9" s="91">
        <f t="shared" si="8"/>
        <v>0</v>
      </c>
      <c r="CD9" s="210"/>
      <c r="CE9" s="90">
        <v>2029</v>
      </c>
      <c r="CF9" s="91">
        <f t="shared" si="37"/>
        <v>0</v>
      </c>
      <c r="CG9" s="91">
        <f t="shared" si="38"/>
        <v>0</v>
      </c>
      <c r="CH9" s="91">
        <f t="shared" si="9"/>
        <v>0</v>
      </c>
      <c r="CI9" s="91">
        <f t="shared" si="10"/>
        <v>0</v>
      </c>
      <c r="CJ9" s="91">
        <f t="shared" si="11"/>
        <v>0</v>
      </c>
      <c r="CK9" s="91">
        <f t="shared" si="12"/>
        <v>0</v>
      </c>
      <c r="CL9" s="91">
        <f t="shared" si="13"/>
        <v>0</v>
      </c>
      <c r="CM9" s="91">
        <f t="shared" si="14"/>
        <v>0</v>
      </c>
      <c r="CO9" s="210"/>
      <c r="CP9" s="90">
        <v>2029</v>
      </c>
      <c r="CQ9" s="93"/>
      <c r="CR9" s="93"/>
      <c r="CS9" s="93"/>
      <c r="CT9" s="93"/>
      <c r="CU9" s="93"/>
      <c r="CV9" s="93"/>
      <c r="CW9" s="93"/>
      <c r="CX9" s="93"/>
      <c r="CZ9" s="210"/>
      <c r="DA9" s="90">
        <v>2029</v>
      </c>
      <c r="DB9" s="93"/>
      <c r="DC9" s="93"/>
      <c r="DD9" s="93"/>
      <c r="DE9" s="93"/>
      <c r="DF9" s="93"/>
      <c r="DG9" s="93"/>
      <c r="DH9" s="93"/>
      <c r="DI9" s="93"/>
    </row>
    <row r="10" spans="1:113" x14ac:dyDescent="0.15">
      <c r="A10" s="210"/>
      <c r="B10" s="87">
        <v>2030</v>
      </c>
      <c r="C10" s="88">
        <f t="shared" si="15"/>
        <v>0</v>
      </c>
      <c r="D10" s="92">
        <f t="shared" si="16"/>
        <v>0</v>
      </c>
      <c r="E10" s="92">
        <f t="shared" si="17"/>
        <v>0</v>
      </c>
      <c r="F10" s="92">
        <f t="shared" si="18"/>
        <v>0</v>
      </c>
      <c r="H10" s="210"/>
      <c r="I10" s="90">
        <v>2030</v>
      </c>
      <c r="J10" s="93"/>
      <c r="K10" s="93"/>
      <c r="L10" s="93"/>
      <c r="M10" s="93"/>
      <c r="N10" s="93"/>
      <c r="O10" s="93"/>
      <c r="P10" s="93"/>
      <c r="Q10" s="93"/>
      <c r="R10" s="93"/>
      <c r="S10" s="93"/>
      <c r="U10" s="210"/>
      <c r="V10" s="90">
        <v>2030</v>
      </c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H10" s="210"/>
      <c r="AI10" s="90">
        <v>2030</v>
      </c>
      <c r="AJ10" s="91">
        <f t="shared" si="39"/>
        <v>0</v>
      </c>
      <c r="AK10" s="91">
        <f t="shared" si="19"/>
        <v>0</v>
      </c>
      <c r="AL10" s="91">
        <f t="shared" si="20"/>
        <v>0</v>
      </c>
      <c r="AM10" s="91">
        <f t="shared" si="21"/>
        <v>0</v>
      </c>
      <c r="AN10" s="91">
        <f t="shared" si="22"/>
        <v>0</v>
      </c>
      <c r="AO10" s="91">
        <f t="shared" si="23"/>
        <v>0</v>
      </c>
      <c r="AP10" s="91">
        <f t="shared" si="24"/>
        <v>0</v>
      </c>
      <c r="AQ10" s="91">
        <f t="shared" si="25"/>
        <v>0</v>
      </c>
      <c r="AR10" s="91">
        <f t="shared" si="26"/>
        <v>0</v>
      </c>
      <c r="AS10" s="91">
        <f t="shared" si="27"/>
        <v>0</v>
      </c>
      <c r="AU10" s="210"/>
      <c r="AV10" s="90">
        <v>2030</v>
      </c>
      <c r="AW10" s="91" cm="1">
        <f t="array" ref="AW10">IF(COUNTA(J$5:J$34)=0,0,IF(J10=MAX(J$5:J$34),_xlfn._xlws.FILTER($D$5:$D$34,J$5:J$34=MAX(J$5:J$34),0),0))</f>
        <v>0</v>
      </c>
      <c r="AX10" s="91" cm="1">
        <f t="array" ref="AX10">IF(COUNTA(K$5:K$34)=0,0,IF(K10=MAX(K$5:K$34),_xlfn._xlws.FILTER($D$5:$D$34,K$5:K$34=MAX(K$5:K$34),0),0))</f>
        <v>0</v>
      </c>
      <c r="AY10" s="91" cm="1">
        <f t="array" ref="AY10">IF(COUNTA(L$5:L$34)=0,0,IF(L10=MAX(L$5:L$34),_xlfn._xlws.FILTER($D$5:$D$34,L$5:L$34=MAX(L$5:L$34),0),0))</f>
        <v>0</v>
      </c>
      <c r="AZ10" s="91" cm="1">
        <f t="array" ref="AZ10">IF(COUNTA(M$5:M$34)=0,0,IF(M10=MAX(M$5:M$34),_xlfn._xlws.FILTER($D$5:$D$34,M$5:M$34=MAX(M$5:M$34),0),0))</f>
        <v>0</v>
      </c>
      <c r="BA10" s="91" cm="1">
        <f t="array" ref="BA10">IF(COUNTA(N$5:N$34)=0,0,IF(N10=MAX(N$5:N$34),_xlfn._xlws.FILTER($D$5:$D$34,N$5:N$34=MAX(N$5:N$34),0),0))</f>
        <v>0</v>
      </c>
      <c r="BB10" s="91" cm="1">
        <f t="array" ref="BB10">IF(COUNTA(O$5:O$34)=0,0,IF(O10=MAX(O$5:O$34),_xlfn._xlws.FILTER($D$5:$D$34,O$5:O$34=MAX(O$5:O$34),0),0))</f>
        <v>0</v>
      </c>
      <c r="BC10" s="91" cm="1">
        <f t="array" ref="BC10">IF(COUNTA(P$5:P$34)=0,0,IF(P10=MAX(P$5:P$34),_xlfn._xlws.FILTER($D$5:$D$34,P$5:P$34=MAX(P$5:P$34),0),0))</f>
        <v>0</v>
      </c>
      <c r="BD10" s="91" cm="1">
        <f t="array" ref="BD10">IF(COUNTA(Q$5:Q$34)=0,0,IF(Q10=MAX(Q$5:Q$34),_xlfn._xlws.FILTER($D$5:$D$34,Q$5:Q$34=MAX(Q$5:Q$34),0),0))</f>
        <v>0</v>
      </c>
      <c r="BE10" s="91" cm="1">
        <f t="array" ref="BE10">IF(COUNTA(R$5:R$34)=0,0,IF(R10=MAX(R$5:R$34),_xlfn._xlws.FILTER($D$5:$D$34,R$5:R$34=MAX(R$5:R$34),0),0))</f>
        <v>0</v>
      </c>
      <c r="BF10" s="91" cm="1">
        <f t="array" ref="BF10">IF(COUNTA(S$5:S$34)=0,0,IF(S10=MAX(S$5:S$34),_xlfn._xlws.FILTER($D$5:$D$34,S$5:S$34=MAX(S$5:S$34),0),0))</f>
        <v>0</v>
      </c>
      <c r="BH10" s="210"/>
      <c r="BI10" s="90">
        <v>2030</v>
      </c>
      <c r="BJ10" s="91">
        <f t="shared" si="28"/>
        <v>0</v>
      </c>
      <c r="BK10" s="91">
        <f t="shared" si="29"/>
        <v>0</v>
      </c>
      <c r="BL10" s="91">
        <f t="shared" si="30"/>
        <v>0</v>
      </c>
      <c r="BM10" s="91">
        <f t="shared" si="31"/>
        <v>0</v>
      </c>
      <c r="BN10" s="91">
        <f t="shared" si="32"/>
        <v>0</v>
      </c>
      <c r="BO10" s="91">
        <f t="shared" si="33"/>
        <v>0</v>
      </c>
      <c r="BP10" s="91">
        <f t="shared" si="34"/>
        <v>0</v>
      </c>
      <c r="BQ10" s="91">
        <f t="shared" si="35"/>
        <v>0</v>
      </c>
      <c r="BS10" s="210"/>
      <c r="BT10" s="90">
        <v>2030</v>
      </c>
      <c r="BU10" s="91">
        <f t="shared" si="36"/>
        <v>0</v>
      </c>
      <c r="BV10" s="91">
        <f t="shared" si="2"/>
        <v>0</v>
      </c>
      <c r="BW10" s="91">
        <f t="shared" si="3"/>
        <v>0</v>
      </c>
      <c r="BX10" s="91">
        <f t="shared" si="4"/>
        <v>0</v>
      </c>
      <c r="BY10" s="91">
        <f t="shared" si="5"/>
        <v>0</v>
      </c>
      <c r="BZ10" s="91">
        <f t="shared" si="6"/>
        <v>0</v>
      </c>
      <c r="CA10" s="91">
        <f t="shared" si="7"/>
        <v>0</v>
      </c>
      <c r="CB10" s="91">
        <f t="shared" si="8"/>
        <v>0</v>
      </c>
      <c r="CD10" s="210"/>
      <c r="CE10" s="90">
        <v>2030</v>
      </c>
      <c r="CF10" s="91">
        <f t="shared" si="37"/>
        <v>0</v>
      </c>
      <c r="CG10" s="91">
        <f t="shared" si="38"/>
        <v>0</v>
      </c>
      <c r="CH10" s="91">
        <f t="shared" si="9"/>
        <v>0</v>
      </c>
      <c r="CI10" s="91">
        <f t="shared" si="10"/>
        <v>0</v>
      </c>
      <c r="CJ10" s="91">
        <f t="shared" si="11"/>
        <v>0</v>
      </c>
      <c r="CK10" s="91">
        <f t="shared" si="12"/>
        <v>0</v>
      </c>
      <c r="CL10" s="91">
        <f t="shared" si="13"/>
        <v>0</v>
      </c>
      <c r="CM10" s="91">
        <f t="shared" si="14"/>
        <v>0</v>
      </c>
      <c r="CO10" s="210"/>
      <c r="CP10" s="90">
        <v>2030</v>
      </c>
      <c r="CQ10" s="93"/>
      <c r="CR10" s="93"/>
      <c r="CS10" s="93"/>
      <c r="CT10" s="93"/>
      <c r="CU10" s="93"/>
      <c r="CV10" s="93"/>
      <c r="CW10" s="93"/>
      <c r="CX10" s="93"/>
      <c r="CZ10" s="210"/>
      <c r="DA10" s="90">
        <v>2030</v>
      </c>
      <c r="DB10" s="93"/>
      <c r="DC10" s="93"/>
      <c r="DD10" s="93"/>
      <c r="DE10" s="93"/>
      <c r="DF10" s="93"/>
      <c r="DG10" s="93"/>
      <c r="DH10" s="93"/>
      <c r="DI10" s="93"/>
    </row>
    <row r="11" spans="1:113" x14ac:dyDescent="0.15">
      <c r="A11" s="210"/>
      <c r="B11" s="87">
        <v>2031</v>
      </c>
      <c r="C11" s="88">
        <f t="shared" si="15"/>
        <v>0</v>
      </c>
      <c r="D11" s="92">
        <f t="shared" si="16"/>
        <v>0</v>
      </c>
      <c r="E11" s="92">
        <f t="shared" si="17"/>
        <v>0</v>
      </c>
      <c r="F11" s="92">
        <f t="shared" si="18"/>
        <v>0</v>
      </c>
      <c r="H11" s="210"/>
      <c r="I11" s="90">
        <v>2031</v>
      </c>
      <c r="J11" s="93"/>
      <c r="K11" s="93"/>
      <c r="L11" s="93"/>
      <c r="M11" s="93"/>
      <c r="N11" s="93"/>
      <c r="O11" s="93"/>
      <c r="P11" s="93"/>
      <c r="Q11" s="93"/>
      <c r="R11" s="93"/>
      <c r="S11" s="93"/>
      <c r="U11" s="210"/>
      <c r="V11" s="90">
        <v>2031</v>
      </c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H11" s="210"/>
      <c r="AI11" s="90">
        <v>2031</v>
      </c>
      <c r="AJ11" s="91">
        <f t="shared" si="39"/>
        <v>0</v>
      </c>
      <c r="AK11" s="91">
        <f t="shared" si="19"/>
        <v>0</v>
      </c>
      <c r="AL11" s="91">
        <f t="shared" si="20"/>
        <v>0</v>
      </c>
      <c r="AM11" s="91">
        <f t="shared" si="21"/>
        <v>0</v>
      </c>
      <c r="AN11" s="91">
        <f t="shared" si="22"/>
        <v>0</v>
      </c>
      <c r="AO11" s="91">
        <f t="shared" si="23"/>
        <v>0</v>
      </c>
      <c r="AP11" s="91">
        <f t="shared" si="24"/>
        <v>0</v>
      </c>
      <c r="AQ11" s="91">
        <f t="shared" si="25"/>
        <v>0</v>
      </c>
      <c r="AR11" s="91">
        <f t="shared" si="26"/>
        <v>0</v>
      </c>
      <c r="AS11" s="91">
        <f t="shared" si="27"/>
        <v>0</v>
      </c>
      <c r="AU11" s="210"/>
      <c r="AV11" s="90">
        <v>2031</v>
      </c>
      <c r="AW11" s="91" cm="1">
        <f t="array" ref="AW11">IF(COUNTA(J$5:J$34)=0,0,IF(J11=MAX(J$5:J$34),_xlfn._xlws.FILTER($D$5:$D$34,J$5:J$34=MAX(J$5:J$34),0),0))</f>
        <v>0</v>
      </c>
      <c r="AX11" s="91" cm="1">
        <f t="array" ref="AX11">IF(COUNTA(K$5:K$34)=0,0,IF(K11=MAX(K$5:K$34),_xlfn._xlws.FILTER($D$5:$D$34,K$5:K$34=MAX(K$5:K$34),0),0))</f>
        <v>0</v>
      </c>
      <c r="AY11" s="91" cm="1">
        <f t="array" ref="AY11">IF(COUNTA(L$5:L$34)=0,0,IF(L11=MAX(L$5:L$34),_xlfn._xlws.FILTER($D$5:$D$34,L$5:L$34=MAX(L$5:L$34),0),0))</f>
        <v>0</v>
      </c>
      <c r="AZ11" s="91" cm="1">
        <f t="array" ref="AZ11">IF(COUNTA(M$5:M$34)=0,0,IF(M11=MAX(M$5:M$34),_xlfn._xlws.FILTER($D$5:$D$34,M$5:M$34=MAX(M$5:M$34),0),0))</f>
        <v>0</v>
      </c>
      <c r="BA11" s="91" cm="1">
        <f t="array" ref="BA11">IF(COUNTA(N$5:N$34)=0,0,IF(N11=MAX(N$5:N$34),_xlfn._xlws.FILTER($D$5:$D$34,N$5:N$34=MAX(N$5:N$34),0),0))</f>
        <v>0</v>
      </c>
      <c r="BB11" s="91" cm="1">
        <f t="array" ref="BB11">IF(COUNTA(O$5:O$34)=0,0,IF(O11=MAX(O$5:O$34),_xlfn._xlws.FILTER($D$5:$D$34,O$5:O$34=MAX(O$5:O$34),0),0))</f>
        <v>0</v>
      </c>
      <c r="BC11" s="91" cm="1">
        <f t="array" ref="BC11">IF(COUNTA(P$5:P$34)=0,0,IF(P11=MAX(P$5:P$34),_xlfn._xlws.FILTER($D$5:$D$34,P$5:P$34=MAX(P$5:P$34),0),0))</f>
        <v>0</v>
      </c>
      <c r="BD11" s="91" cm="1">
        <f t="array" ref="BD11">IF(COUNTA(Q$5:Q$34)=0,0,IF(Q11=MAX(Q$5:Q$34),_xlfn._xlws.FILTER($D$5:$D$34,Q$5:Q$34=MAX(Q$5:Q$34),0),0))</f>
        <v>0</v>
      </c>
      <c r="BE11" s="91" cm="1">
        <f t="array" ref="BE11">IF(COUNTA(R$5:R$34)=0,0,IF(R11=MAX(R$5:R$34),_xlfn._xlws.FILTER($D$5:$D$34,R$5:R$34=MAX(R$5:R$34),0),0))</f>
        <v>0</v>
      </c>
      <c r="BF11" s="91" cm="1">
        <f t="array" ref="BF11">IF(COUNTA(S$5:S$34)=0,0,IF(S11=MAX(S$5:S$34),_xlfn._xlws.FILTER($D$5:$D$34,S$5:S$34=MAX(S$5:S$34),0),0))</f>
        <v>0</v>
      </c>
      <c r="BH11" s="210"/>
      <c r="BI11" s="90">
        <v>2031</v>
      </c>
      <c r="BJ11" s="91">
        <f t="shared" si="28"/>
        <v>0</v>
      </c>
      <c r="BK11" s="91">
        <f t="shared" si="29"/>
        <v>0</v>
      </c>
      <c r="BL11" s="91">
        <f t="shared" si="30"/>
        <v>0</v>
      </c>
      <c r="BM11" s="91">
        <f t="shared" si="31"/>
        <v>0</v>
      </c>
      <c r="BN11" s="91">
        <f t="shared" si="32"/>
        <v>0</v>
      </c>
      <c r="BO11" s="91">
        <f t="shared" si="33"/>
        <v>0</v>
      </c>
      <c r="BP11" s="91">
        <f t="shared" si="34"/>
        <v>0</v>
      </c>
      <c r="BQ11" s="91">
        <f t="shared" si="35"/>
        <v>0</v>
      </c>
      <c r="BS11" s="210"/>
      <c r="BT11" s="90">
        <v>2031</v>
      </c>
      <c r="BU11" s="91">
        <f t="shared" si="36"/>
        <v>0</v>
      </c>
      <c r="BV11" s="91">
        <f t="shared" si="2"/>
        <v>0</v>
      </c>
      <c r="BW11" s="91">
        <f t="shared" si="3"/>
        <v>0</v>
      </c>
      <c r="BX11" s="91">
        <f t="shared" si="4"/>
        <v>0</v>
      </c>
      <c r="BY11" s="91">
        <f t="shared" si="5"/>
        <v>0</v>
      </c>
      <c r="BZ11" s="91">
        <f t="shared" si="6"/>
        <v>0</v>
      </c>
      <c r="CA11" s="91">
        <f t="shared" si="7"/>
        <v>0</v>
      </c>
      <c r="CB11" s="91">
        <f t="shared" si="8"/>
        <v>0</v>
      </c>
      <c r="CD11" s="210"/>
      <c r="CE11" s="90">
        <v>2031</v>
      </c>
      <c r="CF11" s="91">
        <f t="shared" si="37"/>
        <v>0</v>
      </c>
      <c r="CG11" s="91">
        <f t="shared" si="38"/>
        <v>0</v>
      </c>
      <c r="CH11" s="91">
        <f t="shared" si="9"/>
        <v>0</v>
      </c>
      <c r="CI11" s="91">
        <f t="shared" si="10"/>
        <v>0</v>
      </c>
      <c r="CJ11" s="91">
        <f t="shared" si="11"/>
        <v>0</v>
      </c>
      <c r="CK11" s="91">
        <f t="shared" si="12"/>
        <v>0</v>
      </c>
      <c r="CL11" s="91">
        <f t="shared" si="13"/>
        <v>0</v>
      </c>
      <c r="CM11" s="91">
        <f t="shared" si="14"/>
        <v>0</v>
      </c>
      <c r="CO11" s="210"/>
      <c r="CP11" s="90">
        <v>2031</v>
      </c>
      <c r="CQ11" s="93"/>
      <c r="CR11" s="93"/>
      <c r="CS11" s="93"/>
      <c r="CT11" s="93"/>
      <c r="CU11" s="93"/>
      <c r="CV11" s="93"/>
      <c r="CW11" s="93"/>
      <c r="CX11" s="93"/>
      <c r="CZ11" s="210"/>
      <c r="DA11" s="90">
        <v>2031</v>
      </c>
      <c r="DB11" s="93"/>
      <c r="DC11" s="93"/>
      <c r="DD11" s="93"/>
      <c r="DE11" s="93"/>
      <c r="DF11" s="93"/>
      <c r="DG11" s="93"/>
      <c r="DH11" s="93"/>
      <c r="DI11" s="93"/>
    </row>
    <row r="12" spans="1:113" x14ac:dyDescent="0.15">
      <c r="A12" s="210"/>
      <c r="B12" s="87">
        <v>2032</v>
      </c>
      <c r="C12" s="88">
        <f t="shared" si="15"/>
        <v>0</v>
      </c>
      <c r="D12" s="92">
        <f t="shared" si="16"/>
        <v>0</v>
      </c>
      <c r="E12" s="92">
        <f t="shared" si="17"/>
        <v>0</v>
      </c>
      <c r="F12" s="92">
        <f t="shared" si="18"/>
        <v>0</v>
      </c>
      <c r="H12" s="210"/>
      <c r="I12" s="90">
        <v>2032</v>
      </c>
      <c r="J12" s="93"/>
      <c r="K12" s="93"/>
      <c r="L12" s="93"/>
      <c r="M12" s="93"/>
      <c r="N12" s="93"/>
      <c r="O12" s="93"/>
      <c r="P12" s="93"/>
      <c r="Q12" s="93"/>
      <c r="R12" s="93"/>
      <c r="S12" s="93"/>
      <c r="U12" s="210"/>
      <c r="V12" s="90">
        <v>2032</v>
      </c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H12" s="210"/>
      <c r="AI12" s="90">
        <v>2032</v>
      </c>
      <c r="AJ12" s="91">
        <f t="shared" si="39"/>
        <v>0</v>
      </c>
      <c r="AK12" s="91">
        <f t="shared" si="19"/>
        <v>0</v>
      </c>
      <c r="AL12" s="91">
        <f t="shared" si="20"/>
        <v>0</v>
      </c>
      <c r="AM12" s="91">
        <f t="shared" si="21"/>
        <v>0</v>
      </c>
      <c r="AN12" s="91">
        <f t="shared" si="22"/>
        <v>0</v>
      </c>
      <c r="AO12" s="91">
        <f t="shared" si="23"/>
        <v>0</v>
      </c>
      <c r="AP12" s="91">
        <f t="shared" si="24"/>
        <v>0</v>
      </c>
      <c r="AQ12" s="91">
        <f t="shared" si="25"/>
        <v>0</v>
      </c>
      <c r="AR12" s="91">
        <f t="shared" si="26"/>
        <v>0</v>
      </c>
      <c r="AS12" s="91">
        <f>IFERROR(IF(S12&gt;0,MAX(BF$5:BF$34)*(1-MAX(AF$5:AF$34)),0)/MAX(S$5:S$34), 0)</f>
        <v>0</v>
      </c>
      <c r="AU12" s="210"/>
      <c r="AV12" s="90">
        <v>2032</v>
      </c>
      <c r="AW12" s="91" cm="1">
        <f t="array" ref="AW12">IF(COUNTA(J$5:J$34)=0,0,IF(J12=MAX(J$5:J$34),_xlfn._xlws.FILTER($D$5:$D$34,J$5:J$34=MAX(J$5:J$34),0),0))</f>
        <v>0</v>
      </c>
      <c r="AX12" s="91" cm="1">
        <f t="array" ref="AX12">IF(COUNTA(K$5:K$34)=0,0,IF(K12=MAX(K$5:K$34),_xlfn._xlws.FILTER($D$5:$D$34,K$5:K$34=MAX(K$5:K$34),0),0))</f>
        <v>0</v>
      </c>
      <c r="AY12" s="91" cm="1">
        <f t="array" ref="AY12">IF(COUNTA(L$5:L$34)=0,0,IF(L12=MAX(L$5:L$34),_xlfn._xlws.FILTER($D$5:$D$34,L$5:L$34=MAX(L$5:L$34),0),0))</f>
        <v>0</v>
      </c>
      <c r="AZ12" s="91" cm="1">
        <f t="array" ref="AZ12">IF(COUNTA(M$5:M$34)=0,0,IF(M12=MAX(M$5:M$34),_xlfn._xlws.FILTER($D$5:$D$34,M$5:M$34=MAX(M$5:M$34),0),0))</f>
        <v>0</v>
      </c>
      <c r="BA12" s="91" cm="1">
        <f t="array" ref="BA12">IF(COUNTA(N$5:N$34)=0,0,IF(N12=MAX(N$5:N$34),_xlfn._xlws.FILTER($D$5:$D$34,N$5:N$34=MAX(N$5:N$34),0),0))</f>
        <v>0</v>
      </c>
      <c r="BB12" s="91" cm="1">
        <f t="array" ref="BB12">IF(COUNTA(O$5:O$34)=0,0,IF(O12=MAX(O$5:O$34),_xlfn._xlws.FILTER($D$5:$D$34,O$5:O$34=MAX(O$5:O$34),0),0))</f>
        <v>0</v>
      </c>
      <c r="BC12" s="91" cm="1">
        <f t="array" ref="BC12">IF(COUNTA(P$5:P$34)=0,0,IF(P12=MAX(P$5:P$34),_xlfn._xlws.FILTER($D$5:$D$34,P$5:P$34=MAX(P$5:P$34),0),0))</f>
        <v>0</v>
      </c>
      <c r="BD12" s="91" cm="1">
        <f t="array" ref="BD12">IF(COUNTA(Q$5:Q$34)=0,0,IF(Q12=MAX(Q$5:Q$34),_xlfn._xlws.FILTER($D$5:$D$34,Q$5:Q$34=MAX(Q$5:Q$34),0),0))</f>
        <v>0</v>
      </c>
      <c r="BE12" s="91" cm="1">
        <f t="array" ref="BE12">IF(COUNTA(R$5:R$34)=0,0,IF(R12=MAX(R$5:R$34),_xlfn._xlws.FILTER($D$5:$D$34,R$5:R$34=MAX(R$5:R$34),0),0))</f>
        <v>0</v>
      </c>
      <c r="BF12" s="91" cm="1">
        <f t="array" ref="BF12">IF(COUNTA(S$5:S$34)=0,0,IF(S12=MAX(S$5:S$34),_xlfn._xlws.FILTER($D$5:$D$34,S$5:S$34=MAX(S$5:S$34),0),0))</f>
        <v>0</v>
      </c>
      <c r="BH12" s="210"/>
      <c r="BI12" s="90">
        <v>2032</v>
      </c>
      <c r="BJ12" s="91">
        <f t="shared" si="28"/>
        <v>0</v>
      </c>
      <c r="BK12" s="91">
        <f t="shared" si="29"/>
        <v>0</v>
      </c>
      <c r="BL12" s="91">
        <f t="shared" si="30"/>
        <v>0</v>
      </c>
      <c r="BM12" s="91">
        <f t="shared" si="31"/>
        <v>0</v>
      </c>
      <c r="BN12" s="91">
        <f t="shared" si="32"/>
        <v>0</v>
      </c>
      <c r="BO12" s="91">
        <f t="shared" si="33"/>
        <v>0</v>
      </c>
      <c r="BP12" s="91">
        <f t="shared" si="34"/>
        <v>0</v>
      </c>
      <c r="BQ12" s="91">
        <f t="shared" si="35"/>
        <v>0</v>
      </c>
      <c r="BS12" s="210"/>
      <c r="BT12" s="90">
        <v>2032</v>
      </c>
      <c r="BU12" s="91">
        <f t="shared" si="36"/>
        <v>0</v>
      </c>
      <c r="BV12" s="91">
        <f t="shared" si="2"/>
        <v>0</v>
      </c>
      <c r="BW12" s="91">
        <f t="shared" si="3"/>
        <v>0</v>
      </c>
      <c r="BX12" s="91">
        <f t="shared" si="4"/>
        <v>0</v>
      </c>
      <c r="BY12" s="91">
        <f t="shared" si="5"/>
        <v>0</v>
      </c>
      <c r="BZ12" s="91">
        <f t="shared" si="6"/>
        <v>0</v>
      </c>
      <c r="CA12" s="91">
        <f t="shared" si="7"/>
        <v>0</v>
      </c>
      <c r="CB12" s="91">
        <f t="shared" si="8"/>
        <v>0</v>
      </c>
      <c r="CD12" s="210"/>
      <c r="CE12" s="90">
        <v>2032</v>
      </c>
      <c r="CF12" s="91">
        <f t="shared" si="37"/>
        <v>0</v>
      </c>
      <c r="CG12" s="91">
        <f t="shared" si="38"/>
        <v>0</v>
      </c>
      <c r="CH12" s="91">
        <f t="shared" si="9"/>
        <v>0</v>
      </c>
      <c r="CI12" s="91">
        <f t="shared" si="10"/>
        <v>0</v>
      </c>
      <c r="CJ12" s="91">
        <f t="shared" si="11"/>
        <v>0</v>
      </c>
      <c r="CK12" s="91">
        <f t="shared" si="12"/>
        <v>0</v>
      </c>
      <c r="CL12" s="91">
        <f t="shared" si="13"/>
        <v>0</v>
      </c>
      <c r="CM12" s="91">
        <f t="shared" si="14"/>
        <v>0</v>
      </c>
      <c r="CO12" s="210"/>
      <c r="CP12" s="90">
        <v>2032</v>
      </c>
      <c r="CQ12" s="93"/>
      <c r="CR12" s="93"/>
      <c r="CS12" s="93"/>
      <c r="CT12" s="93"/>
      <c r="CU12" s="93"/>
      <c r="CV12" s="93"/>
      <c r="CW12" s="93"/>
      <c r="CX12" s="93"/>
      <c r="CZ12" s="210"/>
      <c r="DA12" s="90">
        <v>2032</v>
      </c>
      <c r="DB12" s="93"/>
      <c r="DC12" s="93"/>
      <c r="DD12" s="93"/>
      <c r="DE12" s="93"/>
      <c r="DF12" s="93"/>
      <c r="DG12" s="93"/>
      <c r="DH12" s="93"/>
      <c r="DI12" s="93"/>
    </row>
    <row r="13" spans="1:113" x14ac:dyDescent="0.15">
      <c r="A13" s="210"/>
      <c r="B13" s="87">
        <v>2033</v>
      </c>
      <c r="C13" s="88">
        <f t="shared" si="15"/>
        <v>0</v>
      </c>
      <c r="D13" s="92">
        <f t="shared" si="16"/>
        <v>0</v>
      </c>
      <c r="E13" s="92">
        <f t="shared" si="17"/>
        <v>0</v>
      </c>
      <c r="F13" s="92">
        <f t="shared" si="18"/>
        <v>0</v>
      </c>
      <c r="H13" s="210"/>
      <c r="I13" s="90">
        <v>2033</v>
      </c>
      <c r="J13" s="93"/>
      <c r="K13" s="93"/>
      <c r="L13" s="93"/>
      <c r="M13" s="93"/>
      <c r="N13" s="93"/>
      <c r="O13" s="93"/>
      <c r="P13" s="93"/>
      <c r="Q13" s="93"/>
      <c r="R13" s="93"/>
      <c r="S13" s="93"/>
      <c r="U13" s="210"/>
      <c r="V13" s="90">
        <v>2033</v>
      </c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H13" s="210"/>
      <c r="AI13" s="90">
        <v>2033</v>
      </c>
      <c r="AJ13" s="91">
        <f t="shared" si="39"/>
        <v>0</v>
      </c>
      <c r="AK13" s="91">
        <f t="shared" si="19"/>
        <v>0</v>
      </c>
      <c r="AL13" s="91">
        <f t="shared" si="20"/>
        <v>0</v>
      </c>
      <c r="AM13" s="91">
        <f t="shared" si="21"/>
        <v>0</v>
      </c>
      <c r="AN13" s="91">
        <f t="shared" si="22"/>
        <v>0</v>
      </c>
      <c r="AO13" s="91">
        <f t="shared" si="23"/>
        <v>0</v>
      </c>
      <c r="AP13" s="91">
        <f t="shared" si="24"/>
        <v>0</v>
      </c>
      <c r="AQ13" s="91">
        <f t="shared" si="25"/>
        <v>0</v>
      </c>
      <c r="AR13" s="91">
        <f t="shared" si="26"/>
        <v>0</v>
      </c>
      <c r="AS13" s="91">
        <f t="shared" si="27"/>
        <v>0</v>
      </c>
      <c r="AU13" s="210"/>
      <c r="AV13" s="90">
        <v>2033</v>
      </c>
      <c r="AW13" s="91" cm="1">
        <f t="array" ref="AW13">IF(COUNTA(J$5:J$34)=0,0,IF(J13=MAX(J$5:J$34),_xlfn._xlws.FILTER($D$5:$D$34,J$5:J$34=MAX(J$5:J$34),0),0))</f>
        <v>0</v>
      </c>
      <c r="AX13" s="91" cm="1">
        <f t="array" ref="AX13">IF(COUNTA(K$5:K$34)=0,0,IF(K13=MAX(K$5:K$34),_xlfn._xlws.FILTER($D$5:$D$34,K$5:K$34=MAX(K$5:K$34),0),0))</f>
        <v>0</v>
      </c>
      <c r="AY13" s="91" cm="1">
        <f t="array" ref="AY13">IF(COUNTA(L$5:L$34)=0,0,IF(L13=MAX(L$5:L$34),_xlfn._xlws.FILTER($D$5:$D$34,L$5:L$34=MAX(L$5:L$34),0),0))</f>
        <v>0</v>
      </c>
      <c r="AZ13" s="91" cm="1">
        <f t="array" ref="AZ13">IF(COUNTA(M$5:M$34)=0,0,IF(M13=MAX(M$5:M$34),_xlfn._xlws.FILTER($D$5:$D$34,M$5:M$34=MAX(M$5:M$34),0),0))</f>
        <v>0</v>
      </c>
      <c r="BA13" s="91" cm="1">
        <f t="array" ref="BA13">IF(COUNTA(N$5:N$34)=0,0,IF(N13=MAX(N$5:N$34),_xlfn._xlws.FILTER($D$5:$D$34,N$5:N$34=MAX(N$5:N$34),0),0))</f>
        <v>0</v>
      </c>
      <c r="BB13" s="91" cm="1">
        <f t="array" ref="BB13">IF(COUNTA(O$5:O$34)=0,0,IF(O13=MAX(O$5:O$34),_xlfn._xlws.FILTER($D$5:$D$34,O$5:O$34=MAX(O$5:O$34),0),0))</f>
        <v>0</v>
      </c>
      <c r="BC13" s="91" cm="1">
        <f t="array" ref="BC13">IF(COUNTA(P$5:P$34)=0,0,IF(P13=MAX(P$5:P$34),_xlfn._xlws.FILTER($D$5:$D$34,P$5:P$34=MAX(P$5:P$34),0),0))</f>
        <v>0</v>
      </c>
      <c r="BD13" s="91" cm="1">
        <f t="array" ref="BD13">IF(COUNTA(Q$5:Q$34)=0,0,IF(Q13=MAX(Q$5:Q$34),_xlfn._xlws.FILTER($D$5:$D$34,Q$5:Q$34=MAX(Q$5:Q$34),0),0))</f>
        <v>0</v>
      </c>
      <c r="BE13" s="91" cm="1">
        <f t="array" ref="BE13">IF(COUNTA(R$5:R$34)=0,0,IF(R13=MAX(R$5:R$34),_xlfn._xlws.FILTER($D$5:$D$34,R$5:R$34=MAX(R$5:R$34),0),0))</f>
        <v>0</v>
      </c>
      <c r="BF13" s="91" cm="1">
        <f t="array" ref="BF13">IF(COUNTA(S$5:S$34)=0,0,IF(S13=MAX(S$5:S$34),_xlfn._xlws.FILTER($D$5:$D$34,S$5:S$34=MAX(S$5:S$34),0),0))</f>
        <v>0</v>
      </c>
      <c r="BH13" s="210"/>
      <c r="BI13" s="90">
        <v>2033</v>
      </c>
      <c r="BJ13" s="91">
        <f t="shared" si="28"/>
        <v>0</v>
      </c>
      <c r="BK13" s="91">
        <f t="shared" si="29"/>
        <v>0</v>
      </c>
      <c r="BL13" s="91">
        <f t="shared" si="30"/>
        <v>0</v>
      </c>
      <c r="BM13" s="91">
        <f t="shared" si="31"/>
        <v>0</v>
      </c>
      <c r="BN13" s="91">
        <f t="shared" si="32"/>
        <v>0</v>
      </c>
      <c r="BO13" s="91">
        <f t="shared" si="33"/>
        <v>0</v>
      </c>
      <c r="BP13" s="91">
        <f t="shared" si="34"/>
        <v>0</v>
      </c>
      <c r="BQ13" s="91">
        <f t="shared" si="35"/>
        <v>0</v>
      </c>
      <c r="BS13" s="210"/>
      <c r="BT13" s="90">
        <v>2033</v>
      </c>
      <c r="BU13" s="91">
        <f t="shared" si="36"/>
        <v>0</v>
      </c>
      <c r="BV13" s="91">
        <f t="shared" si="2"/>
        <v>0</v>
      </c>
      <c r="BW13" s="91">
        <f t="shared" si="3"/>
        <v>0</v>
      </c>
      <c r="BX13" s="91">
        <f t="shared" si="4"/>
        <v>0</v>
      </c>
      <c r="BY13" s="91">
        <f t="shared" si="5"/>
        <v>0</v>
      </c>
      <c r="BZ13" s="91">
        <f t="shared" si="6"/>
        <v>0</v>
      </c>
      <c r="CA13" s="91">
        <f t="shared" si="7"/>
        <v>0</v>
      </c>
      <c r="CB13" s="91">
        <f t="shared" si="8"/>
        <v>0</v>
      </c>
      <c r="CD13" s="210"/>
      <c r="CE13" s="90">
        <v>2033</v>
      </c>
      <c r="CF13" s="91">
        <f t="shared" si="37"/>
        <v>0</v>
      </c>
      <c r="CG13" s="91">
        <f t="shared" si="38"/>
        <v>0</v>
      </c>
      <c r="CH13" s="91">
        <f t="shared" si="9"/>
        <v>0</v>
      </c>
      <c r="CI13" s="91">
        <f t="shared" si="10"/>
        <v>0</v>
      </c>
      <c r="CJ13" s="91">
        <f t="shared" si="11"/>
        <v>0</v>
      </c>
      <c r="CK13" s="91">
        <f t="shared" si="12"/>
        <v>0</v>
      </c>
      <c r="CL13" s="91">
        <f t="shared" si="13"/>
        <v>0</v>
      </c>
      <c r="CM13" s="91">
        <f t="shared" si="14"/>
        <v>0</v>
      </c>
      <c r="CO13" s="210"/>
      <c r="CP13" s="90">
        <v>2033</v>
      </c>
      <c r="CQ13" s="93"/>
      <c r="CR13" s="93"/>
      <c r="CS13" s="93"/>
      <c r="CT13" s="93"/>
      <c r="CU13" s="93"/>
      <c r="CV13" s="93"/>
      <c r="CW13" s="93"/>
      <c r="CX13" s="93"/>
      <c r="CZ13" s="210"/>
      <c r="DA13" s="90">
        <v>2033</v>
      </c>
      <c r="DB13" s="93"/>
      <c r="DC13" s="93"/>
      <c r="DD13" s="93"/>
      <c r="DE13" s="93"/>
      <c r="DF13" s="93"/>
      <c r="DG13" s="93"/>
      <c r="DH13" s="93"/>
      <c r="DI13" s="93"/>
    </row>
    <row r="14" spans="1:113" x14ac:dyDescent="0.15">
      <c r="A14" s="210"/>
      <c r="B14" s="87">
        <v>2034</v>
      </c>
      <c r="C14" s="88">
        <f t="shared" si="15"/>
        <v>0</v>
      </c>
      <c r="D14" s="92">
        <f t="shared" si="16"/>
        <v>0</v>
      </c>
      <c r="E14" s="92">
        <f t="shared" si="17"/>
        <v>0</v>
      </c>
      <c r="F14" s="92">
        <f t="shared" si="18"/>
        <v>0</v>
      </c>
      <c r="H14" s="210"/>
      <c r="I14" s="90">
        <v>2034</v>
      </c>
      <c r="J14" s="93"/>
      <c r="K14" s="93"/>
      <c r="L14" s="93"/>
      <c r="M14" s="93"/>
      <c r="N14" s="93"/>
      <c r="O14" s="93"/>
      <c r="P14" s="93"/>
      <c r="Q14" s="93"/>
      <c r="R14" s="93"/>
      <c r="S14" s="93"/>
      <c r="U14" s="210"/>
      <c r="V14" s="90">
        <v>2034</v>
      </c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H14" s="210"/>
      <c r="AI14" s="90">
        <v>2034</v>
      </c>
      <c r="AJ14" s="91">
        <f t="shared" si="39"/>
        <v>0</v>
      </c>
      <c r="AK14" s="91">
        <f t="shared" si="19"/>
        <v>0</v>
      </c>
      <c r="AL14" s="91">
        <f t="shared" si="20"/>
        <v>0</v>
      </c>
      <c r="AM14" s="91">
        <f t="shared" si="21"/>
        <v>0</v>
      </c>
      <c r="AN14" s="91">
        <f t="shared" si="22"/>
        <v>0</v>
      </c>
      <c r="AO14" s="91">
        <f t="shared" si="23"/>
        <v>0</v>
      </c>
      <c r="AP14" s="91">
        <f t="shared" si="24"/>
        <v>0</v>
      </c>
      <c r="AQ14" s="91">
        <f t="shared" si="25"/>
        <v>0</v>
      </c>
      <c r="AR14" s="91">
        <f t="shared" si="26"/>
        <v>0</v>
      </c>
      <c r="AS14" s="91">
        <f t="shared" si="27"/>
        <v>0</v>
      </c>
      <c r="AU14" s="210"/>
      <c r="AV14" s="90">
        <v>2034</v>
      </c>
      <c r="AW14" s="91" cm="1">
        <f t="array" ref="AW14">IF(COUNTA(J$5:J$34)=0,0,IF(J14=MAX(J$5:J$34),_xlfn._xlws.FILTER($D$5:$D$34,J$5:J$34=MAX(J$5:J$34),0),0))</f>
        <v>0</v>
      </c>
      <c r="AX14" s="91" cm="1">
        <f t="array" ref="AX14">IF(COUNTA(K$5:K$34)=0,0,IF(K14=MAX(K$5:K$34),_xlfn._xlws.FILTER($D$5:$D$34,K$5:K$34=MAX(K$5:K$34),0),0))</f>
        <v>0</v>
      </c>
      <c r="AY14" s="91" cm="1">
        <f t="array" ref="AY14">IF(COUNTA(L$5:L$34)=0,0,IF(L14=MAX(L$5:L$34),_xlfn._xlws.FILTER($D$5:$D$34,L$5:L$34=MAX(L$5:L$34),0),0))</f>
        <v>0</v>
      </c>
      <c r="AZ14" s="91" cm="1">
        <f t="array" ref="AZ14">IF(COUNTA(M$5:M$34)=0,0,IF(M14=MAX(M$5:M$34),_xlfn._xlws.FILTER($D$5:$D$34,M$5:M$34=MAX(M$5:M$34),0),0))</f>
        <v>0</v>
      </c>
      <c r="BA14" s="91" cm="1">
        <f t="array" ref="BA14">IF(COUNTA(N$5:N$34)=0,0,IF(N14=MAX(N$5:N$34),_xlfn._xlws.FILTER($D$5:$D$34,N$5:N$34=MAX(N$5:N$34),0),0))</f>
        <v>0</v>
      </c>
      <c r="BB14" s="91" cm="1">
        <f t="array" ref="BB14">IF(COUNTA(O$5:O$34)=0,0,IF(O14=MAX(O$5:O$34),_xlfn._xlws.FILTER($D$5:$D$34,O$5:O$34=MAX(O$5:O$34),0),0))</f>
        <v>0</v>
      </c>
      <c r="BC14" s="91" cm="1">
        <f t="array" ref="BC14">IF(COUNTA(P$5:P$34)=0,0,IF(P14=MAX(P$5:P$34),_xlfn._xlws.FILTER($D$5:$D$34,P$5:P$34=MAX(P$5:P$34),0),0))</f>
        <v>0</v>
      </c>
      <c r="BD14" s="91" cm="1">
        <f t="array" ref="BD14">IF(COUNTA(Q$5:Q$34)=0,0,IF(Q14=MAX(Q$5:Q$34),_xlfn._xlws.FILTER($D$5:$D$34,Q$5:Q$34=MAX(Q$5:Q$34),0),0))</f>
        <v>0</v>
      </c>
      <c r="BE14" s="91" cm="1">
        <f t="array" ref="BE14">IF(COUNTA(R$5:R$34)=0,0,IF(R14=MAX(R$5:R$34),_xlfn._xlws.FILTER($D$5:$D$34,R$5:R$34=MAX(R$5:R$34),0),0))</f>
        <v>0</v>
      </c>
      <c r="BF14" s="91" cm="1">
        <f t="array" ref="BF14">IF(COUNTA(S$5:S$34)=0,0,IF(S14=MAX(S$5:S$34),_xlfn._xlws.FILTER($D$5:$D$34,S$5:S$34=MAX(S$5:S$34),0),0))</f>
        <v>0</v>
      </c>
      <c r="BH14" s="210"/>
      <c r="BI14" s="90">
        <v>2034</v>
      </c>
      <c r="BJ14" s="91">
        <f t="shared" si="28"/>
        <v>0</v>
      </c>
      <c r="BK14" s="91">
        <f t="shared" si="29"/>
        <v>0</v>
      </c>
      <c r="BL14" s="91">
        <f t="shared" si="30"/>
        <v>0</v>
      </c>
      <c r="BM14" s="91">
        <f t="shared" si="31"/>
        <v>0</v>
      </c>
      <c r="BN14" s="91">
        <f t="shared" si="32"/>
        <v>0</v>
      </c>
      <c r="BO14" s="91">
        <f t="shared" si="33"/>
        <v>0</v>
      </c>
      <c r="BP14" s="91">
        <f t="shared" si="34"/>
        <v>0</v>
      </c>
      <c r="BQ14" s="91">
        <f t="shared" si="35"/>
        <v>0</v>
      </c>
      <c r="BS14" s="210"/>
      <c r="BT14" s="90">
        <v>2034</v>
      </c>
      <c r="BU14" s="91">
        <f t="shared" si="36"/>
        <v>0</v>
      </c>
      <c r="BV14" s="91">
        <f t="shared" si="2"/>
        <v>0</v>
      </c>
      <c r="BW14" s="91">
        <f t="shared" si="3"/>
        <v>0</v>
      </c>
      <c r="BX14" s="91">
        <f t="shared" si="4"/>
        <v>0</v>
      </c>
      <c r="BY14" s="91">
        <f t="shared" si="5"/>
        <v>0</v>
      </c>
      <c r="BZ14" s="91">
        <f t="shared" si="6"/>
        <v>0</v>
      </c>
      <c r="CA14" s="91">
        <f t="shared" si="7"/>
        <v>0</v>
      </c>
      <c r="CB14" s="91">
        <f t="shared" si="8"/>
        <v>0</v>
      </c>
      <c r="CD14" s="210"/>
      <c r="CE14" s="90">
        <v>2034</v>
      </c>
      <c r="CF14" s="91">
        <f t="shared" si="37"/>
        <v>0</v>
      </c>
      <c r="CG14" s="91">
        <f t="shared" si="38"/>
        <v>0</v>
      </c>
      <c r="CH14" s="91">
        <f t="shared" si="9"/>
        <v>0</v>
      </c>
      <c r="CI14" s="91">
        <f t="shared" si="10"/>
        <v>0</v>
      </c>
      <c r="CJ14" s="91">
        <f t="shared" si="11"/>
        <v>0</v>
      </c>
      <c r="CK14" s="91">
        <f t="shared" si="12"/>
        <v>0</v>
      </c>
      <c r="CL14" s="91">
        <f t="shared" si="13"/>
        <v>0</v>
      </c>
      <c r="CM14" s="91">
        <f t="shared" si="14"/>
        <v>0</v>
      </c>
      <c r="CO14" s="210"/>
      <c r="CP14" s="90">
        <v>2034</v>
      </c>
      <c r="CQ14" s="93"/>
      <c r="CR14" s="93"/>
      <c r="CS14" s="93"/>
      <c r="CT14" s="93"/>
      <c r="CU14" s="93"/>
      <c r="CV14" s="93"/>
      <c r="CW14" s="93"/>
      <c r="CX14" s="93"/>
      <c r="CZ14" s="210"/>
      <c r="DA14" s="90">
        <v>2034</v>
      </c>
      <c r="DB14" s="93"/>
      <c r="DC14" s="93"/>
      <c r="DD14" s="93"/>
      <c r="DE14" s="93"/>
      <c r="DF14" s="93"/>
      <c r="DG14" s="93"/>
      <c r="DH14" s="93"/>
      <c r="DI14" s="93"/>
    </row>
    <row r="15" spans="1:113" x14ac:dyDescent="0.15">
      <c r="A15" s="210"/>
      <c r="B15" s="87">
        <v>2035</v>
      </c>
      <c r="C15" s="88">
        <f t="shared" si="15"/>
        <v>0</v>
      </c>
      <c r="D15" s="92">
        <f t="shared" si="16"/>
        <v>0</v>
      </c>
      <c r="E15" s="92">
        <f t="shared" si="17"/>
        <v>0</v>
      </c>
      <c r="F15" s="92">
        <f t="shared" si="18"/>
        <v>0</v>
      </c>
      <c r="H15" s="210"/>
      <c r="I15" s="90">
        <v>2035</v>
      </c>
      <c r="J15" s="93"/>
      <c r="K15" s="93"/>
      <c r="L15" s="93"/>
      <c r="M15" s="93"/>
      <c r="N15" s="93"/>
      <c r="O15" s="93"/>
      <c r="P15" s="93"/>
      <c r="Q15" s="93"/>
      <c r="R15" s="93"/>
      <c r="S15" s="93"/>
      <c r="U15" s="210"/>
      <c r="V15" s="90">
        <v>2035</v>
      </c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H15" s="210"/>
      <c r="AI15" s="90">
        <v>2035</v>
      </c>
      <c r="AJ15" s="91">
        <f t="shared" si="39"/>
        <v>0</v>
      </c>
      <c r="AK15" s="91">
        <f t="shared" si="19"/>
        <v>0</v>
      </c>
      <c r="AL15" s="91">
        <f t="shared" si="20"/>
        <v>0</v>
      </c>
      <c r="AM15" s="91">
        <f t="shared" si="21"/>
        <v>0</v>
      </c>
      <c r="AN15" s="91">
        <f t="shared" si="22"/>
        <v>0</v>
      </c>
      <c r="AO15" s="91">
        <f t="shared" si="23"/>
        <v>0</v>
      </c>
      <c r="AP15" s="91">
        <f t="shared" si="24"/>
        <v>0</v>
      </c>
      <c r="AQ15" s="91">
        <f t="shared" si="25"/>
        <v>0</v>
      </c>
      <c r="AR15" s="91">
        <f t="shared" si="26"/>
        <v>0</v>
      </c>
      <c r="AS15" s="91">
        <f t="shared" si="27"/>
        <v>0</v>
      </c>
      <c r="AU15" s="210"/>
      <c r="AV15" s="90">
        <v>2035</v>
      </c>
      <c r="AW15" s="91" cm="1">
        <f t="array" ref="AW15">IF(COUNTA(J$5:J$34)=0,0,IF(J15=MAX(J$5:J$34),_xlfn._xlws.FILTER($D$5:$D$34,J$5:J$34=MAX(J$5:J$34),0),0))</f>
        <v>0</v>
      </c>
      <c r="AX15" s="91" cm="1">
        <f t="array" ref="AX15">IF(COUNTA(K$5:K$34)=0,0,IF(K15=MAX(K$5:K$34),_xlfn._xlws.FILTER($D$5:$D$34,K$5:K$34=MAX(K$5:K$34),0),0))</f>
        <v>0</v>
      </c>
      <c r="AY15" s="91" cm="1">
        <f t="array" ref="AY15">IF(COUNTA(L$5:L$34)=0,0,IF(L15=MAX(L$5:L$34),_xlfn._xlws.FILTER($D$5:$D$34,L$5:L$34=MAX(L$5:L$34),0),0))</f>
        <v>0</v>
      </c>
      <c r="AZ15" s="91" cm="1">
        <f t="array" ref="AZ15">IF(COUNTA(M$5:M$34)=0,0,IF(M15=MAX(M$5:M$34),_xlfn._xlws.FILTER($D$5:$D$34,M$5:M$34=MAX(M$5:M$34),0),0))</f>
        <v>0</v>
      </c>
      <c r="BA15" s="91" cm="1">
        <f t="array" ref="BA15">IF(COUNTA(N$5:N$34)=0,0,IF(N15=MAX(N$5:N$34),_xlfn._xlws.FILTER($D$5:$D$34,N$5:N$34=MAX(N$5:N$34),0),0))</f>
        <v>0</v>
      </c>
      <c r="BB15" s="91" cm="1">
        <f t="array" ref="BB15">IF(COUNTA(O$5:O$34)=0,0,IF(O15=MAX(O$5:O$34),_xlfn._xlws.FILTER($D$5:$D$34,O$5:O$34=MAX(O$5:O$34),0),0))</f>
        <v>0</v>
      </c>
      <c r="BC15" s="91" cm="1">
        <f t="array" ref="BC15">IF(COUNTA(P$5:P$34)=0,0,IF(P15=MAX(P$5:P$34),_xlfn._xlws.FILTER($D$5:$D$34,P$5:P$34=MAX(P$5:P$34),0),0))</f>
        <v>0</v>
      </c>
      <c r="BD15" s="91" cm="1">
        <f t="array" ref="BD15">IF(COUNTA(Q$5:Q$34)=0,0,IF(Q15=MAX(Q$5:Q$34),_xlfn._xlws.FILTER($D$5:$D$34,Q$5:Q$34=MAX(Q$5:Q$34),0),0))</f>
        <v>0</v>
      </c>
      <c r="BE15" s="91" cm="1">
        <f t="array" ref="BE15">IF(COUNTA(R$5:R$34)=0,0,IF(R15=MAX(R$5:R$34),_xlfn._xlws.FILTER($D$5:$D$34,R$5:R$34=MAX(R$5:R$34),0),0))</f>
        <v>0</v>
      </c>
      <c r="BF15" s="91" cm="1">
        <f t="array" ref="BF15">IF(COUNTA(S$5:S$34)=0,0,IF(S15=MAX(S$5:S$34),_xlfn._xlws.FILTER($D$5:$D$34,S$5:S$34=MAX(S$5:S$34),0),0))</f>
        <v>0</v>
      </c>
      <c r="BH15" s="210"/>
      <c r="BI15" s="90">
        <v>2035</v>
      </c>
      <c r="BJ15" s="91">
        <f t="shared" si="28"/>
        <v>0</v>
      </c>
      <c r="BK15" s="91">
        <f t="shared" si="29"/>
        <v>0</v>
      </c>
      <c r="BL15" s="91">
        <f t="shared" si="30"/>
        <v>0</v>
      </c>
      <c r="BM15" s="91">
        <f t="shared" si="31"/>
        <v>0</v>
      </c>
      <c r="BN15" s="91">
        <f t="shared" si="32"/>
        <v>0</v>
      </c>
      <c r="BO15" s="91">
        <f t="shared" si="33"/>
        <v>0</v>
      </c>
      <c r="BP15" s="91">
        <f t="shared" si="34"/>
        <v>0</v>
      </c>
      <c r="BQ15" s="91">
        <f t="shared" si="35"/>
        <v>0</v>
      </c>
      <c r="BS15" s="210"/>
      <c r="BT15" s="90">
        <v>2035</v>
      </c>
      <c r="BU15" s="91">
        <f t="shared" si="36"/>
        <v>0</v>
      </c>
      <c r="BV15" s="91">
        <f t="shared" si="2"/>
        <v>0</v>
      </c>
      <c r="BW15" s="91">
        <f t="shared" si="3"/>
        <v>0</v>
      </c>
      <c r="BX15" s="91">
        <f t="shared" si="4"/>
        <v>0</v>
      </c>
      <c r="BY15" s="91">
        <f t="shared" si="5"/>
        <v>0</v>
      </c>
      <c r="BZ15" s="91">
        <f t="shared" si="6"/>
        <v>0</v>
      </c>
      <c r="CA15" s="91">
        <f t="shared" si="7"/>
        <v>0</v>
      </c>
      <c r="CB15" s="91">
        <f t="shared" si="8"/>
        <v>0</v>
      </c>
      <c r="CD15" s="210"/>
      <c r="CE15" s="90">
        <v>2035</v>
      </c>
      <c r="CF15" s="91">
        <f t="shared" si="37"/>
        <v>0</v>
      </c>
      <c r="CG15" s="91">
        <f t="shared" si="38"/>
        <v>0</v>
      </c>
      <c r="CH15" s="91">
        <f t="shared" si="9"/>
        <v>0</v>
      </c>
      <c r="CI15" s="91">
        <f t="shared" si="10"/>
        <v>0</v>
      </c>
      <c r="CJ15" s="91">
        <f t="shared" si="11"/>
        <v>0</v>
      </c>
      <c r="CK15" s="91">
        <f t="shared" si="12"/>
        <v>0</v>
      </c>
      <c r="CL15" s="91">
        <f t="shared" si="13"/>
        <v>0</v>
      </c>
      <c r="CM15" s="91">
        <f t="shared" si="14"/>
        <v>0</v>
      </c>
      <c r="CO15" s="210"/>
      <c r="CP15" s="90">
        <v>2035</v>
      </c>
      <c r="CQ15" s="93"/>
      <c r="CR15" s="93"/>
      <c r="CS15" s="93"/>
      <c r="CT15" s="93"/>
      <c r="CU15" s="93"/>
      <c r="CV15" s="93"/>
      <c r="CW15" s="93"/>
      <c r="CX15" s="93"/>
      <c r="CZ15" s="210"/>
      <c r="DA15" s="90">
        <v>2035</v>
      </c>
      <c r="DB15" s="93"/>
      <c r="DC15" s="93"/>
      <c r="DD15" s="93"/>
      <c r="DE15" s="93"/>
      <c r="DF15" s="93"/>
      <c r="DG15" s="93"/>
      <c r="DH15" s="93"/>
      <c r="DI15" s="93"/>
    </row>
    <row r="16" spans="1:113" x14ac:dyDescent="0.15">
      <c r="A16" s="210"/>
      <c r="B16" s="87">
        <v>2036</v>
      </c>
      <c r="C16" s="88">
        <f t="shared" si="15"/>
        <v>0</v>
      </c>
      <c r="D16" s="92">
        <f t="shared" si="16"/>
        <v>0</v>
      </c>
      <c r="E16" s="92">
        <f t="shared" si="17"/>
        <v>0</v>
      </c>
      <c r="F16" s="92">
        <f t="shared" si="18"/>
        <v>0</v>
      </c>
      <c r="H16" s="210"/>
      <c r="I16" s="90">
        <v>2036</v>
      </c>
      <c r="J16" s="93"/>
      <c r="K16" s="93"/>
      <c r="L16" s="93"/>
      <c r="M16" s="93"/>
      <c r="N16" s="93"/>
      <c r="O16" s="93"/>
      <c r="P16" s="93"/>
      <c r="Q16" s="93"/>
      <c r="R16" s="93"/>
      <c r="S16" s="93"/>
      <c r="U16" s="210"/>
      <c r="V16" s="90">
        <v>2036</v>
      </c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H16" s="210"/>
      <c r="AI16" s="90">
        <v>2036</v>
      </c>
      <c r="AJ16" s="91">
        <f t="shared" ref="AJ16:AJ34" si="40">IFERROR(IF(J16&gt;0,MAX(AW$5:AW$34)*(1-MAX(W$5:W$34)),0)/MAX(J$5:J$34), 0)</f>
        <v>0</v>
      </c>
      <c r="AK16" s="91">
        <f t="shared" ref="AK16:AK34" si="41">IFERROR(IF(K16&gt;0,MAX(AX$5:AX$34)*(1-MAX(X$5:X$34)),0)/MAX(K$5:K$34), 0)</f>
        <v>0</v>
      </c>
      <c r="AL16" s="91">
        <f t="shared" ref="AL16:AL34" si="42">IFERROR(IF(L16&gt;0,MAX(AY$5:AY$34)*(1-MAX(Y$5:Y$34)),0)/MAX(L$5:L$34), 0)</f>
        <v>0</v>
      </c>
      <c r="AM16" s="91">
        <f t="shared" ref="AM16:AM34" si="43">IFERROR(IF(M16&gt;0,MAX(AZ$5:AZ$34)*(1-MAX(Z$5:Z$34)),0)/MAX(M$5:M$34), 0)</f>
        <v>0</v>
      </c>
      <c r="AN16" s="91">
        <f t="shared" ref="AN16:AN34" si="44">IFERROR(IF(N16&gt;0,MAX(BA$5:BA$34)*(1-MAX(AA$5:AA$34)),0)/MAX(N$5:N$34), 0)</f>
        <v>0</v>
      </c>
      <c r="AO16" s="91">
        <f t="shared" ref="AO16:AO34" si="45">IFERROR(IF(O16&gt;0,MAX(BB$5:BB$34)*(1-MAX(AB$5:AB$34)),0)/MAX(O$5:O$34), 0)</f>
        <v>0</v>
      </c>
      <c r="AP16" s="91">
        <f t="shared" ref="AP16:AP34" si="46">IFERROR(IF(P16&gt;0,MAX(BC$5:BC$34)*(1-MAX(AC$5:AC$34)),0)/MAX(P$5:P$34), 0)</f>
        <v>0</v>
      </c>
      <c r="AQ16" s="91">
        <f t="shared" ref="AQ16:AQ34" si="47">IFERROR(IF(Q16&gt;0,MAX(BD$5:BD$34)*(1-MAX(AD$5:AD$34)),0)/MAX(Q$5:Q$34), 0)</f>
        <v>0</v>
      </c>
      <c r="AR16" s="91">
        <f t="shared" ref="AR16:AR34" si="48">IFERROR(IF(R16&gt;0,MAX(BE$5:BE$34)*(1-MAX(AE$5:AE$34)),0)/MAX(R$5:R$34), 0)</f>
        <v>0</v>
      </c>
      <c r="AS16" s="91">
        <f t="shared" ref="AS16:AS34" si="49">IFERROR(IF(S16&gt;0,MAX(BF$5:BF$34)*(1-MAX(AF$5:AF$34)),0)/MAX(S$5:S$34), 0)</f>
        <v>0</v>
      </c>
      <c r="AU16" s="210"/>
      <c r="AV16" s="90">
        <v>2036</v>
      </c>
      <c r="AW16" s="91" cm="1">
        <f t="array" ref="AW16">IF(COUNTA(J$5:J$34)=0,0,IF(J16=MAX(J$5:J$34),_xlfn._xlws.FILTER($D$5:$D$34,J$5:J$34=MAX(J$5:J$34),0),0))</f>
        <v>0</v>
      </c>
      <c r="AX16" s="91" cm="1">
        <f t="array" ref="AX16">IF(COUNTA(K$5:K$34)=0,0,IF(K16=MAX(K$5:K$34),_xlfn._xlws.FILTER($D$5:$D$34,K$5:K$34=MAX(K$5:K$34),0),0))</f>
        <v>0</v>
      </c>
      <c r="AY16" s="91" cm="1">
        <f t="array" ref="AY16">IF(COUNTA(L$5:L$34)=0,0,IF(L16=MAX(L$5:L$34),_xlfn._xlws.FILTER($D$5:$D$34,L$5:L$34=MAX(L$5:L$34),0),0))</f>
        <v>0</v>
      </c>
      <c r="AZ16" s="91" cm="1">
        <f t="array" ref="AZ16">IF(COUNTA(M$5:M$34)=0,0,IF(M16=MAX(M$5:M$34),_xlfn._xlws.FILTER($D$5:$D$34,M$5:M$34=MAX(M$5:M$34),0),0))</f>
        <v>0</v>
      </c>
      <c r="BA16" s="91" cm="1">
        <f t="array" ref="BA16">IF(COUNTA(N$5:N$34)=0,0,IF(N16=MAX(N$5:N$34),_xlfn._xlws.FILTER($D$5:$D$34,N$5:N$34=MAX(N$5:N$34),0),0))</f>
        <v>0</v>
      </c>
      <c r="BB16" s="91" cm="1">
        <f t="array" ref="BB16">IF(COUNTA(O$5:O$34)=0,0,IF(O16=MAX(O$5:O$34),_xlfn._xlws.FILTER($D$5:$D$34,O$5:O$34=MAX(O$5:O$34),0),0))</f>
        <v>0</v>
      </c>
      <c r="BC16" s="91" cm="1">
        <f t="array" ref="BC16">IF(COUNTA(P$5:P$34)=0,0,IF(P16=MAX(P$5:P$34),_xlfn._xlws.FILTER($D$5:$D$34,P$5:P$34=MAX(P$5:P$34),0),0))</f>
        <v>0</v>
      </c>
      <c r="BD16" s="91" cm="1">
        <f t="array" ref="BD16">IF(COUNTA(Q$5:Q$34)=0,0,IF(Q16=MAX(Q$5:Q$34),_xlfn._xlws.FILTER($D$5:$D$34,Q$5:Q$34=MAX(Q$5:Q$34),0),0))</f>
        <v>0</v>
      </c>
      <c r="BE16" s="91" cm="1">
        <f t="array" ref="BE16">IF(COUNTA(R$5:R$34)=0,0,IF(R16=MAX(R$5:R$34),_xlfn._xlws.FILTER($D$5:$D$34,R$5:R$34=MAX(R$5:R$34),0),0))</f>
        <v>0</v>
      </c>
      <c r="BF16" s="91" cm="1">
        <f t="array" ref="BF16">IF(COUNTA(S$5:S$34)=0,0,IF(S16=MAX(S$5:S$34),_xlfn._xlws.FILTER($D$5:$D$34,S$5:S$34=MAX(S$5:S$34),0),0))</f>
        <v>0</v>
      </c>
      <c r="BH16" s="210"/>
      <c r="BI16" s="90">
        <v>2036</v>
      </c>
      <c r="BJ16" s="91">
        <f t="shared" si="28"/>
        <v>0</v>
      </c>
      <c r="BK16" s="91">
        <f t="shared" si="29"/>
        <v>0</v>
      </c>
      <c r="BL16" s="91">
        <f t="shared" si="30"/>
        <v>0</v>
      </c>
      <c r="BM16" s="91">
        <f t="shared" si="31"/>
        <v>0</v>
      </c>
      <c r="BN16" s="91">
        <f t="shared" si="32"/>
        <v>0</v>
      </c>
      <c r="BO16" s="91">
        <f t="shared" si="33"/>
        <v>0</v>
      </c>
      <c r="BP16" s="91">
        <f t="shared" si="34"/>
        <v>0</v>
      </c>
      <c r="BQ16" s="91">
        <f t="shared" si="35"/>
        <v>0</v>
      </c>
      <c r="BS16" s="210"/>
      <c r="BT16" s="90">
        <v>2036</v>
      </c>
      <c r="BU16" s="91">
        <f t="shared" si="36"/>
        <v>0</v>
      </c>
      <c r="BV16" s="91">
        <f t="shared" si="2"/>
        <v>0</v>
      </c>
      <c r="BW16" s="91">
        <f t="shared" si="3"/>
        <v>0</v>
      </c>
      <c r="BX16" s="91">
        <f t="shared" si="4"/>
        <v>0</v>
      </c>
      <c r="BY16" s="91">
        <f t="shared" si="5"/>
        <v>0</v>
      </c>
      <c r="BZ16" s="91">
        <f t="shared" si="6"/>
        <v>0</v>
      </c>
      <c r="CA16" s="91">
        <f t="shared" si="7"/>
        <v>0</v>
      </c>
      <c r="CB16" s="91">
        <f t="shared" si="8"/>
        <v>0</v>
      </c>
      <c r="CD16" s="210"/>
      <c r="CE16" s="90">
        <v>2036</v>
      </c>
      <c r="CF16" s="91">
        <f t="shared" si="37"/>
        <v>0</v>
      </c>
      <c r="CG16" s="91">
        <f t="shared" si="38"/>
        <v>0</v>
      </c>
      <c r="CH16" s="91">
        <f t="shared" si="9"/>
        <v>0</v>
      </c>
      <c r="CI16" s="91">
        <f t="shared" si="10"/>
        <v>0</v>
      </c>
      <c r="CJ16" s="91">
        <f t="shared" si="11"/>
        <v>0</v>
      </c>
      <c r="CK16" s="91">
        <f t="shared" si="12"/>
        <v>0</v>
      </c>
      <c r="CL16" s="91">
        <f t="shared" si="13"/>
        <v>0</v>
      </c>
      <c r="CM16" s="91">
        <f t="shared" si="14"/>
        <v>0</v>
      </c>
      <c r="CO16" s="210"/>
      <c r="CP16" s="90">
        <v>2036</v>
      </c>
      <c r="CQ16" s="93"/>
      <c r="CR16" s="93"/>
      <c r="CS16" s="93"/>
      <c r="CT16" s="93"/>
      <c r="CU16" s="93"/>
      <c r="CV16" s="93"/>
      <c r="CW16" s="93"/>
      <c r="CX16" s="93"/>
      <c r="CZ16" s="210"/>
      <c r="DA16" s="90">
        <v>2036</v>
      </c>
      <c r="DB16" s="93"/>
      <c r="DC16" s="93"/>
      <c r="DD16" s="93"/>
      <c r="DE16" s="93"/>
      <c r="DF16" s="93"/>
      <c r="DG16" s="93"/>
      <c r="DH16" s="93"/>
      <c r="DI16" s="93"/>
    </row>
    <row r="17" spans="1:113" x14ac:dyDescent="0.15">
      <c r="A17" s="210"/>
      <c r="B17" s="87">
        <v>2037</v>
      </c>
      <c r="C17" s="88">
        <f t="shared" si="15"/>
        <v>0</v>
      </c>
      <c r="D17" s="92">
        <f t="shared" si="16"/>
        <v>0</v>
      </c>
      <c r="E17" s="92">
        <f t="shared" si="17"/>
        <v>0</v>
      </c>
      <c r="F17" s="92">
        <f t="shared" si="18"/>
        <v>0</v>
      </c>
      <c r="H17" s="210"/>
      <c r="I17" s="90">
        <v>2037</v>
      </c>
      <c r="J17" s="93"/>
      <c r="K17" s="93"/>
      <c r="L17" s="93"/>
      <c r="M17" s="93"/>
      <c r="N17" s="93"/>
      <c r="O17" s="93"/>
      <c r="P17" s="93"/>
      <c r="Q17" s="93"/>
      <c r="R17" s="93"/>
      <c r="S17" s="93"/>
      <c r="U17" s="210"/>
      <c r="V17" s="90">
        <v>2037</v>
      </c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H17" s="210"/>
      <c r="AI17" s="90">
        <v>2037</v>
      </c>
      <c r="AJ17" s="91">
        <f t="shared" si="40"/>
        <v>0</v>
      </c>
      <c r="AK17" s="91">
        <f t="shared" si="41"/>
        <v>0</v>
      </c>
      <c r="AL17" s="91">
        <f t="shared" si="42"/>
        <v>0</v>
      </c>
      <c r="AM17" s="91">
        <f t="shared" si="43"/>
        <v>0</v>
      </c>
      <c r="AN17" s="91">
        <f t="shared" si="44"/>
        <v>0</v>
      </c>
      <c r="AO17" s="91">
        <f t="shared" si="45"/>
        <v>0</v>
      </c>
      <c r="AP17" s="91">
        <f t="shared" si="46"/>
        <v>0</v>
      </c>
      <c r="AQ17" s="91">
        <f t="shared" si="47"/>
        <v>0</v>
      </c>
      <c r="AR17" s="91">
        <f t="shared" si="48"/>
        <v>0</v>
      </c>
      <c r="AS17" s="91">
        <f t="shared" si="49"/>
        <v>0</v>
      </c>
      <c r="AU17" s="210"/>
      <c r="AV17" s="90">
        <v>2037</v>
      </c>
      <c r="AW17" s="91" cm="1">
        <f t="array" ref="AW17">IF(COUNTA(J$5:J$34)=0,0,IF(J17=MAX(J$5:J$34),_xlfn._xlws.FILTER($D$5:$D$34,J$5:J$34=MAX(J$5:J$34),0),0))</f>
        <v>0</v>
      </c>
      <c r="AX17" s="91" cm="1">
        <f t="array" ref="AX17">IF(COUNTA(K$5:K$34)=0,0,IF(K17=MAX(K$5:K$34),_xlfn._xlws.FILTER($D$5:$D$34,K$5:K$34=MAX(K$5:K$34),0),0))</f>
        <v>0</v>
      </c>
      <c r="AY17" s="91" cm="1">
        <f t="array" ref="AY17">IF(COUNTA(L$5:L$34)=0,0,IF(L17=MAX(L$5:L$34),_xlfn._xlws.FILTER($D$5:$D$34,L$5:L$34=MAX(L$5:L$34),0),0))</f>
        <v>0</v>
      </c>
      <c r="AZ17" s="91" cm="1">
        <f t="array" ref="AZ17">IF(COUNTA(M$5:M$34)=0,0,IF(M17=MAX(M$5:M$34),_xlfn._xlws.FILTER($D$5:$D$34,M$5:M$34=MAX(M$5:M$34),0),0))</f>
        <v>0</v>
      </c>
      <c r="BA17" s="91" cm="1">
        <f t="array" ref="BA17">IF(COUNTA(N$5:N$34)=0,0,IF(N17=MAX(N$5:N$34),_xlfn._xlws.FILTER($D$5:$D$34,N$5:N$34=MAX(N$5:N$34),0),0))</f>
        <v>0</v>
      </c>
      <c r="BB17" s="91" cm="1">
        <f t="array" ref="BB17">IF(COUNTA(O$5:O$34)=0,0,IF(O17=MAX(O$5:O$34),_xlfn._xlws.FILTER($D$5:$D$34,O$5:O$34=MAX(O$5:O$34),0),0))</f>
        <v>0</v>
      </c>
      <c r="BC17" s="91" cm="1">
        <f t="array" ref="BC17">IF(COUNTA(P$5:P$34)=0,0,IF(P17=MAX(P$5:P$34),_xlfn._xlws.FILTER($D$5:$D$34,P$5:P$34=MAX(P$5:P$34),0),0))</f>
        <v>0</v>
      </c>
      <c r="BD17" s="91" cm="1">
        <f t="array" ref="BD17">IF(COUNTA(Q$5:Q$34)=0,0,IF(Q17=MAX(Q$5:Q$34),_xlfn._xlws.FILTER($D$5:$D$34,Q$5:Q$34=MAX(Q$5:Q$34),0),0))</f>
        <v>0</v>
      </c>
      <c r="BE17" s="91" cm="1">
        <f t="array" ref="BE17">IF(COUNTA(R$5:R$34)=0,0,IF(R17=MAX(R$5:R$34),_xlfn._xlws.FILTER($D$5:$D$34,R$5:R$34=MAX(R$5:R$34),0),0))</f>
        <v>0</v>
      </c>
      <c r="BF17" s="91" cm="1">
        <f t="array" ref="BF17">IF(COUNTA(S$5:S$34)=0,0,IF(S17=MAX(S$5:S$34),_xlfn._xlws.FILTER($D$5:$D$34,S$5:S$34=MAX(S$5:S$34),0),0))</f>
        <v>0</v>
      </c>
      <c r="BH17" s="210"/>
      <c r="BI17" s="90">
        <v>2037</v>
      </c>
      <c r="BJ17" s="91">
        <f t="shared" si="28"/>
        <v>0</v>
      </c>
      <c r="BK17" s="91">
        <f t="shared" si="29"/>
        <v>0</v>
      </c>
      <c r="BL17" s="91">
        <f t="shared" si="30"/>
        <v>0</v>
      </c>
      <c r="BM17" s="91">
        <f t="shared" si="31"/>
        <v>0</v>
      </c>
      <c r="BN17" s="91">
        <f t="shared" si="32"/>
        <v>0</v>
      </c>
      <c r="BO17" s="91">
        <f t="shared" si="33"/>
        <v>0</v>
      </c>
      <c r="BP17" s="91">
        <f t="shared" si="34"/>
        <v>0</v>
      </c>
      <c r="BQ17" s="91">
        <f t="shared" si="35"/>
        <v>0</v>
      </c>
      <c r="BS17" s="210"/>
      <c r="BT17" s="90">
        <v>2037</v>
      </c>
      <c r="BU17" s="91">
        <f t="shared" si="36"/>
        <v>0</v>
      </c>
      <c r="BV17" s="91">
        <f t="shared" si="2"/>
        <v>0</v>
      </c>
      <c r="BW17" s="91">
        <f t="shared" si="3"/>
        <v>0</v>
      </c>
      <c r="BX17" s="91">
        <f t="shared" si="4"/>
        <v>0</v>
      </c>
      <c r="BY17" s="91">
        <f t="shared" si="5"/>
        <v>0</v>
      </c>
      <c r="BZ17" s="91">
        <f t="shared" si="6"/>
        <v>0</v>
      </c>
      <c r="CA17" s="91">
        <f t="shared" si="7"/>
        <v>0</v>
      </c>
      <c r="CB17" s="91">
        <f t="shared" si="8"/>
        <v>0</v>
      </c>
      <c r="CD17" s="210"/>
      <c r="CE17" s="90">
        <v>2037</v>
      </c>
      <c r="CF17" s="91">
        <f t="shared" si="37"/>
        <v>0</v>
      </c>
      <c r="CG17" s="91">
        <f t="shared" si="38"/>
        <v>0</v>
      </c>
      <c r="CH17" s="91">
        <f t="shared" si="9"/>
        <v>0</v>
      </c>
      <c r="CI17" s="91">
        <f t="shared" si="10"/>
        <v>0</v>
      </c>
      <c r="CJ17" s="91">
        <f t="shared" si="11"/>
        <v>0</v>
      </c>
      <c r="CK17" s="91">
        <f t="shared" si="12"/>
        <v>0</v>
      </c>
      <c r="CL17" s="91">
        <f t="shared" si="13"/>
        <v>0</v>
      </c>
      <c r="CM17" s="91">
        <f t="shared" si="14"/>
        <v>0</v>
      </c>
      <c r="CO17" s="210"/>
      <c r="CP17" s="90">
        <v>2037</v>
      </c>
      <c r="CQ17" s="93"/>
      <c r="CR17" s="93"/>
      <c r="CS17" s="93"/>
      <c r="CT17" s="93"/>
      <c r="CU17" s="93"/>
      <c r="CV17" s="93"/>
      <c r="CW17" s="93"/>
      <c r="CX17" s="93"/>
      <c r="CZ17" s="210"/>
      <c r="DA17" s="90">
        <v>2037</v>
      </c>
      <c r="DB17" s="93"/>
      <c r="DC17" s="93"/>
      <c r="DD17" s="93"/>
      <c r="DE17" s="93"/>
      <c r="DF17" s="93"/>
      <c r="DG17" s="93"/>
      <c r="DH17" s="93"/>
      <c r="DI17" s="93"/>
    </row>
    <row r="18" spans="1:113" x14ac:dyDescent="0.15">
      <c r="A18" s="210"/>
      <c r="B18" s="87">
        <v>2038</v>
      </c>
      <c r="C18" s="88">
        <f t="shared" si="15"/>
        <v>0</v>
      </c>
      <c r="D18" s="92">
        <f t="shared" si="16"/>
        <v>0</v>
      </c>
      <c r="E18" s="92">
        <f t="shared" si="17"/>
        <v>0</v>
      </c>
      <c r="F18" s="92">
        <f t="shared" si="18"/>
        <v>0</v>
      </c>
      <c r="H18" s="210"/>
      <c r="I18" s="90">
        <v>2038</v>
      </c>
      <c r="J18" s="93"/>
      <c r="K18" s="93"/>
      <c r="L18" s="93"/>
      <c r="M18" s="93"/>
      <c r="N18" s="93"/>
      <c r="O18" s="93"/>
      <c r="P18" s="93"/>
      <c r="Q18" s="93"/>
      <c r="R18" s="93"/>
      <c r="S18" s="93"/>
      <c r="U18" s="210"/>
      <c r="V18" s="90">
        <v>2038</v>
      </c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H18" s="210"/>
      <c r="AI18" s="90">
        <v>2038</v>
      </c>
      <c r="AJ18" s="91">
        <f t="shared" si="40"/>
        <v>0</v>
      </c>
      <c r="AK18" s="91">
        <f t="shared" si="41"/>
        <v>0</v>
      </c>
      <c r="AL18" s="91">
        <f t="shared" si="42"/>
        <v>0</v>
      </c>
      <c r="AM18" s="91">
        <f t="shared" si="43"/>
        <v>0</v>
      </c>
      <c r="AN18" s="91">
        <f t="shared" si="44"/>
        <v>0</v>
      </c>
      <c r="AO18" s="91">
        <f t="shared" si="45"/>
        <v>0</v>
      </c>
      <c r="AP18" s="91">
        <f t="shared" si="46"/>
        <v>0</v>
      </c>
      <c r="AQ18" s="91">
        <f t="shared" si="47"/>
        <v>0</v>
      </c>
      <c r="AR18" s="91">
        <f t="shared" si="48"/>
        <v>0</v>
      </c>
      <c r="AS18" s="91">
        <f t="shared" si="49"/>
        <v>0</v>
      </c>
      <c r="AU18" s="210"/>
      <c r="AV18" s="90">
        <v>2038</v>
      </c>
      <c r="AW18" s="91" cm="1">
        <f t="array" ref="AW18">IF(COUNTA(J$5:J$34)=0,0,IF(J18=MAX(J$5:J$34),_xlfn._xlws.FILTER($D$5:$D$34,J$5:J$34=MAX(J$5:J$34),0),0))</f>
        <v>0</v>
      </c>
      <c r="AX18" s="91" cm="1">
        <f t="array" ref="AX18">IF(COUNTA(K$5:K$34)=0,0,IF(K18=MAX(K$5:K$34),_xlfn._xlws.FILTER($D$5:$D$34,K$5:K$34=MAX(K$5:K$34),0),0))</f>
        <v>0</v>
      </c>
      <c r="AY18" s="91" cm="1">
        <f t="array" ref="AY18">IF(COUNTA(L$5:L$34)=0,0,IF(L18=MAX(L$5:L$34),_xlfn._xlws.FILTER($D$5:$D$34,L$5:L$34=MAX(L$5:L$34),0),0))</f>
        <v>0</v>
      </c>
      <c r="AZ18" s="91" cm="1">
        <f t="array" ref="AZ18">IF(COUNTA(M$5:M$34)=0,0,IF(M18=MAX(M$5:M$34),_xlfn._xlws.FILTER($D$5:$D$34,M$5:M$34=MAX(M$5:M$34),0),0))</f>
        <v>0</v>
      </c>
      <c r="BA18" s="91" cm="1">
        <f t="array" ref="BA18">IF(COUNTA(N$5:N$34)=0,0,IF(N18=MAX(N$5:N$34),_xlfn._xlws.FILTER($D$5:$D$34,N$5:N$34=MAX(N$5:N$34),0),0))</f>
        <v>0</v>
      </c>
      <c r="BB18" s="91" cm="1">
        <f t="array" ref="BB18">IF(COUNTA(O$5:O$34)=0,0,IF(O18=MAX(O$5:O$34),_xlfn._xlws.FILTER($D$5:$D$34,O$5:O$34=MAX(O$5:O$34),0),0))</f>
        <v>0</v>
      </c>
      <c r="BC18" s="91" cm="1">
        <f t="array" ref="BC18">IF(COUNTA(P$5:P$34)=0,0,IF(P18=MAX(P$5:P$34),_xlfn._xlws.FILTER($D$5:$D$34,P$5:P$34=MAX(P$5:P$34),0),0))</f>
        <v>0</v>
      </c>
      <c r="BD18" s="91" cm="1">
        <f t="array" ref="BD18">IF(COUNTA(Q$5:Q$34)=0,0,IF(Q18=MAX(Q$5:Q$34),_xlfn._xlws.FILTER($D$5:$D$34,Q$5:Q$34=MAX(Q$5:Q$34),0),0))</f>
        <v>0</v>
      </c>
      <c r="BE18" s="91" cm="1">
        <f t="array" ref="BE18">IF(COUNTA(R$5:R$34)=0,0,IF(R18=MAX(R$5:R$34),_xlfn._xlws.FILTER($D$5:$D$34,R$5:R$34=MAX(R$5:R$34),0),0))</f>
        <v>0</v>
      </c>
      <c r="BF18" s="91" cm="1">
        <f t="array" ref="BF18">IF(COUNTA(S$5:S$34)=0,0,IF(S18=MAX(S$5:S$34),_xlfn._xlws.FILTER($D$5:$D$34,S$5:S$34=MAX(S$5:S$34),0),0))</f>
        <v>0</v>
      </c>
      <c r="BH18" s="210"/>
      <c r="BI18" s="90">
        <v>2038</v>
      </c>
      <c r="BJ18" s="91">
        <f t="shared" si="28"/>
        <v>0</v>
      </c>
      <c r="BK18" s="91">
        <f t="shared" si="29"/>
        <v>0</v>
      </c>
      <c r="BL18" s="91">
        <f t="shared" si="30"/>
        <v>0</v>
      </c>
      <c r="BM18" s="91">
        <f t="shared" si="31"/>
        <v>0</v>
      </c>
      <c r="BN18" s="91">
        <f t="shared" si="32"/>
        <v>0</v>
      </c>
      <c r="BO18" s="91">
        <f t="shared" si="33"/>
        <v>0</v>
      </c>
      <c r="BP18" s="91">
        <f t="shared" si="34"/>
        <v>0</v>
      </c>
      <c r="BQ18" s="91">
        <f t="shared" si="35"/>
        <v>0</v>
      </c>
      <c r="BS18" s="210"/>
      <c r="BT18" s="90">
        <v>2038</v>
      </c>
      <c r="BU18" s="91">
        <f t="shared" si="36"/>
        <v>0</v>
      </c>
      <c r="BV18" s="91">
        <f t="shared" si="2"/>
        <v>0</v>
      </c>
      <c r="BW18" s="91">
        <f t="shared" si="3"/>
        <v>0</v>
      </c>
      <c r="BX18" s="91">
        <f t="shared" si="4"/>
        <v>0</v>
      </c>
      <c r="BY18" s="91">
        <f t="shared" si="5"/>
        <v>0</v>
      </c>
      <c r="BZ18" s="91">
        <f t="shared" si="6"/>
        <v>0</v>
      </c>
      <c r="CA18" s="91">
        <f t="shared" si="7"/>
        <v>0</v>
      </c>
      <c r="CB18" s="91">
        <f t="shared" si="8"/>
        <v>0</v>
      </c>
      <c r="CD18" s="210"/>
      <c r="CE18" s="90">
        <v>2038</v>
      </c>
      <c r="CF18" s="91">
        <f t="shared" si="37"/>
        <v>0</v>
      </c>
      <c r="CG18" s="91">
        <f t="shared" si="38"/>
        <v>0</v>
      </c>
      <c r="CH18" s="91">
        <f t="shared" si="9"/>
        <v>0</v>
      </c>
      <c r="CI18" s="91">
        <f t="shared" si="10"/>
        <v>0</v>
      </c>
      <c r="CJ18" s="91">
        <f t="shared" si="11"/>
        <v>0</v>
      </c>
      <c r="CK18" s="91">
        <f t="shared" si="12"/>
        <v>0</v>
      </c>
      <c r="CL18" s="91">
        <f t="shared" si="13"/>
        <v>0</v>
      </c>
      <c r="CM18" s="91">
        <f t="shared" si="14"/>
        <v>0</v>
      </c>
      <c r="CO18" s="210"/>
      <c r="CP18" s="90">
        <v>2038</v>
      </c>
      <c r="CQ18" s="93"/>
      <c r="CR18" s="93"/>
      <c r="CS18" s="93"/>
      <c r="CT18" s="93"/>
      <c r="CU18" s="93"/>
      <c r="CV18" s="93"/>
      <c r="CW18" s="93"/>
      <c r="CX18" s="93"/>
      <c r="CZ18" s="210"/>
      <c r="DA18" s="90">
        <v>2038</v>
      </c>
      <c r="DB18" s="93"/>
      <c r="DC18" s="93"/>
      <c r="DD18" s="93"/>
      <c r="DE18" s="93"/>
      <c r="DF18" s="93"/>
      <c r="DG18" s="93"/>
      <c r="DH18" s="93"/>
      <c r="DI18" s="93"/>
    </row>
    <row r="19" spans="1:113" x14ac:dyDescent="0.15">
      <c r="A19" s="210"/>
      <c r="B19" s="87">
        <v>2039</v>
      </c>
      <c r="C19" s="88">
        <f t="shared" si="15"/>
        <v>0</v>
      </c>
      <c r="D19" s="92">
        <f t="shared" si="16"/>
        <v>0</v>
      </c>
      <c r="E19" s="92">
        <f t="shared" si="17"/>
        <v>0</v>
      </c>
      <c r="F19" s="92">
        <f t="shared" si="18"/>
        <v>0</v>
      </c>
      <c r="H19" s="210"/>
      <c r="I19" s="90">
        <v>2039</v>
      </c>
      <c r="J19" s="93"/>
      <c r="K19" s="93"/>
      <c r="L19" s="93"/>
      <c r="M19" s="93"/>
      <c r="N19" s="93"/>
      <c r="O19" s="93"/>
      <c r="P19" s="93"/>
      <c r="Q19" s="93"/>
      <c r="R19" s="93"/>
      <c r="S19" s="93"/>
      <c r="U19" s="210"/>
      <c r="V19" s="90">
        <v>2039</v>
      </c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H19" s="210"/>
      <c r="AI19" s="90">
        <v>2039</v>
      </c>
      <c r="AJ19" s="91">
        <f t="shared" si="40"/>
        <v>0</v>
      </c>
      <c r="AK19" s="91">
        <f t="shared" si="41"/>
        <v>0</v>
      </c>
      <c r="AL19" s="91">
        <f t="shared" si="42"/>
        <v>0</v>
      </c>
      <c r="AM19" s="91">
        <f t="shared" si="43"/>
        <v>0</v>
      </c>
      <c r="AN19" s="91">
        <f t="shared" si="44"/>
        <v>0</v>
      </c>
      <c r="AO19" s="91">
        <f t="shared" si="45"/>
        <v>0</v>
      </c>
      <c r="AP19" s="91">
        <f t="shared" si="46"/>
        <v>0</v>
      </c>
      <c r="AQ19" s="91">
        <f t="shared" si="47"/>
        <v>0</v>
      </c>
      <c r="AR19" s="91">
        <f t="shared" si="48"/>
        <v>0</v>
      </c>
      <c r="AS19" s="91">
        <f t="shared" si="49"/>
        <v>0</v>
      </c>
      <c r="AU19" s="210"/>
      <c r="AV19" s="90">
        <v>2039</v>
      </c>
      <c r="AW19" s="91" cm="1">
        <f t="array" ref="AW19">IF(COUNTA(J$5:J$34)=0,0,IF(J19=MAX(J$5:J$34),_xlfn._xlws.FILTER($D$5:$D$34,J$5:J$34=MAX(J$5:J$34),0),0))</f>
        <v>0</v>
      </c>
      <c r="AX19" s="91" cm="1">
        <f t="array" ref="AX19">IF(COUNTA(K$5:K$34)=0,0,IF(K19=MAX(K$5:K$34),_xlfn._xlws.FILTER($D$5:$D$34,K$5:K$34=MAX(K$5:K$34),0),0))</f>
        <v>0</v>
      </c>
      <c r="AY19" s="91" cm="1">
        <f t="array" ref="AY19">IF(COUNTA(L$5:L$34)=0,0,IF(L19=MAX(L$5:L$34),_xlfn._xlws.FILTER($D$5:$D$34,L$5:L$34=MAX(L$5:L$34),0),0))</f>
        <v>0</v>
      </c>
      <c r="AZ19" s="91" cm="1">
        <f t="array" ref="AZ19">IF(COUNTA(M$5:M$34)=0,0,IF(M19=MAX(M$5:M$34),_xlfn._xlws.FILTER($D$5:$D$34,M$5:M$34=MAX(M$5:M$34),0),0))</f>
        <v>0</v>
      </c>
      <c r="BA19" s="91" cm="1">
        <f t="array" ref="BA19">IF(COUNTA(N$5:N$34)=0,0,IF(N19=MAX(N$5:N$34),_xlfn._xlws.FILTER($D$5:$D$34,N$5:N$34=MAX(N$5:N$34),0),0))</f>
        <v>0</v>
      </c>
      <c r="BB19" s="91" cm="1">
        <f t="array" ref="BB19">IF(COUNTA(O$5:O$34)=0,0,IF(O19=MAX(O$5:O$34),_xlfn._xlws.FILTER($D$5:$D$34,O$5:O$34=MAX(O$5:O$34),0),0))</f>
        <v>0</v>
      </c>
      <c r="BC19" s="91" cm="1">
        <f t="array" ref="BC19">IF(COUNTA(P$5:P$34)=0,0,IF(P19=MAX(P$5:P$34),_xlfn._xlws.FILTER($D$5:$D$34,P$5:P$34=MAX(P$5:P$34),0),0))</f>
        <v>0</v>
      </c>
      <c r="BD19" s="91" cm="1">
        <f t="array" ref="BD19">IF(COUNTA(Q$5:Q$34)=0,0,IF(Q19=MAX(Q$5:Q$34),_xlfn._xlws.FILTER($D$5:$D$34,Q$5:Q$34=MAX(Q$5:Q$34),0),0))</f>
        <v>0</v>
      </c>
      <c r="BE19" s="91" cm="1">
        <f t="array" ref="BE19">IF(COUNTA(R$5:R$34)=0,0,IF(R19=MAX(R$5:R$34),_xlfn._xlws.FILTER($D$5:$D$34,R$5:R$34=MAX(R$5:R$34),0),0))</f>
        <v>0</v>
      </c>
      <c r="BF19" s="91" cm="1">
        <f t="array" ref="BF19">IF(COUNTA(S$5:S$34)=0,0,IF(S19=MAX(S$5:S$34),_xlfn._xlws.FILTER($D$5:$D$34,S$5:S$34=MAX(S$5:S$34),0),0))</f>
        <v>0</v>
      </c>
      <c r="BH19" s="210"/>
      <c r="BI19" s="90">
        <v>2039</v>
      </c>
      <c r="BJ19" s="91">
        <f t="shared" si="28"/>
        <v>0</v>
      </c>
      <c r="BK19" s="91">
        <f t="shared" si="29"/>
        <v>0</v>
      </c>
      <c r="BL19" s="91">
        <f t="shared" si="30"/>
        <v>0</v>
      </c>
      <c r="BM19" s="91">
        <f t="shared" si="31"/>
        <v>0</v>
      </c>
      <c r="BN19" s="91">
        <f t="shared" si="32"/>
        <v>0</v>
      </c>
      <c r="BO19" s="91">
        <f t="shared" si="33"/>
        <v>0</v>
      </c>
      <c r="BP19" s="91">
        <f t="shared" si="34"/>
        <v>0</v>
      </c>
      <c r="BQ19" s="91">
        <f t="shared" si="35"/>
        <v>0</v>
      </c>
      <c r="BS19" s="210"/>
      <c r="BT19" s="90">
        <v>2039</v>
      </c>
      <c r="BU19" s="91">
        <f t="shared" si="36"/>
        <v>0</v>
      </c>
      <c r="BV19" s="91">
        <f t="shared" si="2"/>
        <v>0</v>
      </c>
      <c r="BW19" s="91">
        <f t="shared" si="3"/>
        <v>0</v>
      </c>
      <c r="BX19" s="91">
        <f t="shared" si="4"/>
        <v>0</v>
      </c>
      <c r="BY19" s="91">
        <f t="shared" si="5"/>
        <v>0</v>
      </c>
      <c r="BZ19" s="91">
        <f t="shared" si="6"/>
        <v>0</v>
      </c>
      <c r="CA19" s="91">
        <f t="shared" si="7"/>
        <v>0</v>
      </c>
      <c r="CB19" s="91">
        <f t="shared" si="8"/>
        <v>0</v>
      </c>
      <c r="CD19" s="210"/>
      <c r="CE19" s="90">
        <v>2039</v>
      </c>
      <c r="CF19" s="91">
        <f t="shared" si="37"/>
        <v>0</v>
      </c>
      <c r="CG19" s="91">
        <f t="shared" si="38"/>
        <v>0</v>
      </c>
      <c r="CH19" s="91">
        <f t="shared" si="9"/>
        <v>0</v>
      </c>
      <c r="CI19" s="91">
        <f t="shared" si="10"/>
        <v>0</v>
      </c>
      <c r="CJ19" s="91">
        <f t="shared" si="11"/>
        <v>0</v>
      </c>
      <c r="CK19" s="91">
        <f t="shared" si="12"/>
        <v>0</v>
      </c>
      <c r="CL19" s="91">
        <f t="shared" si="13"/>
        <v>0</v>
      </c>
      <c r="CM19" s="91">
        <f t="shared" si="14"/>
        <v>0</v>
      </c>
      <c r="CO19" s="210"/>
      <c r="CP19" s="90">
        <v>2039</v>
      </c>
      <c r="CQ19" s="93"/>
      <c r="CR19" s="93"/>
      <c r="CS19" s="93"/>
      <c r="CT19" s="93"/>
      <c r="CU19" s="93"/>
      <c r="CV19" s="93"/>
      <c r="CW19" s="93"/>
      <c r="CX19" s="93"/>
      <c r="CZ19" s="210"/>
      <c r="DA19" s="90">
        <v>2039</v>
      </c>
      <c r="DB19" s="93"/>
      <c r="DC19" s="93"/>
      <c r="DD19" s="93"/>
      <c r="DE19" s="93"/>
      <c r="DF19" s="93"/>
      <c r="DG19" s="93"/>
      <c r="DH19" s="93"/>
      <c r="DI19" s="93"/>
    </row>
    <row r="20" spans="1:113" x14ac:dyDescent="0.15">
      <c r="A20" s="210"/>
      <c r="B20" s="87">
        <v>2040</v>
      </c>
      <c r="C20" s="88">
        <f t="shared" si="15"/>
        <v>0</v>
      </c>
      <c r="D20" s="92">
        <f t="shared" si="16"/>
        <v>0</v>
      </c>
      <c r="E20" s="92">
        <f t="shared" si="17"/>
        <v>0</v>
      </c>
      <c r="F20" s="92">
        <f t="shared" si="18"/>
        <v>0</v>
      </c>
      <c r="H20" s="210"/>
      <c r="I20" s="90">
        <v>2040</v>
      </c>
      <c r="J20" s="93"/>
      <c r="K20" s="93"/>
      <c r="L20" s="93"/>
      <c r="M20" s="93"/>
      <c r="N20" s="93"/>
      <c r="O20" s="93"/>
      <c r="P20" s="93"/>
      <c r="Q20" s="93"/>
      <c r="R20" s="93"/>
      <c r="S20" s="93"/>
      <c r="U20" s="210"/>
      <c r="V20" s="90">
        <v>2040</v>
      </c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H20" s="210"/>
      <c r="AI20" s="90">
        <v>2040</v>
      </c>
      <c r="AJ20" s="91">
        <f t="shared" si="40"/>
        <v>0</v>
      </c>
      <c r="AK20" s="91">
        <f t="shared" si="41"/>
        <v>0</v>
      </c>
      <c r="AL20" s="91">
        <f t="shared" si="42"/>
        <v>0</v>
      </c>
      <c r="AM20" s="91">
        <f t="shared" si="43"/>
        <v>0</v>
      </c>
      <c r="AN20" s="91">
        <f t="shared" si="44"/>
        <v>0</v>
      </c>
      <c r="AO20" s="91">
        <f t="shared" si="45"/>
        <v>0</v>
      </c>
      <c r="AP20" s="91">
        <f t="shared" si="46"/>
        <v>0</v>
      </c>
      <c r="AQ20" s="91">
        <f t="shared" si="47"/>
        <v>0</v>
      </c>
      <c r="AR20" s="91">
        <f t="shared" si="48"/>
        <v>0</v>
      </c>
      <c r="AS20" s="91">
        <f t="shared" si="49"/>
        <v>0</v>
      </c>
      <c r="AU20" s="210"/>
      <c r="AV20" s="90">
        <v>2040</v>
      </c>
      <c r="AW20" s="91" cm="1">
        <f t="array" ref="AW20">IF(COUNTA(J$5:J$34)=0,0,IF(J20=MAX(J$5:J$34),_xlfn._xlws.FILTER($D$5:$D$34,J$5:J$34=MAX(J$5:J$34),0),0))</f>
        <v>0</v>
      </c>
      <c r="AX20" s="91" cm="1">
        <f t="array" ref="AX20">IF(COUNTA(K$5:K$34)=0,0,IF(K20=MAX(K$5:K$34),_xlfn._xlws.FILTER($D$5:$D$34,K$5:K$34=MAX(K$5:K$34),0),0))</f>
        <v>0</v>
      </c>
      <c r="AY20" s="91" cm="1">
        <f t="array" ref="AY20">IF(COUNTA(L$5:L$34)=0,0,IF(L20=MAX(L$5:L$34),_xlfn._xlws.FILTER($D$5:$D$34,L$5:L$34=MAX(L$5:L$34),0),0))</f>
        <v>0</v>
      </c>
      <c r="AZ20" s="91" cm="1">
        <f t="array" ref="AZ20">IF(COUNTA(M$5:M$34)=0,0,IF(M20=MAX(M$5:M$34),_xlfn._xlws.FILTER($D$5:$D$34,M$5:M$34=MAX(M$5:M$34),0),0))</f>
        <v>0</v>
      </c>
      <c r="BA20" s="91" cm="1">
        <f t="array" ref="BA20">IF(COUNTA(N$5:N$34)=0,0,IF(N20=MAX(N$5:N$34),_xlfn._xlws.FILTER($D$5:$D$34,N$5:N$34=MAX(N$5:N$34),0),0))</f>
        <v>0</v>
      </c>
      <c r="BB20" s="91" cm="1">
        <f t="array" ref="BB20">IF(COUNTA(O$5:O$34)=0,0,IF(O20=MAX(O$5:O$34),_xlfn._xlws.FILTER($D$5:$D$34,O$5:O$34=MAX(O$5:O$34),0),0))</f>
        <v>0</v>
      </c>
      <c r="BC20" s="91" cm="1">
        <f t="array" ref="BC20">IF(COUNTA(P$5:P$34)=0,0,IF(P20=MAX(P$5:P$34),_xlfn._xlws.FILTER($D$5:$D$34,P$5:P$34=MAX(P$5:P$34),0),0))</f>
        <v>0</v>
      </c>
      <c r="BD20" s="91" cm="1">
        <f t="array" ref="BD20">IF(COUNTA(Q$5:Q$34)=0,0,IF(Q20=MAX(Q$5:Q$34),_xlfn._xlws.FILTER($D$5:$D$34,Q$5:Q$34=MAX(Q$5:Q$34),0),0))</f>
        <v>0</v>
      </c>
      <c r="BE20" s="91" cm="1">
        <f t="array" ref="BE20">IF(COUNTA(R$5:R$34)=0,0,IF(R20=MAX(R$5:R$34),_xlfn._xlws.FILTER($D$5:$D$34,R$5:R$34=MAX(R$5:R$34),0),0))</f>
        <v>0</v>
      </c>
      <c r="BF20" s="91" cm="1">
        <f t="array" ref="BF20">IF(COUNTA(S$5:S$34)=0,0,IF(S20=MAX(S$5:S$34),_xlfn._xlws.FILTER($D$5:$D$34,S$5:S$34=MAX(S$5:S$34),0),0))</f>
        <v>0</v>
      </c>
      <c r="BH20" s="210"/>
      <c r="BI20" s="90">
        <v>2040</v>
      </c>
      <c r="BJ20" s="91">
        <f t="shared" si="28"/>
        <v>0</v>
      </c>
      <c r="BK20" s="91">
        <f t="shared" si="29"/>
        <v>0</v>
      </c>
      <c r="BL20" s="91">
        <f t="shared" si="30"/>
        <v>0</v>
      </c>
      <c r="BM20" s="91">
        <f t="shared" si="31"/>
        <v>0</v>
      </c>
      <c r="BN20" s="91">
        <f t="shared" si="32"/>
        <v>0</v>
      </c>
      <c r="BO20" s="91">
        <f t="shared" si="33"/>
        <v>0</v>
      </c>
      <c r="BP20" s="91">
        <f t="shared" si="34"/>
        <v>0</v>
      </c>
      <c r="BQ20" s="91">
        <f t="shared" si="35"/>
        <v>0</v>
      </c>
      <c r="BS20" s="210"/>
      <c r="BT20" s="90">
        <v>2040</v>
      </c>
      <c r="BU20" s="91">
        <f t="shared" si="36"/>
        <v>0</v>
      </c>
      <c r="BV20" s="91">
        <f t="shared" si="2"/>
        <v>0</v>
      </c>
      <c r="BW20" s="91">
        <f t="shared" si="3"/>
        <v>0</v>
      </c>
      <c r="BX20" s="91">
        <f t="shared" si="4"/>
        <v>0</v>
      </c>
      <c r="BY20" s="91">
        <f t="shared" si="5"/>
        <v>0</v>
      </c>
      <c r="BZ20" s="91">
        <f t="shared" si="6"/>
        <v>0</v>
      </c>
      <c r="CA20" s="91">
        <f t="shared" si="7"/>
        <v>0</v>
      </c>
      <c r="CB20" s="91">
        <f t="shared" si="8"/>
        <v>0</v>
      </c>
      <c r="CD20" s="210"/>
      <c r="CE20" s="90">
        <v>2040</v>
      </c>
      <c r="CF20" s="91">
        <f t="shared" si="37"/>
        <v>0</v>
      </c>
      <c r="CG20" s="91">
        <f t="shared" si="38"/>
        <v>0</v>
      </c>
      <c r="CH20" s="91">
        <f t="shared" si="9"/>
        <v>0</v>
      </c>
      <c r="CI20" s="91">
        <f t="shared" si="10"/>
        <v>0</v>
      </c>
      <c r="CJ20" s="91">
        <f t="shared" si="11"/>
        <v>0</v>
      </c>
      <c r="CK20" s="91">
        <f t="shared" si="12"/>
        <v>0</v>
      </c>
      <c r="CL20" s="91">
        <f t="shared" si="13"/>
        <v>0</v>
      </c>
      <c r="CM20" s="91">
        <f t="shared" si="14"/>
        <v>0</v>
      </c>
      <c r="CO20" s="210"/>
      <c r="CP20" s="90">
        <v>2040</v>
      </c>
      <c r="CQ20" s="93"/>
      <c r="CR20" s="93"/>
      <c r="CS20" s="93"/>
      <c r="CT20" s="93"/>
      <c r="CU20" s="93"/>
      <c r="CV20" s="93"/>
      <c r="CW20" s="93"/>
      <c r="CX20" s="93"/>
      <c r="CZ20" s="210"/>
      <c r="DA20" s="90">
        <v>2040</v>
      </c>
      <c r="DB20" s="93"/>
      <c r="DC20" s="93"/>
      <c r="DD20" s="93"/>
      <c r="DE20" s="93"/>
      <c r="DF20" s="93"/>
      <c r="DG20" s="93"/>
      <c r="DH20" s="93"/>
      <c r="DI20" s="93"/>
    </row>
    <row r="21" spans="1:113" x14ac:dyDescent="0.15">
      <c r="A21" s="210"/>
      <c r="B21" s="87">
        <v>2041</v>
      </c>
      <c r="C21" s="88">
        <f t="shared" si="15"/>
        <v>0</v>
      </c>
      <c r="D21" s="92">
        <f t="shared" si="16"/>
        <v>0</v>
      </c>
      <c r="E21" s="92">
        <f t="shared" si="17"/>
        <v>0</v>
      </c>
      <c r="F21" s="92">
        <f t="shared" si="18"/>
        <v>0</v>
      </c>
      <c r="H21" s="210"/>
      <c r="I21" s="90">
        <v>2041</v>
      </c>
      <c r="J21" s="93"/>
      <c r="K21" s="93"/>
      <c r="L21" s="93"/>
      <c r="M21" s="93"/>
      <c r="N21" s="93"/>
      <c r="O21" s="93"/>
      <c r="P21" s="93"/>
      <c r="Q21" s="93"/>
      <c r="R21" s="93"/>
      <c r="S21" s="93"/>
      <c r="U21" s="210"/>
      <c r="V21" s="90">
        <v>2041</v>
      </c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H21" s="210"/>
      <c r="AI21" s="90">
        <v>2041</v>
      </c>
      <c r="AJ21" s="91">
        <f t="shared" si="40"/>
        <v>0</v>
      </c>
      <c r="AK21" s="91">
        <f t="shared" si="41"/>
        <v>0</v>
      </c>
      <c r="AL21" s="91">
        <f t="shared" si="42"/>
        <v>0</v>
      </c>
      <c r="AM21" s="91">
        <f t="shared" si="43"/>
        <v>0</v>
      </c>
      <c r="AN21" s="91">
        <f t="shared" si="44"/>
        <v>0</v>
      </c>
      <c r="AO21" s="91">
        <f t="shared" si="45"/>
        <v>0</v>
      </c>
      <c r="AP21" s="91">
        <f t="shared" si="46"/>
        <v>0</v>
      </c>
      <c r="AQ21" s="91">
        <f t="shared" si="47"/>
        <v>0</v>
      </c>
      <c r="AR21" s="91">
        <f t="shared" si="48"/>
        <v>0</v>
      </c>
      <c r="AS21" s="91">
        <f t="shared" si="49"/>
        <v>0</v>
      </c>
      <c r="AU21" s="210"/>
      <c r="AV21" s="90">
        <v>2041</v>
      </c>
      <c r="AW21" s="91" cm="1">
        <f t="array" ref="AW21">IF(COUNTA(J$5:J$34)=0,0,IF(J21=MAX(J$5:J$34),_xlfn._xlws.FILTER($D$5:$D$34,J$5:J$34=MAX(J$5:J$34),0),0))</f>
        <v>0</v>
      </c>
      <c r="AX21" s="91" cm="1">
        <f t="array" ref="AX21">IF(COUNTA(K$5:K$34)=0,0,IF(K21=MAX(K$5:K$34),_xlfn._xlws.FILTER($D$5:$D$34,K$5:K$34=MAX(K$5:K$34),0),0))</f>
        <v>0</v>
      </c>
      <c r="AY21" s="91" cm="1">
        <f t="array" ref="AY21">IF(COUNTA(L$5:L$34)=0,0,IF(L21=MAX(L$5:L$34),_xlfn._xlws.FILTER($D$5:$D$34,L$5:L$34=MAX(L$5:L$34),0),0))</f>
        <v>0</v>
      </c>
      <c r="AZ21" s="91" cm="1">
        <f t="array" ref="AZ21">IF(COUNTA(M$5:M$34)=0,0,IF(M21=MAX(M$5:M$34),_xlfn._xlws.FILTER($D$5:$D$34,M$5:M$34=MAX(M$5:M$34),0),0))</f>
        <v>0</v>
      </c>
      <c r="BA21" s="91" cm="1">
        <f t="array" ref="BA21">IF(COUNTA(N$5:N$34)=0,0,IF(N21=MAX(N$5:N$34),_xlfn._xlws.FILTER($D$5:$D$34,N$5:N$34=MAX(N$5:N$34),0),0))</f>
        <v>0</v>
      </c>
      <c r="BB21" s="91" cm="1">
        <f t="array" ref="BB21">IF(COUNTA(O$5:O$34)=0,0,IF(O21=MAX(O$5:O$34),_xlfn._xlws.FILTER($D$5:$D$34,O$5:O$34=MAX(O$5:O$34),0),0))</f>
        <v>0</v>
      </c>
      <c r="BC21" s="91" cm="1">
        <f t="array" ref="BC21">IF(COUNTA(P$5:P$34)=0,0,IF(P21=MAX(P$5:P$34),_xlfn._xlws.FILTER($D$5:$D$34,P$5:P$34=MAX(P$5:P$34),0),0))</f>
        <v>0</v>
      </c>
      <c r="BD21" s="91" cm="1">
        <f t="array" ref="BD21">IF(COUNTA(Q$5:Q$34)=0,0,IF(Q21=MAX(Q$5:Q$34),_xlfn._xlws.FILTER($D$5:$D$34,Q$5:Q$34=MAX(Q$5:Q$34),0),0))</f>
        <v>0</v>
      </c>
      <c r="BE21" s="91" cm="1">
        <f t="array" ref="BE21">IF(COUNTA(R$5:R$34)=0,0,IF(R21=MAX(R$5:R$34),_xlfn._xlws.FILTER($D$5:$D$34,R$5:R$34=MAX(R$5:R$34),0),0))</f>
        <v>0</v>
      </c>
      <c r="BF21" s="91" cm="1">
        <f t="array" ref="BF21">IF(COUNTA(S$5:S$34)=0,0,IF(S21=MAX(S$5:S$34),_xlfn._xlws.FILTER($D$5:$D$34,S$5:S$34=MAX(S$5:S$34),0),0))</f>
        <v>0</v>
      </c>
      <c r="BH21" s="210"/>
      <c r="BI21" s="90">
        <v>2041</v>
      </c>
      <c r="BJ21" s="91">
        <f t="shared" si="28"/>
        <v>0</v>
      </c>
      <c r="BK21" s="91">
        <f t="shared" si="29"/>
        <v>0</v>
      </c>
      <c r="BL21" s="91">
        <f t="shared" si="30"/>
        <v>0</v>
      </c>
      <c r="BM21" s="91">
        <f t="shared" si="31"/>
        <v>0</v>
      </c>
      <c r="BN21" s="91">
        <f t="shared" si="32"/>
        <v>0</v>
      </c>
      <c r="BO21" s="91">
        <f t="shared" si="33"/>
        <v>0</v>
      </c>
      <c r="BP21" s="91">
        <f t="shared" si="34"/>
        <v>0</v>
      </c>
      <c r="BQ21" s="91">
        <f t="shared" si="35"/>
        <v>0</v>
      </c>
      <c r="BS21" s="210"/>
      <c r="BT21" s="90">
        <v>2041</v>
      </c>
      <c r="BU21" s="91">
        <f t="shared" si="36"/>
        <v>0</v>
      </c>
      <c r="BV21" s="91">
        <f t="shared" si="2"/>
        <v>0</v>
      </c>
      <c r="BW21" s="91">
        <f t="shared" si="3"/>
        <v>0</v>
      </c>
      <c r="BX21" s="91">
        <f t="shared" si="4"/>
        <v>0</v>
      </c>
      <c r="BY21" s="91">
        <f t="shared" si="5"/>
        <v>0</v>
      </c>
      <c r="BZ21" s="91">
        <f t="shared" si="6"/>
        <v>0</v>
      </c>
      <c r="CA21" s="91">
        <f t="shared" si="7"/>
        <v>0</v>
      </c>
      <c r="CB21" s="91">
        <f t="shared" si="8"/>
        <v>0</v>
      </c>
      <c r="CD21" s="210"/>
      <c r="CE21" s="90">
        <v>2041</v>
      </c>
      <c r="CF21" s="91">
        <f t="shared" si="37"/>
        <v>0</v>
      </c>
      <c r="CG21" s="91">
        <f t="shared" si="38"/>
        <v>0</v>
      </c>
      <c r="CH21" s="91">
        <f t="shared" si="9"/>
        <v>0</v>
      </c>
      <c r="CI21" s="91">
        <f t="shared" si="10"/>
        <v>0</v>
      </c>
      <c r="CJ21" s="91">
        <f t="shared" si="11"/>
        <v>0</v>
      </c>
      <c r="CK21" s="91">
        <f t="shared" si="12"/>
        <v>0</v>
      </c>
      <c r="CL21" s="91">
        <f t="shared" si="13"/>
        <v>0</v>
      </c>
      <c r="CM21" s="91">
        <f t="shared" si="14"/>
        <v>0</v>
      </c>
      <c r="CO21" s="210"/>
      <c r="CP21" s="90">
        <v>2041</v>
      </c>
      <c r="CQ21" s="93"/>
      <c r="CR21" s="93"/>
      <c r="CS21" s="93"/>
      <c r="CT21" s="93"/>
      <c r="CU21" s="93"/>
      <c r="CV21" s="93"/>
      <c r="CW21" s="93"/>
      <c r="CX21" s="93"/>
      <c r="CZ21" s="210"/>
      <c r="DA21" s="90">
        <v>2041</v>
      </c>
      <c r="DB21" s="93"/>
      <c r="DC21" s="93"/>
      <c r="DD21" s="93"/>
      <c r="DE21" s="93"/>
      <c r="DF21" s="93"/>
      <c r="DG21" s="93"/>
      <c r="DH21" s="93"/>
      <c r="DI21" s="93"/>
    </row>
    <row r="22" spans="1:113" x14ac:dyDescent="0.15">
      <c r="A22" s="210"/>
      <c r="B22" s="87">
        <v>2042</v>
      </c>
      <c r="C22" s="88">
        <f t="shared" si="15"/>
        <v>0</v>
      </c>
      <c r="D22" s="92">
        <f t="shared" ref="D22:D34" si="50">E22+F22</f>
        <v>0</v>
      </c>
      <c r="E22" s="92">
        <f t="shared" si="17"/>
        <v>0</v>
      </c>
      <c r="F22" s="92">
        <f t="shared" si="18"/>
        <v>0</v>
      </c>
      <c r="H22" s="210"/>
      <c r="I22" s="90">
        <v>2042</v>
      </c>
      <c r="J22" s="93"/>
      <c r="K22" s="93"/>
      <c r="L22" s="93"/>
      <c r="M22" s="93"/>
      <c r="N22" s="93"/>
      <c r="O22" s="93"/>
      <c r="P22" s="93"/>
      <c r="Q22" s="93"/>
      <c r="R22" s="93"/>
      <c r="S22" s="93"/>
      <c r="U22" s="210"/>
      <c r="V22" s="90">
        <v>2042</v>
      </c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H22" s="210"/>
      <c r="AI22" s="90">
        <v>2042</v>
      </c>
      <c r="AJ22" s="91">
        <f t="shared" si="40"/>
        <v>0</v>
      </c>
      <c r="AK22" s="91">
        <f t="shared" si="41"/>
        <v>0</v>
      </c>
      <c r="AL22" s="91">
        <f t="shared" si="42"/>
        <v>0</v>
      </c>
      <c r="AM22" s="91">
        <f t="shared" si="43"/>
        <v>0</v>
      </c>
      <c r="AN22" s="91">
        <f t="shared" si="44"/>
        <v>0</v>
      </c>
      <c r="AO22" s="91">
        <f t="shared" si="45"/>
        <v>0</v>
      </c>
      <c r="AP22" s="91">
        <f t="shared" si="46"/>
        <v>0</v>
      </c>
      <c r="AQ22" s="91">
        <f t="shared" si="47"/>
        <v>0</v>
      </c>
      <c r="AR22" s="91">
        <f t="shared" si="48"/>
        <v>0</v>
      </c>
      <c r="AS22" s="91">
        <f t="shared" si="49"/>
        <v>0</v>
      </c>
      <c r="AU22" s="210"/>
      <c r="AV22" s="90">
        <v>2042</v>
      </c>
      <c r="AW22" s="91" cm="1">
        <f t="array" ref="AW22">IF(COUNTA(J$5:J$34)=0,0,IF(J22=MAX(J$5:J$34),_xlfn._xlws.FILTER($D$5:$D$34,J$5:J$34=MAX(J$5:J$34),0),0))</f>
        <v>0</v>
      </c>
      <c r="AX22" s="91" cm="1">
        <f t="array" ref="AX22">IF(COUNTA(K$5:K$34)=0,0,IF(K22=MAX(K$5:K$34),_xlfn._xlws.FILTER($D$5:$D$34,K$5:K$34=MAX(K$5:K$34),0),0))</f>
        <v>0</v>
      </c>
      <c r="AY22" s="91" cm="1">
        <f t="array" ref="AY22">IF(COUNTA(L$5:L$34)=0,0,IF(L22=MAX(L$5:L$34),_xlfn._xlws.FILTER($D$5:$D$34,L$5:L$34=MAX(L$5:L$34),0),0))</f>
        <v>0</v>
      </c>
      <c r="AZ22" s="91" cm="1">
        <f t="array" ref="AZ22">IF(COUNTA(M$5:M$34)=0,0,IF(M22=MAX(M$5:M$34),_xlfn._xlws.FILTER($D$5:$D$34,M$5:M$34=MAX(M$5:M$34),0),0))</f>
        <v>0</v>
      </c>
      <c r="BA22" s="91" cm="1">
        <f t="array" ref="BA22">IF(COUNTA(N$5:N$34)=0,0,IF(N22=MAX(N$5:N$34),_xlfn._xlws.FILTER($D$5:$D$34,N$5:N$34=MAX(N$5:N$34),0),0))</f>
        <v>0</v>
      </c>
      <c r="BB22" s="91" cm="1">
        <f t="array" ref="BB22">IF(COUNTA(O$5:O$34)=0,0,IF(O22=MAX(O$5:O$34),_xlfn._xlws.FILTER($D$5:$D$34,O$5:O$34=MAX(O$5:O$34),0),0))</f>
        <v>0</v>
      </c>
      <c r="BC22" s="91" cm="1">
        <f t="array" ref="BC22">IF(COUNTA(P$5:P$34)=0,0,IF(P22=MAX(P$5:P$34),_xlfn._xlws.FILTER($D$5:$D$34,P$5:P$34=MAX(P$5:P$34),0),0))</f>
        <v>0</v>
      </c>
      <c r="BD22" s="91" cm="1">
        <f t="array" ref="BD22">IF(COUNTA(Q$5:Q$34)=0,0,IF(Q22=MAX(Q$5:Q$34),_xlfn._xlws.FILTER($D$5:$D$34,Q$5:Q$34=MAX(Q$5:Q$34),0),0))</f>
        <v>0</v>
      </c>
      <c r="BE22" s="91" cm="1">
        <f t="array" ref="BE22">IF(COUNTA(R$5:R$34)=0,0,IF(R22=MAX(R$5:R$34),_xlfn._xlws.FILTER($D$5:$D$34,R$5:R$34=MAX(R$5:R$34),0),0))</f>
        <v>0</v>
      </c>
      <c r="BF22" s="91" cm="1">
        <f t="array" ref="BF22">IF(COUNTA(S$5:S$34)=0,0,IF(S22=MAX(S$5:S$34),_xlfn._xlws.FILTER($D$5:$D$34,S$5:S$34=MAX(S$5:S$34),0),0))</f>
        <v>0</v>
      </c>
      <c r="BH22" s="210"/>
      <c r="BI22" s="90">
        <v>2042</v>
      </c>
      <c r="BJ22" s="91">
        <f t="shared" si="28"/>
        <v>0</v>
      </c>
      <c r="BK22" s="91">
        <f t="shared" si="29"/>
        <v>0</v>
      </c>
      <c r="BL22" s="91">
        <f t="shared" si="30"/>
        <v>0</v>
      </c>
      <c r="BM22" s="91">
        <f t="shared" si="31"/>
        <v>0</v>
      </c>
      <c r="BN22" s="91">
        <f t="shared" si="32"/>
        <v>0</v>
      </c>
      <c r="BO22" s="91">
        <f t="shared" si="33"/>
        <v>0</v>
      </c>
      <c r="BP22" s="91">
        <f t="shared" si="34"/>
        <v>0</v>
      </c>
      <c r="BQ22" s="91">
        <f t="shared" si="35"/>
        <v>0</v>
      </c>
      <c r="BS22" s="210"/>
      <c r="BT22" s="90">
        <v>2042</v>
      </c>
      <c r="BU22" s="91">
        <f t="shared" si="36"/>
        <v>0</v>
      </c>
      <c r="BV22" s="91">
        <f t="shared" si="2"/>
        <v>0</v>
      </c>
      <c r="BW22" s="91">
        <f t="shared" si="3"/>
        <v>0</v>
      </c>
      <c r="BX22" s="91">
        <f t="shared" si="4"/>
        <v>0</v>
      </c>
      <c r="BY22" s="91">
        <f t="shared" si="5"/>
        <v>0</v>
      </c>
      <c r="BZ22" s="91">
        <f t="shared" si="6"/>
        <v>0</v>
      </c>
      <c r="CA22" s="91">
        <f t="shared" si="7"/>
        <v>0</v>
      </c>
      <c r="CB22" s="91">
        <f t="shared" si="8"/>
        <v>0</v>
      </c>
      <c r="CD22" s="210"/>
      <c r="CE22" s="90">
        <v>2042</v>
      </c>
      <c r="CF22" s="91">
        <f t="shared" si="37"/>
        <v>0</v>
      </c>
      <c r="CG22" s="91">
        <f t="shared" si="38"/>
        <v>0</v>
      </c>
      <c r="CH22" s="91">
        <f t="shared" si="9"/>
        <v>0</v>
      </c>
      <c r="CI22" s="91">
        <f t="shared" si="10"/>
        <v>0</v>
      </c>
      <c r="CJ22" s="91">
        <f t="shared" si="11"/>
        <v>0</v>
      </c>
      <c r="CK22" s="91">
        <f t="shared" si="12"/>
        <v>0</v>
      </c>
      <c r="CL22" s="91">
        <f t="shared" si="13"/>
        <v>0</v>
      </c>
      <c r="CM22" s="91">
        <f t="shared" si="14"/>
        <v>0</v>
      </c>
      <c r="CO22" s="210"/>
      <c r="CP22" s="90">
        <v>2042</v>
      </c>
      <c r="CQ22" s="93"/>
      <c r="CR22" s="93"/>
      <c r="CS22" s="93"/>
      <c r="CT22" s="93"/>
      <c r="CU22" s="93"/>
      <c r="CV22" s="93"/>
      <c r="CW22" s="93"/>
      <c r="CX22" s="93"/>
      <c r="CZ22" s="210"/>
      <c r="DA22" s="90">
        <v>2042</v>
      </c>
      <c r="DB22" s="93"/>
      <c r="DC22" s="93"/>
      <c r="DD22" s="93"/>
      <c r="DE22" s="93"/>
      <c r="DF22" s="93"/>
      <c r="DG22" s="93"/>
      <c r="DH22" s="93"/>
      <c r="DI22" s="93"/>
    </row>
    <row r="23" spans="1:113" x14ac:dyDescent="0.15">
      <c r="A23" s="210"/>
      <c r="B23" s="87">
        <v>2043</v>
      </c>
      <c r="C23" s="88">
        <f t="shared" si="15"/>
        <v>0</v>
      </c>
      <c r="D23" s="92">
        <f t="shared" si="50"/>
        <v>0</v>
      </c>
      <c r="E23" s="92">
        <f t="shared" si="17"/>
        <v>0</v>
      </c>
      <c r="F23" s="92">
        <f t="shared" si="18"/>
        <v>0</v>
      </c>
      <c r="H23" s="210"/>
      <c r="I23" s="90">
        <v>2043</v>
      </c>
      <c r="J23" s="93"/>
      <c r="K23" s="93"/>
      <c r="L23" s="93"/>
      <c r="M23" s="93"/>
      <c r="N23" s="93"/>
      <c r="O23" s="93"/>
      <c r="P23" s="93"/>
      <c r="Q23" s="93"/>
      <c r="R23" s="93"/>
      <c r="S23" s="93"/>
      <c r="U23" s="210"/>
      <c r="V23" s="90">
        <v>2043</v>
      </c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H23" s="210"/>
      <c r="AI23" s="90">
        <v>2043</v>
      </c>
      <c r="AJ23" s="91">
        <f t="shared" si="40"/>
        <v>0</v>
      </c>
      <c r="AK23" s="91">
        <f t="shared" si="41"/>
        <v>0</v>
      </c>
      <c r="AL23" s="91">
        <f t="shared" si="42"/>
        <v>0</v>
      </c>
      <c r="AM23" s="91">
        <f t="shared" si="43"/>
        <v>0</v>
      </c>
      <c r="AN23" s="91">
        <f t="shared" si="44"/>
        <v>0</v>
      </c>
      <c r="AO23" s="91">
        <f t="shared" si="45"/>
        <v>0</v>
      </c>
      <c r="AP23" s="91">
        <f t="shared" si="46"/>
        <v>0</v>
      </c>
      <c r="AQ23" s="91">
        <f t="shared" si="47"/>
        <v>0</v>
      </c>
      <c r="AR23" s="91">
        <f t="shared" si="48"/>
        <v>0</v>
      </c>
      <c r="AS23" s="91">
        <f t="shared" si="49"/>
        <v>0</v>
      </c>
      <c r="AU23" s="210"/>
      <c r="AV23" s="90">
        <v>2043</v>
      </c>
      <c r="AW23" s="91" cm="1">
        <f t="array" ref="AW23">IF(COUNTA(J$5:J$34)=0,0,IF(J23=MAX(J$5:J$34),_xlfn._xlws.FILTER($D$5:$D$34,J$5:J$34=MAX(J$5:J$34),0),0))</f>
        <v>0</v>
      </c>
      <c r="AX23" s="91" cm="1">
        <f t="array" ref="AX23">IF(COUNTA(K$5:K$34)=0,0,IF(K23=MAX(K$5:K$34),_xlfn._xlws.FILTER($D$5:$D$34,K$5:K$34=MAX(K$5:K$34),0),0))</f>
        <v>0</v>
      </c>
      <c r="AY23" s="91" cm="1">
        <f t="array" ref="AY23">IF(COUNTA(L$5:L$34)=0,0,IF(L23=MAX(L$5:L$34),_xlfn._xlws.FILTER($D$5:$D$34,L$5:L$34=MAX(L$5:L$34),0),0))</f>
        <v>0</v>
      </c>
      <c r="AZ23" s="91" cm="1">
        <f t="array" ref="AZ23">IF(COUNTA(M$5:M$34)=0,0,IF(M23=MAX(M$5:M$34),_xlfn._xlws.FILTER($D$5:$D$34,M$5:M$34=MAX(M$5:M$34),0),0))</f>
        <v>0</v>
      </c>
      <c r="BA23" s="91" cm="1">
        <f t="array" ref="BA23">IF(COUNTA(N$5:N$34)=0,0,IF(N23=MAX(N$5:N$34),_xlfn._xlws.FILTER($D$5:$D$34,N$5:N$34=MAX(N$5:N$34),0),0))</f>
        <v>0</v>
      </c>
      <c r="BB23" s="91" cm="1">
        <f t="array" ref="BB23">IF(COUNTA(O$5:O$34)=0,0,IF(O23=MAX(O$5:O$34),_xlfn._xlws.FILTER($D$5:$D$34,O$5:O$34=MAX(O$5:O$34),0),0))</f>
        <v>0</v>
      </c>
      <c r="BC23" s="91" cm="1">
        <f t="array" ref="BC23">IF(COUNTA(P$5:P$34)=0,0,IF(P23=MAX(P$5:P$34),_xlfn._xlws.FILTER($D$5:$D$34,P$5:P$34=MAX(P$5:P$34),0),0))</f>
        <v>0</v>
      </c>
      <c r="BD23" s="91" cm="1">
        <f t="array" ref="BD23">IF(COUNTA(Q$5:Q$34)=0,0,IF(Q23=MAX(Q$5:Q$34),_xlfn._xlws.FILTER($D$5:$D$34,Q$5:Q$34=MAX(Q$5:Q$34),0),0))</f>
        <v>0</v>
      </c>
      <c r="BE23" s="91" cm="1">
        <f t="array" ref="BE23">IF(COUNTA(R$5:R$34)=0,0,IF(R23=MAX(R$5:R$34),_xlfn._xlws.FILTER($D$5:$D$34,R$5:R$34=MAX(R$5:R$34),0),0))</f>
        <v>0</v>
      </c>
      <c r="BF23" s="91" cm="1">
        <f t="array" ref="BF23">IF(COUNTA(S$5:S$34)=0,0,IF(S23=MAX(S$5:S$34),_xlfn._xlws.FILTER($D$5:$D$34,S$5:S$34=MAX(S$5:S$34),0),0))</f>
        <v>0</v>
      </c>
      <c r="BH23" s="210"/>
      <c r="BI23" s="90">
        <v>2043</v>
      </c>
      <c r="BJ23" s="91">
        <f t="shared" si="28"/>
        <v>0</v>
      </c>
      <c r="BK23" s="91">
        <f t="shared" si="29"/>
        <v>0</v>
      </c>
      <c r="BL23" s="91">
        <f t="shared" si="30"/>
        <v>0</v>
      </c>
      <c r="BM23" s="91">
        <f t="shared" si="31"/>
        <v>0</v>
      </c>
      <c r="BN23" s="91">
        <f t="shared" si="32"/>
        <v>0</v>
      </c>
      <c r="BO23" s="91">
        <f t="shared" si="33"/>
        <v>0</v>
      </c>
      <c r="BP23" s="91">
        <f t="shared" si="34"/>
        <v>0</v>
      </c>
      <c r="BQ23" s="91">
        <f t="shared" si="35"/>
        <v>0</v>
      </c>
      <c r="BS23" s="210"/>
      <c r="BT23" s="90">
        <v>2043</v>
      </c>
      <c r="BU23" s="91">
        <f t="shared" si="36"/>
        <v>0</v>
      </c>
      <c r="BV23" s="91">
        <f t="shared" si="2"/>
        <v>0</v>
      </c>
      <c r="BW23" s="91">
        <f t="shared" si="3"/>
        <v>0</v>
      </c>
      <c r="BX23" s="91">
        <f t="shared" si="4"/>
        <v>0</v>
      </c>
      <c r="BY23" s="91">
        <f t="shared" si="5"/>
        <v>0</v>
      </c>
      <c r="BZ23" s="91">
        <f t="shared" si="6"/>
        <v>0</v>
      </c>
      <c r="CA23" s="91">
        <f t="shared" si="7"/>
        <v>0</v>
      </c>
      <c r="CB23" s="91">
        <f t="shared" si="8"/>
        <v>0</v>
      </c>
      <c r="CD23" s="210"/>
      <c r="CE23" s="90">
        <v>2043</v>
      </c>
      <c r="CF23" s="91">
        <f t="shared" si="37"/>
        <v>0</v>
      </c>
      <c r="CG23" s="91">
        <f t="shared" si="38"/>
        <v>0</v>
      </c>
      <c r="CH23" s="91">
        <f t="shared" si="9"/>
        <v>0</v>
      </c>
      <c r="CI23" s="91">
        <f t="shared" si="10"/>
        <v>0</v>
      </c>
      <c r="CJ23" s="91">
        <f t="shared" si="11"/>
        <v>0</v>
      </c>
      <c r="CK23" s="91">
        <f t="shared" si="12"/>
        <v>0</v>
      </c>
      <c r="CL23" s="91">
        <f t="shared" si="13"/>
        <v>0</v>
      </c>
      <c r="CM23" s="91">
        <f t="shared" si="14"/>
        <v>0</v>
      </c>
      <c r="CO23" s="210"/>
      <c r="CP23" s="90">
        <v>2043</v>
      </c>
      <c r="CQ23" s="93"/>
      <c r="CR23" s="93"/>
      <c r="CS23" s="93"/>
      <c r="CT23" s="93"/>
      <c r="CU23" s="93"/>
      <c r="CV23" s="93"/>
      <c r="CW23" s="93"/>
      <c r="CX23" s="93"/>
      <c r="CZ23" s="210"/>
      <c r="DA23" s="90">
        <v>2043</v>
      </c>
      <c r="DB23" s="93"/>
      <c r="DC23" s="93"/>
      <c r="DD23" s="93"/>
      <c r="DE23" s="93"/>
      <c r="DF23" s="93"/>
      <c r="DG23" s="93"/>
      <c r="DH23" s="93"/>
      <c r="DI23" s="93"/>
    </row>
    <row r="24" spans="1:113" x14ac:dyDescent="0.15">
      <c r="A24" s="210"/>
      <c r="B24" s="87">
        <v>2044</v>
      </c>
      <c r="C24" s="88">
        <f t="shared" si="15"/>
        <v>0</v>
      </c>
      <c r="D24" s="92">
        <f t="shared" si="50"/>
        <v>0</v>
      </c>
      <c r="E24" s="92">
        <f t="shared" si="17"/>
        <v>0</v>
      </c>
      <c r="F24" s="92">
        <f t="shared" si="18"/>
        <v>0</v>
      </c>
      <c r="H24" s="210"/>
      <c r="I24" s="90">
        <v>2044</v>
      </c>
      <c r="J24" s="93"/>
      <c r="K24" s="93"/>
      <c r="L24" s="93"/>
      <c r="M24" s="93"/>
      <c r="N24" s="93"/>
      <c r="O24" s="93"/>
      <c r="P24" s="93"/>
      <c r="Q24" s="93"/>
      <c r="R24" s="93"/>
      <c r="S24" s="93"/>
      <c r="U24" s="210"/>
      <c r="V24" s="90">
        <v>2044</v>
      </c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H24" s="210"/>
      <c r="AI24" s="90">
        <v>2044</v>
      </c>
      <c r="AJ24" s="91">
        <f t="shared" si="40"/>
        <v>0</v>
      </c>
      <c r="AK24" s="91">
        <f t="shared" si="41"/>
        <v>0</v>
      </c>
      <c r="AL24" s="91">
        <f t="shared" si="42"/>
        <v>0</v>
      </c>
      <c r="AM24" s="91">
        <f t="shared" si="43"/>
        <v>0</v>
      </c>
      <c r="AN24" s="91">
        <f t="shared" si="44"/>
        <v>0</v>
      </c>
      <c r="AO24" s="91">
        <f t="shared" si="45"/>
        <v>0</v>
      </c>
      <c r="AP24" s="91">
        <f t="shared" si="46"/>
        <v>0</v>
      </c>
      <c r="AQ24" s="91">
        <f t="shared" si="47"/>
        <v>0</v>
      </c>
      <c r="AR24" s="91">
        <f t="shared" si="48"/>
        <v>0</v>
      </c>
      <c r="AS24" s="91">
        <f t="shared" si="49"/>
        <v>0</v>
      </c>
      <c r="AU24" s="210"/>
      <c r="AV24" s="90">
        <v>2044</v>
      </c>
      <c r="AW24" s="91" cm="1">
        <f t="array" ref="AW24">IF(COUNTA(J$5:J$34)=0,0,IF(J24=MAX(J$5:J$34),_xlfn._xlws.FILTER($D$5:$D$34,J$5:J$34=MAX(J$5:J$34),0),0))</f>
        <v>0</v>
      </c>
      <c r="AX24" s="91" cm="1">
        <f t="array" ref="AX24">IF(COUNTA(K$5:K$34)=0,0,IF(K24=MAX(K$5:K$34),_xlfn._xlws.FILTER($D$5:$D$34,K$5:K$34=MAX(K$5:K$34),0),0))</f>
        <v>0</v>
      </c>
      <c r="AY24" s="91" cm="1">
        <f t="array" ref="AY24">IF(COUNTA(L$5:L$34)=0,0,IF(L24=MAX(L$5:L$34),_xlfn._xlws.FILTER($D$5:$D$34,L$5:L$34=MAX(L$5:L$34),0),0))</f>
        <v>0</v>
      </c>
      <c r="AZ24" s="91" cm="1">
        <f t="array" ref="AZ24">IF(COUNTA(M$5:M$34)=0,0,IF(M24=MAX(M$5:M$34),_xlfn._xlws.FILTER($D$5:$D$34,M$5:M$34=MAX(M$5:M$34),0),0))</f>
        <v>0</v>
      </c>
      <c r="BA24" s="91" cm="1">
        <f t="array" ref="BA24">IF(COUNTA(N$5:N$34)=0,0,IF(N24=MAX(N$5:N$34),_xlfn._xlws.FILTER($D$5:$D$34,N$5:N$34=MAX(N$5:N$34),0),0))</f>
        <v>0</v>
      </c>
      <c r="BB24" s="91" cm="1">
        <f t="array" ref="BB24">IF(COUNTA(O$5:O$34)=0,0,IF(O24=MAX(O$5:O$34),_xlfn._xlws.FILTER($D$5:$D$34,O$5:O$34=MAX(O$5:O$34),0),0))</f>
        <v>0</v>
      </c>
      <c r="BC24" s="91" cm="1">
        <f t="array" ref="BC24">IF(COUNTA(P$5:P$34)=0,0,IF(P24=MAX(P$5:P$34),_xlfn._xlws.FILTER($D$5:$D$34,P$5:P$34=MAX(P$5:P$34),0),0))</f>
        <v>0</v>
      </c>
      <c r="BD24" s="91" cm="1">
        <f t="array" ref="BD24">IF(COUNTA(Q$5:Q$34)=0,0,IF(Q24=MAX(Q$5:Q$34),_xlfn._xlws.FILTER($D$5:$D$34,Q$5:Q$34=MAX(Q$5:Q$34),0),0))</f>
        <v>0</v>
      </c>
      <c r="BE24" s="91" cm="1">
        <f t="array" ref="BE24">IF(COUNTA(R$5:R$34)=0,0,IF(R24=MAX(R$5:R$34),_xlfn._xlws.FILTER($D$5:$D$34,R$5:R$34=MAX(R$5:R$34),0),0))</f>
        <v>0</v>
      </c>
      <c r="BF24" s="91" cm="1">
        <f t="array" ref="BF24">IF(COUNTA(S$5:S$34)=0,0,IF(S24=MAX(S$5:S$34),_xlfn._xlws.FILTER($D$5:$D$34,S$5:S$34=MAX(S$5:S$34),0),0))</f>
        <v>0</v>
      </c>
      <c r="BH24" s="210"/>
      <c r="BI24" s="90">
        <v>2044</v>
      </c>
      <c r="BJ24" s="91">
        <f t="shared" si="28"/>
        <v>0</v>
      </c>
      <c r="BK24" s="91">
        <f t="shared" si="29"/>
        <v>0</v>
      </c>
      <c r="BL24" s="91">
        <f t="shared" si="30"/>
        <v>0</v>
      </c>
      <c r="BM24" s="91">
        <f t="shared" si="31"/>
        <v>0</v>
      </c>
      <c r="BN24" s="91">
        <f t="shared" si="32"/>
        <v>0</v>
      </c>
      <c r="BO24" s="91">
        <f t="shared" si="33"/>
        <v>0</v>
      </c>
      <c r="BP24" s="91">
        <f t="shared" si="34"/>
        <v>0</v>
      </c>
      <c r="BQ24" s="91">
        <f t="shared" si="35"/>
        <v>0</v>
      </c>
      <c r="BS24" s="210"/>
      <c r="BT24" s="90">
        <v>2044</v>
      </c>
      <c r="BU24" s="91">
        <f t="shared" si="36"/>
        <v>0</v>
      </c>
      <c r="BV24" s="91">
        <f t="shared" si="2"/>
        <v>0</v>
      </c>
      <c r="BW24" s="91">
        <f t="shared" si="3"/>
        <v>0</v>
      </c>
      <c r="BX24" s="91">
        <f t="shared" si="4"/>
        <v>0</v>
      </c>
      <c r="BY24" s="91">
        <f t="shared" si="5"/>
        <v>0</v>
      </c>
      <c r="BZ24" s="91">
        <f t="shared" si="6"/>
        <v>0</v>
      </c>
      <c r="CA24" s="91">
        <f t="shared" si="7"/>
        <v>0</v>
      </c>
      <c r="CB24" s="91">
        <f t="shared" si="8"/>
        <v>0</v>
      </c>
      <c r="CD24" s="210"/>
      <c r="CE24" s="90">
        <v>2044</v>
      </c>
      <c r="CF24" s="91">
        <f t="shared" si="37"/>
        <v>0</v>
      </c>
      <c r="CG24" s="91">
        <f t="shared" si="38"/>
        <v>0</v>
      </c>
      <c r="CH24" s="91">
        <f t="shared" si="9"/>
        <v>0</v>
      </c>
      <c r="CI24" s="91">
        <f t="shared" si="10"/>
        <v>0</v>
      </c>
      <c r="CJ24" s="91">
        <f t="shared" si="11"/>
        <v>0</v>
      </c>
      <c r="CK24" s="91">
        <f t="shared" si="12"/>
        <v>0</v>
      </c>
      <c r="CL24" s="91">
        <f t="shared" si="13"/>
        <v>0</v>
      </c>
      <c r="CM24" s="91">
        <f t="shared" si="14"/>
        <v>0</v>
      </c>
      <c r="CO24" s="210"/>
      <c r="CP24" s="90">
        <v>2044</v>
      </c>
      <c r="CQ24" s="93"/>
      <c r="CR24" s="93"/>
      <c r="CS24" s="93"/>
      <c r="CT24" s="93"/>
      <c r="CU24" s="93"/>
      <c r="CV24" s="93"/>
      <c r="CW24" s="93"/>
      <c r="CX24" s="93"/>
      <c r="CZ24" s="210"/>
      <c r="DA24" s="90">
        <v>2044</v>
      </c>
      <c r="DB24" s="93"/>
      <c r="DC24" s="93"/>
      <c r="DD24" s="93"/>
      <c r="DE24" s="93"/>
      <c r="DF24" s="93"/>
      <c r="DG24" s="93"/>
      <c r="DH24" s="93"/>
      <c r="DI24" s="93"/>
    </row>
    <row r="25" spans="1:113" x14ac:dyDescent="0.15">
      <c r="A25" s="210"/>
      <c r="B25" s="87">
        <v>2045</v>
      </c>
      <c r="C25" s="88">
        <f t="shared" si="15"/>
        <v>0</v>
      </c>
      <c r="D25" s="92">
        <f t="shared" si="50"/>
        <v>0</v>
      </c>
      <c r="E25" s="92">
        <f t="shared" si="17"/>
        <v>0</v>
      </c>
      <c r="F25" s="92">
        <f t="shared" si="18"/>
        <v>0</v>
      </c>
      <c r="H25" s="210"/>
      <c r="I25" s="90">
        <v>2045</v>
      </c>
      <c r="J25" s="93"/>
      <c r="K25" s="93"/>
      <c r="L25" s="93"/>
      <c r="M25" s="93"/>
      <c r="N25" s="93"/>
      <c r="O25" s="93"/>
      <c r="P25" s="93"/>
      <c r="Q25" s="93"/>
      <c r="R25" s="93"/>
      <c r="S25" s="93"/>
      <c r="U25" s="210"/>
      <c r="V25" s="90">
        <v>2045</v>
      </c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H25" s="210"/>
      <c r="AI25" s="90">
        <v>2045</v>
      </c>
      <c r="AJ25" s="91">
        <f t="shared" si="40"/>
        <v>0</v>
      </c>
      <c r="AK25" s="91">
        <f t="shared" si="41"/>
        <v>0</v>
      </c>
      <c r="AL25" s="91">
        <f t="shared" si="42"/>
        <v>0</v>
      </c>
      <c r="AM25" s="91">
        <f t="shared" si="43"/>
        <v>0</v>
      </c>
      <c r="AN25" s="91">
        <f t="shared" si="44"/>
        <v>0</v>
      </c>
      <c r="AO25" s="91">
        <f t="shared" si="45"/>
        <v>0</v>
      </c>
      <c r="AP25" s="91">
        <f t="shared" si="46"/>
        <v>0</v>
      </c>
      <c r="AQ25" s="91">
        <f t="shared" si="47"/>
        <v>0</v>
      </c>
      <c r="AR25" s="91">
        <f t="shared" si="48"/>
        <v>0</v>
      </c>
      <c r="AS25" s="91">
        <f t="shared" si="49"/>
        <v>0</v>
      </c>
      <c r="AU25" s="210"/>
      <c r="AV25" s="90">
        <v>2045</v>
      </c>
      <c r="AW25" s="91" cm="1">
        <f t="array" ref="AW25">IF(COUNTA(J$5:J$34)=0,0,IF(J25=MAX(J$5:J$34),_xlfn._xlws.FILTER($D$5:$D$34,J$5:J$34=MAX(J$5:J$34),0),0))</f>
        <v>0</v>
      </c>
      <c r="AX25" s="91" cm="1">
        <f t="array" ref="AX25">IF(COUNTA(K$5:K$34)=0,0,IF(K25=MAX(K$5:K$34),_xlfn._xlws.FILTER($D$5:$D$34,K$5:K$34=MAX(K$5:K$34),0),0))</f>
        <v>0</v>
      </c>
      <c r="AY25" s="91" cm="1">
        <f t="array" ref="AY25">IF(COUNTA(L$5:L$34)=0,0,IF(L25=MAX(L$5:L$34),_xlfn._xlws.FILTER($D$5:$D$34,L$5:L$34=MAX(L$5:L$34),0),0))</f>
        <v>0</v>
      </c>
      <c r="AZ25" s="91" cm="1">
        <f t="array" ref="AZ25">IF(COUNTA(M$5:M$34)=0,0,IF(M25=MAX(M$5:M$34),_xlfn._xlws.FILTER($D$5:$D$34,M$5:M$34=MAX(M$5:M$34),0),0))</f>
        <v>0</v>
      </c>
      <c r="BA25" s="91" cm="1">
        <f t="array" ref="BA25">IF(COUNTA(N$5:N$34)=0,0,IF(N25=MAX(N$5:N$34),_xlfn._xlws.FILTER($D$5:$D$34,N$5:N$34=MAX(N$5:N$34),0),0))</f>
        <v>0</v>
      </c>
      <c r="BB25" s="91" cm="1">
        <f t="array" ref="BB25">IF(COUNTA(O$5:O$34)=0,0,IF(O25=MAX(O$5:O$34),_xlfn._xlws.FILTER($D$5:$D$34,O$5:O$34=MAX(O$5:O$34),0),0))</f>
        <v>0</v>
      </c>
      <c r="BC25" s="91" cm="1">
        <f t="array" ref="BC25">IF(COUNTA(P$5:P$34)=0,0,IF(P25=MAX(P$5:P$34),_xlfn._xlws.FILTER($D$5:$D$34,P$5:P$34=MAX(P$5:P$34),0),0))</f>
        <v>0</v>
      </c>
      <c r="BD25" s="91" cm="1">
        <f t="array" ref="BD25">IF(COUNTA(Q$5:Q$34)=0,0,IF(Q25=MAX(Q$5:Q$34),_xlfn._xlws.FILTER($D$5:$D$34,Q$5:Q$34=MAX(Q$5:Q$34),0),0))</f>
        <v>0</v>
      </c>
      <c r="BE25" s="91" cm="1">
        <f t="array" ref="BE25">IF(COUNTA(R$5:R$34)=0,0,IF(R25=MAX(R$5:R$34),_xlfn._xlws.FILTER($D$5:$D$34,R$5:R$34=MAX(R$5:R$34),0),0))</f>
        <v>0</v>
      </c>
      <c r="BF25" s="91" cm="1">
        <f t="array" ref="BF25">IF(COUNTA(S$5:S$34)=0,0,IF(S25=MAX(S$5:S$34),_xlfn._xlws.FILTER($D$5:$D$34,S$5:S$34=MAX(S$5:S$34),0),0))</f>
        <v>0</v>
      </c>
      <c r="BH25" s="210"/>
      <c r="BI25" s="90">
        <v>2045</v>
      </c>
      <c r="BJ25" s="91">
        <f t="shared" si="28"/>
        <v>0</v>
      </c>
      <c r="BK25" s="91">
        <f t="shared" si="29"/>
        <v>0</v>
      </c>
      <c r="BL25" s="91">
        <f t="shared" si="30"/>
        <v>0</v>
      </c>
      <c r="BM25" s="91">
        <f t="shared" si="31"/>
        <v>0</v>
      </c>
      <c r="BN25" s="91">
        <f t="shared" si="32"/>
        <v>0</v>
      </c>
      <c r="BO25" s="91">
        <f t="shared" si="33"/>
        <v>0</v>
      </c>
      <c r="BP25" s="91">
        <f t="shared" si="34"/>
        <v>0</v>
      </c>
      <c r="BQ25" s="91">
        <f t="shared" si="35"/>
        <v>0</v>
      </c>
      <c r="BS25" s="210"/>
      <c r="BT25" s="90">
        <v>2045</v>
      </c>
      <c r="BU25" s="91">
        <f t="shared" si="36"/>
        <v>0</v>
      </c>
      <c r="BV25" s="91">
        <f t="shared" si="2"/>
        <v>0</v>
      </c>
      <c r="BW25" s="91">
        <f t="shared" si="3"/>
        <v>0</v>
      </c>
      <c r="BX25" s="91">
        <f t="shared" si="4"/>
        <v>0</v>
      </c>
      <c r="BY25" s="91">
        <f t="shared" si="5"/>
        <v>0</v>
      </c>
      <c r="BZ25" s="91">
        <f t="shared" si="6"/>
        <v>0</v>
      </c>
      <c r="CA25" s="91">
        <f t="shared" si="7"/>
        <v>0</v>
      </c>
      <c r="CB25" s="91">
        <f t="shared" si="8"/>
        <v>0</v>
      </c>
      <c r="CD25" s="210"/>
      <c r="CE25" s="90">
        <v>2045</v>
      </c>
      <c r="CF25" s="91">
        <f t="shared" si="37"/>
        <v>0</v>
      </c>
      <c r="CG25" s="91">
        <f t="shared" si="38"/>
        <v>0</v>
      </c>
      <c r="CH25" s="91">
        <f t="shared" si="9"/>
        <v>0</v>
      </c>
      <c r="CI25" s="91">
        <f t="shared" si="10"/>
        <v>0</v>
      </c>
      <c r="CJ25" s="91">
        <f t="shared" si="11"/>
        <v>0</v>
      </c>
      <c r="CK25" s="91">
        <f t="shared" si="12"/>
        <v>0</v>
      </c>
      <c r="CL25" s="91">
        <f t="shared" si="13"/>
        <v>0</v>
      </c>
      <c r="CM25" s="91">
        <f t="shared" si="14"/>
        <v>0</v>
      </c>
      <c r="CO25" s="210"/>
      <c r="CP25" s="90">
        <v>2045</v>
      </c>
      <c r="CQ25" s="93"/>
      <c r="CR25" s="93"/>
      <c r="CS25" s="93"/>
      <c r="CT25" s="93"/>
      <c r="CU25" s="93"/>
      <c r="CV25" s="93"/>
      <c r="CW25" s="93"/>
      <c r="CX25" s="93"/>
      <c r="CZ25" s="210"/>
      <c r="DA25" s="90">
        <v>2045</v>
      </c>
      <c r="DB25" s="93"/>
      <c r="DC25" s="93"/>
      <c r="DD25" s="93"/>
      <c r="DE25" s="93"/>
      <c r="DF25" s="93"/>
      <c r="DG25" s="93"/>
      <c r="DH25" s="93"/>
      <c r="DI25" s="93"/>
    </row>
    <row r="26" spans="1:113" x14ac:dyDescent="0.15">
      <c r="A26" s="210"/>
      <c r="B26" s="87">
        <v>2046</v>
      </c>
      <c r="C26" s="88">
        <f t="shared" si="15"/>
        <v>0</v>
      </c>
      <c r="D26" s="92">
        <f t="shared" si="50"/>
        <v>0</v>
      </c>
      <c r="E26" s="92">
        <f t="shared" si="17"/>
        <v>0</v>
      </c>
      <c r="F26" s="92">
        <f t="shared" si="18"/>
        <v>0</v>
      </c>
      <c r="H26" s="210"/>
      <c r="I26" s="90">
        <v>2046</v>
      </c>
      <c r="J26" s="93"/>
      <c r="K26" s="93"/>
      <c r="L26" s="93"/>
      <c r="M26" s="93"/>
      <c r="N26" s="93"/>
      <c r="O26" s="93"/>
      <c r="P26" s="93"/>
      <c r="Q26" s="93"/>
      <c r="R26" s="93"/>
      <c r="S26" s="93"/>
      <c r="U26" s="210"/>
      <c r="V26" s="90">
        <v>2046</v>
      </c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H26" s="210"/>
      <c r="AI26" s="90">
        <v>2046</v>
      </c>
      <c r="AJ26" s="91">
        <f t="shared" si="40"/>
        <v>0</v>
      </c>
      <c r="AK26" s="91">
        <f t="shared" si="41"/>
        <v>0</v>
      </c>
      <c r="AL26" s="91">
        <f t="shared" si="42"/>
        <v>0</v>
      </c>
      <c r="AM26" s="91">
        <f t="shared" si="43"/>
        <v>0</v>
      </c>
      <c r="AN26" s="91">
        <f t="shared" si="44"/>
        <v>0</v>
      </c>
      <c r="AO26" s="91">
        <f t="shared" si="45"/>
        <v>0</v>
      </c>
      <c r="AP26" s="91">
        <f t="shared" si="46"/>
        <v>0</v>
      </c>
      <c r="AQ26" s="91">
        <f t="shared" si="47"/>
        <v>0</v>
      </c>
      <c r="AR26" s="91">
        <f t="shared" si="48"/>
        <v>0</v>
      </c>
      <c r="AS26" s="91">
        <f t="shared" si="49"/>
        <v>0</v>
      </c>
      <c r="AU26" s="210"/>
      <c r="AV26" s="90">
        <v>2046</v>
      </c>
      <c r="AW26" s="91" cm="1">
        <f t="array" ref="AW26">IF(COUNTA(J$5:J$34)=0,0,IF(J26=MAX(J$5:J$34),_xlfn._xlws.FILTER($D$5:$D$34,J$5:J$34=MAX(J$5:J$34),0),0))</f>
        <v>0</v>
      </c>
      <c r="AX26" s="91" cm="1">
        <f t="array" ref="AX26">IF(COUNTA(K$5:K$34)=0,0,IF(K26=MAX(K$5:K$34),_xlfn._xlws.FILTER($D$5:$D$34,K$5:K$34=MAX(K$5:K$34),0),0))</f>
        <v>0</v>
      </c>
      <c r="AY26" s="91" cm="1">
        <f t="array" ref="AY26">IF(COUNTA(L$5:L$34)=0,0,IF(L26=MAX(L$5:L$34),_xlfn._xlws.FILTER($D$5:$D$34,L$5:L$34=MAX(L$5:L$34),0),0))</f>
        <v>0</v>
      </c>
      <c r="AZ26" s="91" cm="1">
        <f t="array" ref="AZ26">IF(COUNTA(M$5:M$34)=0,0,IF(M26=MAX(M$5:M$34),_xlfn._xlws.FILTER($D$5:$D$34,M$5:M$34=MAX(M$5:M$34),0),0))</f>
        <v>0</v>
      </c>
      <c r="BA26" s="91" cm="1">
        <f t="array" ref="BA26">IF(COUNTA(N$5:N$34)=0,0,IF(N26=MAX(N$5:N$34),_xlfn._xlws.FILTER($D$5:$D$34,N$5:N$34=MAX(N$5:N$34),0),0))</f>
        <v>0</v>
      </c>
      <c r="BB26" s="91" cm="1">
        <f t="array" ref="BB26">IF(COUNTA(O$5:O$34)=0,0,IF(O26=MAX(O$5:O$34),_xlfn._xlws.FILTER($D$5:$D$34,O$5:O$34=MAX(O$5:O$34),0),0))</f>
        <v>0</v>
      </c>
      <c r="BC26" s="91" cm="1">
        <f t="array" ref="BC26">IF(COUNTA(P$5:P$34)=0,0,IF(P26=MAX(P$5:P$34),_xlfn._xlws.FILTER($D$5:$D$34,P$5:P$34=MAX(P$5:P$34),0),0))</f>
        <v>0</v>
      </c>
      <c r="BD26" s="91" cm="1">
        <f t="array" ref="BD26">IF(COUNTA(Q$5:Q$34)=0,0,IF(Q26=MAX(Q$5:Q$34),_xlfn._xlws.FILTER($D$5:$D$34,Q$5:Q$34=MAX(Q$5:Q$34),0),0))</f>
        <v>0</v>
      </c>
      <c r="BE26" s="91" cm="1">
        <f t="array" ref="BE26">IF(COUNTA(R$5:R$34)=0,0,IF(R26=MAX(R$5:R$34),_xlfn._xlws.FILTER($D$5:$D$34,R$5:R$34=MAX(R$5:R$34),0),0))</f>
        <v>0</v>
      </c>
      <c r="BF26" s="91" cm="1">
        <f t="array" ref="BF26">IF(COUNTA(S$5:S$34)=0,0,IF(S26=MAX(S$5:S$34),_xlfn._xlws.FILTER($D$5:$D$34,S$5:S$34=MAX(S$5:S$34),0),0))</f>
        <v>0</v>
      </c>
      <c r="BH26" s="210"/>
      <c r="BI26" s="90">
        <v>2046</v>
      </c>
      <c r="BJ26" s="91">
        <f t="shared" si="28"/>
        <v>0</v>
      </c>
      <c r="BK26" s="91">
        <f t="shared" si="29"/>
        <v>0</v>
      </c>
      <c r="BL26" s="91">
        <f t="shared" si="30"/>
        <v>0</v>
      </c>
      <c r="BM26" s="91">
        <f t="shared" si="31"/>
        <v>0</v>
      </c>
      <c r="BN26" s="91">
        <f t="shared" si="32"/>
        <v>0</v>
      </c>
      <c r="BO26" s="91">
        <f t="shared" si="33"/>
        <v>0</v>
      </c>
      <c r="BP26" s="91">
        <f t="shared" si="34"/>
        <v>0</v>
      </c>
      <c r="BQ26" s="91">
        <f t="shared" si="35"/>
        <v>0</v>
      </c>
      <c r="BS26" s="210"/>
      <c r="BT26" s="90">
        <v>2046</v>
      </c>
      <c r="BU26" s="91">
        <f t="shared" si="36"/>
        <v>0</v>
      </c>
      <c r="BV26" s="91">
        <f t="shared" si="2"/>
        <v>0</v>
      </c>
      <c r="BW26" s="91">
        <f t="shared" si="3"/>
        <v>0</v>
      </c>
      <c r="BX26" s="91">
        <f t="shared" si="4"/>
        <v>0</v>
      </c>
      <c r="BY26" s="91">
        <f t="shared" si="5"/>
        <v>0</v>
      </c>
      <c r="BZ26" s="91">
        <f t="shared" si="6"/>
        <v>0</v>
      </c>
      <c r="CA26" s="91">
        <f t="shared" si="7"/>
        <v>0</v>
      </c>
      <c r="CB26" s="91">
        <f t="shared" si="8"/>
        <v>0</v>
      </c>
      <c r="CD26" s="210"/>
      <c r="CE26" s="90">
        <v>2046</v>
      </c>
      <c r="CF26" s="91">
        <f t="shared" si="37"/>
        <v>0</v>
      </c>
      <c r="CG26" s="91">
        <f t="shared" si="38"/>
        <v>0</v>
      </c>
      <c r="CH26" s="91">
        <f t="shared" si="9"/>
        <v>0</v>
      </c>
      <c r="CI26" s="91">
        <f t="shared" si="10"/>
        <v>0</v>
      </c>
      <c r="CJ26" s="91">
        <f t="shared" si="11"/>
        <v>0</v>
      </c>
      <c r="CK26" s="91">
        <f t="shared" si="12"/>
        <v>0</v>
      </c>
      <c r="CL26" s="91">
        <f t="shared" si="13"/>
        <v>0</v>
      </c>
      <c r="CM26" s="91">
        <f t="shared" si="14"/>
        <v>0</v>
      </c>
      <c r="CO26" s="210"/>
      <c r="CP26" s="90">
        <v>2046</v>
      </c>
      <c r="CQ26" s="93"/>
      <c r="CR26" s="93"/>
      <c r="CS26" s="93"/>
      <c r="CT26" s="93"/>
      <c r="CU26" s="93"/>
      <c r="CV26" s="93"/>
      <c r="CW26" s="93"/>
      <c r="CX26" s="93"/>
      <c r="CZ26" s="210"/>
      <c r="DA26" s="90">
        <v>2046</v>
      </c>
      <c r="DB26" s="93"/>
      <c r="DC26" s="93"/>
      <c r="DD26" s="93"/>
      <c r="DE26" s="93"/>
      <c r="DF26" s="93"/>
      <c r="DG26" s="93"/>
      <c r="DH26" s="93"/>
      <c r="DI26" s="93"/>
    </row>
    <row r="27" spans="1:113" x14ac:dyDescent="0.15">
      <c r="A27" s="210"/>
      <c r="B27" s="87">
        <v>2047</v>
      </c>
      <c r="C27" s="88">
        <f t="shared" si="15"/>
        <v>0</v>
      </c>
      <c r="D27" s="92">
        <f t="shared" si="50"/>
        <v>0</v>
      </c>
      <c r="E27" s="92">
        <f t="shared" si="17"/>
        <v>0</v>
      </c>
      <c r="F27" s="92">
        <f t="shared" si="18"/>
        <v>0</v>
      </c>
      <c r="H27" s="210"/>
      <c r="I27" s="90">
        <v>2047</v>
      </c>
      <c r="J27" s="93"/>
      <c r="K27" s="93"/>
      <c r="L27" s="93"/>
      <c r="M27" s="93"/>
      <c r="N27" s="93"/>
      <c r="O27" s="93"/>
      <c r="P27" s="93"/>
      <c r="Q27" s="93"/>
      <c r="R27" s="93"/>
      <c r="S27" s="93"/>
      <c r="U27" s="210"/>
      <c r="V27" s="90">
        <v>2047</v>
      </c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H27" s="210"/>
      <c r="AI27" s="90">
        <v>2047</v>
      </c>
      <c r="AJ27" s="91">
        <f t="shared" si="40"/>
        <v>0</v>
      </c>
      <c r="AK27" s="91">
        <f t="shared" si="41"/>
        <v>0</v>
      </c>
      <c r="AL27" s="91">
        <f t="shared" si="42"/>
        <v>0</v>
      </c>
      <c r="AM27" s="91">
        <f t="shared" si="43"/>
        <v>0</v>
      </c>
      <c r="AN27" s="91">
        <f t="shared" si="44"/>
        <v>0</v>
      </c>
      <c r="AO27" s="91">
        <f t="shared" si="45"/>
        <v>0</v>
      </c>
      <c r="AP27" s="91">
        <f t="shared" si="46"/>
        <v>0</v>
      </c>
      <c r="AQ27" s="91">
        <f t="shared" si="47"/>
        <v>0</v>
      </c>
      <c r="AR27" s="91">
        <f t="shared" si="48"/>
        <v>0</v>
      </c>
      <c r="AS27" s="91">
        <f t="shared" si="49"/>
        <v>0</v>
      </c>
      <c r="AU27" s="210"/>
      <c r="AV27" s="90">
        <v>2047</v>
      </c>
      <c r="AW27" s="91" cm="1">
        <f t="array" ref="AW27">IF(COUNTA(J$5:J$34)=0,0,IF(J27=MAX(J$5:J$34),_xlfn._xlws.FILTER($D$5:$D$34,J$5:J$34=MAX(J$5:J$34),0),0))</f>
        <v>0</v>
      </c>
      <c r="AX27" s="91" cm="1">
        <f t="array" ref="AX27">IF(COUNTA(K$5:K$34)=0,0,IF(K27=MAX(K$5:K$34),_xlfn._xlws.FILTER($D$5:$D$34,K$5:K$34=MAX(K$5:K$34),0),0))</f>
        <v>0</v>
      </c>
      <c r="AY27" s="91" cm="1">
        <f t="array" ref="AY27">IF(COUNTA(L$5:L$34)=0,0,IF(L27=MAX(L$5:L$34),_xlfn._xlws.FILTER($D$5:$D$34,L$5:L$34=MAX(L$5:L$34),0),0))</f>
        <v>0</v>
      </c>
      <c r="AZ27" s="91" cm="1">
        <f t="array" ref="AZ27">IF(COUNTA(M$5:M$34)=0,0,IF(M27=MAX(M$5:M$34),_xlfn._xlws.FILTER($D$5:$D$34,M$5:M$34=MAX(M$5:M$34),0),0))</f>
        <v>0</v>
      </c>
      <c r="BA27" s="91" cm="1">
        <f t="array" ref="BA27">IF(COUNTA(N$5:N$34)=0,0,IF(N27=MAX(N$5:N$34),_xlfn._xlws.FILTER($D$5:$D$34,N$5:N$34=MAX(N$5:N$34),0),0))</f>
        <v>0</v>
      </c>
      <c r="BB27" s="91" cm="1">
        <f t="array" ref="BB27">IF(COUNTA(O$5:O$34)=0,0,IF(O27=MAX(O$5:O$34),_xlfn._xlws.FILTER($D$5:$D$34,O$5:O$34=MAX(O$5:O$34),0),0))</f>
        <v>0</v>
      </c>
      <c r="BC27" s="91" cm="1">
        <f t="array" ref="BC27">IF(COUNTA(P$5:P$34)=0,0,IF(P27=MAX(P$5:P$34),_xlfn._xlws.FILTER($D$5:$D$34,P$5:P$34=MAX(P$5:P$34),0),0))</f>
        <v>0</v>
      </c>
      <c r="BD27" s="91" cm="1">
        <f t="array" ref="BD27">IF(COUNTA(Q$5:Q$34)=0,0,IF(Q27=MAX(Q$5:Q$34),_xlfn._xlws.FILTER($D$5:$D$34,Q$5:Q$34=MAX(Q$5:Q$34),0),0))</f>
        <v>0</v>
      </c>
      <c r="BE27" s="91" cm="1">
        <f t="array" ref="BE27">IF(COUNTA(R$5:R$34)=0,0,IF(R27=MAX(R$5:R$34),_xlfn._xlws.FILTER($D$5:$D$34,R$5:R$34=MAX(R$5:R$34),0),0))</f>
        <v>0</v>
      </c>
      <c r="BF27" s="91" cm="1">
        <f t="array" ref="BF27">IF(COUNTA(S$5:S$34)=0,0,IF(S27=MAX(S$5:S$34),_xlfn._xlws.FILTER($D$5:$D$34,S$5:S$34=MAX(S$5:S$34),0),0))</f>
        <v>0</v>
      </c>
      <c r="BH27" s="210"/>
      <c r="BI27" s="90">
        <v>2047</v>
      </c>
      <c r="BJ27" s="91">
        <f t="shared" si="28"/>
        <v>0</v>
      </c>
      <c r="BK27" s="91">
        <f t="shared" si="29"/>
        <v>0</v>
      </c>
      <c r="BL27" s="91">
        <f t="shared" si="30"/>
        <v>0</v>
      </c>
      <c r="BM27" s="91">
        <f t="shared" si="31"/>
        <v>0</v>
      </c>
      <c r="BN27" s="91">
        <f t="shared" si="32"/>
        <v>0</v>
      </c>
      <c r="BO27" s="91">
        <f t="shared" si="33"/>
        <v>0</v>
      </c>
      <c r="BP27" s="91">
        <f t="shared" si="34"/>
        <v>0</v>
      </c>
      <c r="BQ27" s="91">
        <f t="shared" si="35"/>
        <v>0</v>
      </c>
      <c r="BS27" s="210"/>
      <c r="BT27" s="90">
        <v>2047</v>
      </c>
      <c r="BU27" s="91">
        <f t="shared" si="36"/>
        <v>0</v>
      </c>
      <c r="BV27" s="91">
        <f t="shared" si="2"/>
        <v>0</v>
      </c>
      <c r="BW27" s="91">
        <f t="shared" si="3"/>
        <v>0</v>
      </c>
      <c r="BX27" s="91">
        <f t="shared" si="4"/>
        <v>0</v>
      </c>
      <c r="BY27" s="91">
        <f t="shared" si="5"/>
        <v>0</v>
      </c>
      <c r="BZ27" s="91">
        <f t="shared" si="6"/>
        <v>0</v>
      </c>
      <c r="CA27" s="91">
        <f t="shared" si="7"/>
        <v>0</v>
      </c>
      <c r="CB27" s="91">
        <f t="shared" si="8"/>
        <v>0</v>
      </c>
      <c r="CD27" s="210"/>
      <c r="CE27" s="90">
        <v>2047</v>
      </c>
      <c r="CF27" s="91">
        <f t="shared" si="37"/>
        <v>0</v>
      </c>
      <c r="CG27" s="91">
        <f t="shared" si="38"/>
        <v>0</v>
      </c>
      <c r="CH27" s="91">
        <f t="shared" si="9"/>
        <v>0</v>
      </c>
      <c r="CI27" s="91">
        <f t="shared" si="10"/>
        <v>0</v>
      </c>
      <c r="CJ27" s="91">
        <f t="shared" si="11"/>
        <v>0</v>
      </c>
      <c r="CK27" s="91">
        <f t="shared" si="12"/>
        <v>0</v>
      </c>
      <c r="CL27" s="91">
        <f t="shared" si="13"/>
        <v>0</v>
      </c>
      <c r="CM27" s="91">
        <f t="shared" si="14"/>
        <v>0</v>
      </c>
      <c r="CO27" s="210"/>
      <c r="CP27" s="90">
        <v>2047</v>
      </c>
      <c r="CQ27" s="93"/>
      <c r="CR27" s="93"/>
      <c r="CS27" s="93"/>
      <c r="CT27" s="93"/>
      <c r="CU27" s="93"/>
      <c r="CV27" s="93"/>
      <c r="CW27" s="93"/>
      <c r="CX27" s="93"/>
      <c r="CZ27" s="210"/>
      <c r="DA27" s="90">
        <v>2047</v>
      </c>
      <c r="DB27" s="93"/>
      <c r="DC27" s="93"/>
      <c r="DD27" s="93"/>
      <c r="DE27" s="93"/>
      <c r="DF27" s="93"/>
      <c r="DG27" s="93"/>
      <c r="DH27" s="93"/>
      <c r="DI27" s="93"/>
    </row>
    <row r="28" spans="1:113" x14ac:dyDescent="0.15">
      <c r="A28" s="210"/>
      <c r="B28" s="87">
        <v>2048</v>
      </c>
      <c r="C28" s="88">
        <f t="shared" si="15"/>
        <v>0</v>
      </c>
      <c r="D28" s="92">
        <f t="shared" si="50"/>
        <v>0</v>
      </c>
      <c r="E28" s="92">
        <f t="shared" si="17"/>
        <v>0</v>
      </c>
      <c r="F28" s="92">
        <f t="shared" si="18"/>
        <v>0</v>
      </c>
      <c r="H28" s="210"/>
      <c r="I28" s="90">
        <v>2048</v>
      </c>
      <c r="J28" s="93"/>
      <c r="K28" s="93"/>
      <c r="L28" s="93"/>
      <c r="M28" s="93"/>
      <c r="N28" s="93"/>
      <c r="O28" s="93"/>
      <c r="P28" s="93"/>
      <c r="Q28" s="93"/>
      <c r="R28" s="93"/>
      <c r="S28" s="93"/>
      <c r="U28" s="210"/>
      <c r="V28" s="90">
        <v>2048</v>
      </c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H28" s="210"/>
      <c r="AI28" s="90">
        <v>2048</v>
      </c>
      <c r="AJ28" s="91">
        <f t="shared" si="40"/>
        <v>0</v>
      </c>
      <c r="AK28" s="91">
        <f t="shared" si="41"/>
        <v>0</v>
      </c>
      <c r="AL28" s="91">
        <f t="shared" si="42"/>
        <v>0</v>
      </c>
      <c r="AM28" s="91">
        <f t="shared" si="43"/>
        <v>0</v>
      </c>
      <c r="AN28" s="91">
        <f t="shared" si="44"/>
        <v>0</v>
      </c>
      <c r="AO28" s="91">
        <f t="shared" si="45"/>
        <v>0</v>
      </c>
      <c r="AP28" s="91">
        <f t="shared" si="46"/>
        <v>0</v>
      </c>
      <c r="AQ28" s="91">
        <f t="shared" si="47"/>
        <v>0</v>
      </c>
      <c r="AR28" s="91">
        <f t="shared" si="48"/>
        <v>0</v>
      </c>
      <c r="AS28" s="91">
        <f t="shared" si="49"/>
        <v>0</v>
      </c>
      <c r="AU28" s="210"/>
      <c r="AV28" s="90">
        <v>2048</v>
      </c>
      <c r="AW28" s="91" cm="1">
        <f t="array" ref="AW28">IF(COUNTA(J$5:J$34)=0,0,IF(J28=MAX(J$5:J$34),_xlfn._xlws.FILTER($D$5:$D$34,J$5:J$34=MAX(J$5:J$34),0),0))</f>
        <v>0</v>
      </c>
      <c r="AX28" s="91" cm="1">
        <f t="array" ref="AX28">IF(COUNTA(K$5:K$34)=0,0,IF(K28=MAX(K$5:K$34),_xlfn._xlws.FILTER($D$5:$D$34,K$5:K$34=MAX(K$5:K$34),0),0))</f>
        <v>0</v>
      </c>
      <c r="AY28" s="91" cm="1">
        <f t="array" ref="AY28">IF(COUNTA(L$5:L$34)=0,0,IF(L28=MAX(L$5:L$34),_xlfn._xlws.FILTER($D$5:$D$34,L$5:L$34=MAX(L$5:L$34),0),0))</f>
        <v>0</v>
      </c>
      <c r="AZ28" s="91" cm="1">
        <f t="array" ref="AZ28">IF(COUNTA(M$5:M$34)=0,0,IF(M28=MAX(M$5:M$34),_xlfn._xlws.FILTER($D$5:$D$34,M$5:M$34=MAX(M$5:M$34),0),0))</f>
        <v>0</v>
      </c>
      <c r="BA28" s="91" cm="1">
        <f t="array" ref="BA28">IF(COUNTA(N$5:N$34)=0,0,IF(N28=MAX(N$5:N$34),_xlfn._xlws.FILTER($D$5:$D$34,N$5:N$34=MAX(N$5:N$34),0),0))</f>
        <v>0</v>
      </c>
      <c r="BB28" s="91" cm="1">
        <f t="array" ref="BB28">IF(COUNTA(O$5:O$34)=0,0,IF(O28=MAX(O$5:O$34),_xlfn._xlws.FILTER($D$5:$D$34,O$5:O$34=MAX(O$5:O$34),0),0))</f>
        <v>0</v>
      </c>
      <c r="BC28" s="91" cm="1">
        <f t="array" ref="BC28">IF(COUNTA(P$5:P$34)=0,0,IF(P28=MAX(P$5:P$34),_xlfn._xlws.FILTER($D$5:$D$34,P$5:P$34=MAX(P$5:P$34),0),0))</f>
        <v>0</v>
      </c>
      <c r="BD28" s="91" cm="1">
        <f t="array" ref="BD28">IF(COUNTA(Q$5:Q$34)=0,0,IF(Q28=MAX(Q$5:Q$34),_xlfn._xlws.FILTER($D$5:$D$34,Q$5:Q$34=MAX(Q$5:Q$34),0),0))</f>
        <v>0</v>
      </c>
      <c r="BE28" s="91" cm="1">
        <f t="array" ref="BE28">IF(COUNTA(R$5:R$34)=0,0,IF(R28=MAX(R$5:R$34),_xlfn._xlws.FILTER($D$5:$D$34,R$5:R$34=MAX(R$5:R$34),0),0))</f>
        <v>0</v>
      </c>
      <c r="BF28" s="91" cm="1">
        <f t="array" ref="BF28">IF(COUNTA(S$5:S$34)=0,0,IF(S28=MAX(S$5:S$34),_xlfn._xlws.FILTER($D$5:$D$34,S$5:S$34=MAX(S$5:S$34),0),0))</f>
        <v>0</v>
      </c>
      <c r="BH28" s="210"/>
      <c r="BI28" s="90">
        <v>2048</v>
      </c>
      <c r="BJ28" s="91">
        <f t="shared" si="28"/>
        <v>0</v>
      </c>
      <c r="BK28" s="91">
        <f t="shared" si="29"/>
        <v>0</v>
      </c>
      <c r="BL28" s="91">
        <f t="shared" si="30"/>
        <v>0</v>
      </c>
      <c r="BM28" s="91">
        <f t="shared" si="31"/>
        <v>0</v>
      </c>
      <c r="BN28" s="91">
        <f t="shared" si="32"/>
        <v>0</v>
      </c>
      <c r="BO28" s="91">
        <f t="shared" si="33"/>
        <v>0</v>
      </c>
      <c r="BP28" s="91">
        <f t="shared" si="34"/>
        <v>0</v>
      </c>
      <c r="BQ28" s="91">
        <f t="shared" si="35"/>
        <v>0</v>
      </c>
      <c r="BS28" s="210"/>
      <c r="BT28" s="90">
        <v>2048</v>
      </c>
      <c r="BU28" s="91">
        <f t="shared" si="36"/>
        <v>0</v>
      </c>
      <c r="BV28" s="91">
        <f t="shared" si="2"/>
        <v>0</v>
      </c>
      <c r="BW28" s="91">
        <f t="shared" si="3"/>
        <v>0</v>
      </c>
      <c r="BX28" s="91">
        <f t="shared" si="4"/>
        <v>0</v>
      </c>
      <c r="BY28" s="91">
        <f t="shared" si="5"/>
        <v>0</v>
      </c>
      <c r="BZ28" s="91">
        <f t="shared" si="6"/>
        <v>0</v>
      </c>
      <c r="CA28" s="91">
        <f t="shared" si="7"/>
        <v>0</v>
      </c>
      <c r="CB28" s="91">
        <f t="shared" si="8"/>
        <v>0</v>
      </c>
      <c r="CD28" s="210"/>
      <c r="CE28" s="90">
        <v>2048</v>
      </c>
      <c r="CF28" s="91">
        <f t="shared" si="37"/>
        <v>0</v>
      </c>
      <c r="CG28" s="91">
        <f t="shared" si="38"/>
        <v>0</v>
      </c>
      <c r="CH28" s="91">
        <f t="shared" si="9"/>
        <v>0</v>
      </c>
      <c r="CI28" s="91">
        <f t="shared" si="10"/>
        <v>0</v>
      </c>
      <c r="CJ28" s="91">
        <f t="shared" si="11"/>
        <v>0</v>
      </c>
      <c r="CK28" s="91">
        <f t="shared" si="12"/>
        <v>0</v>
      </c>
      <c r="CL28" s="91">
        <f t="shared" si="13"/>
        <v>0</v>
      </c>
      <c r="CM28" s="91">
        <f t="shared" si="14"/>
        <v>0</v>
      </c>
      <c r="CO28" s="210"/>
      <c r="CP28" s="90">
        <v>2048</v>
      </c>
      <c r="CQ28" s="93"/>
      <c r="CR28" s="93"/>
      <c r="CS28" s="93"/>
      <c r="CT28" s="93"/>
      <c r="CU28" s="93"/>
      <c r="CV28" s="93"/>
      <c r="CW28" s="93"/>
      <c r="CX28" s="93"/>
      <c r="CZ28" s="210"/>
      <c r="DA28" s="90">
        <v>2048</v>
      </c>
      <c r="DB28" s="93"/>
      <c r="DC28" s="93"/>
      <c r="DD28" s="93"/>
      <c r="DE28" s="93"/>
      <c r="DF28" s="93"/>
      <c r="DG28" s="93"/>
      <c r="DH28" s="93"/>
      <c r="DI28" s="93"/>
    </row>
    <row r="29" spans="1:113" x14ac:dyDescent="0.15">
      <c r="A29" s="210"/>
      <c r="B29" s="87">
        <v>2049</v>
      </c>
      <c r="C29" s="88">
        <f t="shared" si="15"/>
        <v>0</v>
      </c>
      <c r="D29" s="92">
        <f t="shared" si="50"/>
        <v>0</v>
      </c>
      <c r="E29" s="92">
        <f t="shared" si="17"/>
        <v>0</v>
      </c>
      <c r="F29" s="92">
        <f t="shared" si="18"/>
        <v>0</v>
      </c>
      <c r="H29" s="210"/>
      <c r="I29" s="90">
        <v>2049</v>
      </c>
      <c r="J29" s="93"/>
      <c r="K29" s="93"/>
      <c r="L29" s="93"/>
      <c r="M29" s="93"/>
      <c r="N29" s="93"/>
      <c r="O29" s="93"/>
      <c r="P29" s="93"/>
      <c r="Q29" s="93"/>
      <c r="R29" s="93"/>
      <c r="S29" s="93"/>
      <c r="U29" s="210"/>
      <c r="V29" s="90">
        <v>2049</v>
      </c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H29" s="210"/>
      <c r="AI29" s="90">
        <v>2049</v>
      </c>
      <c r="AJ29" s="91">
        <f t="shared" si="40"/>
        <v>0</v>
      </c>
      <c r="AK29" s="91">
        <f t="shared" si="41"/>
        <v>0</v>
      </c>
      <c r="AL29" s="91">
        <f t="shared" si="42"/>
        <v>0</v>
      </c>
      <c r="AM29" s="91">
        <f t="shared" si="43"/>
        <v>0</v>
      </c>
      <c r="AN29" s="91">
        <f t="shared" si="44"/>
        <v>0</v>
      </c>
      <c r="AO29" s="91">
        <f t="shared" si="45"/>
        <v>0</v>
      </c>
      <c r="AP29" s="91">
        <f t="shared" si="46"/>
        <v>0</v>
      </c>
      <c r="AQ29" s="91">
        <f t="shared" si="47"/>
        <v>0</v>
      </c>
      <c r="AR29" s="91">
        <f t="shared" si="48"/>
        <v>0</v>
      </c>
      <c r="AS29" s="91">
        <f t="shared" si="49"/>
        <v>0</v>
      </c>
      <c r="AU29" s="210"/>
      <c r="AV29" s="90">
        <v>2049</v>
      </c>
      <c r="AW29" s="91" cm="1">
        <f t="array" ref="AW29">IF(COUNTA(J$5:J$34)=0,0,IF(J29=MAX(J$5:J$34),_xlfn._xlws.FILTER($D$5:$D$34,J$5:J$34=MAX(J$5:J$34),0),0))</f>
        <v>0</v>
      </c>
      <c r="AX29" s="91" cm="1">
        <f t="array" ref="AX29">IF(COUNTA(K$5:K$34)=0,0,IF(K29=MAX(K$5:K$34),_xlfn._xlws.FILTER($D$5:$D$34,K$5:K$34=MAX(K$5:K$34),0),0))</f>
        <v>0</v>
      </c>
      <c r="AY29" s="91" cm="1">
        <f t="array" ref="AY29">IF(COUNTA(L$5:L$34)=0,0,IF(L29=MAX(L$5:L$34),_xlfn._xlws.FILTER($D$5:$D$34,L$5:L$34=MAX(L$5:L$34),0),0))</f>
        <v>0</v>
      </c>
      <c r="AZ29" s="91" cm="1">
        <f t="array" ref="AZ29">IF(COUNTA(M$5:M$34)=0,0,IF(M29=MAX(M$5:M$34),_xlfn._xlws.FILTER($D$5:$D$34,M$5:M$34=MAX(M$5:M$34),0),0))</f>
        <v>0</v>
      </c>
      <c r="BA29" s="91" cm="1">
        <f t="array" ref="BA29">IF(COUNTA(N$5:N$34)=0,0,IF(N29=MAX(N$5:N$34),_xlfn._xlws.FILTER($D$5:$D$34,N$5:N$34=MAX(N$5:N$34),0),0))</f>
        <v>0</v>
      </c>
      <c r="BB29" s="91" cm="1">
        <f t="array" ref="BB29">IF(COUNTA(O$5:O$34)=0,0,IF(O29=MAX(O$5:O$34),_xlfn._xlws.FILTER($D$5:$D$34,O$5:O$34=MAX(O$5:O$34),0),0))</f>
        <v>0</v>
      </c>
      <c r="BC29" s="91" cm="1">
        <f t="array" ref="BC29">IF(COUNTA(P$5:P$34)=0,0,IF(P29=MAX(P$5:P$34),_xlfn._xlws.FILTER($D$5:$D$34,P$5:P$34=MAX(P$5:P$34),0),0))</f>
        <v>0</v>
      </c>
      <c r="BD29" s="91" cm="1">
        <f t="array" ref="BD29">IF(COUNTA(Q$5:Q$34)=0,0,IF(Q29=MAX(Q$5:Q$34),_xlfn._xlws.FILTER($D$5:$D$34,Q$5:Q$34=MAX(Q$5:Q$34),0),0))</f>
        <v>0</v>
      </c>
      <c r="BE29" s="91" cm="1">
        <f t="array" ref="BE29">IF(COUNTA(R$5:R$34)=0,0,IF(R29=MAX(R$5:R$34),_xlfn._xlws.FILTER($D$5:$D$34,R$5:R$34=MAX(R$5:R$34),0),0))</f>
        <v>0</v>
      </c>
      <c r="BF29" s="91" cm="1">
        <f t="array" ref="BF29">IF(COUNTA(S$5:S$34)=0,0,IF(S29=MAX(S$5:S$34),_xlfn._xlws.FILTER($D$5:$D$34,S$5:S$34=MAX(S$5:S$34),0),0))</f>
        <v>0</v>
      </c>
      <c r="BH29" s="210"/>
      <c r="BI29" s="90">
        <v>2049</v>
      </c>
      <c r="BJ29" s="91">
        <f t="shared" si="28"/>
        <v>0</v>
      </c>
      <c r="BK29" s="91">
        <f t="shared" si="29"/>
        <v>0</v>
      </c>
      <c r="BL29" s="91">
        <f t="shared" si="30"/>
        <v>0</v>
      </c>
      <c r="BM29" s="91">
        <f t="shared" si="31"/>
        <v>0</v>
      </c>
      <c r="BN29" s="91">
        <f t="shared" si="32"/>
        <v>0</v>
      </c>
      <c r="BO29" s="91">
        <f t="shared" si="33"/>
        <v>0</v>
      </c>
      <c r="BP29" s="91">
        <f t="shared" si="34"/>
        <v>0</v>
      </c>
      <c r="BQ29" s="91">
        <f t="shared" si="35"/>
        <v>0</v>
      </c>
      <c r="BS29" s="210"/>
      <c r="BT29" s="90">
        <v>2049</v>
      </c>
      <c r="BU29" s="91">
        <f t="shared" si="36"/>
        <v>0</v>
      </c>
      <c r="BV29" s="91">
        <f t="shared" si="2"/>
        <v>0</v>
      </c>
      <c r="BW29" s="91">
        <f t="shared" si="3"/>
        <v>0</v>
      </c>
      <c r="BX29" s="91">
        <f t="shared" si="4"/>
        <v>0</v>
      </c>
      <c r="BY29" s="91">
        <f t="shared" si="5"/>
        <v>0</v>
      </c>
      <c r="BZ29" s="91">
        <f t="shared" si="6"/>
        <v>0</v>
      </c>
      <c r="CA29" s="91">
        <f t="shared" si="7"/>
        <v>0</v>
      </c>
      <c r="CB29" s="91">
        <f t="shared" si="8"/>
        <v>0</v>
      </c>
      <c r="CD29" s="210"/>
      <c r="CE29" s="90">
        <v>2049</v>
      </c>
      <c r="CF29" s="91">
        <f t="shared" si="37"/>
        <v>0</v>
      </c>
      <c r="CG29" s="91">
        <f t="shared" si="38"/>
        <v>0</v>
      </c>
      <c r="CH29" s="91">
        <f t="shared" si="9"/>
        <v>0</v>
      </c>
      <c r="CI29" s="91">
        <f t="shared" si="10"/>
        <v>0</v>
      </c>
      <c r="CJ29" s="91">
        <f t="shared" si="11"/>
        <v>0</v>
      </c>
      <c r="CK29" s="91">
        <f t="shared" si="12"/>
        <v>0</v>
      </c>
      <c r="CL29" s="91">
        <f t="shared" si="13"/>
        <v>0</v>
      </c>
      <c r="CM29" s="91">
        <f t="shared" si="14"/>
        <v>0</v>
      </c>
      <c r="CO29" s="210"/>
      <c r="CP29" s="90">
        <v>2049</v>
      </c>
      <c r="CQ29" s="93"/>
      <c r="CR29" s="93"/>
      <c r="CS29" s="93"/>
      <c r="CT29" s="93"/>
      <c r="CU29" s="93"/>
      <c r="CV29" s="93"/>
      <c r="CW29" s="93"/>
      <c r="CX29" s="93"/>
      <c r="CZ29" s="210"/>
      <c r="DA29" s="90">
        <v>2049</v>
      </c>
      <c r="DB29" s="93"/>
      <c r="DC29" s="93"/>
      <c r="DD29" s="93"/>
      <c r="DE29" s="93"/>
      <c r="DF29" s="93"/>
      <c r="DG29" s="93"/>
      <c r="DH29" s="93"/>
      <c r="DI29" s="93"/>
    </row>
    <row r="30" spans="1:113" x14ac:dyDescent="0.15">
      <c r="A30" s="210"/>
      <c r="B30" s="87">
        <v>2050</v>
      </c>
      <c r="C30" s="88">
        <f t="shared" si="15"/>
        <v>0</v>
      </c>
      <c r="D30" s="92">
        <f t="shared" si="50"/>
        <v>0</v>
      </c>
      <c r="E30" s="92">
        <f t="shared" si="17"/>
        <v>0</v>
      </c>
      <c r="F30" s="92">
        <f t="shared" si="18"/>
        <v>0</v>
      </c>
      <c r="H30" s="210"/>
      <c r="I30" s="90">
        <v>2050</v>
      </c>
      <c r="J30" s="93"/>
      <c r="K30" s="93"/>
      <c r="L30" s="93"/>
      <c r="M30" s="93"/>
      <c r="N30" s="93"/>
      <c r="O30" s="93"/>
      <c r="P30" s="93"/>
      <c r="Q30" s="93"/>
      <c r="R30" s="93"/>
      <c r="S30" s="93"/>
      <c r="U30" s="210"/>
      <c r="V30" s="90">
        <v>2050</v>
      </c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H30" s="210"/>
      <c r="AI30" s="90">
        <v>2050</v>
      </c>
      <c r="AJ30" s="91">
        <f t="shared" si="40"/>
        <v>0</v>
      </c>
      <c r="AK30" s="91">
        <f t="shared" si="41"/>
        <v>0</v>
      </c>
      <c r="AL30" s="91">
        <f t="shared" si="42"/>
        <v>0</v>
      </c>
      <c r="AM30" s="91">
        <f t="shared" si="43"/>
        <v>0</v>
      </c>
      <c r="AN30" s="91">
        <f t="shared" si="44"/>
        <v>0</v>
      </c>
      <c r="AO30" s="91">
        <f t="shared" si="45"/>
        <v>0</v>
      </c>
      <c r="AP30" s="91">
        <f t="shared" si="46"/>
        <v>0</v>
      </c>
      <c r="AQ30" s="91">
        <f t="shared" si="47"/>
        <v>0</v>
      </c>
      <c r="AR30" s="91">
        <f t="shared" si="48"/>
        <v>0</v>
      </c>
      <c r="AS30" s="91">
        <f t="shared" si="49"/>
        <v>0</v>
      </c>
      <c r="AU30" s="210"/>
      <c r="AV30" s="90">
        <v>2050</v>
      </c>
      <c r="AW30" s="91" cm="1">
        <f t="array" ref="AW30">IF(COUNTA(J$5:J$34)=0,0,IF(J30=MAX(J$5:J$34),_xlfn._xlws.FILTER($D$5:$D$34,J$5:J$34=MAX(J$5:J$34),0),0))</f>
        <v>0</v>
      </c>
      <c r="AX30" s="91" cm="1">
        <f t="array" ref="AX30">IF(COUNTA(K$5:K$34)=0,0,IF(K30=MAX(K$5:K$34),_xlfn._xlws.FILTER($D$5:$D$34,K$5:K$34=MAX(K$5:K$34),0),0))</f>
        <v>0</v>
      </c>
      <c r="AY30" s="91" cm="1">
        <f t="array" ref="AY30">IF(COUNTA(L$5:L$34)=0,0,IF(L30=MAX(L$5:L$34),_xlfn._xlws.FILTER($D$5:$D$34,L$5:L$34=MAX(L$5:L$34),0),0))</f>
        <v>0</v>
      </c>
      <c r="AZ30" s="91" cm="1">
        <f t="array" ref="AZ30">IF(COUNTA(M$5:M$34)=0,0,IF(M30=MAX(M$5:M$34),_xlfn._xlws.FILTER($D$5:$D$34,M$5:M$34=MAX(M$5:M$34),0),0))</f>
        <v>0</v>
      </c>
      <c r="BA30" s="91" cm="1">
        <f t="array" ref="BA30">IF(COUNTA(N$5:N$34)=0,0,IF(N30=MAX(N$5:N$34),_xlfn._xlws.FILTER($D$5:$D$34,N$5:N$34=MAX(N$5:N$34),0),0))</f>
        <v>0</v>
      </c>
      <c r="BB30" s="91" cm="1">
        <f t="array" ref="BB30">IF(COUNTA(O$5:O$34)=0,0,IF(O30=MAX(O$5:O$34),_xlfn._xlws.FILTER($D$5:$D$34,O$5:O$34=MAX(O$5:O$34),0),0))</f>
        <v>0</v>
      </c>
      <c r="BC30" s="91" cm="1">
        <f t="array" ref="BC30">IF(COUNTA(P$5:P$34)=0,0,IF(P30=MAX(P$5:P$34),_xlfn._xlws.FILTER($D$5:$D$34,P$5:P$34=MAX(P$5:P$34),0),0))</f>
        <v>0</v>
      </c>
      <c r="BD30" s="91" cm="1">
        <f t="array" ref="BD30">IF(COUNTA(Q$5:Q$34)=0,0,IF(Q30=MAX(Q$5:Q$34),_xlfn._xlws.FILTER($D$5:$D$34,Q$5:Q$34=MAX(Q$5:Q$34),0),0))</f>
        <v>0</v>
      </c>
      <c r="BE30" s="91" cm="1">
        <f t="array" ref="BE30">IF(COUNTA(R$5:R$34)=0,0,IF(R30=MAX(R$5:R$34),_xlfn._xlws.FILTER($D$5:$D$34,R$5:R$34=MAX(R$5:R$34),0),0))</f>
        <v>0</v>
      </c>
      <c r="BF30" s="91" cm="1">
        <f t="array" ref="BF30">IF(COUNTA(S$5:S$34)=0,0,IF(S30=MAX(S$5:S$34),_xlfn._xlws.FILTER($D$5:$D$34,S$5:S$34=MAX(S$5:S$34),0),0))</f>
        <v>0</v>
      </c>
      <c r="BH30" s="210"/>
      <c r="BI30" s="90">
        <v>2050</v>
      </c>
      <c r="BJ30" s="91">
        <f t="shared" si="28"/>
        <v>0</v>
      </c>
      <c r="BK30" s="91">
        <f t="shared" si="29"/>
        <v>0</v>
      </c>
      <c r="BL30" s="91">
        <f t="shared" si="30"/>
        <v>0</v>
      </c>
      <c r="BM30" s="91">
        <f t="shared" si="31"/>
        <v>0</v>
      </c>
      <c r="BN30" s="91">
        <f t="shared" si="32"/>
        <v>0</v>
      </c>
      <c r="BO30" s="91">
        <f t="shared" si="33"/>
        <v>0</v>
      </c>
      <c r="BP30" s="91">
        <f t="shared" si="34"/>
        <v>0</v>
      </c>
      <c r="BQ30" s="91">
        <f t="shared" si="35"/>
        <v>0</v>
      </c>
      <c r="BS30" s="210"/>
      <c r="BT30" s="90">
        <v>2050</v>
      </c>
      <c r="BU30" s="91">
        <f t="shared" si="36"/>
        <v>0</v>
      </c>
      <c r="BV30" s="91">
        <f t="shared" si="2"/>
        <v>0</v>
      </c>
      <c r="BW30" s="91">
        <f t="shared" si="3"/>
        <v>0</v>
      </c>
      <c r="BX30" s="91">
        <f t="shared" si="4"/>
        <v>0</v>
      </c>
      <c r="BY30" s="91">
        <f t="shared" si="5"/>
        <v>0</v>
      </c>
      <c r="BZ30" s="91">
        <f t="shared" si="6"/>
        <v>0</v>
      </c>
      <c r="CA30" s="91">
        <f t="shared" si="7"/>
        <v>0</v>
      </c>
      <c r="CB30" s="91">
        <f t="shared" si="8"/>
        <v>0</v>
      </c>
      <c r="CD30" s="210"/>
      <c r="CE30" s="90">
        <v>2050</v>
      </c>
      <c r="CF30" s="91">
        <f t="shared" si="37"/>
        <v>0</v>
      </c>
      <c r="CG30" s="91">
        <f t="shared" si="38"/>
        <v>0</v>
      </c>
      <c r="CH30" s="91">
        <f t="shared" si="9"/>
        <v>0</v>
      </c>
      <c r="CI30" s="91">
        <f t="shared" si="10"/>
        <v>0</v>
      </c>
      <c r="CJ30" s="91">
        <f t="shared" si="11"/>
        <v>0</v>
      </c>
      <c r="CK30" s="91">
        <f t="shared" si="12"/>
        <v>0</v>
      </c>
      <c r="CL30" s="91">
        <f t="shared" si="13"/>
        <v>0</v>
      </c>
      <c r="CM30" s="91">
        <f t="shared" si="14"/>
        <v>0</v>
      </c>
      <c r="CO30" s="210"/>
      <c r="CP30" s="90">
        <v>2050</v>
      </c>
      <c r="CQ30" s="93"/>
      <c r="CR30" s="93"/>
      <c r="CS30" s="93"/>
      <c r="CT30" s="93"/>
      <c r="CU30" s="93"/>
      <c r="CV30" s="93"/>
      <c r="CW30" s="93"/>
      <c r="CX30" s="93"/>
      <c r="CZ30" s="210"/>
      <c r="DA30" s="90">
        <v>2050</v>
      </c>
      <c r="DB30" s="93"/>
      <c r="DC30" s="93"/>
      <c r="DD30" s="93"/>
      <c r="DE30" s="93"/>
      <c r="DF30" s="93"/>
      <c r="DG30" s="93"/>
      <c r="DH30" s="93"/>
      <c r="DI30" s="93"/>
    </row>
    <row r="31" spans="1:113" x14ac:dyDescent="0.15">
      <c r="A31" s="210"/>
      <c r="B31" s="87">
        <v>2051</v>
      </c>
      <c r="C31" s="88">
        <f t="shared" si="15"/>
        <v>0</v>
      </c>
      <c r="D31" s="92">
        <f t="shared" si="50"/>
        <v>0</v>
      </c>
      <c r="E31" s="92">
        <f t="shared" si="17"/>
        <v>0</v>
      </c>
      <c r="F31" s="92">
        <f t="shared" si="18"/>
        <v>0</v>
      </c>
      <c r="H31" s="210"/>
      <c r="I31" s="90">
        <v>2051</v>
      </c>
      <c r="J31" s="93"/>
      <c r="K31" s="93"/>
      <c r="L31" s="93"/>
      <c r="M31" s="93"/>
      <c r="N31" s="93"/>
      <c r="O31" s="93"/>
      <c r="P31" s="93"/>
      <c r="Q31" s="93"/>
      <c r="R31" s="93"/>
      <c r="S31" s="93"/>
      <c r="U31" s="210"/>
      <c r="V31" s="90">
        <v>2051</v>
      </c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H31" s="210"/>
      <c r="AI31" s="90">
        <v>2051</v>
      </c>
      <c r="AJ31" s="91">
        <f t="shared" si="40"/>
        <v>0</v>
      </c>
      <c r="AK31" s="91">
        <f t="shared" si="41"/>
        <v>0</v>
      </c>
      <c r="AL31" s="91">
        <f t="shared" si="42"/>
        <v>0</v>
      </c>
      <c r="AM31" s="91">
        <f t="shared" si="43"/>
        <v>0</v>
      </c>
      <c r="AN31" s="91">
        <f t="shared" si="44"/>
        <v>0</v>
      </c>
      <c r="AO31" s="91">
        <f t="shared" si="45"/>
        <v>0</v>
      </c>
      <c r="AP31" s="91">
        <f t="shared" si="46"/>
        <v>0</v>
      </c>
      <c r="AQ31" s="91">
        <f t="shared" si="47"/>
        <v>0</v>
      </c>
      <c r="AR31" s="91">
        <f t="shared" si="48"/>
        <v>0</v>
      </c>
      <c r="AS31" s="91">
        <f t="shared" si="49"/>
        <v>0</v>
      </c>
      <c r="AU31" s="210"/>
      <c r="AV31" s="90">
        <v>2051</v>
      </c>
      <c r="AW31" s="91" cm="1">
        <f t="array" ref="AW31">IF(COUNTA(J$5:J$34)=0,0,IF(J31=MAX(J$5:J$34),_xlfn._xlws.FILTER($D$5:$D$34,J$5:J$34=MAX(J$5:J$34),0),0))</f>
        <v>0</v>
      </c>
      <c r="AX31" s="91" cm="1">
        <f t="array" ref="AX31">IF(COUNTA(K$5:K$34)=0,0,IF(K31=MAX(K$5:K$34),_xlfn._xlws.FILTER($D$5:$D$34,K$5:K$34=MAX(K$5:K$34),0),0))</f>
        <v>0</v>
      </c>
      <c r="AY31" s="91" cm="1">
        <f t="array" ref="AY31">IF(COUNTA(L$5:L$34)=0,0,IF(L31=MAX(L$5:L$34),_xlfn._xlws.FILTER($D$5:$D$34,L$5:L$34=MAX(L$5:L$34),0),0))</f>
        <v>0</v>
      </c>
      <c r="AZ31" s="91" cm="1">
        <f t="array" ref="AZ31">IF(COUNTA(M$5:M$34)=0,0,IF(M31=MAX(M$5:M$34),_xlfn._xlws.FILTER($D$5:$D$34,M$5:M$34=MAX(M$5:M$34),0),0))</f>
        <v>0</v>
      </c>
      <c r="BA31" s="91" cm="1">
        <f t="array" ref="BA31">IF(COUNTA(N$5:N$34)=0,0,IF(N31=MAX(N$5:N$34),_xlfn._xlws.FILTER($D$5:$D$34,N$5:N$34=MAX(N$5:N$34),0),0))</f>
        <v>0</v>
      </c>
      <c r="BB31" s="91" cm="1">
        <f t="array" ref="BB31">IF(COUNTA(O$5:O$34)=0,0,IF(O31=MAX(O$5:O$34),_xlfn._xlws.FILTER($D$5:$D$34,O$5:O$34=MAX(O$5:O$34),0),0))</f>
        <v>0</v>
      </c>
      <c r="BC31" s="91" cm="1">
        <f t="array" ref="BC31">IF(COUNTA(P$5:P$34)=0,0,IF(P31=MAX(P$5:P$34),_xlfn._xlws.FILTER($D$5:$D$34,P$5:P$34=MAX(P$5:P$34),0),0))</f>
        <v>0</v>
      </c>
      <c r="BD31" s="91" cm="1">
        <f t="array" ref="BD31">IF(COUNTA(Q$5:Q$34)=0,0,IF(Q31=MAX(Q$5:Q$34),_xlfn._xlws.FILTER($D$5:$D$34,Q$5:Q$34=MAX(Q$5:Q$34),0),0))</f>
        <v>0</v>
      </c>
      <c r="BE31" s="91" cm="1">
        <f t="array" ref="BE31">IF(COUNTA(R$5:R$34)=0,0,IF(R31=MAX(R$5:R$34),_xlfn._xlws.FILTER($D$5:$D$34,R$5:R$34=MAX(R$5:R$34),0),0))</f>
        <v>0</v>
      </c>
      <c r="BF31" s="91" cm="1">
        <f t="array" ref="BF31">IF(COUNTA(S$5:S$34)=0,0,IF(S31=MAX(S$5:S$34),_xlfn._xlws.FILTER($D$5:$D$34,S$5:S$34=MAX(S$5:S$34),0),0))</f>
        <v>0</v>
      </c>
      <c r="BH31" s="210"/>
      <c r="BI31" s="90">
        <v>2051</v>
      </c>
      <c r="BJ31" s="91">
        <f t="shared" si="28"/>
        <v>0</v>
      </c>
      <c r="BK31" s="91">
        <f t="shared" si="29"/>
        <v>0</v>
      </c>
      <c r="BL31" s="91">
        <f t="shared" si="30"/>
        <v>0</v>
      </c>
      <c r="BM31" s="91">
        <f t="shared" si="31"/>
        <v>0</v>
      </c>
      <c r="BN31" s="91">
        <f t="shared" si="32"/>
        <v>0</v>
      </c>
      <c r="BO31" s="91">
        <f t="shared" si="33"/>
        <v>0</v>
      </c>
      <c r="BP31" s="91">
        <f t="shared" si="34"/>
        <v>0</v>
      </c>
      <c r="BQ31" s="91">
        <f t="shared" si="35"/>
        <v>0</v>
      </c>
      <c r="BS31" s="210"/>
      <c r="BT31" s="90">
        <v>2051</v>
      </c>
      <c r="BU31" s="91">
        <f t="shared" si="36"/>
        <v>0</v>
      </c>
      <c r="BV31" s="91">
        <f t="shared" si="2"/>
        <v>0</v>
      </c>
      <c r="BW31" s="91">
        <f t="shared" si="3"/>
        <v>0</v>
      </c>
      <c r="BX31" s="91">
        <f t="shared" si="4"/>
        <v>0</v>
      </c>
      <c r="BY31" s="91">
        <f t="shared" si="5"/>
        <v>0</v>
      </c>
      <c r="BZ31" s="91">
        <f t="shared" si="6"/>
        <v>0</v>
      </c>
      <c r="CA31" s="91">
        <f t="shared" si="7"/>
        <v>0</v>
      </c>
      <c r="CB31" s="91">
        <f t="shared" si="8"/>
        <v>0</v>
      </c>
      <c r="CD31" s="210"/>
      <c r="CE31" s="90">
        <v>2051</v>
      </c>
      <c r="CF31" s="91">
        <f t="shared" si="37"/>
        <v>0</v>
      </c>
      <c r="CG31" s="91">
        <f t="shared" si="38"/>
        <v>0</v>
      </c>
      <c r="CH31" s="91">
        <f t="shared" si="9"/>
        <v>0</v>
      </c>
      <c r="CI31" s="91">
        <f t="shared" si="10"/>
        <v>0</v>
      </c>
      <c r="CJ31" s="91">
        <f t="shared" si="11"/>
        <v>0</v>
      </c>
      <c r="CK31" s="91">
        <f t="shared" si="12"/>
        <v>0</v>
      </c>
      <c r="CL31" s="91">
        <f t="shared" si="13"/>
        <v>0</v>
      </c>
      <c r="CM31" s="91">
        <f t="shared" si="14"/>
        <v>0</v>
      </c>
      <c r="CO31" s="210"/>
      <c r="CP31" s="90">
        <v>2051</v>
      </c>
      <c r="CQ31" s="93"/>
      <c r="CR31" s="93"/>
      <c r="CS31" s="93"/>
      <c r="CT31" s="93"/>
      <c r="CU31" s="93"/>
      <c r="CV31" s="93"/>
      <c r="CW31" s="93"/>
      <c r="CX31" s="93"/>
      <c r="CZ31" s="210"/>
      <c r="DA31" s="90">
        <v>2051</v>
      </c>
      <c r="DB31" s="93"/>
      <c r="DC31" s="93"/>
      <c r="DD31" s="93"/>
      <c r="DE31" s="93"/>
      <c r="DF31" s="93"/>
      <c r="DG31" s="93"/>
      <c r="DH31" s="93"/>
      <c r="DI31" s="93"/>
    </row>
    <row r="32" spans="1:113" x14ac:dyDescent="0.15">
      <c r="A32" s="210"/>
      <c r="B32" s="87">
        <v>2052</v>
      </c>
      <c r="C32" s="88">
        <f t="shared" si="15"/>
        <v>0</v>
      </c>
      <c r="D32" s="92">
        <f t="shared" si="50"/>
        <v>0</v>
      </c>
      <c r="E32" s="92">
        <f t="shared" si="17"/>
        <v>0</v>
      </c>
      <c r="F32" s="92">
        <f t="shared" si="18"/>
        <v>0</v>
      </c>
      <c r="H32" s="210"/>
      <c r="I32" s="90">
        <v>2052</v>
      </c>
      <c r="J32" s="93"/>
      <c r="K32" s="93"/>
      <c r="L32" s="93"/>
      <c r="M32" s="93"/>
      <c r="N32" s="93"/>
      <c r="O32" s="93"/>
      <c r="P32" s="93"/>
      <c r="Q32" s="93"/>
      <c r="R32" s="93"/>
      <c r="S32" s="93"/>
      <c r="U32" s="210"/>
      <c r="V32" s="90">
        <v>2052</v>
      </c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H32" s="210"/>
      <c r="AI32" s="90">
        <v>2052</v>
      </c>
      <c r="AJ32" s="91">
        <f t="shared" si="40"/>
        <v>0</v>
      </c>
      <c r="AK32" s="91">
        <f t="shared" si="41"/>
        <v>0</v>
      </c>
      <c r="AL32" s="91">
        <f t="shared" si="42"/>
        <v>0</v>
      </c>
      <c r="AM32" s="91">
        <f t="shared" si="43"/>
        <v>0</v>
      </c>
      <c r="AN32" s="91">
        <f t="shared" si="44"/>
        <v>0</v>
      </c>
      <c r="AO32" s="91">
        <f t="shared" si="45"/>
        <v>0</v>
      </c>
      <c r="AP32" s="91">
        <f t="shared" si="46"/>
        <v>0</v>
      </c>
      <c r="AQ32" s="91">
        <f t="shared" si="47"/>
        <v>0</v>
      </c>
      <c r="AR32" s="91">
        <f t="shared" si="48"/>
        <v>0</v>
      </c>
      <c r="AS32" s="91">
        <f t="shared" si="49"/>
        <v>0</v>
      </c>
      <c r="AU32" s="210"/>
      <c r="AV32" s="90">
        <v>2052</v>
      </c>
      <c r="AW32" s="91" cm="1">
        <f t="array" ref="AW32">IF(COUNTA(J$5:J$34)=0,0,IF(J32=MAX(J$5:J$34),_xlfn._xlws.FILTER($D$5:$D$34,J$5:J$34=MAX(J$5:J$34),0),0))</f>
        <v>0</v>
      </c>
      <c r="AX32" s="91" cm="1">
        <f t="array" ref="AX32">IF(COUNTA(K$5:K$34)=0,0,IF(K32=MAX(K$5:K$34),_xlfn._xlws.FILTER($D$5:$D$34,K$5:K$34=MAX(K$5:K$34),0),0))</f>
        <v>0</v>
      </c>
      <c r="AY32" s="91" cm="1">
        <f t="array" ref="AY32">IF(COUNTA(L$5:L$34)=0,0,IF(L32=MAX(L$5:L$34),_xlfn._xlws.FILTER($D$5:$D$34,L$5:L$34=MAX(L$5:L$34),0),0))</f>
        <v>0</v>
      </c>
      <c r="AZ32" s="91" cm="1">
        <f t="array" ref="AZ32">IF(COUNTA(M$5:M$34)=0,0,IF(M32=MAX(M$5:M$34),_xlfn._xlws.FILTER($D$5:$D$34,M$5:M$34=MAX(M$5:M$34),0),0))</f>
        <v>0</v>
      </c>
      <c r="BA32" s="91" cm="1">
        <f t="array" ref="BA32">IF(COUNTA(N$5:N$34)=0,0,IF(N32=MAX(N$5:N$34),_xlfn._xlws.FILTER($D$5:$D$34,N$5:N$34=MAX(N$5:N$34),0),0))</f>
        <v>0</v>
      </c>
      <c r="BB32" s="91" cm="1">
        <f t="array" ref="BB32">IF(COUNTA(O$5:O$34)=0,0,IF(O32=MAX(O$5:O$34),_xlfn._xlws.FILTER($D$5:$D$34,O$5:O$34=MAX(O$5:O$34),0),0))</f>
        <v>0</v>
      </c>
      <c r="BC32" s="91" cm="1">
        <f t="array" ref="BC32">IF(COUNTA(P$5:P$34)=0,0,IF(P32=MAX(P$5:P$34),_xlfn._xlws.FILTER($D$5:$D$34,P$5:P$34=MAX(P$5:P$34),0),0))</f>
        <v>0</v>
      </c>
      <c r="BD32" s="91" cm="1">
        <f t="array" ref="BD32">IF(COUNTA(Q$5:Q$34)=0,0,IF(Q32=MAX(Q$5:Q$34),_xlfn._xlws.FILTER($D$5:$D$34,Q$5:Q$34=MAX(Q$5:Q$34),0),0))</f>
        <v>0</v>
      </c>
      <c r="BE32" s="91" cm="1">
        <f t="array" ref="BE32">IF(COUNTA(R$5:R$34)=0,0,IF(R32=MAX(R$5:R$34),_xlfn._xlws.FILTER($D$5:$D$34,R$5:R$34=MAX(R$5:R$34),0),0))</f>
        <v>0</v>
      </c>
      <c r="BF32" s="91" cm="1">
        <f t="array" ref="BF32">IF(COUNTA(S$5:S$34)=0,0,IF(S32=MAX(S$5:S$34),_xlfn._xlws.FILTER($D$5:$D$34,S$5:S$34=MAX(S$5:S$34),0),0))</f>
        <v>0</v>
      </c>
      <c r="BH32" s="210"/>
      <c r="BI32" s="90">
        <v>2052</v>
      </c>
      <c r="BJ32" s="91">
        <f t="shared" si="28"/>
        <v>0</v>
      </c>
      <c r="BK32" s="91">
        <f t="shared" si="29"/>
        <v>0</v>
      </c>
      <c r="BL32" s="91">
        <f t="shared" si="30"/>
        <v>0</v>
      </c>
      <c r="BM32" s="91">
        <f t="shared" si="31"/>
        <v>0</v>
      </c>
      <c r="BN32" s="91">
        <f t="shared" si="32"/>
        <v>0</v>
      </c>
      <c r="BO32" s="91">
        <f t="shared" si="33"/>
        <v>0</v>
      </c>
      <c r="BP32" s="91">
        <f t="shared" si="34"/>
        <v>0</v>
      </c>
      <c r="BQ32" s="91">
        <f t="shared" si="35"/>
        <v>0</v>
      </c>
      <c r="BS32" s="210"/>
      <c r="BT32" s="90">
        <v>2052</v>
      </c>
      <c r="BU32" s="91">
        <f t="shared" si="36"/>
        <v>0</v>
      </c>
      <c r="BV32" s="91">
        <f t="shared" si="2"/>
        <v>0</v>
      </c>
      <c r="BW32" s="91">
        <f t="shared" si="3"/>
        <v>0</v>
      </c>
      <c r="BX32" s="91">
        <f t="shared" si="4"/>
        <v>0</v>
      </c>
      <c r="BY32" s="91">
        <f t="shared" si="5"/>
        <v>0</v>
      </c>
      <c r="BZ32" s="91">
        <f t="shared" si="6"/>
        <v>0</v>
      </c>
      <c r="CA32" s="91">
        <f t="shared" si="7"/>
        <v>0</v>
      </c>
      <c r="CB32" s="91">
        <f t="shared" si="8"/>
        <v>0</v>
      </c>
      <c r="CD32" s="210"/>
      <c r="CE32" s="90">
        <v>2052</v>
      </c>
      <c r="CF32" s="91">
        <f t="shared" si="37"/>
        <v>0</v>
      </c>
      <c r="CG32" s="91">
        <f t="shared" si="38"/>
        <v>0</v>
      </c>
      <c r="CH32" s="91">
        <f t="shared" si="9"/>
        <v>0</v>
      </c>
      <c r="CI32" s="91">
        <f t="shared" si="10"/>
        <v>0</v>
      </c>
      <c r="CJ32" s="91">
        <f t="shared" si="11"/>
        <v>0</v>
      </c>
      <c r="CK32" s="91">
        <f t="shared" si="12"/>
        <v>0</v>
      </c>
      <c r="CL32" s="91">
        <f t="shared" si="13"/>
        <v>0</v>
      </c>
      <c r="CM32" s="91">
        <f t="shared" si="14"/>
        <v>0</v>
      </c>
      <c r="CO32" s="210"/>
      <c r="CP32" s="90">
        <v>2052</v>
      </c>
      <c r="CQ32" s="93"/>
      <c r="CR32" s="93"/>
      <c r="CS32" s="93"/>
      <c r="CT32" s="93"/>
      <c r="CU32" s="93"/>
      <c r="CV32" s="93"/>
      <c r="CW32" s="93"/>
      <c r="CX32" s="93"/>
      <c r="CZ32" s="210"/>
      <c r="DA32" s="90">
        <v>2052</v>
      </c>
      <c r="DB32" s="93"/>
      <c r="DC32" s="93"/>
      <c r="DD32" s="93"/>
      <c r="DE32" s="93"/>
      <c r="DF32" s="93"/>
      <c r="DG32" s="93"/>
      <c r="DH32" s="93"/>
      <c r="DI32" s="93"/>
    </row>
    <row r="33" spans="1:113" x14ac:dyDescent="0.15">
      <c r="A33" s="210"/>
      <c r="B33" s="87">
        <v>2053</v>
      </c>
      <c r="C33" s="88">
        <f t="shared" si="15"/>
        <v>0</v>
      </c>
      <c r="D33" s="92">
        <f t="shared" si="50"/>
        <v>0</v>
      </c>
      <c r="E33" s="92">
        <f t="shared" si="17"/>
        <v>0</v>
      </c>
      <c r="F33" s="92">
        <f t="shared" si="18"/>
        <v>0</v>
      </c>
      <c r="H33" s="210"/>
      <c r="I33" s="90">
        <v>2053</v>
      </c>
      <c r="J33" s="93"/>
      <c r="K33" s="93"/>
      <c r="L33" s="93"/>
      <c r="M33" s="93"/>
      <c r="N33" s="93"/>
      <c r="O33" s="93"/>
      <c r="P33" s="93"/>
      <c r="Q33" s="93"/>
      <c r="R33" s="93"/>
      <c r="S33" s="93"/>
      <c r="U33" s="210"/>
      <c r="V33" s="90">
        <v>2053</v>
      </c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H33" s="210"/>
      <c r="AI33" s="90">
        <v>2053</v>
      </c>
      <c r="AJ33" s="91">
        <f t="shared" si="40"/>
        <v>0</v>
      </c>
      <c r="AK33" s="91">
        <f t="shared" si="41"/>
        <v>0</v>
      </c>
      <c r="AL33" s="91">
        <f t="shared" si="42"/>
        <v>0</v>
      </c>
      <c r="AM33" s="91">
        <f t="shared" si="43"/>
        <v>0</v>
      </c>
      <c r="AN33" s="91">
        <f t="shared" si="44"/>
        <v>0</v>
      </c>
      <c r="AO33" s="91">
        <f t="shared" si="45"/>
        <v>0</v>
      </c>
      <c r="AP33" s="91">
        <f t="shared" si="46"/>
        <v>0</v>
      </c>
      <c r="AQ33" s="91">
        <f t="shared" si="47"/>
        <v>0</v>
      </c>
      <c r="AR33" s="91">
        <f t="shared" si="48"/>
        <v>0</v>
      </c>
      <c r="AS33" s="91">
        <f t="shared" si="49"/>
        <v>0</v>
      </c>
      <c r="AU33" s="210"/>
      <c r="AV33" s="90">
        <v>2053</v>
      </c>
      <c r="AW33" s="91" cm="1">
        <f t="array" ref="AW33">IF(COUNTA(J$5:J$34)=0,0,IF(J33=MAX(J$5:J$34),_xlfn._xlws.FILTER($D$5:$D$34,J$5:J$34=MAX(J$5:J$34),0),0))</f>
        <v>0</v>
      </c>
      <c r="AX33" s="91" cm="1">
        <f t="array" ref="AX33">IF(COUNTA(K$5:K$34)=0,0,IF(K33=MAX(K$5:K$34),_xlfn._xlws.FILTER($D$5:$D$34,K$5:K$34=MAX(K$5:K$34),0),0))</f>
        <v>0</v>
      </c>
      <c r="AY33" s="91" cm="1">
        <f t="array" ref="AY33">IF(COUNTA(L$5:L$34)=0,0,IF(L33=MAX(L$5:L$34),_xlfn._xlws.FILTER($D$5:$D$34,L$5:L$34=MAX(L$5:L$34),0),0))</f>
        <v>0</v>
      </c>
      <c r="AZ33" s="91" cm="1">
        <f t="array" ref="AZ33">IF(COUNTA(M$5:M$34)=0,0,IF(M33=MAX(M$5:M$34),_xlfn._xlws.FILTER($D$5:$D$34,M$5:M$34=MAX(M$5:M$34),0),0))</f>
        <v>0</v>
      </c>
      <c r="BA33" s="91" cm="1">
        <f t="array" ref="BA33">IF(COUNTA(N$5:N$34)=0,0,IF(N33=MAX(N$5:N$34),_xlfn._xlws.FILTER($D$5:$D$34,N$5:N$34=MAX(N$5:N$34),0),0))</f>
        <v>0</v>
      </c>
      <c r="BB33" s="91" cm="1">
        <f t="array" ref="BB33">IF(COUNTA(O$5:O$34)=0,0,IF(O33=MAX(O$5:O$34),_xlfn._xlws.FILTER($D$5:$D$34,O$5:O$34=MAX(O$5:O$34),0),0))</f>
        <v>0</v>
      </c>
      <c r="BC33" s="91" cm="1">
        <f t="array" ref="BC33">IF(COUNTA(P$5:P$34)=0,0,IF(P33=MAX(P$5:P$34),_xlfn._xlws.FILTER($D$5:$D$34,P$5:P$34=MAX(P$5:P$34),0),0))</f>
        <v>0</v>
      </c>
      <c r="BD33" s="91" cm="1">
        <f t="array" ref="BD33">IF(COUNTA(Q$5:Q$34)=0,0,IF(Q33=MAX(Q$5:Q$34),_xlfn._xlws.FILTER($D$5:$D$34,Q$5:Q$34=MAX(Q$5:Q$34),0),0))</f>
        <v>0</v>
      </c>
      <c r="BE33" s="91" cm="1">
        <f t="array" ref="BE33">IF(COUNTA(R$5:R$34)=0,0,IF(R33=MAX(R$5:R$34),_xlfn._xlws.FILTER($D$5:$D$34,R$5:R$34=MAX(R$5:R$34),0),0))</f>
        <v>0</v>
      </c>
      <c r="BF33" s="91" cm="1">
        <f t="array" ref="BF33">IF(COUNTA(S$5:S$34)=0,0,IF(S33=MAX(S$5:S$34),_xlfn._xlws.FILTER($D$5:$D$34,S$5:S$34=MAX(S$5:S$34),0),0))</f>
        <v>0</v>
      </c>
      <c r="BH33" s="210"/>
      <c r="BI33" s="90">
        <v>2053</v>
      </c>
      <c r="BJ33" s="91">
        <f t="shared" si="28"/>
        <v>0</v>
      </c>
      <c r="BK33" s="91">
        <f t="shared" si="29"/>
        <v>0</v>
      </c>
      <c r="BL33" s="91">
        <f t="shared" si="30"/>
        <v>0</v>
      </c>
      <c r="BM33" s="91">
        <f t="shared" si="31"/>
        <v>0</v>
      </c>
      <c r="BN33" s="91">
        <f t="shared" si="32"/>
        <v>0</v>
      </c>
      <c r="BO33" s="91">
        <f t="shared" si="33"/>
        <v>0</v>
      </c>
      <c r="BP33" s="91">
        <f t="shared" si="34"/>
        <v>0</v>
      </c>
      <c r="BQ33" s="91">
        <f t="shared" si="35"/>
        <v>0</v>
      </c>
      <c r="BS33" s="210"/>
      <c r="BT33" s="90">
        <v>2053</v>
      </c>
      <c r="BU33" s="91">
        <f t="shared" si="36"/>
        <v>0</v>
      </c>
      <c r="BV33" s="91">
        <f t="shared" si="2"/>
        <v>0</v>
      </c>
      <c r="BW33" s="91">
        <f t="shared" si="3"/>
        <v>0</v>
      </c>
      <c r="BX33" s="91">
        <f t="shared" si="4"/>
        <v>0</v>
      </c>
      <c r="BY33" s="91">
        <f t="shared" si="5"/>
        <v>0</v>
      </c>
      <c r="BZ33" s="91">
        <f t="shared" si="6"/>
        <v>0</v>
      </c>
      <c r="CA33" s="91">
        <f t="shared" si="7"/>
        <v>0</v>
      </c>
      <c r="CB33" s="91">
        <f t="shared" si="8"/>
        <v>0</v>
      </c>
      <c r="CD33" s="210"/>
      <c r="CE33" s="90">
        <v>2053</v>
      </c>
      <c r="CF33" s="91">
        <f t="shared" si="37"/>
        <v>0</v>
      </c>
      <c r="CG33" s="91">
        <f t="shared" si="38"/>
        <v>0</v>
      </c>
      <c r="CH33" s="91">
        <f t="shared" si="9"/>
        <v>0</v>
      </c>
      <c r="CI33" s="91">
        <f t="shared" si="10"/>
        <v>0</v>
      </c>
      <c r="CJ33" s="91">
        <f t="shared" si="11"/>
        <v>0</v>
      </c>
      <c r="CK33" s="91">
        <f t="shared" si="12"/>
        <v>0</v>
      </c>
      <c r="CL33" s="91">
        <f t="shared" si="13"/>
        <v>0</v>
      </c>
      <c r="CM33" s="91">
        <f t="shared" si="14"/>
        <v>0</v>
      </c>
      <c r="CO33" s="210"/>
      <c r="CP33" s="90">
        <v>2053</v>
      </c>
      <c r="CQ33" s="93"/>
      <c r="CR33" s="93"/>
      <c r="CS33" s="93"/>
      <c r="CT33" s="93"/>
      <c r="CU33" s="93"/>
      <c r="CV33" s="93"/>
      <c r="CW33" s="93"/>
      <c r="CX33" s="93"/>
      <c r="CZ33" s="210"/>
      <c r="DA33" s="90">
        <v>2053</v>
      </c>
      <c r="DB33" s="93"/>
      <c r="DC33" s="93"/>
      <c r="DD33" s="93"/>
      <c r="DE33" s="93"/>
      <c r="DF33" s="93"/>
      <c r="DG33" s="93"/>
      <c r="DH33" s="93"/>
      <c r="DI33" s="93"/>
    </row>
    <row r="34" spans="1:113" x14ac:dyDescent="0.15">
      <c r="A34" s="210"/>
      <c r="B34" s="87">
        <v>2054</v>
      </c>
      <c r="C34" s="88">
        <f t="shared" si="15"/>
        <v>0</v>
      </c>
      <c r="D34" s="92">
        <f t="shared" si="50"/>
        <v>0</v>
      </c>
      <c r="E34" s="92">
        <f t="shared" si="17"/>
        <v>0</v>
      </c>
      <c r="F34" s="92">
        <f t="shared" si="18"/>
        <v>0</v>
      </c>
      <c r="H34" s="210"/>
      <c r="I34" s="90">
        <v>2054</v>
      </c>
      <c r="J34" s="93"/>
      <c r="K34" s="93"/>
      <c r="L34" s="93"/>
      <c r="M34" s="93"/>
      <c r="N34" s="93"/>
      <c r="O34" s="93"/>
      <c r="P34" s="93"/>
      <c r="Q34" s="93"/>
      <c r="R34" s="93"/>
      <c r="S34" s="93"/>
      <c r="U34" s="210"/>
      <c r="V34" s="90">
        <v>2054</v>
      </c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H34" s="210"/>
      <c r="AI34" s="90">
        <v>2054</v>
      </c>
      <c r="AJ34" s="91">
        <f t="shared" si="40"/>
        <v>0</v>
      </c>
      <c r="AK34" s="91">
        <f t="shared" si="41"/>
        <v>0</v>
      </c>
      <c r="AL34" s="91">
        <f t="shared" si="42"/>
        <v>0</v>
      </c>
      <c r="AM34" s="91">
        <f t="shared" si="43"/>
        <v>0</v>
      </c>
      <c r="AN34" s="91">
        <f t="shared" si="44"/>
        <v>0</v>
      </c>
      <c r="AO34" s="91">
        <f t="shared" si="45"/>
        <v>0</v>
      </c>
      <c r="AP34" s="91">
        <f t="shared" si="46"/>
        <v>0</v>
      </c>
      <c r="AQ34" s="91">
        <f t="shared" si="47"/>
        <v>0</v>
      </c>
      <c r="AR34" s="91">
        <f t="shared" si="48"/>
        <v>0</v>
      </c>
      <c r="AS34" s="91">
        <f t="shared" si="49"/>
        <v>0</v>
      </c>
      <c r="AU34" s="210"/>
      <c r="AV34" s="90">
        <v>2054</v>
      </c>
      <c r="AW34" s="91" cm="1">
        <f t="array" ref="AW34">IF(COUNTA(J$5:J$34)=0,0,IF(J34=MAX(J$5:J$34),_xlfn._xlws.FILTER($D$5:$D$34,J$5:J$34=MAX(J$5:J$34),0),0))</f>
        <v>0</v>
      </c>
      <c r="AX34" s="91" cm="1">
        <f t="array" ref="AX34">IF(COUNTA(K$5:K$34)=0,0,IF(K34=MAX(K$5:K$34),_xlfn._xlws.FILTER($D$5:$D$34,K$5:K$34=MAX(K$5:K$34),0),0))</f>
        <v>0</v>
      </c>
      <c r="AY34" s="91" cm="1">
        <f t="array" ref="AY34">IF(COUNTA(L$5:L$34)=0,0,IF(L34=MAX(L$5:L$34),_xlfn._xlws.FILTER($D$5:$D$34,L$5:L$34=MAX(L$5:L$34),0),0))</f>
        <v>0</v>
      </c>
      <c r="AZ34" s="91" cm="1">
        <f t="array" ref="AZ34">IF(COUNTA(M$5:M$34)=0,0,IF(M34=MAX(M$5:M$34),_xlfn._xlws.FILTER($D$5:$D$34,M$5:M$34=MAX(M$5:M$34),0),0))</f>
        <v>0</v>
      </c>
      <c r="BA34" s="91" cm="1">
        <f t="array" ref="BA34">IF(COUNTA(N$5:N$34)=0,0,IF(N34=MAX(N$5:N$34),_xlfn._xlws.FILTER($D$5:$D$34,N$5:N$34=MAX(N$5:N$34),0),0))</f>
        <v>0</v>
      </c>
      <c r="BB34" s="91" cm="1">
        <f t="array" ref="BB34">IF(COUNTA(O$5:O$34)=0,0,IF(O34=MAX(O$5:O$34),_xlfn._xlws.FILTER($D$5:$D$34,O$5:O$34=MAX(O$5:O$34),0),0))</f>
        <v>0</v>
      </c>
      <c r="BC34" s="91" cm="1">
        <f t="array" ref="BC34">IF(COUNTA(P$5:P$34)=0,0,IF(P34=MAX(P$5:P$34),_xlfn._xlws.FILTER($D$5:$D$34,P$5:P$34=MAX(P$5:P$34),0),0))</f>
        <v>0</v>
      </c>
      <c r="BD34" s="91" cm="1">
        <f t="array" ref="BD34">IF(COUNTA(Q$5:Q$34)=0,0,IF(Q34=MAX(Q$5:Q$34),_xlfn._xlws.FILTER($D$5:$D$34,Q$5:Q$34=MAX(Q$5:Q$34),0),0))</f>
        <v>0</v>
      </c>
      <c r="BE34" s="91" cm="1">
        <f t="array" ref="BE34">IF(COUNTA(R$5:R$34)=0,0,IF(R34=MAX(R$5:R$34),_xlfn._xlws.FILTER($D$5:$D$34,R$5:R$34=MAX(R$5:R$34),0),0))</f>
        <v>0</v>
      </c>
      <c r="BF34" s="91" cm="1">
        <f t="array" ref="BF34">IF(COUNTA(S$5:S$34)=0,0,IF(S34=MAX(S$5:S$34),_xlfn._xlws.FILTER($D$5:$D$34,S$5:S$34=MAX(S$5:S$34),0),0))</f>
        <v>0</v>
      </c>
      <c r="BH34" s="210"/>
      <c r="BI34" s="90">
        <v>2054</v>
      </c>
      <c r="BJ34" s="91">
        <f t="shared" si="28"/>
        <v>0</v>
      </c>
      <c r="BK34" s="91">
        <f t="shared" si="29"/>
        <v>0</v>
      </c>
      <c r="BL34" s="91">
        <f t="shared" si="30"/>
        <v>0</v>
      </c>
      <c r="BM34" s="91">
        <f t="shared" si="31"/>
        <v>0</v>
      </c>
      <c r="BN34" s="91">
        <f t="shared" si="32"/>
        <v>0</v>
      </c>
      <c r="BO34" s="91">
        <f t="shared" si="33"/>
        <v>0</v>
      </c>
      <c r="BP34" s="91">
        <f t="shared" si="34"/>
        <v>0</v>
      </c>
      <c r="BQ34" s="91">
        <f t="shared" si="35"/>
        <v>0</v>
      </c>
      <c r="BS34" s="210"/>
      <c r="BT34" s="90">
        <v>2054</v>
      </c>
      <c r="BU34" s="91">
        <f t="shared" si="36"/>
        <v>0</v>
      </c>
      <c r="BV34" s="91">
        <f t="shared" si="2"/>
        <v>0</v>
      </c>
      <c r="BW34" s="91">
        <f t="shared" si="3"/>
        <v>0</v>
      </c>
      <c r="BX34" s="91">
        <f t="shared" si="4"/>
        <v>0</v>
      </c>
      <c r="BY34" s="91">
        <f t="shared" si="5"/>
        <v>0</v>
      </c>
      <c r="BZ34" s="91">
        <f t="shared" si="6"/>
        <v>0</v>
      </c>
      <c r="CA34" s="91">
        <f t="shared" si="7"/>
        <v>0</v>
      </c>
      <c r="CB34" s="91">
        <f t="shared" si="8"/>
        <v>0</v>
      </c>
      <c r="CD34" s="210"/>
      <c r="CE34" s="90">
        <v>2054</v>
      </c>
      <c r="CF34" s="91">
        <f t="shared" si="37"/>
        <v>0</v>
      </c>
      <c r="CG34" s="91">
        <f t="shared" si="38"/>
        <v>0</v>
      </c>
      <c r="CH34" s="91">
        <f t="shared" si="9"/>
        <v>0</v>
      </c>
      <c r="CI34" s="91">
        <f t="shared" si="10"/>
        <v>0</v>
      </c>
      <c r="CJ34" s="91">
        <f t="shared" si="11"/>
        <v>0</v>
      </c>
      <c r="CK34" s="91">
        <f t="shared" si="12"/>
        <v>0</v>
      </c>
      <c r="CL34" s="91">
        <f t="shared" si="13"/>
        <v>0</v>
      </c>
      <c r="CM34" s="91">
        <f t="shared" si="14"/>
        <v>0</v>
      </c>
      <c r="CO34" s="210"/>
      <c r="CP34" s="90">
        <v>2054</v>
      </c>
      <c r="CQ34" s="93"/>
      <c r="CR34" s="93"/>
      <c r="CS34" s="93"/>
      <c r="CT34" s="93"/>
      <c r="CU34" s="93"/>
      <c r="CV34" s="93"/>
      <c r="CW34" s="93"/>
      <c r="CX34" s="93"/>
      <c r="CZ34" s="210"/>
      <c r="DA34" s="90">
        <v>2054</v>
      </c>
      <c r="DB34" s="93"/>
      <c r="DC34" s="93"/>
      <c r="DD34" s="93"/>
      <c r="DE34" s="93"/>
      <c r="DF34" s="93"/>
      <c r="DG34" s="93"/>
      <c r="DH34" s="93"/>
      <c r="DI34" s="93"/>
    </row>
    <row r="35" spans="1:113" x14ac:dyDescent="0.15">
      <c r="H35" s="41" t="s">
        <v>709</v>
      </c>
    </row>
    <row r="36" spans="1:113" ht="16.5" x14ac:dyDescent="0.15">
      <c r="A36" s="39" t="s">
        <v>83</v>
      </c>
      <c r="B36" s="47" t="s">
        <v>147</v>
      </c>
      <c r="C36" s="80" t="s">
        <v>148</v>
      </c>
      <c r="D36" s="86" t="s">
        <v>530</v>
      </c>
    </row>
    <row r="37" spans="1:113" ht="57" x14ac:dyDescent="0.15">
      <c r="A37" s="39" t="s">
        <v>84</v>
      </c>
      <c r="B37" s="42" t="s">
        <v>85</v>
      </c>
      <c r="C37" s="81" t="s">
        <v>86</v>
      </c>
      <c r="D37" s="84" t="s">
        <v>491</v>
      </c>
    </row>
    <row r="38" spans="1:113" x14ac:dyDescent="0.15">
      <c r="A38" s="39" t="s">
        <v>112</v>
      </c>
      <c r="B38" s="42" t="s">
        <v>46</v>
      </c>
      <c r="C38" s="81" t="s">
        <v>489</v>
      </c>
      <c r="D38" s="83" t="s">
        <v>113</v>
      </c>
    </row>
    <row r="39" spans="1:113" ht="13.7" customHeight="1" x14ac:dyDescent="0.15">
      <c r="A39" s="39" t="s">
        <v>488</v>
      </c>
      <c r="B39" s="44">
        <f>'PMS(calc_process)'!G276</f>
        <v>0.47</v>
      </c>
      <c r="C39" s="82">
        <f>'PMS(calc_process)'!H46</f>
        <v>0.24</v>
      </c>
      <c r="D39" s="85">
        <f>44/12</f>
        <v>3.6666666666666665</v>
      </c>
    </row>
  </sheetData>
  <mergeCells count="10">
    <mergeCell ref="A5:A34"/>
    <mergeCell ref="CZ5:CZ34"/>
    <mergeCell ref="CO5:CO34"/>
    <mergeCell ref="H5:H34"/>
    <mergeCell ref="AU5:AU34"/>
    <mergeCell ref="AH5:AH34"/>
    <mergeCell ref="CD5:CD34"/>
    <mergeCell ref="BS5:BS34"/>
    <mergeCell ref="BH5:BH34"/>
    <mergeCell ref="U5:U34"/>
  </mergeCells>
  <phoneticPr fontId="22"/>
  <pageMargins left="0.70866141732283472" right="0.70866141732283472" top="0.74803149606299213" bottom="0.74803149606299213" header="0.31496062992125984" footer="0.31496062992125984"/>
  <pageSetup paperSize="9" scale="32" fitToHeight="2" orientation="portrait" r:id="rId1"/>
  <colBreaks count="4" manualBreakCount="4">
    <brk id="20" max="39" man="1"/>
    <brk id="45" max="39" man="1"/>
    <brk id="69" max="39" man="1"/>
    <brk id="91" max="3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A9AE-D16A-4986-B3F8-B2C624793030}">
  <sheetPr>
    <tabColor theme="3" tint="0.39997558519241921"/>
  </sheetPr>
  <dimension ref="B1:CH39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1" width="3" style="41" customWidth="1"/>
    <col min="2" max="2" width="13.375" style="41" customWidth="1"/>
    <col min="3" max="3" width="9" style="41"/>
    <col min="4" max="4" width="13.5" style="41" customWidth="1"/>
    <col min="5" max="9" width="11.125" style="41" customWidth="1"/>
    <col min="10" max="10" width="3.5" style="41" customWidth="1"/>
    <col min="11" max="20" width="11.125" style="41" customWidth="1"/>
    <col min="21" max="21" width="3.125" style="41" customWidth="1"/>
    <col min="22" max="23" width="11.125" style="41" customWidth="1"/>
    <col min="24" max="31" width="13.75" style="41" customWidth="1"/>
    <col min="32" max="32" width="3.625" style="41" customWidth="1"/>
    <col min="33" max="34" width="11.125" style="41" customWidth="1"/>
    <col min="35" max="42" width="12.875" style="41" customWidth="1"/>
    <col min="43" max="43" width="3.5" style="41" customWidth="1"/>
    <col min="44" max="45" width="11.125" style="41" customWidth="1"/>
    <col min="46" max="53" width="13.5" style="41" customWidth="1"/>
    <col min="54" max="54" width="4.125" style="41" customWidth="1"/>
    <col min="55" max="64" width="11.125" style="41" customWidth="1"/>
    <col min="65" max="65" width="4.125" style="41" customWidth="1"/>
    <col min="66" max="75" width="11.125" style="41" customWidth="1"/>
    <col min="76" max="76" width="4" style="41" customWidth="1"/>
    <col min="77" max="86" width="11.125" style="41" customWidth="1"/>
    <col min="87" max="87" width="3.625" style="41" customWidth="1"/>
    <col min="88" max="16384" width="9" style="41"/>
  </cols>
  <sheetData>
    <row r="1" spans="2:86" s="1" customFormat="1" ht="18" customHeight="1" x14ac:dyDescent="0.15"/>
    <row r="2" spans="2:86" s="79" customFormat="1" ht="35.450000000000003" customHeight="1" x14ac:dyDescent="0.15">
      <c r="B2" s="39" t="s">
        <v>83</v>
      </c>
      <c r="C2" s="147" t="s">
        <v>118</v>
      </c>
      <c r="D2" s="148" t="s">
        <v>145</v>
      </c>
      <c r="E2" s="148" t="s">
        <v>609</v>
      </c>
      <c r="F2" s="148" t="s">
        <v>610</v>
      </c>
      <c r="G2" s="149" t="s">
        <v>149</v>
      </c>
      <c r="H2" s="107" t="s">
        <v>659</v>
      </c>
      <c r="I2" s="107" t="s">
        <v>660</v>
      </c>
      <c r="K2" s="76" t="s">
        <v>83</v>
      </c>
      <c r="L2" s="150" t="s">
        <v>492</v>
      </c>
      <c r="M2" s="107" t="s">
        <v>600</v>
      </c>
      <c r="N2" s="107" t="s">
        <v>600</v>
      </c>
      <c r="O2" s="107" t="s">
        <v>600</v>
      </c>
      <c r="P2" s="107" t="s">
        <v>600</v>
      </c>
      <c r="Q2" s="107" t="s">
        <v>600</v>
      </c>
      <c r="R2" s="107" t="s">
        <v>600</v>
      </c>
      <c r="S2" s="107" t="s">
        <v>600</v>
      </c>
      <c r="T2" s="107" t="s">
        <v>600</v>
      </c>
      <c r="V2" s="76" t="s">
        <v>83</v>
      </c>
      <c r="W2" s="150" t="s">
        <v>492</v>
      </c>
      <c r="X2" s="107" t="s">
        <v>591</v>
      </c>
      <c r="Y2" s="107" t="s">
        <v>591</v>
      </c>
      <c r="Z2" s="107" t="s">
        <v>591</v>
      </c>
      <c r="AA2" s="107" t="s">
        <v>591</v>
      </c>
      <c r="AB2" s="107" t="s">
        <v>591</v>
      </c>
      <c r="AC2" s="107" t="s">
        <v>591</v>
      </c>
      <c r="AD2" s="107" t="s">
        <v>591</v>
      </c>
      <c r="AE2" s="107" t="s">
        <v>591</v>
      </c>
      <c r="AG2" s="76" t="s">
        <v>83</v>
      </c>
      <c r="AH2" s="150" t="s">
        <v>492</v>
      </c>
      <c r="AI2" s="107" t="s">
        <v>590</v>
      </c>
      <c r="AJ2" s="107" t="s">
        <v>590</v>
      </c>
      <c r="AK2" s="107" t="s">
        <v>590</v>
      </c>
      <c r="AL2" s="107" t="s">
        <v>590</v>
      </c>
      <c r="AM2" s="107" t="s">
        <v>590</v>
      </c>
      <c r="AN2" s="107" t="s">
        <v>590</v>
      </c>
      <c r="AO2" s="107" t="s">
        <v>590</v>
      </c>
      <c r="AP2" s="107" t="s">
        <v>590</v>
      </c>
      <c r="AR2" s="76" t="s">
        <v>83</v>
      </c>
      <c r="AS2" s="150" t="s">
        <v>492</v>
      </c>
      <c r="AT2" s="151" t="s">
        <v>572</v>
      </c>
      <c r="AU2" s="151" t="s">
        <v>572</v>
      </c>
      <c r="AV2" s="151" t="s">
        <v>572</v>
      </c>
      <c r="AW2" s="151" t="s">
        <v>572</v>
      </c>
      <c r="AX2" s="151" t="s">
        <v>572</v>
      </c>
      <c r="AY2" s="151" t="s">
        <v>572</v>
      </c>
      <c r="AZ2" s="151" t="s">
        <v>572</v>
      </c>
      <c r="BA2" s="151" t="s">
        <v>572</v>
      </c>
      <c r="BC2" s="76" t="s">
        <v>83</v>
      </c>
      <c r="BD2" s="150" t="s">
        <v>492</v>
      </c>
      <c r="BE2" s="151" t="s">
        <v>623</v>
      </c>
      <c r="BF2" s="151" t="s">
        <v>623</v>
      </c>
      <c r="BG2" s="151" t="s">
        <v>623</v>
      </c>
      <c r="BH2" s="151" t="s">
        <v>623</v>
      </c>
      <c r="BI2" s="151" t="s">
        <v>623</v>
      </c>
      <c r="BJ2" s="151" t="s">
        <v>623</v>
      </c>
      <c r="BK2" s="151" t="s">
        <v>623</v>
      </c>
      <c r="BL2" s="151" t="s">
        <v>623</v>
      </c>
      <c r="BN2" s="76" t="s">
        <v>83</v>
      </c>
      <c r="BO2" s="150" t="s">
        <v>492</v>
      </c>
      <c r="BP2" s="107" t="s">
        <v>611</v>
      </c>
      <c r="BQ2" s="107" t="s">
        <v>611</v>
      </c>
      <c r="BR2" s="107" t="s">
        <v>611</v>
      </c>
      <c r="BS2" s="107" t="s">
        <v>611</v>
      </c>
      <c r="BT2" s="107" t="s">
        <v>611</v>
      </c>
      <c r="BU2" s="107" t="s">
        <v>611</v>
      </c>
      <c r="BV2" s="107" t="s">
        <v>611</v>
      </c>
      <c r="BW2" s="107" t="s">
        <v>611</v>
      </c>
      <c r="BY2" s="76" t="s">
        <v>83</v>
      </c>
      <c r="BZ2" s="150" t="s">
        <v>492</v>
      </c>
      <c r="CA2" s="152" t="s">
        <v>581</v>
      </c>
      <c r="CB2" s="152" t="s">
        <v>581</v>
      </c>
      <c r="CC2" s="152" t="s">
        <v>581</v>
      </c>
      <c r="CD2" s="152" t="s">
        <v>581</v>
      </c>
      <c r="CE2" s="152" t="s">
        <v>581</v>
      </c>
      <c r="CF2" s="152" t="s">
        <v>581</v>
      </c>
      <c r="CG2" s="152" t="s">
        <v>581</v>
      </c>
      <c r="CH2" s="152" t="s">
        <v>581</v>
      </c>
    </row>
    <row r="3" spans="2:86" ht="150.94999999999999" customHeight="1" x14ac:dyDescent="0.15">
      <c r="B3" s="39" t="s">
        <v>84</v>
      </c>
      <c r="C3" s="74" t="s">
        <v>493</v>
      </c>
      <c r="D3" s="81" t="s">
        <v>87</v>
      </c>
      <c r="E3" s="77" t="s">
        <v>612</v>
      </c>
      <c r="F3" s="112" t="s">
        <v>613</v>
      </c>
      <c r="G3" s="77" t="s">
        <v>614</v>
      </c>
      <c r="H3" s="42" t="s">
        <v>661</v>
      </c>
      <c r="I3" s="42" t="s">
        <v>662</v>
      </c>
      <c r="K3" s="76" t="s">
        <v>84</v>
      </c>
      <c r="L3" s="74" t="s">
        <v>493</v>
      </c>
      <c r="M3" s="42" t="s">
        <v>601</v>
      </c>
      <c r="N3" s="42" t="s">
        <v>602</v>
      </c>
      <c r="O3" s="42" t="s">
        <v>603</v>
      </c>
      <c r="P3" s="42" t="s">
        <v>604</v>
      </c>
      <c r="Q3" s="42" t="s">
        <v>605</v>
      </c>
      <c r="R3" s="42" t="s">
        <v>606</v>
      </c>
      <c r="S3" s="42" t="s">
        <v>607</v>
      </c>
      <c r="T3" s="42" t="s">
        <v>608</v>
      </c>
      <c r="V3" s="76" t="s">
        <v>84</v>
      </c>
      <c r="W3" s="74" t="s">
        <v>493</v>
      </c>
      <c r="X3" s="42" t="s">
        <v>592</v>
      </c>
      <c r="Y3" s="42" t="s">
        <v>593</v>
      </c>
      <c r="Z3" s="42" t="s">
        <v>594</v>
      </c>
      <c r="AA3" s="42" t="s">
        <v>595</v>
      </c>
      <c r="AB3" s="42" t="s">
        <v>596</v>
      </c>
      <c r="AC3" s="42" t="s">
        <v>597</v>
      </c>
      <c r="AD3" s="42" t="s">
        <v>598</v>
      </c>
      <c r="AE3" s="42" t="s">
        <v>599</v>
      </c>
      <c r="AG3" s="76" t="s">
        <v>84</v>
      </c>
      <c r="AH3" s="74" t="s">
        <v>493</v>
      </c>
      <c r="AI3" s="42" t="s">
        <v>740</v>
      </c>
      <c r="AJ3" s="42" t="s">
        <v>741</v>
      </c>
      <c r="AK3" s="42" t="s">
        <v>742</v>
      </c>
      <c r="AL3" s="42" t="s">
        <v>743</v>
      </c>
      <c r="AM3" s="42" t="s">
        <v>744</v>
      </c>
      <c r="AN3" s="42" t="s">
        <v>745</v>
      </c>
      <c r="AO3" s="42" t="s">
        <v>746</v>
      </c>
      <c r="AP3" s="42" t="s">
        <v>747</v>
      </c>
      <c r="AR3" s="76" t="s">
        <v>84</v>
      </c>
      <c r="AS3" s="74" t="s">
        <v>493</v>
      </c>
      <c r="AT3" s="42" t="s">
        <v>573</v>
      </c>
      <c r="AU3" s="42" t="s">
        <v>574</v>
      </c>
      <c r="AV3" s="42" t="s">
        <v>575</v>
      </c>
      <c r="AW3" s="42" t="s">
        <v>576</v>
      </c>
      <c r="AX3" s="42" t="s">
        <v>577</v>
      </c>
      <c r="AY3" s="42" t="s">
        <v>578</v>
      </c>
      <c r="AZ3" s="42" t="s">
        <v>579</v>
      </c>
      <c r="BA3" s="42" t="s">
        <v>580</v>
      </c>
      <c r="BC3" s="76" t="s">
        <v>84</v>
      </c>
      <c r="BD3" s="74" t="s">
        <v>493</v>
      </c>
      <c r="BE3" s="42" t="s">
        <v>624</v>
      </c>
      <c r="BF3" s="42" t="s">
        <v>625</v>
      </c>
      <c r="BG3" s="42" t="s">
        <v>626</v>
      </c>
      <c r="BH3" s="42" t="s">
        <v>627</v>
      </c>
      <c r="BI3" s="42" t="s">
        <v>628</v>
      </c>
      <c r="BJ3" s="42" t="s">
        <v>629</v>
      </c>
      <c r="BK3" s="42" t="s">
        <v>630</v>
      </c>
      <c r="BL3" s="42" t="s">
        <v>631</v>
      </c>
      <c r="BN3" s="76" t="s">
        <v>84</v>
      </c>
      <c r="BO3" s="74" t="s">
        <v>493</v>
      </c>
      <c r="BP3" s="42" t="s">
        <v>615</v>
      </c>
      <c r="BQ3" s="42" t="s">
        <v>616</v>
      </c>
      <c r="BR3" s="42" t="s">
        <v>617</v>
      </c>
      <c r="BS3" s="42" t="s">
        <v>618</v>
      </c>
      <c r="BT3" s="42" t="s">
        <v>619</v>
      </c>
      <c r="BU3" s="42" t="s">
        <v>620</v>
      </c>
      <c r="BV3" s="42" t="s">
        <v>621</v>
      </c>
      <c r="BW3" s="42" t="s">
        <v>622</v>
      </c>
      <c r="BY3" s="76" t="s">
        <v>84</v>
      </c>
      <c r="BZ3" s="74" t="s">
        <v>493</v>
      </c>
      <c r="CA3" s="77" t="s">
        <v>582</v>
      </c>
      <c r="CB3" s="77" t="s">
        <v>583</v>
      </c>
      <c r="CC3" s="77" t="s">
        <v>584</v>
      </c>
      <c r="CD3" s="77" t="s">
        <v>585</v>
      </c>
      <c r="CE3" s="77" t="s">
        <v>586</v>
      </c>
      <c r="CF3" s="77" t="s">
        <v>587</v>
      </c>
      <c r="CG3" s="77" t="s">
        <v>588</v>
      </c>
      <c r="CH3" s="77" t="s">
        <v>589</v>
      </c>
    </row>
    <row r="4" spans="2:86" x14ac:dyDescent="0.15">
      <c r="B4" s="39" t="s">
        <v>112</v>
      </c>
      <c r="C4" s="74" t="s">
        <v>113</v>
      </c>
      <c r="D4" s="109" t="s">
        <v>490</v>
      </c>
      <c r="E4" s="109" t="s">
        <v>490</v>
      </c>
      <c r="F4" s="109" t="s">
        <v>490</v>
      </c>
      <c r="G4" s="77" t="s">
        <v>489</v>
      </c>
      <c r="H4" s="77" t="s">
        <v>489</v>
      </c>
      <c r="I4" s="77" t="s">
        <v>489</v>
      </c>
      <c r="K4" s="76" t="s">
        <v>112</v>
      </c>
      <c r="L4" s="74" t="s">
        <v>113</v>
      </c>
      <c r="M4" s="42" t="s">
        <v>490</v>
      </c>
      <c r="N4" s="42" t="s">
        <v>490</v>
      </c>
      <c r="O4" s="42" t="s">
        <v>490</v>
      </c>
      <c r="P4" s="42" t="s">
        <v>490</v>
      </c>
      <c r="Q4" s="42" t="s">
        <v>490</v>
      </c>
      <c r="R4" s="42" t="s">
        <v>490</v>
      </c>
      <c r="S4" s="42" t="s">
        <v>490</v>
      </c>
      <c r="T4" s="42" t="s">
        <v>490</v>
      </c>
      <c r="V4" s="76" t="s">
        <v>112</v>
      </c>
      <c r="W4" s="74" t="s">
        <v>113</v>
      </c>
      <c r="X4" s="42" t="s">
        <v>490</v>
      </c>
      <c r="Y4" s="42" t="s">
        <v>490</v>
      </c>
      <c r="Z4" s="42" t="s">
        <v>490</v>
      </c>
      <c r="AA4" s="42" t="s">
        <v>490</v>
      </c>
      <c r="AB4" s="42" t="s">
        <v>490</v>
      </c>
      <c r="AC4" s="42" t="s">
        <v>490</v>
      </c>
      <c r="AD4" s="42" t="s">
        <v>490</v>
      </c>
      <c r="AE4" s="42" t="s">
        <v>490</v>
      </c>
      <c r="AG4" s="76" t="s">
        <v>112</v>
      </c>
      <c r="AH4" s="74" t="s">
        <v>113</v>
      </c>
      <c r="AI4" s="42" t="s">
        <v>490</v>
      </c>
      <c r="AJ4" s="42" t="s">
        <v>490</v>
      </c>
      <c r="AK4" s="42" t="s">
        <v>490</v>
      </c>
      <c r="AL4" s="42" t="s">
        <v>490</v>
      </c>
      <c r="AM4" s="42" t="s">
        <v>490</v>
      </c>
      <c r="AN4" s="42" t="s">
        <v>490</v>
      </c>
      <c r="AO4" s="42" t="s">
        <v>490</v>
      </c>
      <c r="AP4" s="42" t="s">
        <v>490</v>
      </c>
      <c r="AR4" s="76" t="s">
        <v>112</v>
      </c>
      <c r="AS4" s="74" t="s">
        <v>113</v>
      </c>
      <c r="AT4" s="75" t="s">
        <v>114</v>
      </c>
      <c r="AU4" s="75" t="s">
        <v>114</v>
      </c>
      <c r="AV4" s="75" t="s">
        <v>114</v>
      </c>
      <c r="AW4" s="75" t="s">
        <v>114</v>
      </c>
      <c r="AX4" s="75" t="s">
        <v>114</v>
      </c>
      <c r="AY4" s="75" t="s">
        <v>114</v>
      </c>
      <c r="AZ4" s="75" t="s">
        <v>114</v>
      </c>
      <c r="BA4" s="75" t="s">
        <v>114</v>
      </c>
      <c r="BC4" s="76" t="s">
        <v>112</v>
      </c>
      <c r="BD4" s="74" t="s">
        <v>113</v>
      </c>
      <c r="BE4" s="75" t="s">
        <v>114</v>
      </c>
      <c r="BF4" s="75" t="s">
        <v>114</v>
      </c>
      <c r="BG4" s="75" t="s">
        <v>114</v>
      </c>
      <c r="BH4" s="75" t="s">
        <v>114</v>
      </c>
      <c r="BI4" s="75" t="s">
        <v>114</v>
      </c>
      <c r="BJ4" s="75" t="s">
        <v>114</v>
      </c>
      <c r="BK4" s="75" t="s">
        <v>114</v>
      </c>
      <c r="BL4" s="75" t="s">
        <v>114</v>
      </c>
      <c r="BN4" s="76" t="s">
        <v>112</v>
      </c>
      <c r="BO4" s="74" t="s">
        <v>113</v>
      </c>
      <c r="BP4" s="42" t="s">
        <v>490</v>
      </c>
      <c r="BQ4" s="42" t="s">
        <v>490</v>
      </c>
      <c r="BR4" s="42" t="s">
        <v>490</v>
      </c>
      <c r="BS4" s="42" t="s">
        <v>490</v>
      </c>
      <c r="BT4" s="42" t="s">
        <v>490</v>
      </c>
      <c r="BU4" s="42" t="s">
        <v>490</v>
      </c>
      <c r="BV4" s="42" t="s">
        <v>490</v>
      </c>
      <c r="BW4" s="42" t="s">
        <v>490</v>
      </c>
      <c r="BY4" s="76" t="s">
        <v>112</v>
      </c>
      <c r="BZ4" s="74" t="s">
        <v>113</v>
      </c>
      <c r="CA4" s="77" t="s">
        <v>115</v>
      </c>
      <c r="CB4" s="77" t="s">
        <v>115</v>
      </c>
      <c r="CC4" s="77" t="s">
        <v>115</v>
      </c>
      <c r="CD4" s="77" t="s">
        <v>115</v>
      </c>
      <c r="CE4" s="77" t="s">
        <v>115</v>
      </c>
      <c r="CF4" s="77" t="s">
        <v>115</v>
      </c>
      <c r="CG4" s="77" t="s">
        <v>115</v>
      </c>
      <c r="CH4" s="77" t="s">
        <v>115</v>
      </c>
    </row>
    <row r="5" spans="2:86" ht="14.25" customHeight="1" x14ac:dyDescent="0.15">
      <c r="B5" s="210" t="s">
        <v>224</v>
      </c>
      <c r="C5" s="108">
        <v>2025</v>
      </c>
      <c r="D5" s="110">
        <f>(E5+F5)*(1+G5)</f>
        <v>0</v>
      </c>
      <c r="E5" s="111">
        <f>SUM(M5:T5)</f>
        <v>0</v>
      </c>
      <c r="F5" s="110">
        <f>SUM(BP5:BW5)</f>
        <v>0</v>
      </c>
      <c r="G5" s="146">
        <f>IFERROR(MIN(1, MAX(0, SQRT((H5*E5)^2+(I5*F5)^2)/(E5+F5)-0.1)), 0)</f>
        <v>0</v>
      </c>
      <c r="H5" s="113"/>
      <c r="I5" s="113"/>
      <c r="K5" s="210" t="s">
        <v>224</v>
      </c>
      <c r="L5" s="90">
        <v>2025</v>
      </c>
      <c r="M5" s="91">
        <f>X5+AI5</f>
        <v>0</v>
      </c>
      <c r="N5" s="91">
        <f t="shared" ref="N5:T20" si="0">Y5+AJ5</f>
        <v>0</v>
      </c>
      <c r="O5" s="91">
        <f t="shared" si="0"/>
        <v>0</v>
      </c>
      <c r="P5" s="91">
        <f t="shared" si="0"/>
        <v>0</v>
      </c>
      <c r="Q5" s="91">
        <f t="shared" si="0"/>
        <v>0</v>
      </c>
      <c r="R5" s="91">
        <f t="shared" si="0"/>
        <v>0</v>
      </c>
      <c r="S5" s="91">
        <f t="shared" si="0"/>
        <v>0</v>
      </c>
      <c r="T5" s="91">
        <f t="shared" si="0"/>
        <v>0</v>
      </c>
      <c r="V5" s="210" t="s">
        <v>224</v>
      </c>
      <c r="W5" s="90">
        <v>2025</v>
      </c>
      <c r="X5" s="91">
        <f t="shared" ref="X5:X34" si="1">AI5*$M$39</f>
        <v>0</v>
      </c>
      <c r="Y5" s="91">
        <f t="shared" ref="Y5:Y34" si="2">AJ5*$M$39</f>
        <v>0</v>
      </c>
      <c r="Z5" s="91">
        <f t="shared" ref="Z5:Z34" si="3">AK5*$M$39</f>
        <v>0</v>
      </c>
      <c r="AA5" s="91">
        <f t="shared" ref="AA5:AA34" si="4">AL5*$M$39</f>
        <v>0</v>
      </c>
      <c r="AB5" s="91">
        <f t="shared" ref="AB5:AB34" si="5">AM5*$M$39</f>
        <v>0</v>
      </c>
      <c r="AC5" s="91">
        <f t="shared" ref="AC5:AC34" si="6">AN5*$M$39</f>
        <v>0</v>
      </c>
      <c r="AD5" s="91">
        <f t="shared" ref="AD5:AD34" si="7">AO5*$M$39</f>
        <v>0</v>
      </c>
      <c r="AE5" s="91">
        <f t="shared" ref="AE5:AE34" si="8">AP5*$M$39</f>
        <v>0</v>
      </c>
      <c r="AG5" s="210" t="s">
        <v>224</v>
      </c>
      <c r="AH5" s="90">
        <v>2025</v>
      </c>
      <c r="AI5" s="91">
        <f t="shared" ref="AI5:AI34" si="9">AT5*CA5*$L$39*$N$39</f>
        <v>0</v>
      </c>
      <c r="AJ5" s="91">
        <f t="shared" ref="AJ5:AJ34" si="10">AU5*CB5*$L$39*$N$39</f>
        <v>0</v>
      </c>
      <c r="AK5" s="91">
        <f t="shared" ref="AK5:AK34" si="11">AV5*CC5*$L$39*$N$39</f>
        <v>0</v>
      </c>
      <c r="AL5" s="91">
        <f t="shared" ref="AL5:AL34" si="12">AW5*CD5*$L$39*$N$39</f>
        <v>0</v>
      </c>
      <c r="AM5" s="91">
        <f t="shared" ref="AM5:AM34" si="13">AX5*CE5*$L$39*$N$39</f>
        <v>0</v>
      </c>
      <c r="AN5" s="91">
        <f t="shared" ref="AN5:AN34" si="14">AY5*CF5*$L$39*$N$39</f>
        <v>0</v>
      </c>
      <c r="AO5" s="91">
        <f t="shared" ref="AO5:AO34" si="15">AZ5*CG5*$L$39*$N$39</f>
        <v>0</v>
      </c>
      <c r="AP5" s="91">
        <f t="shared" ref="AP5:AP34" si="16">BA5*CH5*$L$39*$N$39</f>
        <v>0</v>
      </c>
      <c r="AR5" s="210" t="s">
        <v>224</v>
      </c>
      <c r="AS5" s="90">
        <v>2025</v>
      </c>
      <c r="AT5" s="93"/>
      <c r="AU5" s="93"/>
      <c r="AV5" s="93"/>
      <c r="AW5" s="93"/>
      <c r="AX5" s="93"/>
      <c r="AY5" s="93"/>
      <c r="AZ5" s="93"/>
      <c r="BA5" s="93"/>
      <c r="BC5" s="210" t="s">
        <v>224</v>
      </c>
      <c r="BD5" s="90">
        <v>2025</v>
      </c>
      <c r="BE5" s="93"/>
      <c r="BF5" s="93"/>
      <c r="BG5" s="93"/>
      <c r="BH5" s="93"/>
      <c r="BI5" s="93"/>
      <c r="BJ5" s="93"/>
      <c r="BK5" s="93"/>
      <c r="BL5" s="93"/>
      <c r="BN5" s="210" t="s">
        <v>224</v>
      </c>
      <c r="BO5" s="90">
        <v>2025</v>
      </c>
      <c r="BP5" s="91">
        <f>$N$39*$O$39*BE5*CA5</f>
        <v>0</v>
      </c>
      <c r="BQ5" s="91">
        <f t="shared" ref="BQ5:BW5" si="17">$N$39*$O$39*BF5*CB5</f>
        <v>0</v>
      </c>
      <c r="BR5" s="91">
        <f t="shared" si="17"/>
        <v>0</v>
      </c>
      <c r="BS5" s="91">
        <f t="shared" si="17"/>
        <v>0</v>
      </c>
      <c r="BT5" s="91">
        <f t="shared" si="17"/>
        <v>0</v>
      </c>
      <c r="BU5" s="91">
        <f t="shared" si="17"/>
        <v>0</v>
      </c>
      <c r="BV5" s="91">
        <f t="shared" si="17"/>
        <v>0</v>
      </c>
      <c r="BW5" s="91">
        <f t="shared" si="17"/>
        <v>0</v>
      </c>
      <c r="BY5" s="210" t="s">
        <v>224</v>
      </c>
      <c r="BZ5" s="78">
        <v>2025</v>
      </c>
      <c r="CA5" s="93"/>
      <c r="CB5" s="93"/>
      <c r="CC5" s="93"/>
      <c r="CD5" s="93"/>
      <c r="CE5" s="93"/>
      <c r="CF5" s="93"/>
      <c r="CG5" s="93"/>
      <c r="CH5" s="93"/>
    </row>
    <row r="6" spans="2:86" ht="13.7" customHeight="1" x14ac:dyDescent="0.15">
      <c r="B6" s="210"/>
      <c r="C6" s="108">
        <v>2026</v>
      </c>
      <c r="D6" s="110">
        <f t="shared" ref="D6:D34" si="18">(E6+F6)*(1+G6)</f>
        <v>0</v>
      </c>
      <c r="E6" s="111">
        <f t="shared" ref="E6:E34" si="19">SUM(M6:T6)</f>
        <v>0</v>
      </c>
      <c r="F6" s="110">
        <f t="shared" ref="F6:F34" si="20">SUM(BP6:BW6)</f>
        <v>0</v>
      </c>
      <c r="G6" s="146">
        <f t="shared" ref="G6:G34" si="21">IFERROR(MIN(1, MAX(0, SQRT((H6*E6)^2+(I6*F6)^2)/(E6+F6)-0.1)), 0)</f>
        <v>0</v>
      </c>
      <c r="H6" s="113"/>
      <c r="I6" s="113"/>
      <c r="K6" s="210"/>
      <c r="L6" s="90">
        <v>2026</v>
      </c>
      <c r="M6" s="91">
        <f t="shared" ref="M6:T34" si="22">X6+AI6</f>
        <v>0</v>
      </c>
      <c r="N6" s="91">
        <f t="shared" si="0"/>
        <v>0</v>
      </c>
      <c r="O6" s="91">
        <f t="shared" si="0"/>
        <v>0</v>
      </c>
      <c r="P6" s="91">
        <f t="shared" si="0"/>
        <v>0</v>
      </c>
      <c r="Q6" s="91">
        <f t="shared" si="0"/>
        <v>0</v>
      </c>
      <c r="R6" s="91">
        <f t="shared" si="0"/>
        <v>0</v>
      </c>
      <c r="S6" s="91">
        <f t="shared" si="0"/>
        <v>0</v>
      </c>
      <c r="T6" s="91">
        <f t="shared" si="0"/>
        <v>0</v>
      </c>
      <c r="V6" s="210"/>
      <c r="W6" s="90">
        <v>2026</v>
      </c>
      <c r="X6" s="91">
        <f t="shared" si="1"/>
        <v>0</v>
      </c>
      <c r="Y6" s="91">
        <f t="shared" si="2"/>
        <v>0</v>
      </c>
      <c r="Z6" s="91">
        <f t="shared" si="3"/>
        <v>0</v>
      </c>
      <c r="AA6" s="91">
        <f t="shared" si="4"/>
        <v>0</v>
      </c>
      <c r="AB6" s="91">
        <f t="shared" si="5"/>
        <v>0</v>
      </c>
      <c r="AC6" s="91">
        <f t="shared" si="6"/>
        <v>0</v>
      </c>
      <c r="AD6" s="91">
        <f t="shared" si="7"/>
        <v>0</v>
      </c>
      <c r="AE6" s="91">
        <f t="shared" si="8"/>
        <v>0</v>
      </c>
      <c r="AG6" s="210"/>
      <c r="AH6" s="90">
        <v>2026</v>
      </c>
      <c r="AI6" s="91">
        <f t="shared" si="9"/>
        <v>0</v>
      </c>
      <c r="AJ6" s="91">
        <f t="shared" si="10"/>
        <v>0</v>
      </c>
      <c r="AK6" s="91">
        <f t="shared" si="11"/>
        <v>0</v>
      </c>
      <c r="AL6" s="91">
        <f t="shared" si="12"/>
        <v>0</v>
      </c>
      <c r="AM6" s="91">
        <f t="shared" si="13"/>
        <v>0</v>
      </c>
      <c r="AN6" s="91">
        <f t="shared" si="14"/>
        <v>0</v>
      </c>
      <c r="AO6" s="91">
        <f t="shared" si="15"/>
        <v>0</v>
      </c>
      <c r="AP6" s="91">
        <f t="shared" si="16"/>
        <v>0</v>
      </c>
      <c r="AR6" s="210"/>
      <c r="AS6" s="90">
        <v>2026</v>
      </c>
      <c r="AT6" s="93"/>
      <c r="AU6" s="93"/>
      <c r="AV6" s="93"/>
      <c r="AW6" s="93"/>
      <c r="AX6" s="93"/>
      <c r="AY6" s="93"/>
      <c r="AZ6" s="93"/>
      <c r="BA6" s="93"/>
      <c r="BC6" s="210"/>
      <c r="BD6" s="90">
        <v>2026</v>
      </c>
      <c r="BE6" s="93"/>
      <c r="BF6" s="93"/>
      <c r="BG6" s="93"/>
      <c r="BH6" s="93"/>
      <c r="BI6" s="93"/>
      <c r="BJ6" s="93"/>
      <c r="BK6" s="93"/>
      <c r="BL6" s="93"/>
      <c r="BN6" s="210"/>
      <c r="BO6" s="90">
        <v>2026</v>
      </c>
      <c r="BP6" s="91">
        <f t="shared" ref="BP6:BP34" si="23">$N$39*$O$39*BE6*CA6</f>
        <v>0</v>
      </c>
      <c r="BQ6" s="91">
        <f t="shared" ref="BQ6:BQ34" si="24">$N$39*$O$39*BF6*CB6</f>
        <v>0</v>
      </c>
      <c r="BR6" s="91">
        <f t="shared" ref="BR6:BR34" si="25">$N$39*$O$39*BG6*CC6</f>
        <v>0</v>
      </c>
      <c r="BS6" s="91">
        <f t="shared" ref="BS6:BS34" si="26">$N$39*$O$39*BH6*CD6</f>
        <v>0</v>
      </c>
      <c r="BT6" s="91">
        <f t="shared" ref="BT6:BT34" si="27">$N$39*$O$39*BI6*CE6</f>
        <v>0</v>
      </c>
      <c r="BU6" s="91">
        <f t="shared" ref="BU6:BU34" si="28">$N$39*$O$39*BJ6*CF6</f>
        <v>0</v>
      </c>
      <c r="BV6" s="91">
        <f t="shared" ref="BV6:BV34" si="29">$N$39*$O$39*BK6*CG6</f>
        <v>0</v>
      </c>
      <c r="BW6" s="91">
        <f t="shared" ref="BW6:BW34" si="30">$N$39*$O$39*BL6*CH6</f>
        <v>0</v>
      </c>
      <c r="BY6" s="210"/>
      <c r="BZ6" s="78">
        <v>2026</v>
      </c>
      <c r="CA6" s="93"/>
      <c r="CB6" s="93"/>
      <c r="CC6" s="93"/>
      <c r="CD6" s="93"/>
      <c r="CE6" s="93"/>
      <c r="CF6" s="93"/>
      <c r="CG6" s="93"/>
      <c r="CH6" s="93"/>
    </row>
    <row r="7" spans="2:86" x14ac:dyDescent="0.15">
      <c r="B7" s="210"/>
      <c r="C7" s="108">
        <v>2027</v>
      </c>
      <c r="D7" s="110">
        <f t="shared" si="18"/>
        <v>0</v>
      </c>
      <c r="E7" s="111">
        <f t="shared" si="19"/>
        <v>0</v>
      </c>
      <c r="F7" s="110">
        <f t="shared" si="20"/>
        <v>0</v>
      </c>
      <c r="G7" s="146">
        <f t="shared" si="21"/>
        <v>0</v>
      </c>
      <c r="H7" s="113"/>
      <c r="I7" s="113"/>
      <c r="K7" s="210"/>
      <c r="L7" s="90">
        <v>2027</v>
      </c>
      <c r="M7" s="91">
        <f t="shared" si="22"/>
        <v>0</v>
      </c>
      <c r="N7" s="91">
        <f t="shared" si="0"/>
        <v>0</v>
      </c>
      <c r="O7" s="91">
        <f t="shared" si="0"/>
        <v>0</v>
      </c>
      <c r="P7" s="91">
        <f t="shared" si="0"/>
        <v>0</v>
      </c>
      <c r="Q7" s="91">
        <f t="shared" si="0"/>
        <v>0</v>
      </c>
      <c r="R7" s="91">
        <f t="shared" si="0"/>
        <v>0</v>
      </c>
      <c r="S7" s="91">
        <f t="shared" si="0"/>
        <v>0</v>
      </c>
      <c r="T7" s="91">
        <f t="shared" si="0"/>
        <v>0</v>
      </c>
      <c r="V7" s="210"/>
      <c r="W7" s="90">
        <v>2027</v>
      </c>
      <c r="X7" s="91">
        <f t="shared" si="1"/>
        <v>0</v>
      </c>
      <c r="Y7" s="91">
        <f t="shared" si="2"/>
        <v>0</v>
      </c>
      <c r="Z7" s="91">
        <f t="shared" si="3"/>
        <v>0</v>
      </c>
      <c r="AA7" s="91">
        <f t="shared" si="4"/>
        <v>0</v>
      </c>
      <c r="AB7" s="91">
        <f t="shared" si="5"/>
        <v>0</v>
      </c>
      <c r="AC7" s="91">
        <f t="shared" si="6"/>
        <v>0</v>
      </c>
      <c r="AD7" s="91">
        <f t="shared" si="7"/>
        <v>0</v>
      </c>
      <c r="AE7" s="91">
        <f t="shared" si="8"/>
        <v>0</v>
      </c>
      <c r="AG7" s="210"/>
      <c r="AH7" s="90">
        <v>2027</v>
      </c>
      <c r="AI7" s="91">
        <f t="shared" si="9"/>
        <v>0</v>
      </c>
      <c r="AJ7" s="91">
        <f t="shared" si="10"/>
        <v>0</v>
      </c>
      <c r="AK7" s="91">
        <f t="shared" si="11"/>
        <v>0</v>
      </c>
      <c r="AL7" s="91">
        <f t="shared" si="12"/>
        <v>0</v>
      </c>
      <c r="AM7" s="91">
        <f t="shared" si="13"/>
        <v>0</v>
      </c>
      <c r="AN7" s="91">
        <f t="shared" si="14"/>
        <v>0</v>
      </c>
      <c r="AO7" s="91">
        <f t="shared" si="15"/>
        <v>0</v>
      </c>
      <c r="AP7" s="91">
        <f t="shared" si="16"/>
        <v>0</v>
      </c>
      <c r="AR7" s="210"/>
      <c r="AS7" s="90">
        <v>2027</v>
      </c>
      <c r="AT7" s="93"/>
      <c r="AU7" s="93"/>
      <c r="AV7" s="93"/>
      <c r="AW7" s="93"/>
      <c r="AX7" s="93"/>
      <c r="AY7" s="93"/>
      <c r="AZ7" s="93"/>
      <c r="BA7" s="93"/>
      <c r="BC7" s="210"/>
      <c r="BD7" s="90">
        <v>2027</v>
      </c>
      <c r="BE7" s="93"/>
      <c r="BF7" s="93"/>
      <c r="BG7" s="93"/>
      <c r="BH7" s="93"/>
      <c r="BI7" s="93"/>
      <c r="BJ7" s="93"/>
      <c r="BK7" s="93"/>
      <c r="BL7" s="93"/>
      <c r="BN7" s="210"/>
      <c r="BO7" s="90">
        <v>2027</v>
      </c>
      <c r="BP7" s="91">
        <f t="shared" si="23"/>
        <v>0</v>
      </c>
      <c r="BQ7" s="91">
        <f t="shared" si="24"/>
        <v>0</v>
      </c>
      <c r="BR7" s="91">
        <f t="shared" si="25"/>
        <v>0</v>
      </c>
      <c r="BS7" s="91">
        <f t="shared" si="26"/>
        <v>0</v>
      </c>
      <c r="BT7" s="91">
        <f t="shared" si="27"/>
        <v>0</v>
      </c>
      <c r="BU7" s="91">
        <f t="shared" si="28"/>
        <v>0</v>
      </c>
      <c r="BV7" s="91">
        <f t="shared" si="29"/>
        <v>0</v>
      </c>
      <c r="BW7" s="91">
        <f t="shared" si="30"/>
        <v>0</v>
      </c>
      <c r="BY7" s="210"/>
      <c r="BZ7" s="78">
        <v>2027</v>
      </c>
      <c r="CA7" s="93"/>
      <c r="CB7" s="93"/>
      <c r="CC7" s="93"/>
      <c r="CD7" s="93"/>
      <c r="CE7" s="93"/>
      <c r="CF7" s="93"/>
      <c r="CG7" s="93"/>
      <c r="CH7" s="93"/>
    </row>
    <row r="8" spans="2:86" x14ac:dyDescent="0.15">
      <c r="B8" s="210"/>
      <c r="C8" s="108">
        <v>2028</v>
      </c>
      <c r="D8" s="110">
        <f t="shared" si="18"/>
        <v>0</v>
      </c>
      <c r="E8" s="111">
        <f t="shared" si="19"/>
        <v>0</v>
      </c>
      <c r="F8" s="110">
        <f t="shared" si="20"/>
        <v>0</v>
      </c>
      <c r="G8" s="146">
        <f t="shared" si="21"/>
        <v>0</v>
      </c>
      <c r="H8" s="113"/>
      <c r="I8" s="113"/>
      <c r="K8" s="210"/>
      <c r="L8" s="90">
        <v>2028</v>
      </c>
      <c r="M8" s="91">
        <f t="shared" si="22"/>
        <v>0</v>
      </c>
      <c r="N8" s="91">
        <f t="shared" si="0"/>
        <v>0</v>
      </c>
      <c r="O8" s="91">
        <f t="shared" si="0"/>
        <v>0</v>
      </c>
      <c r="P8" s="91">
        <f t="shared" si="0"/>
        <v>0</v>
      </c>
      <c r="Q8" s="91">
        <f t="shared" si="0"/>
        <v>0</v>
      </c>
      <c r="R8" s="91">
        <f t="shared" si="0"/>
        <v>0</v>
      </c>
      <c r="S8" s="91">
        <f t="shared" si="0"/>
        <v>0</v>
      </c>
      <c r="T8" s="91">
        <f t="shared" si="0"/>
        <v>0</v>
      </c>
      <c r="V8" s="210"/>
      <c r="W8" s="90">
        <v>2028</v>
      </c>
      <c r="X8" s="91">
        <f t="shared" si="1"/>
        <v>0</v>
      </c>
      <c r="Y8" s="91">
        <f t="shared" si="2"/>
        <v>0</v>
      </c>
      <c r="Z8" s="91">
        <f t="shared" si="3"/>
        <v>0</v>
      </c>
      <c r="AA8" s="91">
        <f t="shared" si="4"/>
        <v>0</v>
      </c>
      <c r="AB8" s="91">
        <f t="shared" si="5"/>
        <v>0</v>
      </c>
      <c r="AC8" s="91">
        <f t="shared" si="6"/>
        <v>0</v>
      </c>
      <c r="AD8" s="91">
        <f t="shared" si="7"/>
        <v>0</v>
      </c>
      <c r="AE8" s="91">
        <f t="shared" si="8"/>
        <v>0</v>
      </c>
      <c r="AG8" s="210"/>
      <c r="AH8" s="90">
        <v>2028</v>
      </c>
      <c r="AI8" s="91">
        <f t="shared" si="9"/>
        <v>0</v>
      </c>
      <c r="AJ8" s="91">
        <f t="shared" si="10"/>
        <v>0</v>
      </c>
      <c r="AK8" s="91">
        <f t="shared" si="11"/>
        <v>0</v>
      </c>
      <c r="AL8" s="91">
        <f t="shared" si="12"/>
        <v>0</v>
      </c>
      <c r="AM8" s="91">
        <f t="shared" si="13"/>
        <v>0</v>
      </c>
      <c r="AN8" s="91">
        <f t="shared" si="14"/>
        <v>0</v>
      </c>
      <c r="AO8" s="91">
        <f t="shared" si="15"/>
        <v>0</v>
      </c>
      <c r="AP8" s="91">
        <f t="shared" si="16"/>
        <v>0</v>
      </c>
      <c r="AR8" s="210"/>
      <c r="AS8" s="90">
        <v>2028</v>
      </c>
      <c r="AT8" s="93"/>
      <c r="AU8" s="93"/>
      <c r="AV8" s="93"/>
      <c r="AW8" s="93"/>
      <c r="AX8" s="93"/>
      <c r="AY8" s="93"/>
      <c r="AZ8" s="93"/>
      <c r="BA8" s="93"/>
      <c r="BC8" s="210"/>
      <c r="BD8" s="90">
        <v>2028</v>
      </c>
      <c r="BE8" s="93"/>
      <c r="BF8" s="93"/>
      <c r="BG8" s="93"/>
      <c r="BH8" s="93"/>
      <c r="BI8" s="93"/>
      <c r="BJ8" s="93"/>
      <c r="BK8" s="93"/>
      <c r="BL8" s="93"/>
      <c r="BN8" s="210"/>
      <c r="BO8" s="90">
        <v>2028</v>
      </c>
      <c r="BP8" s="91">
        <f t="shared" si="23"/>
        <v>0</v>
      </c>
      <c r="BQ8" s="91">
        <f t="shared" si="24"/>
        <v>0</v>
      </c>
      <c r="BR8" s="91">
        <f t="shared" si="25"/>
        <v>0</v>
      </c>
      <c r="BS8" s="91">
        <f t="shared" si="26"/>
        <v>0</v>
      </c>
      <c r="BT8" s="91">
        <f t="shared" si="27"/>
        <v>0</v>
      </c>
      <c r="BU8" s="91">
        <f t="shared" si="28"/>
        <v>0</v>
      </c>
      <c r="BV8" s="91">
        <f t="shared" si="29"/>
        <v>0</v>
      </c>
      <c r="BW8" s="91">
        <f t="shared" si="30"/>
        <v>0</v>
      </c>
      <c r="BY8" s="210"/>
      <c r="BZ8" s="78">
        <v>2028</v>
      </c>
      <c r="CA8" s="93"/>
      <c r="CB8" s="93"/>
      <c r="CC8" s="93"/>
      <c r="CD8" s="93"/>
      <c r="CE8" s="93"/>
      <c r="CF8" s="93"/>
      <c r="CG8" s="93"/>
      <c r="CH8" s="93"/>
    </row>
    <row r="9" spans="2:86" x14ac:dyDescent="0.15">
      <c r="B9" s="210"/>
      <c r="C9" s="108">
        <v>2029</v>
      </c>
      <c r="D9" s="110">
        <f t="shared" si="18"/>
        <v>0</v>
      </c>
      <c r="E9" s="111">
        <f t="shared" si="19"/>
        <v>0</v>
      </c>
      <c r="F9" s="110">
        <f t="shared" si="20"/>
        <v>0</v>
      </c>
      <c r="G9" s="146">
        <f t="shared" si="21"/>
        <v>0</v>
      </c>
      <c r="H9" s="113"/>
      <c r="I9" s="113"/>
      <c r="K9" s="210"/>
      <c r="L9" s="90">
        <v>2029</v>
      </c>
      <c r="M9" s="91">
        <f t="shared" si="22"/>
        <v>0</v>
      </c>
      <c r="N9" s="91">
        <f t="shared" si="0"/>
        <v>0</v>
      </c>
      <c r="O9" s="91">
        <f t="shared" si="0"/>
        <v>0</v>
      </c>
      <c r="P9" s="91">
        <f t="shared" si="0"/>
        <v>0</v>
      </c>
      <c r="Q9" s="91">
        <f t="shared" si="0"/>
        <v>0</v>
      </c>
      <c r="R9" s="91">
        <f t="shared" si="0"/>
        <v>0</v>
      </c>
      <c r="S9" s="91">
        <f t="shared" si="0"/>
        <v>0</v>
      </c>
      <c r="T9" s="91">
        <f t="shared" si="0"/>
        <v>0</v>
      </c>
      <c r="V9" s="210"/>
      <c r="W9" s="90">
        <v>2029</v>
      </c>
      <c r="X9" s="91">
        <f t="shared" si="1"/>
        <v>0</v>
      </c>
      <c r="Y9" s="91">
        <f t="shared" si="2"/>
        <v>0</v>
      </c>
      <c r="Z9" s="91">
        <f t="shared" si="3"/>
        <v>0</v>
      </c>
      <c r="AA9" s="91">
        <f t="shared" si="4"/>
        <v>0</v>
      </c>
      <c r="AB9" s="91">
        <f t="shared" si="5"/>
        <v>0</v>
      </c>
      <c r="AC9" s="91">
        <f t="shared" si="6"/>
        <v>0</v>
      </c>
      <c r="AD9" s="91">
        <f t="shared" si="7"/>
        <v>0</v>
      </c>
      <c r="AE9" s="91">
        <f t="shared" si="8"/>
        <v>0</v>
      </c>
      <c r="AG9" s="210"/>
      <c r="AH9" s="90">
        <v>2029</v>
      </c>
      <c r="AI9" s="91">
        <f t="shared" si="9"/>
        <v>0</v>
      </c>
      <c r="AJ9" s="91">
        <f t="shared" si="10"/>
        <v>0</v>
      </c>
      <c r="AK9" s="91">
        <f t="shared" si="11"/>
        <v>0</v>
      </c>
      <c r="AL9" s="91">
        <f t="shared" si="12"/>
        <v>0</v>
      </c>
      <c r="AM9" s="91">
        <f t="shared" si="13"/>
        <v>0</v>
      </c>
      <c r="AN9" s="91">
        <f t="shared" si="14"/>
        <v>0</v>
      </c>
      <c r="AO9" s="91">
        <f t="shared" si="15"/>
        <v>0</v>
      </c>
      <c r="AP9" s="91">
        <f t="shared" si="16"/>
        <v>0</v>
      </c>
      <c r="AR9" s="210"/>
      <c r="AS9" s="90">
        <v>2029</v>
      </c>
      <c r="AT9" s="93"/>
      <c r="AU9" s="93"/>
      <c r="AV9" s="93"/>
      <c r="AW9" s="93"/>
      <c r="AX9" s="93"/>
      <c r="AY9" s="93"/>
      <c r="AZ9" s="93"/>
      <c r="BA9" s="93"/>
      <c r="BC9" s="210"/>
      <c r="BD9" s="90">
        <v>2029</v>
      </c>
      <c r="BE9" s="93"/>
      <c r="BF9" s="93"/>
      <c r="BG9" s="93"/>
      <c r="BH9" s="93"/>
      <c r="BI9" s="93"/>
      <c r="BJ9" s="93"/>
      <c r="BK9" s="93"/>
      <c r="BL9" s="93"/>
      <c r="BN9" s="210"/>
      <c r="BO9" s="90">
        <v>2029</v>
      </c>
      <c r="BP9" s="91">
        <f t="shared" si="23"/>
        <v>0</v>
      </c>
      <c r="BQ9" s="91">
        <f t="shared" si="24"/>
        <v>0</v>
      </c>
      <c r="BR9" s="91">
        <f t="shared" si="25"/>
        <v>0</v>
      </c>
      <c r="BS9" s="91">
        <f t="shared" si="26"/>
        <v>0</v>
      </c>
      <c r="BT9" s="91">
        <f t="shared" si="27"/>
        <v>0</v>
      </c>
      <c r="BU9" s="91">
        <f t="shared" si="28"/>
        <v>0</v>
      </c>
      <c r="BV9" s="91">
        <f t="shared" si="29"/>
        <v>0</v>
      </c>
      <c r="BW9" s="91">
        <f t="shared" si="30"/>
        <v>0</v>
      </c>
      <c r="BY9" s="210"/>
      <c r="BZ9" s="78">
        <v>2029</v>
      </c>
      <c r="CA9" s="93"/>
      <c r="CB9" s="93"/>
      <c r="CC9" s="93"/>
      <c r="CD9" s="93"/>
      <c r="CE9" s="93"/>
      <c r="CF9" s="93"/>
      <c r="CG9" s="93"/>
      <c r="CH9" s="93"/>
    </row>
    <row r="10" spans="2:86" x14ac:dyDescent="0.15">
      <c r="B10" s="210"/>
      <c r="C10" s="108">
        <v>2030</v>
      </c>
      <c r="D10" s="110">
        <f t="shared" si="18"/>
        <v>0</v>
      </c>
      <c r="E10" s="111">
        <f t="shared" si="19"/>
        <v>0</v>
      </c>
      <c r="F10" s="110">
        <f t="shared" si="20"/>
        <v>0</v>
      </c>
      <c r="G10" s="146">
        <f t="shared" si="21"/>
        <v>0</v>
      </c>
      <c r="H10" s="113"/>
      <c r="I10" s="113"/>
      <c r="K10" s="210"/>
      <c r="L10" s="90">
        <v>2030</v>
      </c>
      <c r="M10" s="91">
        <f t="shared" si="22"/>
        <v>0</v>
      </c>
      <c r="N10" s="91">
        <f t="shared" si="0"/>
        <v>0</v>
      </c>
      <c r="O10" s="91">
        <f t="shared" si="0"/>
        <v>0</v>
      </c>
      <c r="P10" s="91">
        <f t="shared" si="0"/>
        <v>0</v>
      </c>
      <c r="Q10" s="91">
        <f t="shared" si="0"/>
        <v>0</v>
      </c>
      <c r="R10" s="91">
        <f t="shared" si="0"/>
        <v>0</v>
      </c>
      <c r="S10" s="91">
        <f t="shared" si="0"/>
        <v>0</v>
      </c>
      <c r="T10" s="91">
        <f t="shared" si="0"/>
        <v>0</v>
      </c>
      <c r="V10" s="210"/>
      <c r="W10" s="90">
        <v>2030</v>
      </c>
      <c r="X10" s="91">
        <f t="shared" si="1"/>
        <v>0</v>
      </c>
      <c r="Y10" s="91">
        <f t="shared" si="2"/>
        <v>0</v>
      </c>
      <c r="Z10" s="91">
        <f t="shared" si="3"/>
        <v>0</v>
      </c>
      <c r="AA10" s="91">
        <f t="shared" si="4"/>
        <v>0</v>
      </c>
      <c r="AB10" s="91">
        <f t="shared" si="5"/>
        <v>0</v>
      </c>
      <c r="AC10" s="91">
        <f t="shared" si="6"/>
        <v>0</v>
      </c>
      <c r="AD10" s="91">
        <f t="shared" si="7"/>
        <v>0</v>
      </c>
      <c r="AE10" s="91">
        <f t="shared" si="8"/>
        <v>0</v>
      </c>
      <c r="AG10" s="210"/>
      <c r="AH10" s="90">
        <v>2030</v>
      </c>
      <c r="AI10" s="91">
        <f t="shared" si="9"/>
        <v>0</v>
      </c>
      <c r="AJ10" s="91">
        <f t="shared" si="10"/>
        <v>0</v>
      </c>
      <c r="AK10" s="91">
        <f t="shared" si="11"/>
        <v>0</v>
      </c>
      <c r="AL10" s="91">
        <f t="shared" si="12"/>
        <v>0</v>
      </c>
      <c r="AM10" s="91">
        <f t="shared" si="13"/>
        <v>0</v>
      </c>
      <c r="AN10" s="91">
        <f t="shared" si="14"/>
        <v>0</v>
      </c>
      <c r="AO10" s="91">
        <f t="shared" si="15"/>
        <v>0</v>
      </c>
      <c r="AP10" s="91">
        <f t="shared" si="16"/>
        <v>0</v>
      </c>
      <c r="AR10" s="210"/>
      <c r="AS10" s="90">
        <v>2030</v>
      </c>
      <c r="AT10" s="93"/>
      <c r="AU10" s="93"/>
      <c r="AV10" s="93"/>
      <c r="AW10" s="93"/>
      <c r="AX10" s="93"/>
      <c r="AY10" s="93"/>
      <c r="AZ10" s="93"/>
      <c r="BA10" s="93"/>
      <c r="BC10" s="210"/>
      <c r="BD10" s="90">
        <v>2030</v>
      </c>
      <c r="BE10" s="93"/>
      <c r="BF10" s="93"/>
      <c r="BG10" s="93"/>
      <c r="BH10" s="93"/>
      <c r="BI10" s="93"/>
      <c r="BJ10" s="93"/>
      <c r="BK10" s="93"/>
      <c r="BL10" s="93"/>
      <c r="BN10" s="210"/>
      <c r="BO10" s="90">
        <v>2030</v>
      </c>
      <c r="BP10" s="91">
        <f t="shared" si="23"/>
        <v>0</v>
      </c>
      <c r="BQ10" s="91">
        <f t="shared" si="24"/>
        <v>0</v>
      </c>
      <c r="BR10" s="91">
        <f t="shared" si="25"/>
        <v>0</v>
      </c>
      <c r="BS10" s="91">
        <f t="shared" si="26"/>
        <v>0</v>
      </c>
      <c r="BT10" s="91">
        <f t="shared" si="27"/>
        <v>0</v>
      </c>
      <c r="BU10" s="91">
        <f t="shared" si="28"/>
        <v>0</v>
      </c>
      <c r="BV10" s="91">
        <f t="shared" si="29"/>
        <v>0</v>
      </c>
      <c r="BW10" s="91">
        <f t="shared" si="30"/>
        <v>0</v>
      </c>
      <c r="BY10" s="210"/>
      <c r="BZ10" s="78">
        <v>2030</v>
      </c>
      <c r="CA10" s="93"/>
      <c r="CB10" s="93"/>
      <c r="CC10" s="93"/>
      <c r="CD10" s="93"/>
      <c r="CE10" s="93"/>
      <c r="CF10" s="93"/>
      <c r="CG10" s="93"/>
      <c r="CH10" s="93"/>
    </row>
    <row r="11" spans="2:86" x14ac:dyDescent="0.15">
      <c r="B11" s="210"/>
      <c r="C11" s="108">
        <v>2031</v>
      </c>
      <c r="D11" s="110">
        <f t="shared" si="18"/>
        <v>0</v>
      </c>
      <c r="E11" s="111">
        <f t="shared" si="19"/>
        <v>0</v>
      </c>
      <c r="F11" s="110">
        <f t="shared" si="20"/>
        <v>0</v>
      </c>
      <c r="G11" s="146">
        <f t="shared" si="21"/>
        <v>0</v>
      </c>
      <c r="H11" s="113"/>
      <c r="I11" s="113"/>
      <c r="K11" s="210"/>
      <c r="L11" s="90">
        <v>2031</v>
      </c>
      <c r="M11" s="91">
        <f t="shared" si="22"/>
        <v>0</v>
      </c>
      <c r="N11" s="91">
        <f t="shared" si="0"/>
        <v>0</v>
      </c>
      <c r="O11" s="91">
        <f t="shared" si="0"/>
        <v>0</v>
      </c>
      <c r="P11" s="91">
        <f t="shared" si="0"/>
        <v>0</v>
      </c>
      <c r="Q11" s="91">
        <f t="shared" si="0"/>
        <v>0</v>
      </c>
      <c r="R11" s="91">
        <f t="shared" si="0"/>
        <v>0</v>
      </c>
      <c r="S11" s="91">
        <f t="shared" si="0"/>
        <v>0</v>
      </c>
      <c r="T11" s="91">
        <f t="shared" si="0"/>
        <v>0</v>
      </c>
      <c r="V11" s="210"/>
      <c r="W11" s="90">
        <v>2031</v>
      </c>
      <c r="X11" s="91">
        <f t="shared" si="1"/>
        <v>0</v>
      </c>
      <c r="Y11" s="91">
        <f t="shared" si="2"/>
        <v>0</v>
      </c>
      <c r="Z11" s="91">
        <f t="shared" si="3"/>
        <v>0</v>
      </c>
      <c r="AA11" s="91">
        <f t="shared" si="4"/>
        <v>0</v>
      </c>
      <c r="AB11" s="91">
        <f t="shared" si="5"/>
        <v>0</v>
      </c>
      <c r="AC11" s="91">
        <f t="shared" si="6"/>
        <v>0</v>
      </c>
      <c r="AD11" s="91">
        <f t="shared" si="7"/>
        <v>0</v>
      </c>
      <c r="AE11" s="91">
        <f t="shared" si="8"/>
        <v>0</v>
      </c>
      <c r="AG11" s="210"/>
      <c r="AH11" s="90">
        <v>2031</v>
      </c>
      <c r="AI11" s="91">
        <f t="shared" si="9"/>
        <v>0</v>
      </c>
      <c r="AJ11" s="91">
        <f t="shared" si="10"/>
        <v>0</v>
      </c>
      <c r="AK11" s="91">
        <f t="shared" si="11"/>
        <v>0</v>
      </c>
      <c r="AL11" s="91">
        <f t="shared" si="12"/>
        <v>0</v>
      </c>
      <c r="AM11" s="91">
        <f t="shared" si="13"/>
        <v>0</v>
      </c>
      <c r="AN11" s="91">
        <f t="shared" si="14"/>
        <v>0</v>
      </c>
      <c r="AO11" s="91">
        <f t="shared" si="15"/>
        <v>0</v>
      </c>
      <c r="AP11" s="91">
        <f t="shared" si="16"/>
        <v>0</v>
      </c>
      <c r="AR11" s="210"/>
      <c r="AS11" s="90">
        <v>2031</v>
      </c>
      <c r="AT11" s="93"/>
      <c r="AU11" s="93"/>
      <c r="AV11" s="93"/>
      <c r="AW11" s="93"/>
      <c r="AX11" s="93"/>
      <c r="AY11" s="93"/>
      <c r="AZ11" s="93"/>
      <c r="BA11" s="93"/>
      <c r="BC11" s="210"/>
      <c r="BD11" s="90">
        <v>2031</v>
      </c>
      <c r="BE11" s="93"/>
      <c r="BF11" s="93"/>
      <c r="BG11" s="93"/>
      <c r="BH11" s="93"/>
      <c r="BI11" s="93"/>
      <c r="BJ11" s="93"/>
      <c r="BK11" s="93"/>
      <c r="BL11" s="93"/>
      <c r="BN11" s="210"/>
      <c r="BO11" s="90">
        <v>2031</v>
      </c>
      <c r="BP11" s="91">
        <f t="shared" si="23"/>
        <v>0</v>
      </c>
      <c r="BQ11" s="91">
        <f t="shared" si="24"/>
        <v>0</v>
      </c>
      <c r="BR11" s="91">
        <f t="shared" si="25"/>
        <v>0</v>
      </c>
      <c r="BS11" s="91">
        <f t="shared" si="26"/>
        <v>0</v>
      </c>
      <c r="BT11" s="91">
        <f t="shared" si="27"/>
        <v>0</v>
      </c>
      <c r="BU11" s="91">
        <f t="shared" si="28"/>
        <v>0</v>
      </c>
      <c r="BV11" s="91">
        <f t="shared" si="29"/>
        <v>0</v>
      </c>
      <c r="BW11" s="91">
        <f t="shared" si="30"/>
        <v>0</v>
      </c>
      <c r="BY11" s="210"/>
      <c r="BZ11" s="78">
        <v>2031</v>
      </c>
      <c r="CA11" s="93"/>
      <c r="CB11" s="93"/>
      <c r="CC11" s="93"/>
      <c r="CD11" s="93"/>
      <c r="CE11" s="93"/>
      <c r="CF11" s="93"/>
      <c r="CG11" s="93"/>
      <c r="CH11" s="93"/>
    </row>
    <row r="12" spans="2:86" x14ac:dyDescent="0.15">
      <c r="B12" s="210"/>
      <c r="C12" s="108">
        <v>2032</v>
      </c>
      <c r="D12" s="110">
        <f t="shared" si="18"/>
        <v>0</v>
      </c>
      <c r="E12" s="111">
        <f t="shared" si="19"/>
        <v>0</v>
      </c>
      <c r="F12" s="110">
        <f t="shared" si="20"/>
        <v>0</v>
      </c>
      <c r="G12" s="146">
        <f t="shared" si="21"/>
        <v>0</v>
      </c>
      <c r="H12" s="113"/>
      <c r="I12" s="113"/>
      <c r="K12" s="210"/>
      <c r="L12" s="90">
        <v>2032</v>
      </c>
      <c r="M12" s="91">
        <f t="shared" si="22"/>
        <v>0</v>
      </c>
      <c r="N12" s="91">
        <f t="shared" si="0"/>
        <v>0</v>
      </c>
      <c r="O12" s="91">
        <f t="shared" si="0"/>
        <v>0</v>
      </c>
      <c r="P12" s="91">
        <f t="shared" si="0"/>
        <v>0</v>
      </c>
      <c r="Q12" s="91">
        <f t="shared" si="0"/>
        <v>0</v>
      </c>
      <c r="R12" s="91">
        <f t="shared" si="0"/>
        <v>0</v>
      </c>
      <c r="S12" s="91">
        <f t="shared" si="0"/>
        <v>0</v>
      </c>
      <c r="T12" s="91">
        <f t="shared" si="0"/>
        <v>0</v>
      </c>
      <c r="V12" s="210"/>
      <c r="W12" s="90">
        <v>2032</v>
      </c>
      <c r="X12" s="91">
        <f t="shared" si="1"/>
        <v>0</v>
      </c>
      <c r="Y12" s="91">
        <f t="shared" si="2"/>
        <v>0</v>
      </c>
      <c r="Z12" s="91">
        <f t="shared" si="3"/>
        <v>0</v>
      </c>
      <c r="AA12" s="91">
        <f t="shared" si="4"/>
        <v>0</v>
      </c>
      <c r="AB12" s="91">
        <f t="shared" si="5"/>
        <v>0</v>
      </c>
      <c r="AC12" s="91">
        <f t="shared" si="6"/>
        <v>0</v>
      </c>
      <c r="AD12" s="91">
        <f t="shared" si="7"/>
        <v>0</v>
      </c>
      <c r="AE12" s="91">
        <f t="shared" si="8"/>
        <v>0</v>
      </c>
      <c r="AG12" s="210"/>
      <c r="AH12" s="90">
        <v>2032</v>
      </c>
      <c r="AI12" s="91">
        <f t="shared" si="9"/>
        <v>0</v>
      </c>
      <c r="AJ12" s="91">
        <f t="shared" si="10"/>
        <v>0</v>
      </c>
      <c r="AK12" s="91">
        <f t="shared" si="11"/>
        <v>0</v>
      </c>
      <c r="AL12" s="91">
        <f t="shared" si="12"/>
        <v>0</v>
      </c>
      <c r="AM12" s="91">
        <f t="shared" si="13"/>
        <v>0</v>
      </c>
      <c r="AN12" s="91">
        <f t="shared" si="14"/>
        <v>0</v>
      </c>
      <c r="AO12" s="91">
        <f t="shared" si="15"/>
        <v>0</v>
      </c>
      <c r="AP12" s="91">
        <f t="shared" si="16"/>
        <v>0</v>
      </c>
      <c r="AR12" s="210"/>
      <c r="AS12" s="90">
        <v>2032</v>
      </c>
      <c r="AT12" s="93"/>
      <c r="AU12" s="93"/>
      <c r="AV12" s="93"/>
      <c r="AW12" s="93"/>
      <c r="AX12" s="93"/>
      <c r="AY12" s="93"/>
      <c r="AZ12" s="93"/>
      <c r="BA12" s="93"/>
      <c r="BC12" s="210"/>
      <c r="BD12" s="90">
        <v>2032</v>
      </c>
      <c r="BE12" s="93"/>
      <c r="BF12" s="93"/>
      <c r="BG12" s="93"/>
      <c r="BH12" s="93"/>
      <c r="BI12" s="93"/>
      <c r="BJ12" s="93"/>
      <c r="BK12" s="93"/>
      <c r="BL12" s="93"/>
      <c r="BN12" s="210"/>
      <c r="BO12" s="90">
        <v>2032</v>
      </c>
      <c r="BP12" s="91">
        <f t="shared" si="23"/>
        <v>0</v>
      </c>
      <c r="BQ12" s="91">
        <f t="shared" si="24"/>
        <v>0</v>
      </c>
      <c r="BR12" s="91">
        <f t="shared" si="25"/>
        <v>0</v>
      </c>
      <c r="BS12" s="91">
        <f t="shared" si="26"/>
        <v>0</v>
      </c>
      <c r="BT12" s="91">
        <f t="shared" si="27"/>
        <v>0</v>
      </c>
      <c r="BU12" s="91">
        <f t="shared" si="28"/>
        <v>0</v>
      </c>
      <c r="BV12" s="91">
        <f t="shared" si="29"/>
        <v>0</v>
      </c>
      <c r="BW12" s="91">
        <f t="shared" si="30"/>
        <v>0</v>
      </c>
      <c r="BY12" s="210"/>
      <c r="BZ12" s="78">
        <v>2032</v>
      </c>
      <c r="CA12" s="93"/>
      <c r="CB12" s="93"/>
      <c r="CC12" s="93"/>
      <c r="CD12" s="93"/>
      <c r="CE12" s="93"/>
      <c r="CF12" s="93"/>
      <c r="CG12" s="93"/>
      <c r="CH12" s="93"/>
    </row>
    <row r="13" spans="2:86" x14ac:dyDescent="0.15">
      <c r="B13" s="210"/>
      <c r="C13" s="108">
        <v>2033</v>
      </c>
      <c r="D13" s="110">
        <f t="shared" si="18"/>
        <v>0</v>
      </c>
      <c r="E13" s="111">
        <f t="shared" si="19"/>
        <v>0</v>
      </c>
      <c r="F13" s="110">
        <f t="shared" si="20"/>
        <v>0</v>
      </c>
      <c r="G13" s="146">
        <f t="shared" si="21"/>
        <v>0</v>
      </c>
      <c r="H13" s="113"/>
      <c r="I13" s="113"/>
      <c r="K13" s="210"/>
      <c r="L13" s="90">
        <v>2033</v>
      </c>
      <c r="M13" s="91">
        <f t="shared" si="22"/>
        <v>0</v>
      </c>
      <c r="N13" s="91">
        <f t="shared" si="0"/>
        <v>0</v>
      </c>
      <c r="O13" s="91">
        <f t="shared" si="0"/>
        <v>0</v>
      </c>
      <c r="P13" s="91">
        <f t="shared" si="0"/>
        <v>0</v>
      </c>
      <c r="Q13" s="91">
        <f t="shared" si="0"/>
        <v>0</v>
      </c>
      <c r="R13" s="91">
        <f t="shared" si="0"/>
        <v>0</v>
      </c>
      <c r="S13" s="91">
        <f t="shared" si="0"/>
        <v>0</v>
      </c>
      <c r="T13" s="91">
        <f t="shared" si="0"/>
        <v>0</v>
      </c>
      <c r="V13" s="210"/>
      <c r="W13" s="90">
        <v>2033</v>
      </c>
      <c r="X13" s="91">
        <f t="shared" si="1"/>
        <v>0</v>
      </c>
      <c r="Y13" s="91">
        <f t="shared" si="2"/>
        <v>0</v>
      </c>
      <c r="Z13" s="91">
        <f t="shared" si="3"/>
        <v>0</v>
      </c>
      <c r="AA13" s="91">
        <f t="shared" si="4"/>
        <v>0</v>
      </c>
      <c r="AB13" s="91">
        <f t="shared" si="5"/>
        <v>0</v>
      </c>
      <c r="AC13" s="91">
        <f t="shared" si="6"/>
        <v>0</v>
      </c>
      <c r="AD13" s="91">
        <f t="shared" si="7"/>
        <v>0</v>
      </c>
      <c r="AE13" s="91">
        <f t="shared" si="8"/>
        <v>0</v>
      </c>
      <c r="AG13" s="210"/>
      <c r="AH13" s="90">
        <v>2033</v>
      </c>
      <c r="AI13" s="91">
        <f t="shared" si="9"/>
        <v>0</v>
      </c>
      <c r="AJ13" s="91">
        <f t="shared" si="10"/>
        <v>0</v>
      </c>
      <c r="AK13" s="91">
        <f t="shared" si="11"/>
        <v>0</v>
      </c>
      <c r="AL13" s="91">
        <f t="shared" si="12"/>
        <v>0</v>
      </c>
      <c r="AM13" s="91">
        <f t="shared" si="13"/>
        <v>0</v>
      </c>
      <c r="AN13" s="91">
        <f t="shared" si="14"/>
        <v>0</v>
      </c>
      <c r="AO13" s="91">
        <f t="shared" si="15"/>
        <v>0</v>
      </c>
      <c r="AP13" s="91">
        <f t="shared" si="16"/>
        <v>0</v>
      </c>
      <c r="AR13" s="210"/>
      <c r="AS13" s="90">
        <v>2033</v>
      </c>
      <c r="AT13" s="93"/>
      <c r="AU13" s="93"/>
      <c r="AV13" s="93"/>
      <c r="AW13" s="93"/>
      <c r="AX13" s="93"/>
      <c r="AY13" s="93"/>
      <c r="AZ13" s="93"/>
      <c r="BA13" s="93"/>
      <c r="BC13" s="210"/>
      <c r="BD13" s="90">
        <v>2033</v>
      </c>
      <c r="BE13" s="93"/>
      <c r="BF13" s="93"/>
      <c r="BG13" s="93"/>
      <c r="BH13" s="93"/>
      <c r="BI13" s="93"/>
      <c r="BJ13" s="93"/>
      <c r="BK13" s="93"/>
      <c r="BL13" s="93"/>
      <c r="BN13" s="210"/>
      <c r="BO13" s="90">
        <v>2033</v>
      </c>
      <c r="BP13" s="91">
        <f t="shared" si="23"/>
        <v>0</v>
      </c>
      <c r="BQ13" s="91">
        <f t="shared" si="24"/>
        <v>0</v>
      </c>
      <c r="BR13" s="91">
        <f t="shared" si="25"/>
        <v>0</v>
      </c>
      <c r="BS13" s="91">
        <f t="shared" si="26"/>
        <v>0</v>
      </c>
      <c r="BT13" s="91">
        <f t="shared" si="27"/>
        <v>0</v>
      </c>
      <c r="BU13" s="91">
        <f t="shared" si="28"/>
        <v>0</v>
      </c>
      <c r="BV13" s="91">
        <f t="shared" si="29"/>
        <v>0</v>
      </c>
      <c r="BW13" s="91">
        <f t="shared" si="30"/>
        <v>0</v>
      </c>
      <c r="BY13" s="210"/>
      <c r="BZ13" s="78">
        <v>2033</v>
      </c>
      <c r="CA13" s="93"/>
      <c r="CB13" s="93"/>
      <c r="CC13" s="93"/>
      <c r="CD13" s="93"/>
      <c r="CE13" s="93"/>
      <c r="CF13" s="93"/>
      <c r="CG13" s="93"/>
      <c r="CH13" s="93"/>
    </row>
    <row r="14" spans="2:86" x14ac:dyDescent="0.15">
      <c r="B14" s="210"/>
      <c r="C14" s="108">
        <v>2034</v>
      </c>
      <c r="D14" s="110">
        <f t="shared" si="18"/>
        <v>0</v>
      </c>
      <c r="E14" s="111">
        <f t="shared" si="19"/>
        <v>0</v>
      </c>
      <c r="F14" s="110">
        <f t="shared" si="20"/>
        <v>0</v>
      </c>
      <c r="G14" s="146">
        <f t="shared" si="21"/>
        <v>0</v>
      </c>
      <c r="H14" s="113"/>
      <c r="I14" s="113"/>
      <c r="K14" s="210"/>
      <c r="L14" s="90">
        <v>2034</v>
      </c>
      <c r="M14" s="91">
        <f t="shared" si="22"/>
        <v>0</v>
      </c>
      <c r="N14" s="91">
        <f t="shared" si="0"/>
        <v>0</v>
      </c>
      <c r="O14" s="91">
        <f t="shared" si="0"/>
        <v>0</v>
      </c>
      <c r="P14" s="91">
        <f t="shared" si="0"/>
        <v>0</v>
      </c>
      <c r="Q14" s="91">
        <f t="shared" si="0"/>
        <v>0</v>
      </c>
      <c r="R14" s="91">
        <f t="shared" si="0"/>
        <v>0</v>
      </c>
      <c r="S14" s="91">
        <f t="shared" si="0"/>
        <v>0</v>
      </c>
      <c r="T14" s="91">
        <f t="shared" si="0"/>
        <v>0</v>
      </c>
      <c r="V14" s="210"/>
      <c r="W14" s="90">
        <v>2034</v>
      </c>
      <c r="X14" s="91">
        <f t="shared" si="1"/>
        <v>0</v>
      </c>
      <c r="Y14" s="91">
        <f t="shared" si="2"/>
        <v>0</v>
      </c>
      <c r="Z14" s="91">
        <f t="shared" si="3"/>
        <v>0</v>
      </c>
      <c r="AA14" s="91">
        <f t="shared" si="4"/>
        <v>0</v>
      </c>
      <c r="AB14" s="91">
        <f t="shared" si="5"/>
        <v>0</v>
      </c>
      <c r="AC14" s="91">
        <f t="shared" si="6"/>
        <v>0</v>
      </c>
      <c r="AD14" s="91">
        <f t="shared" si="7"/>
        <v>0</v>
      </c>
      <c r="AE14" s="91">
        <f t="shared" si="8"/>
        <v>0</v>
      </c>
      <c r="AG14" s="210"/>
      <c r="AH14" s="90">
        <v>2034</v>
      </c>
      <c r="AI14" s="91">
        <f t="shared" si="9"/>
        <v>0</v>
      </c>
      <c r="AJ14" s="91">
        <f t="shared" si="10"/>
        <v>0</v>
      </c>
      <c r="AK14" s="91">
        <f t="shared" si="11"/>
        <v>0</v>
      </c>
      <c r="AL14" s="91">
        <f t="shared" si="12"/>
        <v>0</v>
      </c>
      <c r="AM14" s="91">
        <f t="shared" si="13"/>
        <v>0</v>
      </c>
      <c r="AN14" s="91">
        <f t="shared" si="14"/>
        <v>0</v>
      </c>
      <c r="AO14" s="91">
        <f t="shared" si="15"/>
        <v>0</v>
      </c>
      <c r="AP14" s="91">
        <f t="shared" si="16"/>
        <v>0</v>
      </c>
      <c r="AR14" s="210"/>
      <c r="AS14" s="90">
        <v>2034</v>
      </c>
      <c r="AT14" s="93"/>
      <c r="AU14" s="93"/>
      <c r="AV14" s="93"/>
      <c r="AW14" s="93"/>
      <c r="AX14" s="93"/>
      <c r="AY14" s="93"/>
      <c r="AZ14" s="93"/>
      <c r="BA14" s="93"/>
      <c r="BC14" s="210"/>
      <c r="BD14" s="90">
        <v>2034</v>
      </c>
      <c r="BE14" s="93"/>
      <c r="BF14" s="93"/>
      <c r="BG14" s="93"/>
      <c r="BH14" s="93"/>
      <c r="BI14" s="93"/>
      <c r="BJ14" s="93"/>
      <c r="BK14" s="93"/>
      <c r="BL14" s="93"/>
      <c r="BN14" s="210"/>
      <c r="BO14" s="90">
        <v>2034</v>
      </c>
      <c r="BP14" s="91">
        <f t="shared" si="23"/>
        <v>0</v>
      </c>
      <c r="BQ14" s="91">
        <f t="shared" si="24"/>
        <v>0</v>
      </c>
      <c r="BR14" s="91">
        <f t="shared" si="25"/>
        <v>0</v>
      </c>
      <c r="BS14" s="91">
        <f t="shared" si="26"/>
        <v>0</v>
      </c>
      <c r="BT14" s="91">
        <f t="shared" si="27"/>
        <v>0</v>
      </c>
      <c r="BU14" s="91">
        <f t="shared" si="28"/>
        <v>0</v>
      </c>
      <c r="BV14" s="91">
        <f t="shared" si="29"/>
        <v>0</v>
      </c>
      <c r="BW14" s="91">
        <f t="shared" si="30"/>
        <v>0</v>
      </c>
      <c r="BY14" s="210"/>
      <c r="BZ14" s="78">
        <v>2034</v>
      </c>
      <c r="CA14" s="93"/>
      <c r="CB14" s="93"/>
      <c r="CC14" s="93"/>
      <c r="CD14" s="93"/>
      <c r="CE14" s="93"/>
      <c r="CF14" s="93"/>
      <c r="CG14" s="93"/>
      <c r="CH14" s="93"/>
    </row>
    <row r="15" spans="2:86" x14ac:dyDescent="0.15">
      <c r="B15" s="210"/>
      <c r="C15" s="108">
        <v>2035</v>
      </c>
      <c r="D15" s="110">
        <f t="shared" si="18"/>
        <v>0</v>
      </c>
      <c r="E15" s="111">
        <f t="shared" si="19"/>
        <v>0</v>
      </c>
      <c r="F15" s="110">
        <f t="shared" si="20"/>
        <v>0</v>
      </c>
      <c r="G15" s="146">
        <f t="shared" si="21"/>
        <v>0</v>
      </c>
      <c r="H15" s="113"/>
      <c r="I15" s="113"/>
      <c r="K15" s="210"/>
      <c r="L15" s="90">
        <v>2035</v>
      </c>
      <c r="M15" s="91">
        <f t="shared" si="22"/>
        <v>0</v>
      </c>
      <c r="N15" s="91">
        <f t="shared" si="0"/>
        <v>0</v>
      </c>
      <c r="O15" s="91">
        <f t="shared" si="0"/>
        <v>0</v>
      </c>
      <c r="P15" s="91">
        <f t="shared" si="0"/>
        <v>0</v>
      </c>
      <c r="Q15" s="91">
        <f t="shared" si="0"/>
        <v>0</v>
      </c>
      <c r="R15" s="91">
        <f t="shared" si="0"/>
        <v>0</v>
      </c>
      <c r="S15" s="91">
        <f t="shared" si="0"/>
        <v>0</v>
      </c>
      <c r="T15" s="91">
        <f t="shared" si="0"/>
        <v>0</v>
      </c>
      <c r="V15" s="210"/>
      <c r="W15" s="90">
        <v>2035</v>
      </c>
      <c r="X15" s="91">
        <f t="shared" si="1"/>
        <v>0</v>
      </c>
      <c r="Y15" s="91">
        <f t="shared" si="2"/>
        <v>0</v>
      </c>
      <c r="Z15" s="91">
        <f t="shared" si="3"/>
        <v>0</v>
      </c>
      <c r="AA15" s="91">
        <f t="shared" si="4"/>
        <v>0</v>
      </c>
      <c r="AB15" s="91">
        <f t="shared" si="5"/>
        <v>0</v>
      </c>
      <c r="AC15" s="91">
        <f t="shared" si="6"/>
        <v>0</v>
      </c>
      <c r="AD15" s="91">
        <f t="shared" si="7"/>
        <v>0</v>
      </c>
      <c r="AE15" s="91">
        <f t="shared" si="8"/>
        <v>0</v>
      </c>
      <c r="AG15" s="210"/>
      <c r="AH15" s="90">
        <v>2035</v>
      </c>
      <c r="AI15" s="91">
        <f t="shared" si="9"/>
        <v>0</v>
      </c>
      <c r="AJ15" s="91">
        <f t="shared" si="10"/>
        <v>0</v>
      </c>
      <c r="AK15" s="91">
        <f t="shared" si="11"/>
        <v>0</v>
      </c>
      <c r="AL15" s="91">
        <f t="shared" si="12"/>
        <v>0</v>
      </c>
      <c r="AM15" s="91">
        <f t="shared" si="13"/>
        <v>0</v>
      </c>
      <c r="AN15" s="91">
        <f t="shared" si="14"/>
        <v>0</v>
      </c>
      <c r="AO15" s="91">
        <f t="shared" si="15"/>
        <v>0</v>
      </c>
      <c r="AP15" s="91">
        <f t="shared" si="16"/>
        <v>0</v>
      </c>
      <c r="AR15" s="210"/>
      <c r="AS15" s="90">
        <v>2035</v>
      </c>
      <c r="AT15" s="93"/>
      <c r="AU15" s="93"/>
      <c r="AV15" s="93"/>
      <c r="AW15" s="93"/>
      <c r="AX15" s="93"/>
      <c r="AY15" s="93"/>
      <c r="AZ15" s="93"/>
      <c r="BA15" s="93"/>
      <c r="BC15" s="210"/>
      <c r="BD15" s="90">
        <v>2035</v>
      </c>
      <c r="BE15" s="93"/>
      <c r="BF15" s="93"/>
      <c r="BG15" s="93"/>
      <c r="BH15" s="93"/>
      <c r="BI15" s="93"/>
      <c r="BJ15" s="93"/>
      <c r="BK15" s="93"/>
      <c r="BL15" s="93"/>
      <c r="BN15" s="210"/>
      <c r="BO15" s="90">
        <v>2035</v>
      </c>
      <c r="BP15" s="91">
        <f t="shared" si="23"/>
        <v>0</v>
      </c>
      <c r="BQ15" s="91">
        <f t="shared" si="24"/>
        <v>0</v>
      </c>
      <c r="BR15" s="91">
        <f t="shared" si="25"/>
        <v>0</v>
      </c>
      <c r="BS15" s="91">
        <f t="shared" si="26"/>
        <v>0</v>
      </c>
      <c r="BT15" s="91">
        <f t="shared" si="27"/>
        <v>0</v>
      </c>
      <c r="BU15" s="91">
        <f t="shared" si="28"/>
        <v>0</v>
      </c>
      <c r="BV15" s="91">
        <f t="shared" si="29"/>
        <v>0</v>
      </c>
      <c r="BW15" s="91">
        <f t="shared" si="30"/>
        <v>0</v>
      </c>
      <c r="BY15" s="210"/>
      <c r="BZ15" s="78">
        <v>2035</v>
      </c>
      <c r="CA15" s="93"/>
      <c r="CB15" s="93"/>
      <c r="CC15" s="93"/>
      <c r="CD15" s="93"/>
      <c r="CE15" s="93"/>
      <c r="CF15" s="93"/>
      <c r="CG15" s="93"/>
      <c r="CH15" s="93"/>
    </row>
    <row r="16" spans="2:86" x14ac:dyDescent="0.15">
      <c r="B16" s="210"/>
      <c r="C16" s="108">
        <v>2036</v>
      </c>
      <c r="D16" s="110">
        <f t="shared" si="18"/>
        <v>0</v>
      </c>
      <c r="E16" s="111">
        <f t="shared" si="19"/>
        <v>0</v>
      </c>
      <c r="F16" s="110">
        <f t="shared" si="20"/>
        <v>0</v>
      </c>
      <c r="G16" s="146">
        <f t="shared" si="21"/>
        <v>0</v>
      </c>
      <c r="H16" s="113"/>
      <c r="I16" s="113"/>
      <c r="K16" s="210"/>
      <c r="L16" s="90">
        <v>2036</v>
      </c>
      <c r="M16" s="91">
        <f t="shared" si="22"/>
        <v>0</v>
      </c>
      <c r="N16" s="91">
        <f t="shared" si="0"/>
        <v>0</v>
      </c>
      <c r="O16" s="91">
        <f t="shared" si="0"/>
        <v>0</v>
      </c>
      <c r="P16" s="91">
        <f t="shared" si="0"/>
        <v>0</v>
      </c>
      <c r="Q16" s="91">
        <f t="shared" si="0"/>
        <v>0</v>
      </c>
      <c r="R16" s="91">
        <f t="shared" si="0"/>
        <v>0</v>
      </c>
      <c r="S16" s="91">
        <f t="shared" si="0"/>
        <v>0</v>
      </c>
      <c r="T16" s="91">
        <f t="shared" si="0"/>
        <v>0</v>
      </c>
      <c r="V16" s="210"/>
      <c r="W16" s="90">
        <v>2036</v>
      </c>
      <c r="X16" s="91">
        <f t="shared" si="1"/>
        <v>0</v>
      </c>
      <c r="Y16" s="91">
        <f t="shared" si="2"/>
        <v>0</v>
      </c>
      <c r="Z16" s="91">
        <f t="shared" si="3"/>
        <v>0</v>
      </c>
      <c r="AA16" s="91">
        <f t="shared" si="4"/>
        <v>0</v>
      </c>
      <c r="AB16" s="91">
        <f t="shared" si="5"/>
        <v>0</v>
      </c>
      <c r="AC16" s="91">
        <f t="shared" si="6"/>
        <v>0</v>
      </c>
      <c r="AD16" s="91">
        <f t="shared" si="7"/>
        <v>0</v>
      </c>
      <c r="AE16" s="91">
        <f t="shared" si="8"/>
        <v>0</v>
      </c>
      <c r="AG16" s="210"/>
      <c r="AH16" s="90">
        <v>2036</v>
      </c>
      <c r="AI16" s="91">
        <f t="shared" si="9"/>
        <v>0</v>
      </c>
      <c r="AJ16" s="91">
        <f t="shared" si="10"/>
        <v>0</v>
      </c>
      <c r="AK16" s="91">
        <f t="shared" si="11"/>
        <v>0</v>
      </c>
      <c r="AL16" s="91">
        <f t="shared" si="12"/>
        <v>0</v>
      </c>
      <c r="AM16" s="91">
        <f t="shared" si="13"/>
        <v>0</v>
      </c>
      <c r="AN16" s="91">
        <f t="shared" si="14"/>
        <v>0</v>
      </c>
      <c r="AO16" s="91">
        <f t="shared" si="15"/>
        <v>0</v>
      </c>
      <c r="AP16" s="91">
        <f t="shared" si="16"/>
        <v>0</v>
      </c>
      <c r="AR16" s="210"/>
      <c r="AS16" s="90">
        <v>2036</v>
      </c>
      <c r="AT16" s="93"/>
      <c r="AU16" s="93"/>
      <c r="AV16" s="93"/>
      <c r="AW16" s="93"/>
      <c r="AX16" s="93"/>
      <c r="AY16" s="93"/>
      <c r="AZ16" s="93"/>
      <c r="BA16" s="93"/>
      <c r="BC16" s="210"/>
      <c r="BD16" s="90">
        <v>2036</v>
      </c>
      <c r="BE16" s="93"/>
      <c r="BF16" s="93"/>
      <c r="BG16" s="93"/>
      <c r="BH16" s="93"/>
      <c r="BI16" s="93"/>
      <c r="BJ16" s="93"/>
      <c r="BK16" s="93"/>
      <c r="BL16" s="93"/>
      <c r="BN16" s="210"/>
      <c r="BO16" s="90">
        <v>2036</v>
      </c>
      <c r="BP16" s="91">
        <f t="shared" si="23"/>
        <v>0</v>
      </c>
      <c r="BQ16" s="91">
        <f t="shared" si="24"/>
        <v>0</v>
      </c>
      <c r="BR16" s="91">
        <f t="shared" si="25"/>
        <v>0</v>
      </c>
      <c r="BS16" s="91">
        <f t="shared" si="26"/>
        <v>0</v>
      </c>
      <c r="BT16" s="91">
        <f t="shared" si="27"/>
        <v>0</v>
      </c>
      <c r="BU16" s="91">
        <f t="shared" si="28"/>
        <v>0</v>
      </c>
      <c r="BV16" s="91">
        <f t="shared" si="29"/>
        <v>0</v>
      </c>
      <c r="BW16" s="91">
        <f t="shared" si="30"/>
        <v>0</v>
      </c>
      <c r="BY16" s="210"/>
      <c r="BZ16" s="78">
        <v>2036</v>
      </c>
      <c r="CA16" s="93"/>
      <c r="CB16" s="93"/>
      <c r="CC16" s="93"/>
      <c r="CD16" s="93"/>
      <c r="CE16" s="93"/>
      <c r="CF16" s="93"/>
      <c r="CG16" s="93"/>
      <c r="CH16" s="93"/>
    </row>
    <row r="17" spans="2:86" x14ac:dyDescent="0.15">
      <c r="B17" s="210"/>
      <c r="C17" s="108">
        <v>2037</v>
      </c>
      <c r="D17" s="110">
        <f t="shared" si="18"/>
        <v>0</v>
      </c>
      <c r="E17" s="111">
        <f t="shared" si="19"/>
        <v>0</v>
      </c>
      <c r="F17" s="110">
        <f t="shared" si="20"/>
        <v>0</v>
      </c>
      <c r="G17" s="146">
        <f t="shared" si="21"/>
        <v>0</v>
      </c>
      <c r="H17" s="113"/>
      <c r="I17" s="113"/>
      <c r="K17" s="210"/>
      <c r="L17" s="90">
        <v>2037</v>
      </c>
      <c r="M17" s="91">
        <f t="shared" si="22"/>
        <v>0</v>
      </c>
      <c r="N17" s="91">
        <f t="shared" si="0"/>
        <v>0</v>
      </c>
      <c r="O17" s="91">
        <f t="shared" si="0"/>
        <v>0</v>
      </c>
      <c r="P17" s="91">
        <f t="shared" si="0"/>
        <v>0</v>
      </c>
      <c r="Q17" s="91">
        <f t="shared" si="0"/>
        <v>0</v>
      </c>
      <c r="R17" s="91">
        <f t="shared" si="0"/>
        <v>0</v>
      </c>
      <c r="S17" s="91">
        <f t="shared" si="0"/>
        <v>0</v>
      </c>
      <c r="T17" s="91">
        <f t="shared" si="0"/>
        <v>0</v>
      </c>
      <c r="V17" s="210"/>
      <c r="W17" s="90">
        <v>2037</v>
      </c>
      <c r="X17" s="91">
        <f t="shared" si="1"/>
        <v>0</v>
      </c>
      <c r="Y17" s="91">
        <f t="shared" si="2"/>
        <v>0</v>
      </c>
      <c r="Z17" s="91">
        <f t="shared" si="3"/>
        <v>0</v>
      </c>
      <c r="AA17" s="91">
        <f t="shared" si="4"/>
        <v>0</v>
      </c>
      <c r="AB17" s="91">
        <f t="shared" si="5"/>
        <v>0</v>
      </c>
      <c r="AC17" s="91">
        <f t="shared" si="6"/>
        <v>0</v>
      </c>
      <c r="AD17" s="91">
        <f t="shared" si="7"/>
        <v>0</v>
      </c>
      <c r="AE17" s="91">
        <f t="shared" si="8"/>
        <v>0</v>
      </c>
      <c r="AG17" s="210"/>
      <c r="AH17" s="90">
        <v>2037</v>
      </c>
      <c r="AI17" s="91">
        <f t="shared" si="9"/>
        <v>0</v>
      </c>
      <c r="AJ17" s="91">
        <f t="shared" si="10"/>
        <v>0</v>
      </c>
      <c r="AK17" s="91">
        <f t="shared" si="11"/>
        <v>0</v>
      </c>
      <c r="AL17" s="91">
        <f t="shared" si="12"/>
        <v>0</v>
      </c>
      <c r="AM17" s="91">
        <f t="shared" si="13"/>
        <v>0</v>
      </c>
      <c r="AN17" s="91">
        <f t="shared" si="14"/>
        <v>0</v>
      </c>
      <c r="AO17" s="91">
        <f t="shared" si="15"/>
        <v>0</v>
      </c>
      <c r="AP17" s="91">
        <f t="shared" si="16"/>
        <v>0</v>
      </c>
      <c r="AR17" s="210"/>
      <c r="AS17" s="90">
        <v>2037</v>
      </c>
      <c r="AT17" s="93"/>
      <c r="AU17" s="93"/>
      <c r="AV17" s="93"/>
      <c r="AW17" s="93"/>
      <c r="AX17" s="93"/>
      <c r="AY17" s="93"/>
      <c r="AZ17" s="93"/>
      <c r="BA17" s="93"/>
      <c r="BC17" s="210"/>
      <c r="BD17" s="90">
        <v>2037</v>
      </c>
      <c r="BE17" s="93"/>
      <c r="BF17" s="93"/>
      <c r="BG17" s="93"/>
      <c r="BH17" s="93"/>
      <c r="BI17" s="93"/>
      <c r="BJ17" s="93"/>
      <c r="BK17" s="93"/>
      <c r="BL17" s="93"/>
      <c r="BN17" s="210"/>
      <c r="BO17" s="90">
        <v>2037</v>
      </c>
      <c r="BP17" s="91">
        <f t="shared" si="23"/>
        <v>0</v>
      </c>
      <c r="BQ17" s="91">
        <f t="shared" si="24"/>
        <v>0</v>
      </c>
      <c r="BR17" s="91">
        <f t="shared" si="25"/>
        <v>0</v>
      </c>
      <c r="BS17" s="91">
        <f t="shared" si="26"/>
        <v>0</v>
      </c>
      <c r="BT17" s="91">
        <f t="shared" si="27"/>
        <v>0</v>
      </c>
      <c r="BU17" s="91">
        <f t="shared" si="28"/>
        <v>0</v>
      </c>
      <c r="BV17" s="91">
        <f t="shared" si="29"/>
        <v>0</v>
      </c>
      <c r="BW17" s="91">
        <f t="shared" si="30"/>
        <v>0</v>
      </c>
      <c r="BY17" s="210"/>
      <c r="BZ17" s="78">
        <v>2037</v>
      </c>
      <c r="CA17" s="93"/>
      <c r="CB17" s="93"/>
      <c r="CC17" s="93"/>
      <c r="CD17" s="93"/>
      <c r="CE17" s="93"/>
      <c r="CF17" s="93"/>
      <c r="CG17" s="93"/>
      <c r="CH17" s="93"/>
    </row>
    <row r="18" spans="2:86" x14ac:dyDescent="0.15">
      <c r="B18" s="210"/>
      <c r="C18" s="108">
        <v>2038</v>
      </c>
      <c r="D18" s="110">
        <f t="shared" si="18"/>
        <v>0</v>
      </c>
      <c r="E18" s="111">
        <f t="shared" si="19"/>
        <v>0</v>
      </c>
      <c r="F18" s="110">
        <f t="shared" si="20"/>
        <v>0</v>
      </c>
      <c r="G18" s="146">
        <f t="shared" si="21"/>
        <v>0</v>
      </c>
      <c r="H18" s="113"/>
      <c r="I18" s="113"/>
      <c r="K18" s="210"/>
      <c r="L18" s="90">
        <v>2038</v>
      </c>
      <c r="M18" s="91">
        <f t="shared" si="22"/>
        <v>0</v>
      </c>
      <c r="N18" s="91">
        <f t="shared" si="0"/>
        <v>0</v>
      </c>
      <c r="O18" s="91">
        <f t="shared" si="0"/>
        <v>0</v>
      </c>
      <c r="P18" s="91">
        <f t="shared" si="0"/>
        <v>0</v>
      </c>
      <c r="Q18" s="91">
        <f t="shared" si="0"/>
        <v>0</v>
      </c>
      <c r="R18" s="91">
        <f t="shared" si="0"/>
        <v>0</v>
      </c>
      <c r="S18" s="91">
        <f t="shared" si="0"/>
        <v>0</v>
      </c>
      <c r="T18" s="91">
        <f t="shared" si="0"/>
        <v>0</v>
      </c>
      <c r="V18" s="210"/>
      <c r="W18" s="90">
        <v>2038</v>
      </c>
      <c r="X18" s="91">
        <f t="shared" si="1"/>
        <v>0</v>
      </c>
      <c r="Y18" s="91">
        <f t="shared" si="2"/>
        <v>0</v>
      </c>
      <c r="Z18" s="91">
        <f t="shared" si="3"/>
        <v>0</v>
      </c>
      <c r="AA18" s="91">
        <f t="shared" si="4"/>
        <v>0</v>
      </c>
      <c r="AB18" s="91">
        <f t="shared" si="5"/>
        <v>0</v>
      </c>
      <c r="AC18" s="91">
        <f t="shared" si="6"/>
        <v>0</v>
      </c>
      <c r="AD18" s="91">
        <f t="shared" si="7"/>
        <v>0</v>
      </c>
      <c r="AE18" s="91">
        <f t="shared" si="8"/>
        <v>0</v>
      </c>
      <c r="AG18" s="210"/>
      <c r="AH18" s="90">
        <v>2038</v>
      </c>
      <c r="AI18" s="91">
        <f t="shared" si="9"/>
        <v>0</v>
      </c>
      <c r="AJ18" s="91">
        <f t="shared" si="10"/>
        <v>0</v>
      </c>
      <c r="AK18" s="91">
        <f t="shared" si="11"/>
        <v>0</v>
      </c>
      <c r="AL18" s="91">
        <f t="shared" si="12"/>
        <v>0</v>
      </c>
      <c r="AM18" s="91">
        <f t="shared" si="13"/>
        <v>0</v>
      </c>
      <c r="AN18" s="91">
        <f t="shared" si="14"/>
        <v>0</v>
      </c>
      <c r="AO18" s="91">
        <f t="shared" si="15"/>
        <v>0</v>
      </c>
      <c r="AP18" s="91">
        <f t="shared" si="16"/>
        <v>0</v>
      </c>
      <c r="AR18" s="210"/>
      <c r="AS18" s="90">
        <v>2038</v>
      </c>
      <c r="AT18" s="93"/>
      <c r="AU18" s="93"/>
      <c r="AV18" s="93"/>
      <c r="AW18" s="93"/>
      <c r="AX18" s="93"/>
      <c r="AY18" s="93"/>
      <c r="AZ18" s="93"/>
      <c r="BA18" s="93"/>
      <c r="BC18" s="210"/>
      <c r="BD18" s="90">
        <v>2038</v>
      </c>
      <c r="BE18" s="93"/>
      <c r="BF18" s="93"/>
      <c r="BG18" s="93"/>
      <c r="BH18" s="93"/>
      <c r="BI18" s="93"/>
      <c r="BJ18" s="93"/>
      <c r="BK18" s="93"/>
      <c r="BL18" s="93"/>
      <c r="BN18" s="210"/>
      <c r="BO18" s="90">
        <v>2038</v>
      </c>
      <c r="BP18" s="91">
        <f t="shared" si="23"/>
        <v>0</v>
      </c>
      <c r="BQ18" s="91">
        <f t="shared" si="24"/>
        <v>0</v>
      </c>
      <c r="BR18" s="91">
        <f t="shared" si="25"/>
        <v>0</v>
      </c>
      <c r="BS18" s="91">
        <f t="shared" si="26"/>
        <v>0</v>
      </c>
      <c r="BT18" s="91">
        <f t="shared" si="27"/>
        <v>0</v>
      </c>
      <c r="BU18" s="91">
        <f t="shared" si="28"/>
        <v>0</v>
      </c>
      <c r="BV18" s="91">
        <f t="shared" si="29"/>
        <v>0</v>
      </c>
      <c r="BW18" s="91">
        <f t="shared" si="30"/>
        <v>0</v>
      </c>
      <c r="BY18" s="210"/>
      <c r="BZ18" s="78">
        <v>2038</v>
      </c>
      <c r="CA18" s="93"/>
      <c r="CB18" s="93"/>
      <c r="CC18" s="93"/>
      <c r="CD18" s="93"/>
      <c r="CE18" s="93"/>
      <c r="CF18" s="93"/>
      <c r="CG18" s="93"/>
      <c r="CH18" s="93"/>
    </row>
    <row r="19" spans="2:86" x14ac:dyDescent="0.15">
      <c r="B19" s="210"/>
      <c r="C19" s="108">
        <v>2039</v>
      </c>
      <c r="D19" s="110">
        <f t="shared" si="18"/>
        <v>0</v>
      </c>
      <c r="E19" s="111">
        <f t="shared" si="19"/>
        <v>0</v>
      </c>
      <c r="F19" s="110">
        <f t="shared" si="20"/>
        <v>0</v>
      </c>
      <c r="G19" s="146">
        <f t="shared" si="21"/>
        <v>0</v>
      </c>
      <c r="H19" s="113"/>
      <c r="I19" s="113"/>
      <c r="K19" s="210"/>
      <c r="L19" s="90">
        <v>2039</v>
      </c>
      <c r="M19" s="91">
        <f t="shared" si="22"/>
        <v>0</v>
      </c>
      <c r="N19" s="91">
        <f t="shared" si="0"/>
        <v>0</v>
      </c>
      <c r="O19" s="91">
        <f t="shared" si="0"/>
        <v>0</v>
      </c>
      <c r="P19" s="91">
        <f t="shared" si="0"/>
        <v>0</v>
      </c>
      <c r="Q19" s="91">
        <f t="shared" si="0"/>
        <v>0</v>
      </c>
      <c r="R19" s="91">
        <f t="shared" si="0"/>
        <v>0</v>
      </c>
      <c r="S19" s="91">
        <f t="shared" si="0"/>
        <v>0</v>
      </c>
      <c r="T19" s="91">
        <f t="shared" si="0"/>
        <v>0</v>
      </c>
      <c r="V19" s="210"/>
      <c r="W19" s="90">
        <v>2039</v>
      </c>
      <c r="X19" s="91">
        <f t="shared" si="1"/>
        <v>0</v>
      </c>
      <c r="Y19" s="91">
        <f t="shared" si="2"/>
        <v>0</v>
      </c>
      <c r="Z19" s="91">
        <f t="shared" si="3"/>
        <v>0</v>
      </c>
      <c r="AA19" s="91">
        <f t="shared" si="4"/>
        <v>0</v>
      </c>
      <c r="AB19" s="91">
        <f t="shared" si="5"/>
        <v>0</v>
      </c>
      <c r="AC19" s="91">
        <f t="shared" si="6"/>
        <v>0</v>
      </c>
      <c r="AD19" s="91">
        <f t="shared" si="7"/>
        <v>0</v>
      </c>
      <c r="AE19" s="91">
        <f t="shared" si="8"/>
        <v>0</v>
      </c>
      <c r="AG19" s="210"/>
      <c r="AH19" s="90">
        <v>2039</v>
      </c>
      <c r="AI19" s="91">
        <f t="shared" si="9"/>
        <v>0</v>
      </c>
      <c r="AJ19" s="91">
        <f t="shared" si="10"/>
        <v>0</v>
      </c>
      <c r="AK19" s="91">
        <f t="shared" si="11"/>
        <v>0</v>
      </c>
      <c r="AL19" s="91">
        <f t="shared" si="12"/>
        <v>0</v>
      </c>
      <c r="AM19" s="91">
        <f t="shared" si="13"/>
        <v>0</v>
      </c>
      <c r="AN19" s="91">
        <f t="shared" si="14"/>
        <v>0</v>
      </c>
      <c r="AO19" s="91">
        <f t="shared" si="15"/>
        <v>0</v>
      </c>
      <c r="AP19" s="91">
        <f t="shared" si="16"/>
        <v>0</v>
      </c>
      <c r="AR19" s="210"/>
      <c r="AS19" s="90">
        <v>2039</v>
      </c>
      <c r="AT19" s="93"/>
      <c r="AU19" s="93"/>
      <c r="AV19" s="93"/>
      <c r="AW19" s="93"/>
      <c r="AX19" s="93"/>
      <c r="AY19" s="93"/>
      <c r="AZ19" s="93"/>
      <c r="BA19" s="93"/>
      <c r="BC19" s="210"/>
      <c r="BD19" s="90">
        <v>2039</v>
      </c>
      <c r="BE19" s="93"/>
      <c r="BF19" s="93"/>
      <c r="BG19" s="93"/>
      <c r="BH19" s="93"/>
      <c r="BI19" s="93"/>
      <c r="BJ19" s="93"/>
      <c r="BK19" s="93"/>
      <c r="BL19" s="93"/>
      <c r="BN19" s="210"/>
      <c r="BO19" s="90">
        <v>2039</v>
      </c>
      <c r="BP19" s="91">
        <f t="shared" si="23"/>
        <v>0</v>
      </c>
      <c r="BQ19" s="91">
        <f t="shared" si="24"/>
        <v>0</v>
      </c>
      <c r="BR19" s="91">
        <f t="shared" si="25"/>
        <v>0</v>
      </c>
      <c r="BS19" s="91">
        <f t="shared" si="26"/>
        <v>0</v>
      </c>
      <c r="BT19" s="91">
        <f t="shared" si="27"/>
        <v>0</v>
      </c>
      <c r="BU19" s="91">
        <f t="shared" si="28"/>
        <v>0</v>
      </c>
      <c r="BV19" s="91">
        <f t="shared" si="29"/>
        <v>0</v>
      </c>
      <c r="BW19" s="91">
        <f t="shared" si="30"/>
        <v>0</v>
      </c>
      <c r="BY19" s="210"/>
      <c r="BZ19" s="78">
        <v>2039</v>
      </c>
      <c r="CA19" s="93"/>
      <c r="CB19" s="93"/>
      <c r="CC19" s="93"/>
      <c r="CD19" s="93"/>
      <c r="CE19" s="93"/>
      <c r="CF19" s="93"/>
      <c r="CG19" s="93"/>
      <c r="CH19" s="93"/>
    </row>
    <row r="20" spans="2:86" x14ac:dyDescent="0.15">
      <c r="B20" s="210"/>
      <c r="C20" s="108">
        <v>2040</v>
      </c>
      <c r="D20" s="110">
        <f t="shared" si="18"/>
        <v>0</v>
      </c>
      <c r="E20" s="111">
        <f t="shared" si="19"/>
        <v>0</v>
      </c>
      <c r="F20" s="110">
        <f t="shared" si="20"/>
        <v>0</v>
      </c>
      <c r="G20" s="146">
        <f t="shared" si="21"/>
        <v>0</v>
      </c>
      <c r="H20" s="113"/>
      <c r="I20" s="113"/>
      <c r="K20" s="210"/>
      <c r="L20" s="90">
        <v>2040</v>
      </c>
      <c r="M20" s="91">
        <f t="shared" si="22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V20" s="210"/>
      <c r="W20" s="90">
        <v>2040</v>
      </c>
      <c r="X20" s="91">
        <f t="shared" si="1"/>
        <v>0</v>
      </c>
      <c r="Y20" s="91">
        <f t="shared" si="2"/>
        <v>0</v>
      </c>
      <c r="Z20" s="91">
        <f t="shared" si="3"/>
        <v>0</v>
      </c>
      <c r="AA20" s="91">
        <f t="shared" si="4"/>
        <v>0</v>
      </c>
      <c r="AB20" s="91">
        <f t="shared" si="5"/>
        <v>0</v>
      </c>
      <c r="AC20" s="91">
        <f t="shared" si="6"/>
        <v>0</v>
      </c>
      <c r="AD20" s="91">
        <f t="shared" si="7"/>
        <v>0</v>
      </c>
      <c r="AE20" s="91">
        <f t="shared" si="8"/>
        <v>0</v>
      </c>
      <c r="AG20" s="210"/>
      <c r="AH20" s="90">
        <v>2040</v>
      </c>
      <c r="AI20" s="91">
        <f t="shared" si="9"/>
        <v>0</v>
      </c>
      <c r="AJ20" s="91">
        <f t="shared" si="10"/>
        <v>0</v>
      </c>
      <c r="AK20" s="91">
        <f t="shared" si="11"/>
        <v>0</v>
      </c>
      <c r="AL20" s="91">
        <f t="shared" si="12"/>
        <v>0</v>
      </c>
      <c r="AM20" s="91">
        <f t="shared" si="13"/>
        <v>0</v>
      </c>
      <c r="AN20" s="91">
        <f t="shared" si="14"/>
        <v>0</v>
      </c>
      <c r="AO20" s="91">
        <f t="shared" si="15"/>
        <v>0</v>
      </c>
      <c r="AP20" s="91">
        <f t="shared" si="16"/>
        <v>0</v>
      </c>
      <c r="AR20" s="210"/>
      <c r="AS20" s="90">
        <v>2040</v>
      </c>
      <c r="AT20" s="93"/>
      <c r="AU20" s="93"/>
      <c r="AV20" s="93"/>
      <c r="AW20" s="93"/>
      <c r="AX20" s="93"/>
      <c r="AY20" s="93"/>
      <c r="AZ20" s="93"/>
      <c r="BA20" s="93"/>
      <c r="BC20" s="210"/>
      <c r="BD20" s="90">
        <v>2040</v>
      </c>
      <c r="BE20" s="93"/>
      <c r="BF20" s="93"/>
      <c r="BG20" s="93"/>
      <c r="BH20" s="93"/>
      <c r="BI20" s="93"/>
      <c r="BJ20" s="93"/>
      <c r="BK20" s="93"/>
      <c r="BL20" s="93"/>
      <c r="BN20" s="210"/>
      <c r="BO20" s="90">
        <v>2040</v>
      </c>
      <c r="BP20" s="91">
        <f t="shared" si="23"/>
        <v>0</v>
      </c>
      <c r="BQ20" s="91">
        <f t="shared" si="24"/>
        <v>0</v>
      </c>
      <c r="BR20" s="91">
        <f t="shared" si="25"/>
        <v>0</v>
      </c>
      <c r="BS20" s="91">
        <f t="shared" si="26"/>
        <v>0</v>
      </c>
      <c r="BT20" s="91">
        <f t="shared" si="27"/>
        <v>0</v>
      </c>
      <c r="BU20" s="91">
        <f t="shared" si="28"/>
        <v>0</v>
      </c>
      <c r="BV20" s="91">
        <f t="shared" si="29"/>
        <v>0</v>
      </c>
      <c r="BW20" s="91">
        <f t="shared" si="30"/>
        <v>0</v>
      </c>
      <c r="BY20" s="210"/>
      <c r="BZ20" s="78">
        <v>2040</v>
      </c>
      <c r="CA20" s="93"/>
      <c r="CB20" s="93"/>
      <c r="CC20" s="93"/>
      <c r="CD20" s="93"/>
      <c r="CE20" s="93"/>
      <c r="CF20" s="93"/>
      <c r="CG20" s="93"/>
      <c r="CH20" s="93"/>
    </row>
    <row r="21" spans="2:86" x14ac:dyDescent="0.15">
      <c r="B21" s="210"/>
      <c r="C21" s="108">
        <v>2041</v>
      </c>
      <c r="D21" s="110">
        <f t="shared" si="18"/>
        <v>0</v>
      </c>
      <c r="E21" s="111">
        <f t="shared" si="19"/>
        <v>0</v>
      </c>
      <c r="F21" s="110">
        <f t="shared" si="20"/>
        <v>0</v>
      </c>
      <c r="G21" s="146">
        <f t="shared" si="21"/>
        <v>0</v>
      </c>
      <c r="H21" s="113"/>
      <c r="I21" s="113"/>
      <c r="K21" s="210"/>
      <c r="L21" s="90">
        <v>2041</v>
      </c>
      <c r="M21" s="91">
        <f t="shared" si="22"/>
        <v>0</v>
      </c>
      <c r="N21" s="91">
        <f t="shared" si="22"/>
        <v>0</v>
      </c>
      <c r="O21" s="91">
        <f t="shared" si="22"/>
        <v>0</v>
      </c>
      <c r="P21" s="91">
        <f t="shared" si="22"/>
        <v>0</v>
      </c>
      <c r="Q21" s="91">
        <f t="shared" si="22"/>
        <v>0</v>
      </c>
      <c r="R21" s="91">
        <f t="shared" si="22"/>
        <v>0</v>
      </c>
      <c r="S21" s="91">
        <f t="shared" si="22"/>
        <v>0</v>
      </c>
      <c r="T21" s="91">
        <f t="shared" si="22"/>
        <v>0</v>
      </c>
      <c r="V21" s="210"/>
      <c r="W21" s="90">
        <v>2041</v>
      </c>
      <c r="X21" s="91">
        <f t="shared" si="1"/>
        <v>0</v>
      </c>
      <c r="Y21" s="91">
        <f t="shared" si="2"/>
        <v>0</v>
      </c>
      <c r="Z21" s="91">
        <f t="shared" si="3"/>
        <v>0</v>
      </c>
      <c r="AA21" s="91">
        <f t="shared" si="4"/>
        <v>0</v>
      </c>
      <c r="AB21" s="91">
        <f t="shared" si="5"/>
        <v>0</v>
      </c>
      <c r="AC21" s="91">
        <f t="shared" si="6"/>
        <v>0</v>
      </c>
      <c r="AD21" s="91">
        <f t="shared" si="7"/>
        <v>0</v>
      </c>
      <c r="AE21" s="91">
        <f t="shared" si="8"/>
        <v>0</v>
      </c>
      <c r="AG21" s="210"/>
      <c r="AH21" s="90">
        <v>2041</v>
      </c>
      <c r="AI21" s="91">
        <f t="shared" si="9"/>
        <v>0</v>
      </c>
      <c r="AJ21" s="91">
        <f t="shared" si="10"/>
        <v>0</v>
      </c>
      <c r="AK21" s="91">
        <f t="shared" si="11"/>
        <v>0</v>
      </c>
      <c r="AL21" s="91">
        <f t="shared" si="12"/>
        <v>0</v>
      </c>
      <c r="AM21" s="91">
        <f t="shared" si="13"/>
        <v>0</v>
      </c>
      <c r="AN21" s="91">
        <f t="shared" si="14"/>
        <v>0</v>
      </c>
      <c r="AO21" s="91">
        <f t="shared" si="15"/>
        <v>0</v>
      </c>
      <c r="AP21" s="91">
        <f t="shared" si="16"/>
        <v>0</v>
      </c>
      <c r="AR21" s="210"/>
      <c r="AS21" s="90">
        <v>2041</v>
      </c>
      <c r="AT21" s="93"/>
      <c r="AU21" s="93"/>
      <c r="AV21" s="93"/>
      <c r="AW21" s="93"/>
      <c r="AX21" s="93"/>
      <c r="AY21" s="93"/>
      <c r="AZ21" s="93"/>
      <c r="BA21" s="93"/>
      <c r="BC21" s="210"/>
      <c r="BD21" s="90">
        <v>2041</v>
      </c>
      <c r="BE21" s="93"/>
      <c r="BF21" s="93"/>
      <c r="BG21" s="93"/>
      <c r="BH21" s="93"/>
      <c r="BI21" s="93"/>
      <c r="BJ21" s="93"/>
      <c r="BK21" s="93"/>
      <c r="BL21" s="93"/>
      <c r="BN21" s="210"/>
      <c r="BO21" s="90">
        <v>2041</v>
      </c>
      <c r="BP21" s="91">
        <f t="shared" si="23"/>
        <v>0</v>
      </c>
      <c r="BQ21" s="91">
        <f t="shared" si="24"/>
        <v>0</v>
      </c>
      <c r="BR21" s="91">
        <f t="shared" si="25"/>
        <v>0</v>
      </c>
      <c r="BS21" s="91">
        <f t="shared" si="26"/>
        <v>0</v>
      </c>
      <c r="BT21" s="91">
        <f t="shared" si="27"/>
        <v>0</v>
      </c>
      <c r="BU21" s="91">
        <f t="shared" si="28"/>
        <v>0</v>
      </c>
      <c r="BV21" s="91">
        <f t="shared" si="29"/>
        <v>0</v>
      </c>
      <c r="BW21" s="91">
        <f t="shared" si="30"/>
        <v>0</v>
      </c>
      <c r="BY21" s="210"/>
      <c r="BZ21" s="78">
        <v>2041</v>
      </c>
      <c r="CA21" s="93"/>
      <c r="CB21" s="93"/>
      <c r="CC21" s="93"/>
      <c r="CD21" s="93"/>
      <c r="CE21" s="93"/>
      <c r="CF21" s="93"/>
      <c r="CG21" s="93"/>
      <c r="CH21" s="93"/>
    </row>
    <row r="22" spans="2:86" x14ac:dyDescent="0.15">
      <c r="B22" s="210"/>
      <c r="C22" s="108">
        <v>2042</v>
      </c>
      <c r="D22" s="110">
        <f t="shared" si="18"/>
        <v>0</v>
      </c>
      <c r="E22" s="111">
        <f t="shared" si="19"/>
        <v>0</v>
      </c>
      <c r="F22" s="110">
        <f t="shared" si="20"/>
        <v>0</v>
      </c>
      <c r="G22" s="146">
        <f t="shared" si="21"/>
        <v>0</v>
      </c>
      <c r="H22" s="113"/>
      <c r="I22" s="113"/>
      <c r="K22" s="210"/>
      <c r="L22" s="90">
        <v>2042</v>
      </c>
      <c r="M22" s="91">
        <f t="shared" si="22"/>
        <v>0</v>
      </c>
      <c r="N22" s="91">
        <f t="shared" si="22"/>
        <v>0</v>
      </c>
      <c r="O22" s="91">
        <f t="shared" si="22"/>
        <v>0</v>
      </c>
      <c r="P22" s="91">
        <f t="shared" si="22"/>
        <v>0</v>
      </c>
      <c r="Q22" s="91">
        <f t="shared" si="22"/>
        <v>0</v>
      </c>
      <c r="R22" s="91">
        <f t="shared" si="22"/>
        <v>0</v>
      </c>
      <c r="S22" s="91">
        <f t="shared" si="22"/>
        <v>0</v>
      </c>
      <c r="T22" s="91">
        <f t="shared" si="22"/>
        <v>0</v>
      </c>
      <c r="V22" s="210"/>
      <c r="W22" s="90">
        <v>2042</v>
      </c>
      <c r="X22" s="91">
        <f t="shared" si="1"/>
        <v>0</v>
      </c>
      <c r="Y22" s="91">
        <f t="shared" si="2"/>
        <v>0</v>
      </c>
      <c r="Z22" s="91">
        <f t="shared" si="3"/>
        <v>0</v>
      </c>
      <c r="AA22" s="91">
        <f t="shared" si="4"/>
        <v>0</v>
      </c>
      <c r="AB22" s="91">
        <f t="shared" si="5"/>
        <v>0</v>
      </c>
      <c r="AC22" s="91">
        <f t="shared" si="6"/>
        <v>0</v>
      </c>
      <c r="AD22" s="91">
        <f t="shared" si="7"/>
        <v>0</v>
      </c>
      <c r="AE22" s="91">
        <f t="shared" si="8"/>
        <v>0</v>
      </c>
      <c r="AG22" s="210"/>
      <c r="AH22" s="90">
        <v>2042</v>
      </c>
      <c r="AI22" s="91">
        <f t="shared" si="9"/>
        <v>0</v>
      </c>
      <c r="AJ22" s="91">
        <f t="shared" si="10"/>
        <v>0</v>
      </c>
      <c r="AK22" s="91">
        <f t="shared" si="11"/>
        <v>0</v>
      </c>
      <c r="AL22" s="91">
        <f t="shared" si="12"/>
        <v>0</v>
      </c>
      <c r="AM22" s="91">
        <f t="shared" si="13"/>
        <v>0</v>
      </c>
      <c r="AN22" s="91">
        <f t="shared" si="14"/>
        <v>0</v>
      </c>
      <c r="AO22" s="91">
        <f t="shared" si="15"/>
        <v>0</v>
      </c>
      <c r="AP22" s="91">
        <f t="shared" si="16"/>
        <v>0</v>
      </c>
      <c r="AR22" s="210"/>
      <c r="AS22" s="90">
        <v>2042</v>
      </c>
      <c r="AT22" s="93"/>
      <c r="AU22" s="93"/>
      <c r="AV22" s="93"/>
      <c r="AW22" s="93"/>
      <c r="AX22" s="93"/>
      <c r="AY22" s="93"/>
      <c r="AZ22" s="93"/>
      <c r="BA22" s="93"/>
      <c r="BC22" s="210"/>
      <c r="BD22" s="90">
        <v>2042</v>
      </c>
      <c r="BE22" s="93"/>
      <c r="BF22" s="93"/>
      <c r="BG22" s="93"/>
      <c r="BH22" s="93"/>
      <c r="BI22" s="93"/>
      <c r="BJ22" s="93"/>
      <c r="BK22" s="93"/>
      <c r="BL22" s="93"/>
      <c r="BN22" s="210"/>
      <c r="BO22" s="90">
        <v>2042</v>
      </c>
      <c r="BP22" s="91">
        <f t="shared" si="23"/>
        <v>0</v>
      </c>
      <c r="BQ22" s="91">
        <f t="shared" si="24"/>
        <v>0</v>
      </c>
      <c r="BR22" s="91">
        <f t="shared" si="25"/>
        <v>0</v>
      </c>
      <c r="BS22" s="91">
        <f t="shared" si="26"/>
        <v>0</v>
      </c>
      <c r="BT22" s="91">
        <f t="shared" si="27"/>
        <v>0</v>
      </c>
      <c r="BU22" s="91">
        <f t="shared" si="28"/>
        <v>0</v>
      </c>
      <c r="BV22" s="91">
        <f t="shared" si="29"/>
        <v>0</v>
      </c>
      <c r="BW22" s="91">
        <f t="shared" si="30"/>
        <v>0</v>
      </c>
      <c r="BY22" s="210"/>
      <c r="BZ22" s="78">
        <v>2042</v>
      </c>
      <c r="CA22" s="93"/>
      <c r="CB22" s="93"/>
      <c r="CC22" s="93"/>
      <c r="CD22" s="93"/>
      <c r="CE22" s="93"/>
      <c r="CF22" s="93"/>
      <c r="CG22" s="93"/>
      <c r="CH22" s="93"/>
    </row>
    <row r="23" spans="2:86" x14ac:dyDescent="0.15">
      <c r="B23" s="210"/>
      <c r="C23" s="108">
        <v>2043</v>
      </c>
      <c r="D23" s="110">
        <f t="shared" si="18"/>
        <v>0</v>
      </c>
      <c r="E23" s="111">
        <f t="shared" si="19"/>
        <v>0</v>
      </c>
      <c r="F23" s="110">
        <f t="shared" si="20"/>
        <v>0</v>
      </c>
      <c r="G23" s="146">
        <f t="shared" si="21"/>
        <v>0</v>
      </c>
      <c r="H23" s="113"/>
      <c r="I23" s="113"/>
      <c r="K23" s="210"/>
      <c r="L23" s="90">
        <v>2043</v>
      </c>
      <c r="M23" s="91">
        <f t="shared" si="22"/>
        <v>0</v>
      </c>
      <c r="N23" s="91">
        <f t="shared" si="22"/>
        <v>0</v>
      </c>
      <c r="O23" s="91">
        <f t="shared" si="22"/>
        <v>0</v>
      </c>
      <c r="P23" s="91">
        <f t="shared" si="22"/>
        <v>0</v>
      </c>
      <c r="Q23" s="91">
        <f t="shared" si="22"/>
        <v>0</v>
      </c>
      <c r="R23" s="91">
        <f t="shared" si="22"/>
        <v>0</v>
      </c>
      <c r="S23" s="91">
        <f t="shared" si="22"/>
        <v>0</v>
      </c>
      <c r="T23" s="91">
        <f t="shared" si="22"/>
        <v>0</v>
      </c>
      <c r="V23" s="210"/>
      <c r="W23" s="90">
        <v>2043</v>
      </c>
      <c r="X23" s="91">
        <f t="shared" si="1"/>
        <v>0</v>
      </c>
      <c r="Y23" s="91">
        <f t="shared" si="2"/>
        <v>0</v>
      </c>
      <c r="Z23" s="91">
        <f t="shared" si="3"/>
        <v>0</v>
      </c>
      <c r="AA23" s="91">
        <f t="shared" si="4"/>
        <v>0</v>
      </c>
      <c r="AB23" s="91">
        <f t="shared" si="5"/>
        <v>0</v>
      </c>
      <c r="AC23" s="91">
        <f t="shared" si="6"/>
        <v>0</v>
      </c>
      <c r="AD23" s="91">
        <f t="shared" si="7"/>
        <v>0</v>
      </c>
      <c r="AE23" s="91">
        <f t="shared" si="8"/>
        <v>0</v>
      </c>
      <c r="AG23" s="210"/>
      <c r="AH23" s="90">
        <v>2043</v>
      </c>
      <c r="AI23" s="91">
        <f t="shared" si="9"/>
        <v>0</v>
      </c>
      <c r="AJ23" s="91">
        <f t="shared" si="10"/>
        <v>0</v>
      </c>
      <c r="AK23" s="91">
        <f t="shared" si="11"/>
        <v>0</v>
      </c>
      <c r="AL23" s="91">
        <f t="shared" si="12"/>
        <v>0</v>
      </c>
      <c r="AM23" s="91">
        <f t="shared" si="13"/>
        <v>0</v>
      </c>
      <c r="AN23" s="91">
        <f t="shared" si="14"/>
        <v>0</v>
      </c>
      <c r="AO23" s="91">
        <f t="shared" si="15"/>
        <v>0</v>
      </c>
      <c r="AP23" s="91">
        <f t="shared" si="16"/>
        <v>0</v>
      </c>
      <c r="AR23" s="210"/>
      <c r="AS23" s="90">
        <v>2043</v>
      </c>
      <c r="AT23" s="93"/>
      <c r="AU23" s="93"/>
      <c r="AV23" s="93"/>
      <c r="AW23" s="93"/>
      <c r="AX23" s="93"/>
      <c r="AY23" s="93"/>
      <c r="AZ23" s="93"/>
      <c r="BA23" s="93"/>
      <c r="BC23" s="210"/>
      <c r="BD23" s="90">
        <v>2043</v>
      </c>
      <c r="BE23" s="93"/>
      <c r="BF23" s="93"/>
      <c r="BG23" s="93"/>
      <c r="BH23" s="93"/>
      <c r="BI23" s="93"/>
      <c r="BJ23" s="93"/>
      <c r="BK23" s="93"/>
      <c r="BL23" s="93"/>
      <c r="BN23" s="210"/>
      <c r="BO23" s="90">
        <v>2043</v>
      </c>
      <c r="BP23" s="91">
        <f t="shared" si="23"/>
        <v>0</v>
      </c>
      <c r="BQ23" s="91">
        <f t="shared" si="24"/>
        <v>0</v>
      </c>
      <c r="BR23" s="91">
        <f t="shared" si="25"/>
        <v>0</v>
      </c>
      <c r="BS23" s="91">
        <f t="shared" si="26"/>
        <v>0</v>
      </c>
      <c r="BT23" s="91">
        <f t="shared" si="27"/>
        <v>0</v>
      </c>
      <c r="BU23" s="91">
        <f t="shared" si="28"/>
        <v>0</v>
      </c>
      <c r="BV23" s="91">
        <f t="shared" si="29"/>
        <v>0</v>
      </c>
      <c r="BW23" s="91">
        <f t="shared" si="30"/>
        <v>0</v>
      </c>
      <c r="BY23" s="210"/>
      <c r="BZ23" s="78">
        <v>2043</v>
      </c>
      <c r="CA23" s="93"/>
      <c r="CB23" s="93"/>
      <c r="CC23" s="93"/>
      <c r="CD23" s="93"/>
      <c r="CE23" s="93"/>
      <c r="CF23" s="93"/>
      <c r="CG23" s="93"/>
      <c r="CH23" s="93"/>
    </row>
    <row r="24" spans="2:86" x14ac:dyDescent="0.15">
      <c r="B24" s="210"/>
      <c r="C24" s="108">
        <v>2044</v>
      </c>
      <c r="D24" s="110">
        <f t="shared" si="18"/>
        <v>0</v>
      </c>
      <c r="E24" s="111">
        <f t="shared" si="19"/>
        <v>0</v>
      </c>
      <c r="F24" s="110">
        <f t="shared" si="20"/>
        <v>0</v>
      </c>
      <c r="G24" s="146">
        <f t="shared" si="21"/>
        <v>0</v>
      </c>
      <c r="H24" s="113"/>
      <c r="I24" s="113"/>
      <c r="K24" s="210"/>
      <c r="L24" s="90">
        <v>2044</v>
      </c>
      <c r="M24" s="91">
        <f t="shared" si="22"/>
        <v>0</v>
      </c>
      <c r="N24" s="91">
        <f t="shared" si="22"/>
        <v>0</v>
      </c>
      <c r="O24" s="91">
        <f t="shared" si="22"/>
        <v>0</v>
      </c>
      <c r="P24" s="91">
        <f t="shared" si="22"/>
        <v>0</v>
      </c>
      <c r="Q24" s="91">
        <f t="shared" si="22"/>
        <v>0</v>
      </c>
      <c r="R24" s="91">
        <f t="shared" si="22"/>
        <v>0</v>
      </c>
      <c r="S24" s="91">
        <f t="shared" si="22"/>
        <v>0</v>
      </c>
      <c r="T24" s="91">
        <f t="shared" si="22"/>
        <v>0</v>
      </c>
      <c r="V24" s="210"/>
      <c r="W24" s="90">
        <v>2044</v>
      </c>
      <c r="X24" s="91">
        <f t="shared" si="1"/>
        <v>0</v>
      </c>
      <c r="Y24" s="91">
        <f t="shared" si="2"/>
        <v>0</v>
      </c>
      <c r="Z24" s="91">
        <f t="shared" si="3"/>
        <v>0</v>
      </c>
      <c r="AA24" s="91">
        <f t="shared" si="4"/>
        <v>0</v>
      </c>
      <c r="AB24" s="91">
        <f t="shared" si="5"/>
        <v>0</v>
      </c>
      <c r="AC24" s="91">
        <f t="shared" si="6"/>
        <v>0</v>
      </c>
      <c r="AD24" s="91">
        <f t="shared" si="7"/>
        <v>0</v>
      </c>
      <c r="AE24" s="91">
        <f t="shared" si="8"/>
        <v>0</v>
      </c>
      <c r="AG24" s="210"/>
      <c r="AH24" s="90">
        <v>2044</v>
      </c>
      <c r="AI24" s="91">
        <f t="shared" si="9"/>
        <v>0</v>
      </c>
      <c r="AJ24" s="91">
        <f t="shared" si="10"/>
        <v>0</v>
      </c>
      <c r="AK24" s="91">
        <f t="shared" si="11"/>
        <v>0</v>
      </c>
      <c r="AL24" s="91">
        <f t="shared" si="12"/>
        <v>0</v>
      </c>
      <c r="AM24" s="91">
        <f t="shared" si="13"/>
        <v>0</v>
      </c>
      <c r="AN24" s="91">
        <f t="shared" si="14"/>
        <v>0</v>
      </c>
      <c r="AO24" s="91">
        <f t="shared" si="15"/>
        <v>0</v>
      </c>
      <c r="AP24" s="91">
        <f t="shared" si="16"/>
        <v>0</v>
      </c>
      <c r="AR24" s="210"/>
      <c r="AS24" s="90">
        <v>2044</v>
      </c>
      <c r="AT24" s="93"/>
      <c r="AU24" s="93"/>
      <c r="AV24" s="93"/>
      <c r="AW24" s="93"/>
      <c r="AX24" s="93"/>
      <c r="AY24" s="93"/>
      <c r="AZ24" s="93"/>
      <c r="BA24" s="93"/>
      <c r="BC24" s="210"/>
      <c r="BD24" s="90">
        <v>2044</v>
      </c>
      <c r="BE24" s="93"/>
      <c r="BF24" s="93"/>
      <c r="BG24" s="93"/>
      <c r="BH24" s="93"/>
      <c r="BI24" s="93"/>
      <c r="BJ24" s="93"/>
      <c r="BK24" s="93"/>
      <c r="BL24" s="93"/>
      <c r="BN24" s="210"/>
      <c r="BO24" s="90">
        <v>2044</v>
      </c>
      <c r="BP24" s="91">
        <f t="shared" si="23"/>
        <v>0</v>
      </c>
      <c r="BQ24" s="91">
        <f t="shared" si="24"/>
        <v>0</v>
      </c>
      <c r="BR24" s="91">
        <f t="shared" si="25"/>
        <v>0</v>
      </c>
      <c r="BS24" s="91">
        <f t="shared" si="26"/>
        <v>0</v>
      </c>
      <c r="BT24" s="91">
        <f t="shared" si="27"/>
        <v>0</v>
      </c>
      <c r="BU24" s="91">
        <f t="shared" si="28"/>
        <v>0</v>
      </c>
      <c r="BV24" s="91">
        <f t="shared" si="29"/>
        <v>0</v>
      </c>
      <c r="BW24" s="91">
        <f t="shared" si="30"/>
        <v>0</v>
      </c>
      <c r="BY24" s="210"/>
      <c r="BZ24" s="78">
        <v>2044</v>
      </c>
      <c r="CA24" s="93"/>
      <c r="CB24" s="93"/>
      <c r="CC24" s="93"/>
      <c r="CD24" s="93"/>
      <c r="CE24" s="93"/>
      <c r="CF24" s="93"/>
      <c r="CG24" s="93"/>
      <c r="CH24" s="93"/>
    </row>
    <row r="25" spans="2:86" x14ac:dyDescent="0.15">
      <c r="B25" s="210"/>
      <c r="C25" s="108">
        <v>2045</v>
      </c>
      <c r="D25" s="110">
        <f t="shared" si="18"/>
        <v>0</v>
      </c>
      <c r="E25" s="111">
        <f t="shared" si="19"/>
        <v>0</v>
      </c>
      <c r="F25" s="110">
        <f t="shared" si="20"/>
        <v>0</v>
      </c>
      <c r="G25" s="146">
        <f t="shared" si="21"/>
        <v>0</v>
      </c>
      <c r="H25" s="113"/>
      <c r="I25" s="113"/>
      <c r="K25" s="210"/>
      <c r="L25" s="90">
        <v>2045</v>
      </c>
      <c r="M25" s="91">
        <f t="shared" si="22"/>
        <v>0</v>
      </c>
      <c r="N25" s="91">
        <f t="shared" si="22"/>
        <v>0</v>
      </c>
      <c r="O25" s="91">
        <f t="shared" si="22"/>
        <v>0</v>
      </c>
      <c r="P25" s="91">
        <f t="shared" si="22"/>
        <v>0</v>
      </c>
      <c r="Q25" s="91">
        <f t="shared" si="22"/>
        <v>0</v>
      </c>
      <c r="R25" s="91">
        <f t="shared" si="22"/>
        <v>0</v>
      </c>
      <c r="S25" s="91">
        <f t="shared" si="22"/>
        <v>0</v>
      </c>
      <c r="T25" s="91">
        <f t="shared" si="22"/>
        <v>0</v>
      </c>
      <c r="V25" s="210"/>
      <c r="W25" s="90">
        <v>2045</v>
      </c>
      <c r="X25" s="91">
        <f t="shared" si="1"/>
        <v>0</v>
      </c>
      <c r="Y25" s="91">
        <f t="shared" si="2"/>
        <v>0</v>
      </c>
      <c r="Z25" s="91">
        <f t="shared" si="3"/>
        <v>0</v>
      </c>
      <c r="AA25" s="91">
        <f t="shared" si="4"/>
        <v>0</v>
      </c>
      <c r="AB25" s="91">
        <f t="shared" si="5"/>
        <v>0</v>
      </c>
      <c r="AC25" s="91">
        <f t="shared" si="6"/>
        <v>0</v>
      </c>
      <c r="AD25" s="91">
        <f t="shared" si="7"/>
        <v>0</v>
      </c>
      <c r="AE25" s="91">
        <f t="shared" si="8"/>
        <v>0</v>
      </c>
      <c r="AG25" s="210"/>
      <c r="AH25" s="90">
        <v>2045</v>
      </c>
      <c r="AI25" s="91">
        <f t="shared" si="9"/>
        <v>0</v>
      </c>
      <c r="AJ25" s="91">
        <f t="shared" si="10"/>
        <v>0</v>
      </c>
      <c r="AK25" s="91">
        <f t="shared" si="11"/>
        <v>0</v>
      </c>
      <c r="AL25" s="91">
        <f t="shared" si="12"/>
        <v>0</v>
      </c>
      <c r="AM25" s="91">
        <f t="shared" si="13"/>
        <v>0</v>
      </c>
      <c r="AN25" s="91">
        <f t="shared" si="14"/>
        <v>0</v>
      </c>
      <c r="AO25" s="91">
        <f t="shared" si="15"/>
        <v>0</v>
      </c>
      <c r="AP25" s="91">
        <f t="shared" si="16"/>
        <v>0</v>
      </c>
      <c r="AR25" s="210"/>
      <c r="AS25" s="90">
        <v>2045</v>
      </c>
      <c r="AT25" s="93"/>
      <c r="AU25" s="93"/>
      <c r="AV25" s="93"/>
      <c r="AW25" s="93"/>
      <c r="AX25" s="93"/>
      <c r="AY25" s="93"/>
      <c r="AZ25" s="93"/>
      <c r="BA25" s="93"/>
      <c r="BC25" s="210"/>
      <c r="BD25" s="90">
        <v>2045</v>
      </c>
      <c r="BE25" s="93"/>
      <c r="BF25" s="93"/>
      <c r="BG25" s="93"/>
      <c r="BH25" s="93"/>
      <c r="BI25" s="93"/>
      <c r="BJ25" s="93"/>
      <c r="BK25" s="93"/>
      <c r="BL25" s="93"/>
      <c r="BN25" s="210"/>
      <c r="BO25" s="90">
        <v>2045</v>
      </c>
      <c r="BP25" s="91">
        <f t="shared" si="23"/>
        <v>0</v>
      </c>
      <c r="BQ25" s="91">
        <f t="shared" si="24"/>
        <v>0</v>
      </c>
      <c r="BR25" s="91">
        <f t="shared" si="25"/>
        <v>0</v>
      </c>
      <c r="BS25" s="91">
        <f t="shared" si="26"/>
        <v>0</v>
      </c>
      <c r="BT25" s="91">
        <f t="shared" si="27"/>
        <v>0</v>
      </c>
      <c r="BU25" s="91">
        <f t="shared" si="28"/>
        <v>0</v>
      </c>
      <c r="BV25" s="91">
        <f t="shared" si="29"/>
        <v>0</v>
      </c>
      <c r="BW25" s="91">
        <f t="shared" si="30"/>
        <v>0</v>
      </c>
      <c r="BY25" s="210"/>
      <c r="BZ25" s="78">
        <v>2045</v>
      </c>
      <c r="CA25" s="93"/>
      <c r="CB25" s="93"/>
      <c r="CC25" s="93"/>
      <c r="CD25" s="93"/>
      <c r="CE25" s="93"/>
      <c r="CF25" s="93"/>
      <c r="CG25" s="93"/>
      <c r="CH25" s="93"/>
    </row>
    <row r="26" spans="2:86" x14ac:dyDescent="0.15">
      <c r="B26" s="210"/>
      <c r="C26" s="108">
        <v>2046</v>
      </c>
      <c r="D26" s="110">
        <f t="shared" si="18"/>
        <v>0</v>
      </c>
      <c r="E26" s="111">
        <f t="shared" si="19"/>
        <v>0</v>
      </c>
      <c r="F26" s="110">
        <f t="shared" si="20"/>
        <v>0</v>
      </c>
      <c r="G26" s="146">
        <f t="shared" si="21"/>
        <v>0</v>
      </c>
      <c r="H26" s="113"/>
      <c r="I26" s="113"/>
      <c r="K26" s="210"/>
      <c r="L26" s="90">
        <v>2046</v>
      </c>
      <c r="M26" s="91">
        <f t="shared" si="22"/>
        <v>0</v>
      </c>
      <c r="N26" s="91">
        <f t="shared" si="22"/>
        <v>0</v>
      </c>
      <c r="O26" s="91">
        <f t="shared" si="22"/>
        <v>0</v>
      </c>
      <c r="P26" s="91">
        <f t="shared" si="22"/>
        <v>0</v>
      </c>
      <c r="Q26" s="91">
        <f t="shared" si="22"/>
        <v>0</v>
      </c>
      <c r="R26" s="91">
        <f t="shared" si="22"/>
        <v>0</v>
      </c>
      <c r="S26" s="91">
        <f t="shared" si="22"/>
        <v>0</v>
      </c>
      <c r="T26" s="91">
        <f t="shared" si="22"/>
        <v>0</v>
      </c>
      <c r="V26" s="210"/>
      <c r="W26" s="90">
        <v>2046</v>
      </c>
      <c r="X26" s="91">
        <f t="shared" si="1"/>
        <v>0</v>
      </c>
      <c r="Y26" s="91">
        <f t="shared" si="2"/>
        <v>0</v>
      </c>
      <c r="Z26" s="91">
        <f t="shared" si="3"/>
        <v>0</v>
      </c>
      <c r="AA26" s="91">
        <f t="shared" si="4"/>
        <v>0</v>
      </c>
      <c r="AB26" s="91">
        <f t="shared" si="5"/>
        <v>0</v>
      </c>
      <c r="AC26" s="91">
        <f t="shared" si="6"/>
        <v>0</v>
      </c>
      <c r="AD26" s="91">
        <f t="shared" si="7"/>
        <v>0</v>
      </c>
      <c r="AE26" s="91">
        <f t="shared" si="8"/>
        <v>0</v>
      </c>
      <c r="AG26" s="210"/>
      <c r="AH26" s="90">
        <v>2046</v>
      </c>
      <c r="AI26" s="91">
        <f t="shared" si="9"/>
        <v>0</v>
      </c>
      <c r="AJ26" s="91">
        <f t="shared" si="10"/>
        <v>0</v>
      </c>
      <c r="AK26" s="91">
        <f t="shared" si="11"/>
        <v>0</v>
      </c>
      <c r="AL26" s="91">
        <f t="shared" si="12"/>
        <v>0</v>
      </c>
      <c r="AM26" s="91">
        <f t="shared" si="13"/>
        <v>0</v>
      </c>
      <c r="AN26" s="91">
        <f t="shared" si="14"/>
        <v>0</v>
      </c>
      <c r="AO26" s="91">
        <f t="shared" si="15"/>
        <v>0</v>
      </c>
      <c r="AP26" s="91">
        <f t="shared" si="16"/>
        <v>0</v>
      </c>
      <c r="AR26" s="210"/>
      <c r="AS26" s="90">
        <v>2046</v>
      </c>
      <c r="AT26" s="93"/>
      <c r="AU26" s="93"/>
      <c r="AV26" s="93"/>
      <c r="AW26" s="93"/>
      <c r="AX26" s="93"/>
      <c r="AY26" s="93"/>
      <c r="AZ26" s="93"/>
      <c r="BA26" s="93"/>
      <c r="BC26" s="210"/>
      <c r="BD26" s="90">
        <v>2046</v>
      </c>
      <c r="BE26" s="93"/>
      <c r="BF26" s="93"/>
      <c r="BG26" s="93"/>
      <c r="BH26" s="93"/>
      <c r="BI26" s="93"/>
      <c r="BJ26" s="93"/>
      <c r="BK26" s="93"/>
      <c r="BL26" s="93"/>
      <c r="BN26" s="210"/>
      <c r="BO26" s="90">
        <v>2046</v>
      </c>
      <c r="BP26" s="91">
        <f t="shared" si="23"/>
        <v>0</v>
      </c>
      <c r="BQ26" s="91">
        <f t="shared" si="24"/>
        <v>0</v>
      </c>
      <c r="BR26" s="91">
        <f t="shared" si="25"/>
        <v>0</v>
      </c>
      <c r="BS26" s="91">
        <f t="shared" si="26"/>
        <v>0</v>
      </c>
      <c r="BT26" s="91">
        <f t="shared" si="27"/>
        <v>0</v>
      </c>
      <c r="BU26" s="91">
        <f t="shared" si="28"/>
        <v>0</v>
      </c>
      <c r="BV26" s="91">
        <f t="shared" si="29"/>
        <v>0</v>
      </c>
      <c r="BW26" s="91">
        <f t="shared" si="30"/>
        <v>0</v>
      </c>
      <c r="BY26" s="210"/>
      <c r="BZ26" s="78">
        <v>2046</v>
      </c>
      <c r="CA26" s="93"/>
      <c r="CB26" s="93"/>
      <c r="CC26" s="93"/>
      <c r="CD26" s="93"/>
      <c r="CE26" s="93"/>
      <c r="CF26" s="93"/>
      <c r="CG26" s="93"/>
      <c r="CH26" s="93"/>
    </row>
    <row r="27" spans="2:86" x14ac:dyDescent="0.15">
      <c r="B27" s="210"/>
      <c r="C27" s="108">
        <v>2047</v>
      </c>
      <c r="D27" s="110">
        <f t="shared" si="18"/>
        <v>0</v>
      </c>
      <c r="E27" s="111">
        <f t="shared" si="19"/>
        <v>0</v>
      </c>
      <c r="F27" s="110">
        <f t="shared" si="20"/>
        <v>0</v>
      </c>
      <c r="G27" s="146">
        <f t="shared" si="21"/>
        <v>0</v>
      </c>
      <c r="H27" s="113"/>
      <c r="I27" s="113"/>
      <c r="K27" s="210"/>
      <c r="L27" s="90">
        <v>2047</v>
      </c>
      <c r="M27" s="91">
        <f t="shared" si="22"/>
        <v>0</v>
      </c>
      <c r="N27" s="91">
        <f t="shared" si="22"/>
        <v>0</v>
      </c>
      <c r="O27" s="91">
        <f t="shared" si="22"/>
        <v>0</v>
      </c>
      <c r="P27" s="91">
        <f t="shared" si="22"/>
        <v>0</v>
      </c>
      <c r="Q27" s="91">
        <f t="shared" si="22"/>
        <v>0</v>
      </c>
      <c r="R27" s="91">
        <f t="shared" si="22"/>
        <v>0</v>
      </c>
      <c r="S27" s="91">
        <f t="shared" si="22"/>
        <v>0</v>
      </c>
      <c r="T27" s="91">
        <f t="shared" si="22"/>
        <v>0</v>
      </c>
      <c r="V27" s="210"/>
      <c r="W27" s="90">
        <v>2047</v>
      </c>
      <c r="X27" s="91">
        <f t="shared" si="1"/>
        <v>0</v>
      </c>
      <c r="Y27" s="91">
        <f t="shared" si="2"/>
        <v>0</v>
      </c>
      <c r="Z27" s="91">
        <f t="shared" si="3"/>
        <v>0</v>
      </c>
      <c r="AA27" s="91">
        <f t="shared" si="4"/>
        <v>0</v>
      </c>
      <c r="AB27" s="91">
        <f t="shared" si="5"/>
        <v>0</v>
      </c>
      <c r="AC27" s="91">
        <f t="shared" si="6"/>
        <v>0</v>
      </c>
      <c r="AD27" s="91">
        <f t="shared" si="7"/>
        <v>0</v>
      </c>
      <c r="AE27" s="91">
        <f t="shared" si="8"/>
        <v>0</v>
      </c>
      <c r="AG27" s="210"/>
      <c r="AH27" s="90">
        <v>2047</v>
      </c>
      <c r="AI27" s="91">
        <f t="shared" si="9"/>
        <v>0</v>
      </c>
      <c r="AJ27" s="91">
        <f t="shared" si="10"/>
        <v>0</v>
      </c>
      <c r="AK27" s="91">
        <f t="shared" si="11"/>
        <v>0</v>
      </c>
      <c r="AL27" s="91">
        <f t="shared" si="12"/>
        <v>0</v>
      </c>
      <c r="AM27" s="91">
        <f t="shared" si="13"/>
        <v>0</v>
      </c>
      <c r="AN27" s="91">
        <f t="shared" si="14"/>
        <v>0</v>
      </c>
      <c r="AO27" s="91">
        <f t="shared" si="15"/>
        <v>0</v>
      </c>
      <c r="AP27" s="91">
        <f t="shared" si="16"/>
        <v>0</v>
      </c>
      <c r="AR27" s="210"/>
      <c r="AS27" s="90">
        <v>2047</v>
      </c>
      <c r="AT27" s="93"/>
      <c r="AU27" s="93"/>
      <c r="AV27" s="93"/>
      <c r="AW27" s="93"/>
      <c r="AX27" s="93"/>
      <c r="AY27" s="93"/>
      <c r="AZ27" s="93"/>
      <c r="BA27" s="93"/>
      <c r="BC27" s="210"/>
      <c r="BD27" s="90">
        <v>2047</v>
      </c>
      <c r="BE27" s="93"/>
      <c r="BF27" s="93"/>
      <c r="BG27" s="93"/>
      <c r="BH27" s="93"/>
      <c r="BI27" s="93"/>
      <c r="BJ27" s="93"/>
      <c r="BK27" s="93"/>
      <c r="BL27" s="93"/>
      <c r="BN27" s="210"/>
      <c r="BO27" s="90">
        <v>2047</v>
      </c>
      <c r="BP27" s="91">
        <f t="shared" si="23"/>
        <v>0</v>
      </c>
      <c r="BQ27" s="91">
        <f t="shared" si="24"/>
        <v>0</v>
      </c>
      <c r="BR27" s="91">
        <f t="shared" si="25"/>
        <v>0</v>
      </c>
      <c r="BS27" s="91">
        <f t="shared" si="26"/>
        <v>0</v>
      </c>
      <c r="BT27" s="91">
        <f t="shared" si="27"/>
        <v>0</v>
      </c>
      <c r="BU27" s="91">
        <f t="shared" si="28"/>
        <v>0</v>
      </c>
      <c r="BV27" s="91">
        <f t="shared" si="29"/>
        <v>0</v>
      </c>
      <c r="BW27" s="91">
        <f t="shared" si="30"/>
        <v>0</v>
      </c>
      <c r="BY27" s="210"/>
      <c r="BZ27" s="78">
        <v>2047</v>
      </c>
      <c r="CA27" s="93"/>
      <c r="CB27" s="93"/>
      <c r="CC27" s="93"/>
      <c r="CD27" s="93"/>
      <c r="CE27" s="93"/>
      <c r="CF27" s="93"/>
      <c r="CG27" s="93"/>
      <c r="CH27" s="93"/>
    </row>
    <row r="28" spans="2:86" x14ac:dyDescent="0.15">
      <c r="B28" s="210"/>
      <c r="C28" s="108">
        <v>2048</v>
      </c>
      <c r="D28" s="110">
        <f t="shared" si="18"/>
        <v>0</v>
      </c>
      <c r="E28" s="111">
        <f t="shared" si="19"/>
        <v>0</v>
      </c>
      <c r="F28" s="110">
        <f t="shared" si="20"/>
        <v>0</v>
      </c>
      <c r="G28" s="146">
        <f t="shared" si="21"/>
        <v>0</v>
      </c>
      <c r="H28" s="113"/>
      <c r="I28" s="113"/>
      <c r="K28" s="210"/>
      <c r="L28" s="90">
        <v>2048</v>
      </c>
      <c r="M28" s="91">
        <f t="shared" si="22"/>
        <v>0</v>
      </c>
      <c r="N28" s="91">
        <f t="shared" si="22"/>
        <v>0</v>
      </c>
      <c r="O28" s="91">
        <f t="shared" si="22"/>
        <v>0</v>
      </c>
      <c r="P28" s="91">
        <f t="shared" si="22"/>
        <v>0</v>
      </c>
      <c r="Q28" s="91">
        <f t="shared" si="22"/>
        <v>0</v>
      </c>
      <c r="R28" s="91">
        <f t="shared" si="22"/>
        <v>0</v>
      </c>
      <c r="S28" s="91">
        <f t="shared" si="22"/>
        <v>0</v>
      </c>
      <c r="T28" s="91">
        <f t="shared" si="22"/>
        <v>0</v>
      </c>
      <c r="V28" s="210"/>
      <c r="W28" s="90">
        <v>2048</v>
      </c>
      <c r="X28" s="91">
        <f t="shared" si="1"/>
        <v>0</v>
      </c>
      <c r="Y28" s="91">
        <f t="shared" si="2"/>
        <v>0</v>
      </c>
      <c r="Z28" s="91">
        <f t="shared" si="3"/>
        <v>0</v>
      </c>
      <c r="AA28" s="91">
        <f t="shared" si="4"/>
        <v>0</v>
      </c>
      <c r="AB28" s="91">
        <f t="shared" si="5"/>
        <v>0</v>
      </c>
      <c r="AC28" s="91">
        <f t="shared" si="6"/>
        <v>0</v>
      </c>
      <c r="AD28" s="91">
        <f t="shared" si="7"/>
        <v>0</v>
      </c>
      <c r="AE28" s="91">
        <f t="shared" si="8"/>
        <v>0</v>
      </c>
      <c r="AG28" s="210"/>
      <c r="AH28" s="90">
        <v>2048</v>
      </c>
      <c r="AI28" s="91">
        <f t="shared" si="9"/>
        <v>0</v>
      </c>
      <c r="AJ28" s="91">
        <f t="shared" si="10"/>
        <v>0</v>
      </c>
      <c r="AK28" s="91">
        <f t="shared" si="11"/>
        <v>0</v>
      </c>
      <c r="AL28" s="91">
        <f t="shared" si="12"/>
        <v>0</v>
      </c>
      <c r="AM28" s="91">
        <f t="shared" si="13"/>
        <v>0</v>
      </c>
      <c r="AN28" s="91">
        <f t="shared" si="14"/>
        <v>0</v>
      </c>
      <c r="AO28" s="91">
        <f t="shared" si="15"/>
        <v>0</v>
      </c>
      <c r="AP28" s="91">
        <f t="shared" si="16"/>
        <v>0</v>
      </c>
      <c r="AR28" s="210"/>
      <c r="AS28" s="90">
        <v>2048</v>
      </c>
      <c r="AT28" s="93"/>
      <c r="AU28" s="93"/>
      <c r="AV28" s="93"/>
      <c r="AW28" s="93"/>
      <c r="AX28" s="93"/>
      <c r="AY28" s="93"/>
      <c r="AZ28" s="93"/>
      <c r="BA28" s="93"/>
      <c r="BC28" s="210"/>
      <c r="BD28" s="90">
        <v>2048</v>
      </c>
      <c r="BE28" s="93"/>
      <c r="BF28" s="93"/>
      <c r="BG28" s="93"/>
      <c r="BH28" s="93"/>
      <c r="BI28" s="93"/>
      <c r="BJ28" s="93"/>
      <c r="BK28" s="93"/>
      <c r="BL28" s="93"/>
      <c r="BN28" s="210"/>
      <c r="BO28" s="90">
        <v>2048</v>
      </c>
      <c r="BP28" s="91">
        <f t="shared" si="23"/>
        <v>0</v>
      </c>
      <c r="BQ28" s="91">
        <f t="shared" si="24"/>
        <v>0</v>
      </c>
      <c r="BR28" s="91">
        <f t="shared" si="25"/>
        <v>0</v>
      </c>
      <c r="BS28" s="91">
        <f t="shared" si="26"/>
        <v>0</v>
      </c>
      <c r="BT28" s="91">
        <f t="shared" si="27"/>
        <v>0</v>
      </c>
      <c r="BU28" s="91">
        <f t="shared" si="28"/>
        <v>0</v>
      </c>
      <c r="BV28" s="91">
        <f t="shared" si="29"/>
        <v>0</v>
      </c>
      <c r="BW28" s="91">
        <f t="shared" si="30"/>
        <v>0</v>
      </c>
      <c r="BY28" s="210"/>
      <c r="BZ28" s="78">
        <v>2048</v>
      </c>
      <c r="CA28" s="93"/>
      <c r="CB28" s="93"/>
      <c r="CC28" s="93"/>
      <c r="CD28" s="93"/>
      <c r="CE28" s="93"/>
      <c r="CF28" s="93"/>
      <c r="CG28" s="93"/>
      <c r="CH28" s="93"/>
    </row>
    <row r="29" spans="2:86" x14ac:dyDescent="0.15">
      <c r="B29" s="210"/>
      <c r="C29" s="108">
        <v>2049</v>
      </c>
      <c r="D29" s="110">
        <f t="shared" si="18"/>
        <v>0</v>
      </c>
      <c r="E29" s="111">
        <f t="shared" si="19"/>
        <v>0</v>
      </c>
      <c r="F29" s="110">
        <f t="shared" si="20"/>
        <v>0</v>
      </c>
      <c r="G29" s="146">
        <f t="shared" si="21"/>
        <v>0</v>
      </c>
      <c r="H29" s="113"/>
      <c r="I29" s="113"/>
      <c r="K29" s="210"/>
      <c r="L29" s="90">
        <v>2049</v>
      </c>
      <c r="M29" s="91">
        <f t="shared" si="22"/>
        <v>0</v>
      </c>
      <c r="N29" s="91">
        <f t="shared" si="22"/>
        <v>0</v>
      </c>
      <c r="O29" s="91">
        <f t="shared" si="22"/>
        <v>0</v>
      </c>
      <c r="P29" s="91">
        <f t="shared" si="22"/>
        <v>0</v>
      </c>
      <c r="Q29" s="91">
        <f t="shared" si="22"/>
        <v>0</v>
      </c>
      <c r="R29" s="91">
        <f t="shared" si="22"/>
        <v>0</v>
      </c>
      <c r="S29" s="91">
        <f t="shared" si="22"/>
        <v>0</v>
      </c>
      <c r="T29" s="91">
        <f t="shared" si="22"/>
        <v>0</v>
      </c>
      <c r="V29" s="210"/>
      <c r="W29" s="90">
        <v>2049</v>
      </c>
      <c r="X29" s="91">
        <f t="shared" si="1"/>
        <v>0</v>
      </c>
      <c r="Y29" s="91">
        <f t="shared" si="2"/>
        <v>0</v>
      </c>
      <c r="Z29" s="91">
        <f t="shared" si="3"/>
        <v>0</v>
      </c>
      <c r="AA29" s="91">
        <f t="shared" si="4"/>
        <v>0</v>
      </c>
      <c r="AB29" s="91">
        <f t="shared" si="5"/>
        <v>0</v>
      </c>
      <c r="AC29" s="91">
        <f t="shared" si="6"/>
        <v>0</v>
      </c>
      <c r="AD29" s="91">
        <f t="shared" si="7"/>
        <v>0</v>
      </c>
      <c r="AE29" s="91">
        <f t="shared" si="8"/>
        <v>0</v>
      </c>
      <c r="AG29" s="210"/>
      <c r="AH29" s="90">
        <v>2049</v>
      </c>
      <c r="AI29" s="91">
        <f t="shared" si="9"/>
        <v>0</v>
      </c>
      <c r="AJ29" s="91">
        <f t="shared" si="10"/>
        <v>0</v>
      </c>
      <c r="AK29" s="91">
        <f t="shared" si="11"/>
        <v>0</v>
      </c>
      <c r="AL29" s="91">
        <f t="shared" si="12"/>
        <v>0</v>
      </c>
      <c r="AM29" s="91">
        <f t="shared" si="13"/>
        <v>0</v>
      </c>
      <c r="AN29" s="91">
        <f t="shared" si="14"/>
        <v>0</v>
      </c>
      <c r="AO29" s="91">
        <f t="shared" si="15"/>
        <v>0</v>
      </c>
      <c r="AP29" s="91">
        <f t="shared" si="16"/>
        <v>0</v>
      </c>
      <c r="AR29" s="210"/>
      <c r="AS29" s="90">
        <v>2049</v>
      </c>
      <c r="AT29" s="93"/>
      <c r="AU29" s="93"/>
      <c r="AV29" s="93"/>
      <c r="AW29" s="93"/>
      <c r="AX29" s="93"/>
      <c r="AY29" s="93"/>
      <c r="AZ29" s="93"/>
      <c r="BA29" s="93"/>
      <c r="BC29" s="210"/>
      <c r="BD29" s="90">
        <v>2049</v>
      </c>
      <c r="BE29" s="93"/>
      <c r="BF29" s="93"/>
      <c r="BG29" s="93"/>
      <c r="BH29" s="93"/>
      <c r="BI29" s="93"/>
      <c r="BJ29" s="93"/>
      <c r="BK29" s="93"/>
      <c r="BL29" s="93"/>
      <c r="BN29" s="210"/>
      <c r="BO29" s="90">
        <v>2049</v>
      </c>
      <c r="BP29" s="91">
        <f t="shared" si="23"/>
        <v>0</v>
      </c>
      <c r="BQ29" s="91">
        <f t="shared" si="24"/>
        <v>0</v>
      </c>
      <c r="BR29" s="91">
        <f t="shared" si="25"/>
        <v>0</v>
      </c>
      <c r="BS29" s="91">
        <f t="shared" si="26"/>
        <v>0</v>
      </c>
      <c r="BT29" s="91">
        <f t="shared" si="27"/>
        <v>0</v>
      </c>
      <c r="BU29" s="91">
        <f t="shared" si="28"/>
        <v>0</v>
      </c>
      <c r="BV29" s="91">
        <f t="shared" si="29"/>
        <v>0</v>
      </c>
      <c r="BW29" s="91">
        <f t="shared" si="30"/>
        <v>0</v>
      </c>
      <c r="BY29" s="210"/>
      <c r="BZ29" s="78">
        <v>2049</v>
      </c>
      <c r="CA29" s="93"/>
      <c r="CB29" s="93"/>
      <c r="CC29" s="93"/>
      <c r="CD29" s="93"/>
      <c r="CE29" s="93"/>
      <c r="CF29" s="93"/>
      <c r="CG29" s="93"/>
      <c r="CH29" s="93"/>
    </row>
    <row r="30" spans="2:86" x14ac:dyDescent="0.15">
      <c r="B30" s="210"/>
      <c r="C30" s="108">
        <v>2050</v>
      </c>
      <c r="D30" s="110">
        <f t="shared" si="18"/>
        <v>0</v>
      </c>
      <c r="E30" s="111">
        <f t="shared" si="19"/>
        <v>0</v>
      </c>
      <c r="F30" s="110">
        <f t="shared" si="20"/>
        <v>0</v>
      </c>
      <c r="G30" s="146">
        <f t="shared" si="21"/>
        <v>0</v>
      </c>
      <c r="H30" s="113"/>
      <c r="I30" s="113"/>
      <c r="K30" s="210"/>
      <c r="L30" s="90">
        <v>2050</v>
      </c>
      <c r="M30" s="91">
        <f t="shared" si="22"/>
        <v>0</v>
      </c>
      <c r="N30" s="91">
        <f t="shared" si="22"/>
        <v>0</v>
      </c>
      <c r="O30" s="91">
        <f t="shared" si="22"/>
        <v>0</v>
      </c>
      <c r="P30" s="91">
        <f t="shared" si="22"/>
        <v>0</v>
      </c>
      <c r="Q30" s="91">
        <f t="shared" si="22"/>
        <v>0</v>
      </c>
      <c r="R30" s="91">
        <f t="shared" si="22"/>
        <v>0</v>
      </c>
      <c r="S30" s="91">
        <f t="shared" si="22"/>
        <v>0</v>
      </c>
      <c r="T30" s="91">
        <f t="shared" si="22"/>
        <v>0</v>
      </c>
      <c r="V30" s="210"/>
      <c r="W30" s="90">
        <v>2050</v>
      </c>
      <c r="X30" s="91">
        <f t="shared" si="1"/>
        <v>0</v>
      </c>
      <c r="Y30" s="91">
        <f t="shared" si="2"/>
        <v>0</v>
      </c>
      <c r="Z30" s="91">
        <f t="shared" si="3"/>
        <v>0</v>
      </c>
      <c r="AA30" s="91">
        <f t="shared" si="4"/>
        <v>0</v>
      </c>
      <c r="AB30" s="91">
        <f t="shared" si="5"/>
        <v>0</v>
      </c>
      <c r="AC30" s="91">
        <f t="shared" si="6"/>
        <v>0</v>
      </c>
      <c r="AD30" s="91">
        <f t="shared" si="7"/>
        <v>0</v>
      </c>
      <c r="AE30" s="91">
        <f t="shared" si="8"/>
        <v>0</v>
      </c>
      <c r="AG30" s="210"/>
      <c r="AH30" s="90">
        <v>2050</v>
      </c>
      <c r="AI30" s="91">
        <f t="shared" si="9"/>
        <v>0</v>
      </c>
      <c r="AJ30" s="91">
        <f t="shared" si="10"/>
        <v>0</v>
      </c>
      <c r="AK30" s="91">
        <f t="shared" si="11"/>
        <v>0</v>
      </c>
      <c r="AL30" s="91">
        <f t="shared" si="12"/>
        <v>0</v>
      </c>
      <c r="AM30" s="91">
        <f t="shared" si="13"/>
        <v>0</v>
      </c>
      <c r="AN30" s="91">
        <f t="shared" si="14"/>
        <v>0</v>
      </c>
      <c r="AO30" s="91">
        <f t="shared" si="15"/>
        <v>0</v>
      </c>
      <c r="AP30" s="91">
        <f t="shared" si="16"/>
        <v>0</v>
      </c>
      <c r="AR30" s="210"/>
      <c r="AS30" s="90">
        <v>2050</v>
      </c>
      <c r="AT30" s="93"/>
      <c r="AU30" s="93"/>
      <c r="AV30" s="93"/>
      <c r="AW30" s="93"/>
      <c r="AX30" s="93"/>
      <c r="AY30" s="93"/>
      <c r="AZ30" s="93"/>
      <c r="BA30" s="93"/>
      <c r="BC30" s="210"/>
      <c r="BD30" s="90">
        <v>2050</v>
      </c>
      <c r="BE30" s="93"/>
      <c r="BF30" s="93"/>
      <c r="BG30" s="93"/>
      <c r="BH30" s="93"/>
      <c r="BI30" s="93"/>
      <c r="BJ30" s="93"/>
      <c r="BK30" s="93"/>
      <c r="BL30" s="93"/>
      <c r="BN30" s="210"/>
      <c r="BO30" s="90">
        <v>2050</v>
      </c>
      <c r="BP30" s="91">
        <f t="shared" si="23"/>
        <v>0</v>
      </c>
      <c r="BQ30" s="91">
        <f t="shared" si="24"/>
        <v>0</v>
      </c>
      <c r="BR30" s="91">
        <f t="shared" si="25"/>
        <v>0</v>
      </c>
      <c r="BS30" s="91">
        <f t="shared" si="26"/>
        <v>0</v>
      </c>
      <c r="BT30" s="91">
        <f t="shared" si="27"/>
        <v>0</v>
      </c>
      <c r="BU30" s="91">
        <f t="shared" si="28"/>
        <v>0</v>
      </c>
      <c r="BV30" s="91">
        <f t="shared" si="29"/>
        <v>0</v>
      </c>
      <c r="BW30" s="91">
        <f t="shared" si="30"/>
        <v>0</v>
      </c>
      <c r="BY30" s="210"/>
      <c r="BZ30" s="78">
        <v>2050</v>
      </c>
      <c r="CA30" s="93"/>
      <c r="CB30" s="93"/>
      <c r="CC30" s="93"/>
      <c r="CD30" s="93"/>
      <c r="CE30" s="93"/>
      <c r="CF30" s="93"/>
      <c r="CG30" s="93"/>
      <c r="CH30" s="93"/>
    </row>
    <row r="31" spans="2:86" x14ac:dyDescent="0.15">
      <c r="B31" s="210"/>
      <c r="C31" s="108">
        <v>2051</v>
      </c>
      <c r="D31" s="110">
        <f t="shared" si="18"/>
        <v>0</v>
      </c>
      <c r="E31" s="111">
        <f t="shared" si="19"/>
        <v>0</v>
      </c>
      <c r="F31" s="110">
        <f t="shared" si="20"/>
        <v>0</v>
      </c>
      <c r="G31" s="146">
        <f t="shared" si="21"/>
        <v>0</v>
      </c>
      <c r="H31" s="113"/>
      <c r="I31" s="113"/>
      <c r="K31" s="210"/>
      <c r="L31" s="90">
        <v>2051</v>
      </c>
      <c r="M31" s="91">
        <f t="shared" si="22"/>
        <v>0</v>
      </c>
      <c r="N31" s="91">
        <f t="shared" si="22"/>
        <v>0</v>
      </c>
      <c r="O31" s="91">
        <f t="shared" si="22"/>
        <v>0</v>
      </c>
      <c r="P31" s="91">
        <f t="shared" si="22"/>
        <v>0</v>
      </c>
      <c r="Q31" s="91">
        <f t="shared" si="22"/>
        <v>0</v>
      </c>
      <c r="R31" s="91">
        <f t="shared" si="22"/>
        <v>0</v>
      </c>
      <c r="S31" s="91">
        <f t="shared" si="22"/>
        <v>0</v>
      </c>
      <c r="T31" s="91">
        <f t="shared" si="22"/>
        <v>0</v>
      </c>
      <c r="V31" s="210"/>
      <c r="W31" s="90">
        <v>2051</v>
      </c>
      <c r="X31" s="91">
        <f t="shared" si="1"/>
        <v>0</v>
      </c>
      <c r="Y31" s="91">
        <f t="shared" si="2"/>
        <v>0</v>
      </c>
      <c r="Z31" s="91">
        <f t="shared" si="3"/>
        <v>0</v>
      </c>
      <c r="AA31" s="91">
        <f t="shared" si="4"/>
        <v>0</v>
      </c>
      <c r="AB31" s="91">
        <f t="shared" si="5"/>
        <v>0</v>
      </c>
      <c r="AC31" s="91">
        <f t="shared" si="6"/>
        <v>0</v>
      </c>
      <c r="AD31" s="91">
        <f t="shared" si="7"/>
        <v>0</v>
      </c>
      <c r="AE31" s="91">
        <f t="shared" si="8"/>
        <v>0</v>
      </c>
      <c r="AG31" s="210"/>
      <c r="AH31" s="90">
        <v>2051</v>
      </c>
      <c r="AI31" s="91">
        <f t="shared" si="9"/>
        <v>0</v>
      </c>
      <c r="AJ31" s="91">
        <f t="shared" si="10"/>
        <v>0</v>
      </c>
      <c r="AK31" s="91">
        <f t="shared" si="11"/>
        <v>0</v>
      </c>
      <c r="AL31" s="91">
        <f t="shared" si="12"/>
        <v>0</v>
      </c>
      <c r="AM31" s="91">
        <f t="shared" si="13"/>
        <v>0</v>
      </c>
      <c r="AN31" s="91">
        <f t="shared" si="14"/>
        <v>0</v>
      </c>
      <c r="AO31" s="91">
        <f t="shared" si="15"/>
        <v>0</v>
      </c>
      <c r="AP31" s="91">
        <f t="shared" si="16"/>
        <v>0</v>
      </c>
      <c r="AR31" s="210"/>
      <c r="AS31" s="90">
        <v>2051</v>
      </c>
      <c r="AT31" s="93"/>
      <c r="AU31" s="93"/>
      <c r="AV31" s="93"/>
      <c r="AW31" s="93"/>
      <c r="AX31" s="93"/>
      <c r="AY31" s="93"/>
      <c r="AZ31" s="93"/>
      <c r="BA31" s="93"/>
      <c r="BC31" s="210"/>
      <c r="BD31" s="90">
        <v>2051</v>
      </c>
      <c r="BE31" s="93"/>
      <c r="BF31" s="93"/>
      <c r="BG31" s="93"/>
      <c r="BH31" s="93"/>
      <c r="BI31" s="93"/>
      <c r="BJ31" s="93"/>
      <c r="BK31" s="93"/>
      <c r="BL31" s="93"/>
      <c r="BN31" s="210"/>
      <c r="BO31" s="90">
        <v>2051</v>
      </c>
      <c r="BP31" s="91">
        <f t="shared" si="23"/>
        <v>0</v>
      </c>
      <c r="BQ31" s="91">
        <f t="shared" si="24"/>
        <v>0</v>
      </c>
      <c r="BR31" s="91">
        <f t="shared" si="25"/>
        <v>0</v>
      </c>
      <c r="BS31" s="91">
        <f t="shared" si="26"/>
        <v>0</v>
      </c>
      <c r="BT31" s="91">
        <f t="shared" si="27"/>
        <v>0</v>
      </c>
      <c r="BU31" s="91">
        <f t="shared" si="28"/>
        <v>0</v>
      </c>
      <c r="BV31" s="91">
        <f t="shared" si="29"/>
        <v>0</v>
      </c>
      <c r="BW31" s="91">
        <f t="shared" si="30"/>
        <v>0</v>
      </c>
      <c r="BY31" s="210"/>
      <c r="BZ31" s="78">
        <v>2051</v>
      </c>
      <c r="CA31" s="93"/>
      <c r="CB31" s="93"/>
      <c r="CC31" s="93"/>
      <c r="CD31" s="93"/>
      <c r="CE31" s="93"/>
      <c r="CF31" s="93"/>
      <c r="CG31" s="93"/>
      <c r="CH31" s="93"/>
    </row>
    <row r="32" spans="2:86" x14ac:dyDescent="0.15">
      <c r="B32" s="210"/>
      <c r="C32" s="108">
        <v>2052</v>
      </c>
      <c r="D32" s="110">
        <f t="shared" si="18"/>
        <v>0</v>
      </c>
      <c r="E32" s="111">
        <f t="shared" si="19"/>
        <v>0</v>
      </c>
      <c r="F32" s="110">
        <f t="shared" si="20"/>
        <v>0</v>
      </c>
      <c r="G32" s="146">
        <f t="shared" si="21"/>
        <v>0</v>
      </c>
      <c r="H32" s="113"/>
      <c r="I32" s="113"/>
      <c r="K32" s="210"/>
      <c r="L32" s="90">
        <v>2052</v>
      </c>
      <c r="M32" s="91">
        <f t="shared" si="22"/>
        <v>0</v>
      </c>
      <c r="N32" s="91">
        <f t="shared" si="22"/>
        <v>0</v>
      </c>
      <c r="O32" s="91">
        <f t="shared" si="22"/>
        <v>0</v>
      </c>
      <c r="P32" s="91">
        <f t="shared" si="22"/>
        <v>0</v>
      </c>
      <c r="Q32" s="91">
        <f t="shared" si="22"/>
        <v>0</v>
      </c>
      <c r="R32" s="91">
        <f t="shared" si="22"/>
        <v>0</v>
      </c>
      <c r="S32" s="91">
        <f t="shared" si="22"/>
        <v>0</v>
      </c>
      <c r="T32" s="91">
        <f t="shared" si="22"/>
        <v>0</v>
      </c>
      <c r="V32" s="210"/>
      <c r="W32" s="90">
        <v>2052</v>
      </c>
      <c r="X32" s="91">
        <f t="shared" si="1"/>
        <v>0</v>
      </c>
      <c r="Y32" s="91">
        <f t="shared" si="2"/>
        <v>0</v>
      </c>
      <c r="Z32" s="91">
        <f t="shared" si="3"/>
        <v>0</v>
      </c>
      <c r="AA32" s="91">
        <f t="shared" si="4"/>
        <v>0</v>
      </c>
      <c r="AB32" s="91">
        <f t="shared" si="5"/>
        <v>0</v>
      </c>
      <c r="AC32" s="91">
        <f t="shared" si="6"/>
        <v>0</v>
      </c>
      <c r="AD32" s="91">
        <f t="shared" si="7"/>
        <v>0</v>
      </c>
      <c r="AE32" s="91">
        <f t="shared" si="8"/>
        <v>0</v>
      </c>
      <c r="AG32" s="210"/>
      <c r="AH32" s="90">
        <v>2052</v>
      </c>
      <c r="AI32" s="91">
        <f t="shared" si="9"/>
        <v>0</v>
      </c>
      <c r="AJ32" s="91">
        <f t="shared" si="10"/>
        <v>0</v>
      </c>
      <c r="AK32" s="91">
        <f t="shared" si="11"/>
        <v>0</v>
      </c>
      <c r="AL32" s="91">
        <f t="shared" si="12"/>
        <v>0</v>
      </c>
      <c r="AM32" s="91">
        <f t="shared" si="13"/>
        <v>0</v>
      </c>
      <c r="AN32" s="91">
        <f t="shared" si="14"/>
        <v>0</v>
      </c>
      <c r="AO32" s="91">
        <f t="shared" si="15"/>
        <v>0</v>
      </c>
      <c r="AP32" s="91">
        <f t="shared" si="16"/>
        <v>0</v>
      </c>
      <c r="AR32" s="210"/>
      <c r="AS32" s="90">
        <v>2052</v>
      </c>
      <c r="AT32" s="93"/>
      <c r="AU32" s="93"/>
      <c r="AV32" s="93"/>
      <c r="AW32" s="93"/>
      <c r="AX32" s="93"/>
      <c r="AY32" s="93"/>
      <c r="AZ32" s="93"/>
      <c r="BA32" s="93"/>
      <c r="BC32" s="210"/>
      <c r="BD32" s="90">
        <v>2052</v>
      </c>
      <c r="BE32" s="93"/>
      <c r="BF32" s="93"/>
      <c r="BG32" s="93"/>
      <c r="BH32" s="93"/>
      <c r="BI32" s="93"/>
      <c r="BJ32" s="93"/>
      <c r="BK32" s="93"/>
      <c r="BL32" s="93"/>
      <c r="BN32" s="210"/>
      <c r="BO32" s="90">
        <v>2052</v>
      </c>
      <c r="BP32" s="91">
        <f t="shared" si="23"/>
        <v>0</v>
      </c>
      <c r="BQ32" s="91">
        <f t="shared" si="24"/>
        <v>0</v>
      </c>
      <c r="BR32" s="91">
        <f t="shared" si="25"/>
        <v>0</v>
      </c>
      <c r="BS32" s="91">
        <f t="shared" si="26"/>
        <v>0</v>
      </c>
      <c r="BT32" s="91">
        <f t="shared" si="27"/>
        <v>0</v>
      </c>
      <c r="BU32" s="91">
        <f t="shared" si="28"/>
        <v>0</v>
      </c>
      <c r="BV32" s="91">
        <f t="shared" si="29"/>
        <v>0</v>
      </c>
      <c r="BW32" s="91">
        <f t="shared" si="30"/>
        <v>0</v>
      </c>
      <c r="BY32" s="210"/>
      <c r="BZ32" s="78">
        <v>2052</v>
      </c>
      <c r="CA32" s="93"/>
      <c r="CB32" s="93"/>
      <c r="CC32" s="93"/>
      <c r="CD32" s="93"/>
      <c r="CE32" s="93"/>
      <c r="CF32" s="93"/>
      <c r="CG32" s="93"/>
      <c r="CH32" s="93"/>
    </row>
    <row r="33" spans="2:86" x14ac:dyDescent="0.15">
      <c r="B33" s="210"/>
      <c r="C33" s="108">
        <v>2053</v>
      </c>
      <c r="D33" s="110">
        <f t="shared" si="18"/>
        <v>0</v>
      </c>
      <c r="E33" s="111">
        <f t="shared" si="19"/>
        <v>0</v>
      </c>
      <c r="F33" s="110">
        <f t="shared" si="20"/>
        <v>0</v>
      </c>
      <c r="G33" s="146">
        <f t="shared" si="21"/>
        <v>0</v>
      </c>
      <c r="H33" s="113"/>
      <c r="I33" s="113"/>
      <c r="K33" s="210"/>
      <c r="L33" s="90">
        <v>2053</v>
      </c>
      <c r="M33" s="91">
        <f t="shared" si="22"/>
        <v>0</v>
      </c>
      <c r="N33" s="91">
        <f t="shared" si="22"/>
        <v>0</v>
      </c>
      <c r="O33" s="91">
        <f t="shared" si="22"/>
        <v>0</v>
      </c>
      <c r="P33" s="91">
        <f t="shared" si="22"/>
        <v>0</v>
      </c>
      <c r="Q33" s="91">
        <f t="shared" si="22"/>
        <v>0</v>
      </c>
      <c r="R33" s="91">
        <f t="shared" si="22"/>
        <v>0</v>
      </c>
      <c r="S33" s="91">
        <f t="shared" si="22"/>
        <v>0</v>
      </c>
      <c r="T33" s="91">
        <f t="shared" si="22"/>
        <v>0</v>
      </c>
      <c r="V33" s="210"/>
      <c r="W33" s="90">
        <v>2053</v>
      </c>
      <c r="X33" s="91">
        <f t="shared" si="1"/>
        <v>0</v>
      </c>
      <c r="Y33" s="91">
        <f t="shared" si="2"/>
        <v>0</v>
      </c>
      <c r="Z33" s="91">
        <f t="shared" si="3"/>
        <v>0</v>
      </c>
      <c r="AA33" s="91">
        <f t="shared" si="4"/>
        <v>0</v>
      </c>
      <c r="AB33" s="91">
        <f t="shared" si="5"/>
        <v>0</v>
      </c>
      <c r="AC33" s="91">
        <f t="shared" si="6"/>
        <v>0</v>
      </c>
      <c r="AD33" s="91">
        <f t="shared" si="7"/>
        <v>0</v>
      </c>
      <c r="AE33" s="91">
        <f t="shared" si="8"/>
        <v>0</v>
      </c>
      <c r="AG33" s="210"/>
      <c r="AH33" s="90">
        <v>2053</v>
      </c>
      <c r="AI33" s="91">
        <f t="shared" si="9"/>
        <v>0</v>
      </c>
      <c r="AJ33" s="91">
        <f t="shared" si="10"/>
        <v>0</v>
      </c>
      <c r="AK33" s="91">
        <f t="shared" si="11"/>
        <v>0</v>
      </c>
      <c r="AL33" s="91">
        <f t="shared" si="12"/>
        <v>0</v>
      </c>
      <c r="AM33" s="91">
        <f t="shared" si="13"/>
        <v>0</v>
      </c>
      <c r="AN33" s="91">
        <f t="shared" si="14"/>
        <v>0</v>
      </c>
      <c r="AO33" s="91">
        <f t="shared" si="15"/>
        <v>0</v>
      </c>
      <c r="AP33" s="91">
        <f t="shared" si="16"/>
        <v>0</v>
      </c>
      <c r="AR33" s="210"/>
      <c r="AS33" s="90">
        <v>2053</v>
      </c>
      <c r="AT33" s="93"/>
      <c r="AU33" s="93"/>
      <c r="AV33" s="93"/>
      <c r="AW33" s="93"/>
      <c r="AX33" s="93"/>
      <c r="AY33" s="93"/>
      <c r="AZ33" s="93"/>
      <c r="BA33" s="93"/>
      <c r="BC33" s="210"/>
      <c r="BD33" s="90">
        <v>2053</v>
      </c>
      <c r="BE33" s="93"/>
      <c r="BF33" s="93"/>
      <c r="BG33" s="93"/>
      <c r="BH33" s="93"/>
      <c r="BI33" s="93"/>
      <c r="BJ33" s="93"/>
      <c r="BK33" s="93"/>
      <c r="BL33" s="93"/>
      <c r="BN33" s="210"/>
      <c r="BO33" s="90">
        <v>2053</v>
      </c>
      <c r="BP33" s="91">
        <f t="shared" si="23"/>
        <v>0</v>
      </c>
      <c r="BQ33" s="91">
        <f t="shared" si="24"/>
        <v>0</v>
      </c>
      <c r="BR33" s="91">
        <f t="shared" si="25"/>
        <v>0</v>
      </c>
      <c r="BS33" s="91">
        <f t="shared" si="26"/>
        <v>0</v>
      </c>
      <c r="BT33" s="91">
        <f t="shared" si="27"/>
        <v>0</v>
      </c>
      <c r="BU33" s="91">
        <f t="shared" si="28"/>
        <v>0</v>
      </c>
      <c r="BV33" s="91">
        <f t="shared" si="29"/>
        <v>0</v>
      </c>
      <c r="BW33" s="91">
        <f t="shared" si="30"/>
        <v>0</v>
      </c>
      <c r="BY33" s="210"/>
      <c r="BZ33" s="78">
        <v>2053</v>
      </c>
      <c r="CA33" s="93"/>
      <c r="CB33" s="93"/>
      <c r="CC33" s="93"/>
      <c r="CD33" s="93"/>
      <c r="CE33" s="93"/>
      <c r="CF33" s="93"/>
      <c r="CG33" s="93"/>
      <c r="CH33" s="93"/>
    </row>
    <row r="34" spans="2:86" x14ac:dyDescent="0.15">
      <c r="B34" s="210"/>
      <c r="C34" s="108">
        <v>2054</v>
      </c>
      <c r="D34" s="110">
        <f t="shared" si="18"/>
        <v>0</v>
      </c>
      <c r="E34" s="111">
        <f t="shared" si="19"/>
        <v>0</v>
      </c>
      <c r="F34" s="110">
        <f t="shared" si="20"/>
        <v>0</v>
      </c>
      <c r="G34" s="146">
        <f t="shared" si="21"/>
        <v>0</v>
      </c>
      <c r="H34" s="113"/>
      <c r="I34" s="113"/>
      <c r="K34" s="210"/>
      <c r="L34" s="90">
        <v>2054</v>
      </c>
      <c r="M34" s="91">
        <f t="shared" si="22"/>
        <v>0</v>
      </c>
      <c r="N34" s="91">
        <f t="shared" si="22"/>
        <v>0</v>
      </c>
      <c r="O34" s="91">
        <f t="shared" si="22"/>
        <v>0</v>
      </c>
      <c r="P34" s="91">
        <f t="shared" si="22"/>
        <v>0</v>
      </c>
      <c r="Q34" s="91">
        <f t="shared" si="22"/>
        <v>0</v>
      </c>
      <c r="R34" s="91">
        <f t="shared" si="22"/>
        <v>0</v>
      </c>
      <c r="S34" s="91">
        <f t="shared" si="22"/>
        <v>0</v>
      </c>
      <c r="T34" s="91">
        <f t="shared" si="22"/>
        <v>0</v>
      </c>
      <c r="V34" s="210"/>
      <c r="W34" s="90">
        <v>2054</v>
      </c>
      <c r="X34" s="91">
        <f t="shared" si="1"/>
        <v>0</v>
      </c>
      <c r="Y34" s="91">
        <f t="shared" si="2"/>
        <v>0</v>
      </c>
      <c r="Z34" s="91">
        <f t="shared" si="3"/>
        <v>0</v>
      </c>
      <c r="AA34" s="91">
        <f t="shared" si="4"/>
        <v>0</v>
      </c>
      <c r="AB34" s="91">
        <f t="shared" si="5"/>
        <v>0</v>
      </c>
      <c r="AC34" s="91">
        <f t="shared" si="6"/>
        <v>0</v>
      </c>
      <c r="AD34" s="91">
        <f t="shared" si="7"/>
        <v>0</v>
      </c>
      <c r="AE34" s="91">
        <f t="shared" si="8"/>
        <v>0</v>
      </c>
      <c r="AG34" s="210"/>
      <c r="AH34" s="90">
        <v>2054</v>
      </c>
      <c r="AI34" s="91">
        <f t="shared" si="9"/>
        <v>0</v>
      </c>
      <c r="AJ34" s="91">
        <f t="shared" si="10"/>
        <v>0</v>
      </c>
      <c r="AK34" s="91">
        <f t="shared" si="11"/>
        <v>0</v>
      </c>
      <c r="AL34" s="91">
        <f t="shared" si="12"/>
        <v>0</v>
      </c>
      <c r="AM34" s="91">
        <f t="shared" si="13"/>
        <v>0</v>
      </c>
      <c r="AN34" s="91">
        <f t="shared" si="14"/>
        <v>0</v>
      </c>
      <c r="AO34" s="91">
        <f t="shared" si="15"/>
        <v>0</v>
      </c>
      <c r="AP34" s="91">
        <f t="shared" si="16"/>
        <v>0</v>
      </c>
      <c r="AR34" s="210"/>
      <c r="AS34" s="90">
        <v>2054</v>
      </c>
      <c r="AT34" s="93"/>
      <c r="AU34" s="93"/>
      <c r="AV34" s="93"/>
      <c r="AW34" s="93"/>
      <c r="AX34" s="93"/>
      <c r="AY34" s="93"/>
      <c r="AZ34" s="93"/>
      <c r="BA34" s="93"/>
      <c r="BC34" s="210"/>
      <c r="BD34" s="90">
        <v>2054</v>
      </c>
      <c r="BE34" s="93"/>
      <c r="BF34" s="93"/>
      <c r="BG34" s="93"/>
      <c r="BH34" s="93"/>
      <c r="BI34" s="93"/>
      <c r="BJ34" s="93"/>
      <c r="BK34" s="93"/>
      <c r="BL34" s="93"/>
      <c r="BN34" s="210"/>
      <c r="BO34" s="90">
        <v>2054</v>
      </c>
      <c r="BP34" s="91">
        <f t="shared" si="23"/>
        <v>0</v>
      </c>
      <c r="BQ34" s="91">
        <f t="shared" si="24"/>
        <v>0</v>
      </c>
      <c r="BR34" s="91">
        <f t="shared" si="25"/>
        <v>0</v>
      </c>
      <c r="BS34" s="91">
        <f t="shared" si="26"/>
        <v>0</v>
      </c>
      <c r="BT34" s="91">
        <f t="shared" si="27"/>
        <v>0</v>
      </c>
      <c r="BU34" s="91">
        <f t="shared" si="28"/>
        <v>0</v>
      </c>
      <c r="BV34" s="91">
        <f t="shared" si="29"/>
        <v>0</v>
      </c>
      <c r="BW34" s="91">
        <f t="shared" si="30"/>
        <v>0</v>
      </c>
      <c r="BY34" s="210"/>
      <c r="BZ34" s="78">
        <v>2054</v>
      </c>
      <c r="CA34" s="93"/>
      <c r="CB34" s="93"/>
      <c r="CC34" s="93"/>
      <c r="CD34" s="93"/>
      <c r="CE34" s="93"/>
      <c r="CF34" s="93"/>
      <c r="CG34" s="93"/>
      <c r="CH34" s="93"/>
    </row>
    <row r="35" spans="2:86" ht="19.5" customHeight="1" x14ac:dyDescent="0.15"/>
    <row r="36" spans="2:86" ht="16.5" x14ac:dyDescent="0.15">
      <c r="K36" s="39" t="s">
        <v>83</v>
      </c>
      <c r="L36" s="47" t="s">
        <v>147</v>
      </c>
      <c r="M36" s="80" t="s">
        <v>148</v>
      </c>
      <c r="N36" s="86" t="s">
        <v>530</v>
      </c>
      <c r="O36" s="47" t="s">
        <v>632</v>
      </c>
    </row>
    <row r="37" spans="2:86" ht="57" x14ac:dyDescent="0.15">
      <c r="K37" s="39" t="s">
        <v>84</v>
      </c>
      <c r="L37" s="42" t="s">
        <v>85</v>
      </c>
      <c r="M37" s="81" t="s">
        <v>86</v>
      </c>
      <c r="N37" s="84" t="s">
        <v>491</v>
      </c>
      <c r="O37" s="42" t="s">
        <v>88</v>
      </c>
    </row>
    <row r="38" spans="2:86" x14ac:dyDescent="0.15">
      <c r="K38" s="39" t="s">
        <v>112</v>
      </c>
      <c r="L38" s="42" t="s">
        <v>46</v>
      </c>
      <c r="M38" s="81" t="s">
        <v>489</v>
      </c>
      <c r="N38" s="83" t="s">
        <v>113</v>
      </c>
      <c r="O38" s="42" t="s">
        <v>46</v>
      </c>
    </row>
    <row r="39" spans="2:86" x14ac:dyDescent="0.15">
      <c r="K39" s="39" t="s">
        <v>488</v>
      </c>
      <c r="L39" s="44">
        <f>'PMS(calc_process)'!G276</f>
        <v>0.47</v>
      </c>
      <c r="M39" s="82">
        <f>'PMS(calc_process)'!H46</f>
        <v>0.24</v>
      </c>
      <c r="N39" s="85">
        <f>44/12</f>
        <v>3.6666666666666665</v>
      </c>
      <c r="O39" s="44">
        <f>'PMS(calc_process)'!G278</f>
        <v>0.4</v>
      </c>
    </row>
  </sheetData>
  <mergeCells count="8">
    <mergeCell ref="B5:B34"/>
    <mergeCell ref="AR5:AR34"/>
    <mergeCell ref="BY5:BY34"/>
    <mergeCell ref="AG5:AG34"/>
    <mergeCell ref="K5:K34"/>
    <mergeCell ref="V5:V34"/>
    <mergeCell ref="BN5:BN34"/>
    <mergeCell ref="BC5:BC34"/>
  </mergeCells>
  <phoneticPr fontId="22"/>
  <pageMargins left="0.70866141732283472" right="0.70866141732283472" top="0.74803149606299213" bottom="0.74803149606299213" header="0.31496062992125984" footer="0.31496062992125984"/>
  <pageSetup paperSize="9" scale="33" orientation="portrait" r:id="rId1"/>
  <colBreaks count="3" manualBreakCount="3">
    <brk id="20" max="39" man="1"/>
    <brk id="42" max="39" man="1"/>
    <brk id="64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FC8B6-9C80-4354-B717-BE8495183967}">
  <sheetPr>
    <tabColor theme="3" tint="0.39997558519241921"/>
  </sheetPr>
  <dimension ref="B1:AQ35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1" width="3" style="41" customWidth="1"/>
    <col min="2" max="2" width="13.375" style="41" customWidth="1"/>
    <col min="3" max="3" width="9" style="41"/>
    <col min="4" max="4" width="13.5" style="41" customWidth="1"/>
    <col min="5" max="5" width="3.5" style="41" customWidth="1"/>
    <col min="6" max="15" width="11.125" style="41" customWidth="1"/>
    <col min="16" max="16" width="4.125" style="41" customWidth="1"/>
    <col min="17" max="26" width="11.125" style="41" customWidth="1"/>
    <col min="27" max="27" width="4.125" style="41" customWidth="1"/>
    <col min="28" max="29" width="11.125" style="41" customWidth="1"/>
    <col min="30" max="37" width="11.875" style="41" customWidth="1"/>
    <col min="38" max="16384" width="9" style="41"/>
  </cols>
  <sheetData>
    <row r="1" spans="2:43" s="1" customFormat="1" ht="18" customHeight="1" x14ac:dyDescent="0.15"/>
    <row r="2" spans="2:43" s="79" customFormat="1" ht="35.450000000000003" customHeight="1" x14ac:dyDescent="0.15">
      <c r="B2" s="39" t="s">
        <v>83</v>
      </c>
      <c r="C2" s="147" t="s">
        <v>118</v>
      </c>
      <c r="D2" s="153" t="s">
        <v>663</v>
      </c>
      <c r="F2" s="76" t="s">
        <v>83</v>
      </c>
      <c r="G2" s="150" t="s">
        <v>492</v>
      </c>
      <c r="H2" s="153" t="s">
        <v>690</v>
      </c>
      <c r="I2" s="153" t="s">
        <v>690</v>
      </c>
      <c r="J2" s="153" t="s">
        <v>690</v>
      </c>
      <c r="K2" s="153" t="s">
        <v>690</v>
      </c>
      <c r="L2" s="153" t="s">
        <v>690</v>
      </c>
      <c r="M2" s="153" t="s">
        <v>690</v>
      </c>
      <c r="N2" s="153" t="s">
        <v>690</v>
      </c>
      <c r="O2" s="153" t="s">
        <v>690</v>
      </c>
      <c r="Q2" s="76" t="s">
        <v>83</v>
      </c>
      <c r="R2" s="150" t="s">
        <v>492</v>
      </c>
      <c r="S2" s="153" t="s">
        <v>665</v>
      </c>
      <c r="T2" s="153" t="s">
        <v>665</v>
      </c>
      <c r="U2" s="153" t="s">
        <v>665</v>
      </c>
      <c r="V2" s="153" t="s">
        <v>665</v>
      </c>
      <c r="W2" s="153" t="s">
        <v>665</v>
      </c>
      <c r="X2" s="153" t="s">
        <v>665</v>
      </c>
      <c r="Y2" s="153" t="s">
        <v>665</v>
      </c>
      <c r="Z2" s="153" t="s">
        <v>665</v>
      </c>
      <c r="AB2" s="76" t="s">
        <v>83</v>
      </c>
      <c r="AC2" s="150" t="s">
        <v>492</v>
      </c>
      <c r="AD2" s="151" t="s">
        <v>748</v>
      </c>
      <c r="AE2" s="151" t="s">
        <v>748</v>
      </c>
      <c r="AF2" s="151" t="s">
        <v>748</v>
      </c>
      <c r="AG2" s="151" t="s">
        <v>748</v>
      </c>
      <c r="AH2" s="151" t="s">
        <v>748</v>
      </c>
      <c r="AI2" s="151" t="s">
        <v>748</v>
      </c>
      <c r="AJ2" s="151" t="s">
        <v>748</v>
      </c>
      <c r="AK2" s="151" t="s">
        <v>748</v>
      </c>
      <c r="AM2" s="107" t="s">
        <v>682</v>
      </c>
      <c r="AN2" s="107" t="s">
        <v>683</v>
      </c>
      <c r="AO2" s="107" t="s">
        <v>645</v>
      </c>
      <c r="AP2" s="107" t="s">
        <v>684</v>
      </c>
      <c r="AQ2" s="107" t="s">
        <v>685</v>
      </c>
    </row>
    <row r="3" spans="2:43" ht="144" customHeight="1" x14ac:dyDescent="0.15">
      <c r="B3" s="39" t="s">
        <v>84</v>
      </c>
      <c r="C3" s="74" t="s">
        <v>493</v>
      </c>
      <c r="D3" s="42" t="s">
        <v>664</v>
      </c>
      <c r="F3" s="76" t="s">
        <v>84</v>
      </c>
      <c r="G3" s="74" t="s">
        <v>493</v>
      </c>
      <c r="H3" s="42" t="s">
        <v>691</v>
      </c>
      <c r="I3" s="42" t="s">
        <v>692</v>
      </c>
      <c r="J3" s="42" t="s">
        <v>693</v>
      </c>
      <c r="K3" s="42" t="s">
        <v>694</v>
      </c>
      <c r="L3" s="42" t="s">
        <v>695</v>
      </c>
      <c r="M3" s="42" t="s">
        <v>696</v>
      </c>
      <c r="N3" s="42" t="s">
        <v>697</v>
      </c>
      <c r="O3" s="42" t="s">
        <v>698</v>
      </c>
      <c r="Q3" s="76" t="s">
        <v>84</v>
      </c>
      <c r="R3" s="74" t="s">
        <v>493</v>
      </c>
      <c r="S3" s="42" t="s">
        <v>666</v>
      </c>
      <c r="T3" s="42" t="s">
        <v>667</v>
      </c>
      <c r="U3" s="42" t="s">
        <v>668</v>
      </c>
      <c r="V3" s="42" t="s">
        <v>669</v>
      </c>
      <c r="W3" s="42" t="s">
        <v>670</v>
      </c>
      <c r="X3" s="42" t="s">
        <v>671</v>
      </c>
      <c r="Y3" s="42" t="s">
        <v>672</v>
      </c>
      <c r="Z3" s="42" t="s">
        <v>673</v>
      </c>
      <c r="AB3" s="76" t="s">
        <v>84</v>
      </c>
      <c r="AC3" s="74" t="s">
        <v>493</v>
      </c>
      <c r="AD3" s="42" t="s">
        <v>674</v>
      </c>
      <c r="AE3" s="42" t="s">
        <v>675</v>
      </c>
      <c r="AF3" s="42" t="s">
        <v>676</v>
      </c>
      <c r="AG3" s="42" t="s">
        <v>677</v>
      </c>
      <c r="AH3" s="42" t="s">
        <v>678</v>
      </c>
      <c r="AI3" s="42" t="s">
        <v>679</v>
      </c>
      <c r="AJ3" s="42" t="s">
        <v>680</v>
      </c>
      <c r="AK3" s="42" t="s">
        <v>681</v>
      </c>
      <c r="AM3" s="42" t="s">
        <v>686</v>
      </c>
      <c r="AN3" s="42" t="s">
        <v>687</v>
      </c>
      <c r="AO3" s="42" t="s">
        <v>106</v>
      </c>
      <c r="AP3" s="42" t="s">
        <v>156</v>
      </c>
      <c r="AQ3" s="42" t="s">
        <v>688</v>
      </c>
    </row>
    <row r="4" spans="2:43" ht="28.5" x14ac:dyDescent="0.15">
      <c r="B4" s="39" t="s">
        <v>112</v>
      </c>
      <c r="C4" s="74" t="s">
        <v>113</v>
      </c>
      <c r="D4" s="75" t="s">
        <v>490</v>
      </c>
      <c r="F4" s="76" t="s">
        <v>112</v>
      </c>
      <c r="G4" s="74" t="s">
        <v>113</v>
      </c>
      <c r="H4" s="109" t="s">
        <v>490</v>
      </c>
      <c r="I4" s="109" t="s">
        <v>490</v>
      </c>
      <c r="J4" s="109" t="s">
        <v>490</v>
      </c>
      <c r="K4" s="109" t="s">
        <v>490</v>
      </c>
      <c r="L4" s="109" t="s">
        <v>490</v>
      </c>
      <c r="M4" s="109" t="s">
        <v>490</v>
      </c>
      <c r="N4" s="109" t="s">
        <v>490</v>
      </c>
      <c r="O4" s="109" t="s">
        <v>490</v>
      </c>
      <c r="Q4" s="76" t="s">
        <v>112</v>
      </c>
      <c r="R4" s="74" t="s">
        <v>113</v>
      </c>
      <c r="S4" s="43" t="s">
        <v>115</v>
      </c>
      <c r="T4" s="43" t="s">
        <v>115</v>
      </c>
      <c r="U4" s="43" t="s">
        <v>115</v>
      </c>
      <c r="V4" s="43" t="s">
        <v>115</v>
      </c>
      <c r="W4" s="43" t="s">
        <v>115</v>
      </c>
      <c r="X4" s="43" t="s">
        <v>115</v>
      </c>
      <c r="Y4" s="43" t="s">
        <v>115</v>
      </c>
      <c r="Z4" s="43" t="s">
        <v>115</v>
      </c>
      <c r="AB4" s="76" t="s">
        <v>112</v>
      </c>
      <c r="AC4" s="74" t="s">
        <v>113</v>
      </c>
      <c r="AD4" s="75" t="s">
        <v>114</v>
      </c>
      <c r="AE4" s="75" t="s">
        <v>114</v>
      </c>
      <c r="AF4" s="75" t="s">
        <v>114</v>
      </c>
      <c r="AG4" s="75" t="s">
        <v>114</v>
      </c>
      <c r="AH4" s="75" t="s">
        <v>114</v>
      </c>
      <c r="AI4" s="75" t="s">
        <v>114</v>
      </c>
      <c r="AJ4" s="75" t="s">
        <v>114</v>
      </c>
      <c r="AK4" s="75" t="s">
        <v>114</v>
      </c>
      <c r="AM4" s="83" t="s">
        <v>658</v>
      </c>
      <c r="AN4" s="43" t="s">
        <v>689</v>
      </c>
      <c r="AO4" s="83" t="s">
        <v>658</v>
      </c>
      <c r="AP4" s="43" t="s">
        <v>689</v>
      </c>
      <c r="AQ4" s="43" t="s">
        <v>489</v>
      </c>
    </row>
    <row r="5" spans="2:43" ht="14.25" customHeight="1" x14ac:dyDescent="0.15">
      <c r="B5" s="210" t="s">
        <v>224</v>
      </c>
      <c r="C5" s="108">
        <v>2025</v>
      </c>
      <c r="D5" s="167">
        <f>SUM(H5:O5)</f>
        <v>0</v>
      </c>
      <c r="F5" s="210" t="s">
        <v>224</v>
      </c>
      <c r="G5" s="90">
        <v>2025</v>
      </c>
      <c r="H5" s="110">
        <f>S5*AD5*$AQ$5*($AM$5*$AN$5+$AO$5*$AP$5)</f>
        <v>0</v>
      </c>
      <c r="I5" s="110">
        <f t="shared" ref="I5:O5" si="0">T5*AE5*$AQ$5*($AM$5*$AN$5+$AO$5*$AP$5)</f>
        <v>0</v>
      </c>
      <c r="J5" s="110">
        <f t="shared" si="0"/>
        <v>0</v>
      </c>
      <c r="K5" s="110">
        <f t="shared" si="0"/>
        <v>0</v>
      </c>
      <c r="L5" s="110">
        <f t="shared" si="0"/>
        <v>0</v>
      </c>
      <c r="M5" s="110">
        <f t="shared" si="0"/>
        <v>0</v>
      </c>
      <c r="N5" s="110">
        <f t="shared" si="0"/>
        <v>0</v>
      </c>
      <c r="O5" s="110">
        <f t="shared" si="0"/>
        <v>0</v>
      </c>
      <c r="Q5" s="210" t="s">
        <v>224</v>
      </c>
      <c r="R5" s="90">
        <v>2025</v>
      </c>
      <c r="S5" s="93"/>
      <c r="T5" s="93"/>
      <c r="U5" s="93"/>
      <c r="V5" s="93"/>
      <c r="W5" s="93"/>
      <c r="X5" s="93"/>
      <c r="Y5" s="93"/>
      <c r="Z5" s="93"/>
      <c r="AB5" s="210" t="s">
        <v>224</v>
      </c>
      <c r="AC5" s="90">
        <v>2025</v>
      </c>
      <c r="AD5" s="93"/>
      <c r="AE5" s="93"/>
      <c r="AF5" s="93"/>
      <c r="AG5" s="93"/>
      <c r="AH5" s="93"/>
      <c r="AI5" s="93"/>
      <c r="AJ5" s="93"/>
      <c r="AK5" s="93"/>
      <c r="AM5" s="83">
        <f>'PMS(calc_process)'!H62</f>
        <v>28</v>
      </c>
      <c r="AN5" s="83">
        <f>'PMS(calc_process)'!H63</f>
        <v>6.7999999999999996E-3</v>
      </c>
      <c r="AO5" s="83">
        <f>'PMS(calc_process)'!H60</f>
        <v>265</v>
      </c>
      <c r="AP5" s="83">
        <f>'PMS(calc_process)'!H61</f>
        <v>2.0000000000000001E-4</v>
      </c>
      <c r="AQ5" s="83">
        <f>'PMS(calc_process)'!G295</f>
        <v>0.45</v>
      </c>
    </row>
    <row r="6" spans="2:43" ht="13.7" customHeight="1" x14ac:dyDescent="0.15">
      <c r="B6" s="210"/>
      <c r="C6" s="108">
        <v>2026</v>
      </c>
      <c r="D6" s="167">
        <f t="shared" ref="D6:D34" si="1">SUM(H6:O6)</f>
        <v>0</v>
      </c>
      <c r="F6" s="210"/>
      <c r="G6" s="90">
        <v>2026</v>
      </c>
      <c r="H6" s="110">
        <f t="shared" ref="H6:H34" si="2">S6*AD6*$AQ$5*($AM$5*$AN$5+$AO$5*$AP$5)</f>
        <v>0</v>
      </c>
      <c r="I6" s="110">
        <f t="shared" ref="I6:I34" si="3">T6*AE6*$AQ$5*($AM$5*$AN$5+$AO$5*$AP$5)</f>
        <v>0</v>
      </c>
      <c r="J6" s="110">
        <f t="shared" ref="J6:J34" si="4">U6*AF6*$AQ$5*($AM$5*$AN$5+$AO$5*$AP$5)</f>
        <v>0</v>
      </c>
      <c r="K6" s="110">
        <f t="shared" ref="K6:K34" si="5">V6*AG6*$AQ$5*($AM$5*$AN$5+$AO$5*$AP$5)</f>
        <v>0</v>
      </c>
      <c r="L6" s="110">
        <f t="shared" ref="L6:L34" si="6">W6*AH6*$AQ$5*($AM$5*$AN$5+$AO$5*$AP$5)</f>
        <v>0</v>
      </c>
      <c r="M6" s="110">
        <f t="shared" ref="M6:M34" si="7">X6*AI6*$AQ$5*($AM$5*$AN$5+$AO$5*$AP$5)</f>
        <v>0</v>
      </c>
      <c r="N6" s="110">
        <f t="shared" ref="N6:N34" si="8">Y6*AJ6*$AQ$5*($AM$5*$AN$5+$AO$5*$AP$5)</f>
        <v>0</v>
      </c>
      <c r="O6" s="110">
        <f t="shared" ref="O6:O34" si="9">Z6*AK6*$AQ$5*($AM$5*$AN$5+$AO$5*$AP$5)</f>
        <v>0</v>
      </c>
      <c r="Q6" s="210"/>
      <c r="R6" s="90">
        <v>2026</v>
      </c>
      <c r="S6" s="93"/>
      <c r="T6" s="93"/>
      <c r="U6" s="93"/>
      <c r="V6" s="93"/>
      <c r="W6" s="93"/>
      <c r="X6" s="93"/>
      <c r="Y6" s="93"/>
      <c r="Z6" s="93"/>
      <c r="AB6" s="210"/>
      <c r="AC6" s="90">
        <v>2026</v>
      </c>
      <c r="AD6" s="93"/>
      <c r="AE6" s="93"/>
      <c r="AF6" s="93"/>
      <c r="AG6" s="93"/>
      <c r="AH6" s="93"/>
      <c r="AI6" s="93"/>
      <c r="AJ6" s="93"/>
      <c r="AK6" s="93"/>
    </row>
    <row r="7" spans="2:43" x14ac:dyDescent="0.15">
      <c r="B7" s="210"/>
      <c r="C7" s="108">
        <v>2027</v>
      </c>
      <c r="D7" s="167">
        <f t="shared" si="1"/>
        <v>0</v>
      </c>
      <c r="F7" s="210"/>
      <c r="G7" s="90">
        <v>2027</v>
      </c>
      <c r="H7" s="110">
        <f t="shared" si="2"/>
        <v>0</v>
      </c>
      <c r="I7" s="110">
        <f t="shared" si="3"/>
        <v>0</v>
      </c>
      <c r="J7" s="110">
        <f t="shared" si="4"/>
        <v>0</v>
      </c>
      <c r="K7" s="110">
        <f t="shared" si="5"/>
        <v>0</v>
      </c>
      <c r="L7" s="110">
        <f t="shared" si="6"/>
        <v>0</v>
      </c>
      <c r="M7" s="110">
        <f t="shared" si="7"/>
        <v>0</v>
      </c>
      <c r="N7" s="110">
        <f t="shared" si="8"/>
        <v>0</v>
      </c>
      <c r="O7" s="110">
        <f t="shared" si="9"/>
        <v>0</v>
      </c>
      <c r="Q7" s="210"/>
      <c r="R7" s="90">
        <v>2027</v>
      </c>
      <c r="S7" s="93"/>
      <c r="T7" s="93"/>
      <c r="U7" s="93"/>
      <c r="V7" s="93"/>
      <c r="W7" s="93"/>
      <c r="X7" s="93"/>
      <c r="Y7" s="93"/>
      <c r="Z7" s="93"/>
      <c r="AB7" s="210"/>
      <c r="AC7" s="90">
        <v>2027</v>
      </c>
      <c r="AD7" s="93"/>
      <c r="AE7" s="93"/>
      <c r="AF7" s="93"/>
      <c r="AG7" s="93"/>
      <c r="AH7" s="93"/>
      <c r="AI7" s="93"/>
      <c r="AJ7" s="93"/>
      <c r="AK7" s="93"/>
    </row>
    <row r="8" spans="2:43" x14ac:dyDescent="0.15">
      <c r="B8" s="210"/>
      <c r="C8" s="108">
        <v>2028</v>
      </c>
      <c r="D8" s="167">
        <f t="shared" si="1"/>
        <v>0</v>
      </c>
      <c r="F8" s="210"/>
      <c r="G8" s="90">
        <v>2028</v>
      </c>
      <c r="H8" s="110">
        <f t="shared" si="2"/>
        <v>0</v>
      </c>
      <c r="I8" s="110">
        <f t="shared" si="3"/>
        <v>0</v>
      </c>
      <c r="J8" s="110">
        <f t="shared" si="4"/>
        <v>0</v>
      </c>
      <c r="K8" s="110">
        <f t="shared" si="5"/>
        <v>0</v>
      </c>
      <c r="L8" s="110">
        <f t="shared" si="6"/>
        <v>0</v>
      </c>
      <c r="M8" s="110">
        <f t="shared" si="7"/>
        <v>0</v>
      </c>
      <c r="N8" s="110">
        <f t="shared" si="8"/>
        <v>0</v>
      </c>
      <c r="O8" s="110">
        <f t="shared" si="9"/>
        <v>0</v>
      </c>
      <c r="Q8" s="210"/>
      <c r="R8" s="90">
        <v>2028</v>
      </c>
      <c r="S8" s="93"/>
      <c r="T8" s="93"/>
      <c r="U8" s="93"/>
      <c r="V8" s="93"/>
      <c r="W8" s="93"/>
      <c r="X8" s="93"/>
      <c r="Y8" s="93"/>
      <c r="Z8" s="93"/>
      <c r="AB8" s="210"/>
      <c r="AC8" s="90">
        <v>2028</v>
      </c>
      <c r="AD8" s="93"/>
      <c r="AE8" s="93"/>
      <c r="AF8" s="93"/>
      <c r="AG8" s="93"/>
      <c r="AH8" s="93"/>
      <c r="AI8" s="93"/>
      <c r="AJ8" s="93"/>
      <c r="AK8" s="93"/>
    </row>
    <row r="9" spans="2:43" x14ac:dyDescent="0.15">
      <c r="B9" s="210"/>
      <c r="C9" s="108">
        <v>2029</v>
      </c>
      <c r="D9" s="167">
        <f t="shared" si="1"/>
        <v>0</v>
      </c>
      <c r="F9" s="210"/>
      <c r="G9" s="90">
        <v>2029</v>
      </c>
      <c r="H9" s="110">
        <f t="shared" si="2"/>
        <v>0</v>
      </c>
      <c r="I9" s="110">
        <f t="shared" si="3"/>
        <v>0</v>
      </c>
      <c r="J9" s="110">
        <f t="shared" si="4"/>
        <v>0</v>
      </c>
      <c r="K9" s="110">
        <f t="shared" si="5"/>
        <v>0</v>
      </c>
      <c r="L9" s="110">
        <f t="shared" si="6"/>
        <v>0</v>
      </c>
      <c r="M9" s="110">
        <f t="shared" si="7"/>
        <v>0</v>
      </c>
      <c r="N9" s="110">
        <f t="shared" si="8"/>
        <v>0</v>
      </c>
      <c r="O9" s="110">
        <f t="shared" si="9"/>
        <v>0</v>
      </c>
      <c r="Q9" s="210"/>
      <c r="R9" s="90">
        <v>2029</v>
      </c>
      <c r="S9" s="93"/>
      <c r="T9" s="93"/>
      <c r="U9" s="93"/>
      <c r="V9" s="93"/>
      <c r="W9" s="93"/>
      <c r="X9" s="93"/>
      <c r="Y9" s="93"/>
      <c r="Z9" s="93"/>
      <c r="AB9" s="210"/>
      <c r="AC9" s="90">
        <v>2029</v>
      </c>
      <c r="AD9" s="93"/>
      <c r="AE9" s="93"/>
      <c r="AF9" s="93"/>
      <c r="AG9" s="93"/>
      <c r="AH9" s="93"/>
      <c r="AI9" s="93"/>
      <c r="AJ9" s="93"/>
      <c r="AK9" s="93"/>
    </row>
    <row r="10" spans="2:43" x14ac:dyDescent="0.15">
      <c r="B10" s="210"/>
      <c r="C10" s="108">
        <v>2030</v>
      </c>
      <c r="D10" s="167">
        <f t="shared" si="1"/>
        <v>0</v>
      </c>
      <c r="F10" s="210"/>
      <c r="G10" s="90">
        <v>2030</v>
      </c>
      <c r="H10" s="110">
        <f t="shared" si="2"/>
        <v>0</v>
      </c>
      <c r="I10" s="110">
        <f t="shared" si="3"/>
        <v>0</v>
      </c>
      <c r="J10" s="110">
        <f t="shared" si="4"/>
        <v>0</v>
      </c>
      <c r="K10" s="110">
        <f t="shared" si="5"/>
        <v>0</v>
      </c>
      <c r="L10" s="110">
        <f t="shared" si="6"/>
        <v>0</v>
      </c>
      <c r="M10" s="110">
        <f t="shared" si="7"/>
        <v>0</v>
      </c>
      <c r="N10" s="110">
        <f t="shared" si="8"/>
        <v>0</v>
      </c>
      <c r="O10" s="110">
        <f t="shared" si="9"/>
        <v>0</v>
      </c>
      <c r="Q10" s="210"/>
      <c r="R10" s="90">
        <v>2030</v>
      </c>
      <c r="S10" s="93"/>
      <c r="T10" s="93"/>
      <c r="U10" s="93"/>
      <c r="V10" s="93"/>
      <c r="W10" s="93"/>
      <c r="X10" s="93"/>
      <c r="Y10" s="93"/>
      <c r="Z10" s="93"/>
      <c r="AB10" s="210"/>
      <c r="AC10" s="90">
        <v>2030</v>
      </c>
      <c r="AD10" s="93"/>
      <c r="AE10" s="93"/>
      <c r="AF10" s="93"/>
      <c r="AG10" s="93"/>
      <c r="AH10" s="93"/>
      <c r="AI10" s="93"/>
      <c r="AJ10" s="93"/>
      <c r="AK10" s="93"/>
    </row>
    <row r="11" spans="2:43" x14ac:dyDescent="0.15">
      <c r="B11" s="210"/>
      <c r="C11" s="108">
        <v>2031</v>
      </c>
      <c r="D11" s="167">
        <f t="shared" si="1"/>
        <v>0</v>
      </c>
      <c r="F11" s="210"/>
      <c r="G11" s="90">
        <v>2031</v>
      </c>
      <c r="H11" s="110">
        <f t="shared" si="2"/>
        <v>0</v>
      </c>
      <c r="I11" s="110">
        <f t="shared" si="3"/>
        <v>0</v>
      </c>
      <c r="J11" s="110">
        <f t="shared" si="4"/>
        <v>0</v>
      </c>
      <c r="K11" s="110">
        <f t="shared" si="5"/>
        <v>0</v>
      </c>
      <c r="L11" s="110">
        <f t="shared" si="6"/>
        <v>0</v>
      </c>
      <c r="M11" s="110">
        <f t="shared" si="7"/>
        <v>0</v>
      </c>
      <c r="N11" s="110">
        <f t="shared" si="8"/>
        <v>0</v>
      </c>
      <c r="O11" s="110">
        <f t="shared" si="9"/>
        <v>0</v>
      </c>
      <c r="Q11" s="210"/>
      <c r="R11" s="90">
        <v>2031</v>
      </c>
      <c r="S11" s="93"/>
      <c r="T11" s="93"/>
      <c r="U11" s="93"/>
      <c r="V11" s="93"/>
      <c r="W11" s="93"/>
      <c r="X11" s="93"/>
      <c r="Y11" s="93"/>
      <c r="Z11" s="93"/>
      <c r="AB11" s="210"/>
      <c r="AC11" s="90">
        <v>2031</v>
      </c>
      <c r="AD11" s="93"/>
      <c r="AE11" s="93"/>
      <c r="AF11" s="93"/>
      <c r="AG11" s="93"/>
      <c r="AH11" s="93"/>
      <c r="AI11" s="93"/>
      <c r="AJ11" s="93"/>
      <c r="AK11" s="93"/>
    </row>
    <row r="12" spans="2:43" x14ac:dyDescent="0.15">
      <c r="B12" s="210"/>
      <c r="C12" s="108">
        <v>2032</v>
      </c>
      <c r="D12" s="167">
        <f t="shared" si="1"/>
        <v>0</v>
      </c>
      <c r="F12" s="210"/>
      <c r="G12" s="90">
        <v>2032</v>
      </c>
      <c r="H12" s="110">
        <f t="shared" si="2"/>
        <v>0</v>
      </c>
      <c r="I12" s="110">
        <f t="shared" si="3"/>
        <v>0</v>
      </c>
      <c r="J12" s="110">
        <f t="shared" si="4"/>
        <v>0</v>
      </c>
      <c r="K12" s="110">
        <f t="shared" si="5"/>
        <v>0</v>
      </c>
      <c r="L12" s="110">
        <f t="shared" si="6"/>
        <v>0</v>
      </c>
      <c r="M12" s="110">
        <f t="shared" si="7"/>
        <v>0</v>
      </c>
      <c r="N12" s="110">
        <f t="shared" si="8"/>
        <v>0</v>
      </c>
      <c r="O12" s="110">
        <f t="shared" si="9"/>
        <v>0</v>
      </c>
      <c r="Q12" s="210"/>
      <c r="R12" s="90">
        <v>2032</v>
      </c>
      <c r="S12" s="93"/>
      <c r="T12" s="93"/>
      <c r="U12" s="93"/>
      <c r="V12" s="93"/>
      <c r="W12" s="93"/>
      <c r="X12" s="93"/>
      <c r="Y12" s="93"/>
      <c r="Z12" s="93"/>
      <c r="AB12" s="210"/>
      <c r="AC12" s="90">
        <v>2032</v>
      </c>
      <c r="AD12" s="93"/>
      <c r="AE12" s="93"/>
      <c r="AF12" s="93"/>
      <c r="AG12" s="93"/>
      <c r="AH12" s="93"/>
      <c r="AI12" s="93"/>
      <c r="AJ12" s="93"/>
      <c r="AK12" s="93"/>
    </row>
    <row r="13" spans="2:43" x14ac:dyDescent="0.15">
      <c r="B13" s="210"/>
      <c r="C13" s="108">
        <v>2033</v>
      </c>
      <c r="D13" s="167">
        <f t="shared" si="1"/>
        <v>0</v>
      </c>
      <c r="F13" s="210"/>
      <c r="G13" s="90">
        <v>2033</v>
      </c>
      <c r="H13" s="110">
        <f t="shared" si="2"/>
        <v>0</v>
      </c>
      <c r="I13" s="110">
        <f t="shared" si="3"/>
        <v>0</v>
      </c>
      <c r="J13" s="110">
        <f t="shared" si="4"/>
        <v>0</v>
      </c>
      <c r="K13" s="110">
        <f t="shared" si="5"/>
        <v>0</v>
      </c>
      <c r="L13" s="110">
        <f t="shared" si="6"/>
        <v>0</v>
      </c>
      <c r="M13" s="110">
        <f t="shared" si="7"/>
        <v>0</v>
      </c>
      <c r="N13" s="110">
        <f t="shared" si="8"/>
        <v>0</v>
      </c>
      <c r="O13" s="110">
        <f t="shared" si="9"/>
        <v>0</v>
      </c>
      <c r="Q13" s="210"/>
      <c r="R13" s="90">
        <v>2033</v>
      </c>
      <c r="S13" s="93"/>
      <c r="T13" s="93"/>
      <c r="U13" s="93"/>
      <c r="V13" s="93"/>
      <c r="W13" s="93"/>
      <c r="X13" s="93"/>
      <c r="Y13" s="93"/>
      <c r="Z13" s="93"/>
      <c r="AB13" s="210"/>
      <c r="AC13" s="90">
        <v>2033</v>
      </c>
      <c r="AD13" s="93"/>
      <c r="AE13" s="93"/>
      <c r="AF13" s="93"/>
      <c r="AG13" s="93"/>
      <c r="AH13" s="93"/>
      <c r="AI13" s="93"/>
      <c r="AJ13" s="93"/>
      <c r="AK13" s="93"/>
    </row>
    <row r="14" spans="2:43" x14ac:dyDescent="0.15">
      <c r="B14" s="210"/>
      <c r="C14" s="108">
        <v>2034</v>
      </c>
      <c r="D14" s="167">
        <f t="shared" si="1"/>
        <v>0</v>
      </c>
      <c r="F14" s="210"/>
      <c r="G14" s="90">
        <v>2034</v>
      </c>
      <c r="H14" s="110">
        <f t="shared" si="2"/>
        <v>0</v>
      </c>
      <c r="I14" s="110">
        <f t="shared" si="3"/>
        <v>0</v>
      </c>
      <c r="J14" s="110">
        <f t="shared" si="4"/>
        <v>0</v>
      </c>
      <c r="K14" s="110">
        <f t="shared" si="5"/>
        <v>0</v>
      </c>
      <c r="L14" s="110">
        <f t="shared" si="6"/>
        <v>0</v>
      </c>
      <c r="M14" s="110">
        <f t="shared" si="7"/>
        <v>0</v>
      </c>
      <c r="N14" s="110">
        <f t="shared" si="8"/>
        <v>0</v>
      </c>
      <c r="O14" s="110">
        <f t="shared" si="9"/>
        <v>0</v>
      </c>
      <c r="Q14" s="210"/>
      <c r="R14" s="90">
        <v>2034</v>
      </c>
      <c r="S14" s="93"/>
      <c r="T14" s="93"/>
      <c r="U14" s="93"/>
      <c r="V14" s="93"/>
      <c r="W14" s="93"/>
      <c r="X14" s="93"/>
      <c r="Y14" s="93"/>
      <c r="Z14" s="93"/>
      <c r="AB14" s="210"/>
      <c r="AC14" s="90">
        <v>2034</v>
      </c>
      <c r="AD14" s="93"/>
      <c r="AE14" s="93"/>
      <c r="AF14" s="93"/>
      <c r="AG14" s="93"/>
      <c r="AH14" s="93"/>
      <c r="AI14" s="93"/>
      <c r="AJ14" s="93"/>
      <c r="AK14" s="93"/>
    </row>
    <row r="15" spans="2:43" x14ac:dyDescent="0.15">
      <c r="B15" s="210"/>
      <c r="C15" s="108">
        <v>2035</v>
      </c>
      <c r="D15" s="167">
        <f t="shared" si="1"/>
        <v>0</v>
      </c>
      <c r="F15" s="210"/>
      <c r="G15" s="90">
        <v>2035</v>
      </c>
      <c r="H15" s="110">
        <f t="shared" si="2"/>
        <v>0</v>
      </c>
      <c r="I15" s="110">
        <f t="shared" si="3"/>
        <v>0</v>
      </c>
      <c r="J15" s="110">
        <f t="shared" si="4"/>
        <v>0</v>
      </c>
      <c r="K15" s="110">
        <f t="shared" si="5"/>
        <v>0</v>
      </c>
      <c r="L15" s="110">
        <f t="shared" si="6"/>
        <v>0</v>
      </c>
      <c r="M15" s="110">
        <f t="shared" si="7"/>
        <v>0</v>
      </c>
      <c r="N15" s="110">
        <f t="shared" si="8"/>
        <v>0</v>
      </c>
      <c r="O15" s="110">
        <f t="shared" si="9"/>
        <v>0</v>
      </c>
      <c r="Q15" s="210"/>
      <c r="R15" s="90">
        <v>2035</v>
      </c>
      <c r="S15" s="93"/>
      <c r="T15" s="93"/>
      <c r="U15" s="93"/>
      <c r="V15" s="93"/>
      <c r="W15" s="93"/>
      <c r="X15" s="93"/>
      <c r="Y15" s="93"/>
      <c r="Z15" s="93"/>
      <c r="AB15" s="210"/>
      <c r="AC15" s="90">
        <v>2035</v>
      </c>
      <c r="AD15" s="93"/>
      <c r="AE15" s="93"/>
      <c r="AF15" s="93"/>
      <c r="AG15" s="93"/>
      <c r="AH15" s="93"/>
      <c r="AI15" s="93"/>
      <c r="AJ15" s="93"/>
      <c r="AK15" s="93"/>
    </row>
    <row r="16" spans="2:43" x14ac:dyDescent="0.15">
      <c r="B16" s="210"/>
      <c r="C16" s="108">
        <v>2036</v>
      </c>
      <c r="D16" s="167">
        <f t="shared" si="1"/>
        <v>0</v>
      </c>
      <c r="F16" s="210"/>
      <c r="G16" s="90">
        <v>2036</v>
      </c>
      <c r="H16" s="110">
        <f t="shared" si="2"/>
        <v>0</v>
      </c>
      <c r="I16" s="110">
        <f t="shared" si="3"/>
        <v>0</v>
      </c>
      <c r="J16" s="110">
        <f t="shared" si="4"/>
        <v>0</v>
      </c>
      <c r="K16" s="110">
        <f t="shared" si="5"/>
        <v>0</v>
      </c>
      <c r="L16" s="110">
        <f t="shared" si="6"/>
        <v>0</v>
      </c>
      <c r="M16" s="110">
        <f t="shared" si="7"/>
        <v>0</v>
      </c>
      <c r="N16" s="110">
        <f t="shared" si="8"/>
        <v>0</v>
      </c>
      <c r="O16" s="110">
        <f t="shared" si="9"/>
        <v>0</v>
      </c>
      <c r="Q16" s="210"/>
      <c r="R16" s="90">
        <v>2036</v>
      </c>
      <c r="S16" s="93"/>
      <c r="T16" s="93"/>
      <c r="U16" s="93"/>
      <c r="V16" s="93"/>
      <c r="W16" s="93"/>
      <c r="X16" s="93"/>
      <c r="Y16" s="93"/>
      <c r="Z16" s="93"/>
      <c r="AB16" s="210"/>
      <c r="AC16" s="90">
        <v>2036</v>
      </c>
      <c r="AD16" s="93"/>
      <c r="AE16" s="93"/>
      <c r="AF16" s="93"/>
      <c r="AG16" s="93"/>
      <c r="AH16" s="93"/>
      <c r="AI16" s="93"/>
      <c r="AJ16" s="93"/>
      <c r="AK16" s="93"/>
    </row>
    <row r="17" spans="2:37" x14ac:dyDescent="0.15">
      <c r="B17" s="210"/>
      <c r="C17" s="108">
        <v>2037</v>
      </c>
      <c r="D17" s="167">
        <f t="shared" si="1"/>
        <v>0</v>
      </c>
      <c r="F17" s="210"/>
      <c r="G17" s="90">
        <v>2037</v>
      </c>
      <c r="H17" s="110">
        <f t="shared" si="2"/>
        <v>0</v>
      </c>
      <c r="I17" s="110">
        <f t="shared" si="3"/>
        <v>0</v>
      </c>
      <c r="J17" s="110">
        <f t="shared" si="4"/>
        <v>0</v>
      </c>
      <c r="K17" s="110">
        <f t="shared" si="5"/>
        <v>0</v>
      </c>
      <c r="L17" s="110">
        <f t="shared" si="6"/>
        <v>0</v>
      </c>
      <c r="M17" s="110">
        <f t="shared" si="7"/>
        <v>0</v>
      </c>
      <c r="N17" s="110">
        <f t="shared" si="8"/>
        <v>0</v>
      </c>
      <c r="O17" s="110">
        <f t="shared" si="9"/>
        <v>0</v>
      </c>
      <c r="Q17" s="210"/>
      <c r="R17" s="90">
        <v>2037</v>
      </c>
      <c r="S17" s="93"/>
      <c r="T17" s="93"/>
      <c r="U17" s="93"/>
      <c r="V17" s="93"/>
      <c r="W17" s="93"/>
      <c r="X17" s="93"/>
      <c r="Y17" s="93"/>
      <c r="Z17" s="93"/>
      <c r="AB17" s="210"/>
      <c r="AC17" s="90">
        <v>2037</v>
      </c>
      <c r="AD17" s="93"/>
      <c r="AE17" s="93"/>
      <c r="AF17" s="93"/>
      <c r="AG17" s="93"/>
      <c r="AH17" s="93"/>
      <c r="AI17" s="93"/>
      <c r="AJ17" s="93"/>
      <c r="AK17" s="93"/>
    </row>
    <row r="18" spans="2:37" x14ac:dyDescent="0.15">
      <c r="B18" s="210"/>
      <c r="C18" s="108">
        <v>2038</v>
      </c>
      <c r="D18" s="167">
        <f t="shared" si="1"/>
        <v>0</v>
      </c>
      <c r="F18" s="210"/>
      <c r="G18" s="90">
        <v>2038</v>
      </c>
      <c r="H18" s="110">
        <f t="shared" si="2"/>
        <v>0</v>
      </c>
      <c r="I18" s="110">
        <f t="shared" si="3"/>
        <v>0</v>
      </c>
      <c r="J18" s="110">
        <f t="shared" si="4"/>
        <v>0</v>
      </c>
      <c r="K18" s="110">
        <f t="shared" si="5"/>
        <v>0</v>
      </c>
      <c r="L18" s="110">
        <f t="shared" si="6"/>
        <v>0</v>
      </c>
      <c r="M18" s="110">
        <f t="shared" si="7"/>
        <v>0</v>
      </c>
      <c r="N18" s="110">
        <f t="shared" si="8"/>
        <v>0</v>
      </c>
      <c r="O18" s="110">
        <f t="shared" si="9"/>
        <v>0</v>
      </c>
      <c r="Q18" s="210"/>
      <c r="R18" s="90">
        <v>2038</v>
      </c>
      <c r="S18" s="93"/>
      <c r="T18" s="93"/>
      <c r="U18" s="93"/>
      <c r="V18" s="93"/>
      <c r="W18" s="93"/>
      <c r="X18" s="93"/>
      <c r="Y18" s="93"/>
      <c r="Z18" s="93"/>
      <c r="AB18" s="210"/>
      <c r="AC18" s="90">
        <v>2038</v>
      </c>
      <c r="AD18" s="93"/>
      <c r="AE18" s="93"/>
      <c r="AF18" s="93"/>
      <c r="AG18" s="93"/>
      <c r="AH18" s="93"/>
      <c r="AI18" s="93"/>
      <c r="AJ18" s="93"/>
      <c r="AK18" s="93"/>
    </row>
    <row r="19" spans="2:37" x14ac:dyDescent="0.15">
      <c r="B19" s="210"/>
      <c r="C19" s="108">
        <v>2039</v>
      </c>
      <c r="D19" s="167">
        <f t="shared" si="1"/>
        <v>0</v>
      </c>
      <c r="F19" s="210"/>
      <c r="G19" s="90">
        <v>2039</v>
      </c>
      <c r="H19" s="110">
        <f t="shared" si="2"/>
        <v>0</v>
      </c>
      <c r="I19" s="110">
        <f t="shared" si="3"/>
        <v>0</v>
      </c>
      <c r="J19" s="110">
        <f t="shared" si="4"/>
        <v>0</v>
      </c>
      <c r="K19" s="110">
        <f t="shared" si="5"/>
        <v>0</v>
      </c>
      <c r="L19" s="110">
        <f t="shared" si="6"/>
        <v>0</v>
      </c>
      <c r="M19" s="110">
        <f t="shared" si="7"/>
        <v>0</v>
      </c>
      <c r="N19" s="110">
        <f t="shared" si="8"/>
        <v>0</v>
      </c>
      <c r="O19" s="110">
        <f t="shared" si="9"/>
        <v>0</v>
      </c>
      <c r="Q19" s="210"/>
      <c r="R19" s="90">
        <v>2039</v>
      </c>
      <c r="S19" s="93"/>
      <c r="T19" s="93"/>
      <c r="U19" s="93"/>
      <c r="V19" s="93"/>
      <c r="W19" s="93"/>
      <c r="X19" s="93"/>
      <c r="Y19" s="93"/>
      <c r="Z19" s="93"/>
      <c r="AB19" s="210"/>
      <c r="AC19" s="90">
        <v>2039</v>
      </c>
      <c r="AD19" s="93"/>
      <c r="AE19" s="93"/>
      <c r="AF19" s="93"/>
      <c r="AG19" s="93"/>
      <c r="AH19" s="93"/>
      <c r="AI19" s="93"/>
      <c r="AJ19" s="93"/>
      <c r="AK19" s="93"/>
    </row>
    <row r="20" spans="2:37" x14ac:dyDescent="0.15">
      <c r="B20" s="210"/>
      <c r="C20" s="108">
        <v>2040</v>
      </c>
      <c r="D20" s="167">
        <f t="shared" si="1"/>
        <v>0</v>
      </c>
      <c r="F20" s="210"/>
      <c r="G20" s="90">
        <v>2040</v>
      </c>
      <c r="H20" s="110">
        <f t="shared" si="2"/>
        <v>0</v>
      </c>
      <c r="I20" s="110">
        <f t="shared" si="3"/>
        <v>0</v>
      </c>
      <c r="J20" s="110">
        <f t="shared" si="4"/>
        <v>0</v>
      </c>
      <c r="K20" s="110">
        <f t="shared" si="5"/>
        <v>0</v>
      </c>
      <c r="L20" s="110">
        <f t="shared" si="6"/>
        <v>0</v>
      </c>
      <c r="M20" s="110">
        <f t="shared" si="7"/>
        <v>0</v>
      </c>
      <c r="N20" s="110">
        <f t="shared" si="8"/>
        <v>0</v>
      </c>
      <c r="O20" s="110">
        <f t="shared" si="9"/>
        <v>0</v>
      </c>
      <c r="Q20" s="210"/>
      <c r="R20" s="90">
        <v>2040</v>
      </c>
      <c r="S20" s="93"/>
      <c r="T20" s="93"/>
      <c r="U20" s="93"/>
      <c r="V20" s="93"/>
      <c r="W20" s="93"/>
      <c r="X20" s="93"/>
      <c r="Y20" s="93"/>
      <c r="Z20" s="93"/>
      <c r="AB20" s="210"/>
      <c r="AC20" s="90">
        <v>2040</v>
      </c>
      <c r="AD20" s="93"/>
      <c r="AE20" s="93"/>
      <c r="AF20" s="93"/>
      <c r="AG20" s="93"/>
      <c r="AH20" s="93"/>
      <c r="AI20" s="93"/>
      <c r="AJ20" s="93"/>
      <c r="AK20" s="93"/>
    </row>
    <row r="21" spans="2:37" x14ac:dyDescent="0.15">
      <c r="B21" s="210"/>
      <c r="C21" s="108">
        <v>2041</v>
      </c>
      <c r="D21" s="167">
        <f t="shared" si="1"/>
        <v>0</v>
      </c>
      <c r="F21" s="210"/>
      <c r="G21" s="90">
        <v>2041</v>
      </c>
      <c r="H21" s="110">
        <f t="shared" si="2"/>
        <v>0</v>
      </c>
      <c r="I21" s="110">
        <f t="shared" si="3"/>
        <v>0</v>
      </c>
      <c r="J21" s="110">
        <f t="shared" si="4"/>
        <v>0</v>
      </c>
      <c r="K21" s="110">
        <f t="shared" si="5"/>
        <v>0</v>
      </c>
      <c r="L21" s="110">
        <f t="shared" si="6"/>
        <v>0</v>
      </c>
      <c r="M21" s="110">
        <f t="shared" si="7"/>
        <v>0</v>
      </c>
      <c r="N21" s="110">
        <f t="shared" si="8"/>
        <v>0</v>
      </c>
      <c r="O21" s="110">
        <f t="shared" si="9"/>
        <v>0</v>
      </c>
      <c r="Q21" s="210"/>
      <c r="R21" s="90">
        <v>2041</v>
      </c>
      <c r="S21" s="93"/>
      <c r="T21" s="93"/>
      <c r="U21" s="93"/>
      <c r="V21" s="93"/>
      <c r="W21" s="93"/>
      <c r="X21" s="93"/>
      <c r="Y21" s="93"/>
      <c r="Z21" s="93"/>
      <c r="AB21" s="210"/>
      <c r="AC21" s="90">
        <v>2041</v>
      </c>
      <c r="AD21" s="93"/>
      <c r="AE21" s="93"/>
      <c r="AF21" s="93"/>
      <c r="AG21" s="93"/>
      <c r="AH21" s="93"/>
      <c r="AI21" s="93"/>
      <c r="AJ21" s="93"/>
      <c r="AK21" s="93"/>
    </row>
    <row r="22" spans="2:37" x14ac:dyDescent="0.15">
      <c r="B22" s="210"/>
      <c r="C22" s="108">
        <v>2042</v>
      </c>
      <c r="D22" s="167">
        <f t="shared" si="1"/>
        <v>0</v>
      </c>
      <c r="F22" s="210"/>
      <c r="G22" s="90">
        <v>2042</v>
      </c>
      <c r="H22" s="110">
        <f t="shared" si="2"/>
        <v>0</v>
      </c>
      <c r="I22" s="110">
        <f t="shared" si="3"/>
        <v>0</v>
      </c>
      <c r="J22" s="110">
        <f t="shared" si="4"/>
        <v>0</v>
      </c>
      <c r="K22" s="110">
        <f t="shared" si="5"/>
        <v>0</v>
      </c>
      <c r="L22" s="110">
        <f t="shared" si="6"/>
        <v>0</v>
      </c>
      <c r="M22" s="110">
        <f t="shared" si="7"/>
        <v>0</v>
      </c>
      <c r="N22" s="110">
        <f t="shared" si="8"/>
        <v>0</v>
      </c>
      <c r="O22" s="110">
        <f t="shared" si="9"/>
        <v>0</v>
      </c>
      <c r="Q22" s="210"/>
      <c r="R22" s="90">
        <v>2042</v>
      </c>
      <c r="S22" s="93"/>
      <c r="T22" s="93"/>
      <c r="U22" s="93"/>
      <c r="V22" s="93"/>
      <c r="W22" s="93"/>
      <c r="X22" s="93"/>
      <c r="Y22" s="93"/>
      <c r="Z22" s="93"/>
      <c r="AB22" s="210"/>
      <c r="AC22" s="90">
        <v>2042</v>
      </c>
      <c r="AD22" s="93"/>
      <c r="AE22" s="93"/>
      <c r="AF22" s="93"/>
      <c r="AG22" s="93"/>
      <c r="AH22" s="93"/>
      <c r="AI22" s="93"/>
      <c r="AJ22" s="93"/>
      <c r="AK22" s="93"/>
    </row>
    <row r="23" spans="2:37" x14ac:dyDescent="0.15">
      <c r="B23" s="210"/>
      <c r="C23" s="108">
        <v>2043</v>
      </c>
      <c r="D23" s="167">
        <f t="shared" si="1"/>
        <v>0</v>
      </c>
      <c r="F23" s="210"/>
      <c r="G23" s="90">
        <v>2043</v>
      </c>
      <c r="H23" s="110">
        <f t="shared" si="2"/>
        <v>0</v>
      </c>
      <c r="I23" s="110">
        <f t="shared" si="3"/>
        <v>0</v>
      </c>
      <c r="J23" s="110">
        <f t="shared" si="4"/>
        <v>0</v>
      </c>
      <c r="K23" s="110">
        <f t="shared" si="5"/>
        <v>0</v>
      </c>
      <c r="L23" s="110">
        <f t="shared" si="6"/>
        <v>0</v>
      </c>
      <c r="M23" s="110">
        <f t="shared" si="7"/>
        <v>0</v>
      </c>
      <c r="N23" s="110">
        <f t="shared" si="8"/>
        <v>0</v>
      </c>
      <c r="O23" s="110">
        <f t="shared" si="9"/>
        <v>0</v>
      </c>
      <c r="Q23" s="210"/>
      <c r="R23" s="90">
        <v>2043</v>
      </c>
      <c r="S23" s="93"/>
      <c r="T23" s="93"/>
      <c r="U23" s="93"/>
      <c r="V23" s="93"/>
      <c r="W23" s="93"/>
      <c r="X23" s="93"/>
      <c r="Y23" s="93"/>
      <c r="Z23" s="93"/>
      <c r="AB23" s="210"/>
      <c r="AC23" s="90">
        <v>2043</v>
      </c>
      <c r="AD23" s="93"/>
      <c r="AE23" s="93"/>
      <c r="AF23" s="93"/>
      <c r="AG23" s="93"/>
      <c r="AH23" s="93"/>
      <c r="AI23" s="93"/>
      <c r="AJ23" s="93"/>
      <c r="AK23" s="93"/>
    </row>
    <row r="24" spans="2:37" x14ac:dyDescent="0.15">
      <c r="B24" s="210"/>
      <c r="C24" s="108">
        <v>2044</v>
      </c>
      <c r="D24" s="167">
        <f t="shared" si="1"/>
        <v>0</v>
      </c>
      <c r="F24" s="210"/>
      <c r="G24" s="90">
        <v>2044</v>
      </c>
      <c r="H24" s="110">
        <f t="shared" si="2"/>
        <v>0</v>
      </c>
      <c r="I24" s="110">
        <f t="shared" si="3"/>
        <v>0</v>
      </c>
      <c r="J24" s="110">
        <f t="shared" si="4"/>
        <v>0</v>
      </c>
      <c r="K24" s="110">
        <f t="shared" si="5"/>
        <v>0</v>
      </c>
      <c r="L24" s="110">
        <f t="shared" si="6"/>
        <v>0</v>
      </c>
      <c r="M24" s="110">
        <f t="shared" si="7"/>
        <v>0</v>
      </c>
      <c r="N24" s="110">
        <f t="shared" si="8"/>
        <v>0</v>
      </c>
      <c r="O24" s="110">
        <f t="shared" si="9"/>
        <v>0</v>
      </c>
      <c r="Q24" s="210"/>
      <c r="R24" s="90">
        <v>2044</v>
      </c>
      <c r="S24" s="93"/>
      <c r="T24" s="93"/>
      <c r="U24" s="93"/>
      <c r="V24" s="93"/>
      <c r="W24" s="93"/>
      <c r="X24" s="93"/>
      <c r="Y24" s="93"/>
      <c r="Z24" s="93"/>
      <c r="AB24" s="210"/>
      <c r="AC24" s="90">
        <v>2044</v>
      </c>
      <c r="AD24" s="93"/>
      <c r="AE24" s="93"/>
      <c r="AF24" s="93"/>
      <c r="AG24" s="93"/>
      <c r="AH24" s="93"/>
      <c r="AI24" s="93"/>
      <c r="AJ24" s="93"/>
      <c r="AK24" s="93"/>
    </row>
    <row r="25" spans="2:37" x14ac:dyDescent="0.15">
      <c r="B25" s="210"/>
      <c r="C25" s="108">
        <v>2045</v>
      </c>
      <c r="D25" s="167">
        <f t="shared" si="1"/>
        <v>0</v>
      </c>
      <c r="F25" s="210"/>
      <c r="G25" s="90">
        <v>2045</v>
      </c>
      <c r="H25" s="110">
        <f t="shared" si="2"/>
        <v>0</v>
      </c>
      <c r="I25" s="110">
        <f t="shared" si="3"/>
        <v>0</v>
      </c>
      <c r="J25" s="110">
        <f t="shared" si="4"/>
        <v>0</v>
      </c>
      <c r="K25" s="110">
        <f t="shared" si="5"/>
        <v>0</v>
      </c>
      <c r="L25" s="110">
        <f t="shared" si="6"/>
        <v>0</v>
      </c>
      <c r="M25" s="110">
        <f t="shared" si="7"/>
        <v>0</v>
      </c>
      <c r="N25" s="110">
        <f t="shared" si="8"/>
        <v>0</v>
      </c>
      <c r="O25" s="110">
        <f t="shared" si="9"/>
        <v>0</v>
      </c>
      <c r="Q25" s="210"/>
      <c r="R25" s="90">
        <v>2045</v>
      </c>
      <c r="S25" s="93"/>
      <c r="T25" s="93"/>
      <c r="U25" s="93"/>
      <c r="V25" s="93"/>
      <c r="W25" s="93"/>
      <c r="X25" s="93"/>
      <c r="Y25" s="93"/>
      <c r="Z25" s="93"/>
      <c r="AB25" s="210"/>
      <c r="AC25" s="90">
        <v>2045</v>
      </c>
      <c r="AD25" s="93"/>
      <c r="AE25" s="93"/>
      <c r="AF25" s="93"/>
      <c r="AG25" s="93"/>
      <c r="AH25" s="93"/>
      <c r="AI25" s="93"/>
      <c r="AJ25" s="93"/>
      <c r="AK25" s="93"/>
    </row>
    <row r="26" spans="2:37" x14ac:dyDescent="0.15">
      <c r="B26" s="210"/>
      <c r="C26" s="108">
        <v>2046</v>
      </c>
      <c r="D26" s="167">
        <f t="shared" si="1"/>
        <v>0</v>
      </c>
      <c r="F26" s="210"/>
      <c r="G26" s="90">
        <v>2046</v>
      </c>
      <c r="H26" s="110">
        <f t="shared" si="2"/>
        <v>0</v>
      </c>
      <c r="I26" s="110">
        <f t="shared" si="3"/>
        <v>0</v>
      </c>
      <c r="J26" s="110">
        <f t="shared" si="4"/>
        <v>0</v>
      </c>
      <c r="K26" s="110">
        <f t="shared" si="5"/>
        <v>0</v>
      </c>
      <c r="L26" s="110">
        <f t="shared" si="6"/>
        <v>0</v>
      </c>
      <c r="M26" s="110">
        <f t="shared" si="7"/>
        <v>0</v>
      </c>
      <c r="N26" s="110">
        <f t="shared" si="8"/>
        <v>0</v>
      </c>
      <c r="O26" s="110">
        <f t="shared" si="9"/>
        <v>0</v>
      </c>
      <c r="Q26" s="210"/>
      <c r="R26" s="90">
        <v>2046</v>
      </c>
      <c r="S26" s="93"/>
      <c r="T26" s="93"/>
      <c r="U26" s="93"/>
      <c r="V26" s="93"/>
      <c r="W26" s="93"/>
      <c r="X26" s="93"/>
      <c r="Y26" s="93"/>
      <c r="Z26" s="93"/>
      <c r="AB26" s="210"/>
      <c r="AC26" s="90">
        <v>2046</v>
      </c>
      <c r="AD26" s="93"/>
      <c r="AE26" s="93"/>
      <c r="AF26" s="93"/>
      <c r="AG26" s="93"/>
      <c r="AH26" s="93"/>
      <c r="AI26" s="93"/>
      <c r="AJ26" s="93"/>
      <c r="AK26" s="93"/>
    </row>
    <row r="27" spans="2:37" x14ac:dyDescent="0.15">
      <c r="B27" s="210"/>
      <c r="C27" s="108">
        <v>2047</v>
      </c>
      <c r="D27" s="167">
        <f t="shared" si="1"/>
        <v>0</v>
      </c>
      <c r="F27" s="210"/>
      <c r="G27" s="90">
        <v>2047</v>
      </c>
      <c r="H27" s="110">
        <f t="shared" si="2"/>
        <v>0</v>
      </c>
      <c r="I27" s="110">
        <f t="shared" si="3"/>
        <v>0</v>
      </c>
      <c r="J27" s="110">
        <f t="shared" si="4"/>
        <v>0</v>
      </c>
      <c r="K27" s="110">
        <f t="shared" si="5"/>
        <v>0</v>
      </c>
      <c r="L27" s="110">
        <f t="shared" si="6"/>
        <v>0</v>
      </c>
      <c r="M27" s="110">
        <f t="shared" si="7"/>
        <v>0</v>
      </c>
      <c r="N27" s="110">
        <f t="shared" si="8"/>
        <v>0</v>
      </c>
      <c r="O27" s="110">
        <f t="shared" si="9"/>
        <v>0</v>
      </c>
      <c r="Q27" s="210"/>
      <c r="R27" s="90">
        <v>2047</v>
      </c>
      <c r="S27" s="93"/>
      <c r="T27" s="93"/>
      <c r="U27" s="93"/>
      <c r="V27" s="93"/>
      <c r="W27" s="93"/>
      <c r="X27" s="93"/>
      <c r="Y27" s="93"/>
      <c r="Z27" s="93"/>
      <c r="AB27" s="210"/>
      <c r="AC27" s="90">
        <v>2047</v>
      </c>
      <c r="AD27" s="93"/>
      <c r="AE27" s="93"/>
      <c r="AF27" s="93"/>
      <c r="AG27" s="93"/>
      <c r="AH27" s="93"/>
      <c r="AI27" s="93"/>
      <c r="AJ27" s="93"/>
      <c r="AK27" s="93"/>
    </row>
    <row r="28" spans="2:37" x14ac:dyDescent="0.15">
      <c r="B28" s="210"/>
      <c r="C28" s="108">
        <v>2048</v>
      </c>
      <c r="D28" s="167">
        <f t="shared" si="1"/>
        <v>0</v>
      </c>
      <c r="F28" s="210"/>
      <c r="G28" s="90">
        <v>2048</v>
      </c>
      <c r="H28" s="110">
        <f t="shared" si="2"/>
        <v>0</v>
      </c>
      <c r="I28" s="110">
        <f t="shared" si="3"/>
        <v>0</v>
      </c>
      <c r="J28" s="110">
        <f t="shared" si="4"/>
        <v>0</v>
      </c>
      <c r="K28" s="110">
        <f t="shared" si="5"/>
        <v>0</v>
      </c>
      <c r="L28" s="110">
        <f t="shared" si="6"/>
        <v>0</v>
      </c>
      <c r="M28" s="110">
        <f t="shared" si="7"/>
        <v>0</v>
      </c>
      <c r="N28" s="110">
        <f t="shared" si="8"/>
        <v>0</v>
      </c>
      <c r="O28" s="110">
        <f t="shared" si="9"/>
        <v>0</v>
      </c>
      <c r="Q28" s="210"/>
      <c r="R28" s="90">
        <v>2048</v>
      </c>
      <c r="S28" s="93"/>
      <c r="T28" s="93"/>
      <c r="U28" s="93"/>
      <c r="V28" s="93"/>
      <c r="W28" s="93"/>
      <c r="X28" s="93"/>
      <c r="Y28" s="93"/>
      <c r="Z28" s="93"/>
      <c r="AB28" s="210"/>
      <c r="AC28" s="90">
        <v>2048</v>
      </c>
      <c r="AD28" s="93"/>
      <c r="AE28" s="93"/>
      <c r="AF28" s="93"/>
      <c r="AG28" s="93"/>
      <c r="AH28" s="93"/>
      <c r="AI28" s="93"/>
      <c r="AJ28" s="93"/>
      <c r="AK28" s="93"/>
    </row>
    <row r="29" spans="2:37" x14ac:dyDescent="0.15">
      <c r="B29" s="210"/>
      <c r="C29" s="108">
        <v>2049</v>
      </c>
      <c r="D29" s="167">
        <f t="shared" si="1"/>
        <v>0</v>
      </c>
      <c r="F29" s="210"/>
      <c r="G29" s="90">
        <v>2049</v>
      </c>
      <c r="H29" s="110">
        <f t="shared" si="2"/>
        <v>0</v>
      </c>
      <c r="I29" s="110">
        <f t="shared" si="3"/>
        <v>0</v>
      </c>
      <c r="J29" s="110">
        <f t="shared" si="4"/>
        <v>0</v>
      </c>
      <c r="K29" s="110">
        <f t="shared" si="5"/>
        <v>0</v>
      </c>
      <c r="L29" s="110">
        <f t="shared" si="6"/>
        <v>0</v>
      </c>
      <c r="M29" s="110">
        <f t="shared" si="7"/>
        <v>0</v>
      </c>
      <c r="N29" s="110">
        <f t="shared" si="8"/>
        <v>0</v>
      </c>
      <c r="O29" s="110">
        <f t="shared" si="9"/>
        <v>0</v>
      </c>
      <c r="Q29" s="210"/>
      <c r="R29" s="90">
        <v>2049</v>
      </c>
      <c r="S29" s="93"/>
      <c r="T29" s="93"/>
      <c r="U29" s="93"/>
      <c r="V29" s="93"/>
      <c r="W29" s="93"/>
      <c r="X29" s="93"/>
      <c r="Y29" s="93"/>
      <c r="Z29" s="93"/>
      <c r="AB29" s="210"/>
      <c r="AC29" s="90">
        <v>2049</v>
      </c>
      <c r="AD29" s="93"/>
      <c r="AE29" s="93"/>
      <c r="AF29" s="93"/>
      <c r="AG29" s="93"/>
      <c r="AH29" s="93"/>
      <c r="AI29" s="93"/>
      <c r="AJ29" s="93"/>
      <c r="AK29" s="93"/>
    </row>
    <row r="30" spans="2:37" x14ac:dyDescent="0.15">
      <c r="B30" s="210"/>
      <c r="C30" s="108">
        <v>2050</v>
      </c>
      <c r="D30" s="167">
        <f t="shared" si="1"/>
        <v>0</v>
      </c>
      <c r="F30" s="210"/>
      <c r="G30" s="90">
        <v>2050</v>
      </c>
      <c r="H30" s="110">
        <f t="shared" si="2"/>
        <v>0</v>
      </c>
      <c r="I30" s="110">
        <f t="shared" si="3"/>
        <v>0</v>
      </c>
      <c r="J30" s="110">
        <f t="shared" si="4"/>
        <v>0</v>
      </c>
      <c r="K30" s="110">
        <f t="shared" si="5"/>
        <v>0</v>
      </c>
      <c r="L30" s="110">
        <f t="shared" si="6"/>
        <v>0</v>
      </c>
      <c r="M30" s="110">
        <f t="shared" si="7"/>
        <v>0</v>
      </c>
      <c r="N30" s="110">
        <f t="shared" si="8"/>
        <v>0</v>
      </c>
      <c r="O30" s="110">
        <f t="shared" si="9"/>
        <v>0</v>
      </c>
      <c r="Q30" s="210"/>
      <c r="R30" s="90">
        <v>2050</v>
      </c>
      <c r="S30" s="93"/>
      <c r="T30" s="93"/>
      <c r="U30" s="93"/>
      <c r="V30" s="93"/>
      <c r="W30" s="93"/>
      <c r="X30" s="93"/>
      <c r="Y30" s="93"/>
      <c r="Z30" s="93"/>
      <c r="AB30" s="210"/>
      <c r="AC30" s="90">
        <v>2050</v>
      </c>
      <c r="AD30" s="93"/>
      <c r="AE30" s="93"/>
      <c r="AF30" s="93"/>
      <c r="AG30" s="93"/>
      <c r="AH30" s="93"/>
      <c r="AI30" s="93"/>
      <c r="AJ30" s="93"/>
      <c r="AK30" s="93"/>
    </row>
    <row r="31" spans="2:37" x14ac:dyDescent="0.15">
      <c r="B31" s="210"/>
      <c r="C31" s="108">
        <v>2051</v>
      </c>
      <c r="D31" s="167">
        <f t="shared" si="1"/>
        <v>0</v>
      </c>
      <c r="F31" s="210"/>
      <c r="G31" s="90">
        <v>2051</v>
      </c>
      <c r="H31" s="110">
        <f t="shared" si="2"/>
        <v>0</v>
      </c>
      <c r="I31" s="110">
        <f t="shared" si="3"/>
        <v>0</v>
      </c>
      <c r="J31" s="110">
        <f t="shared" si="4"/>
        <v>0</v>
      </c>
      <c r="K31" s="110">
        <f t="shared" si="5"/>
        <v>0</v>
      </c>
      <c r="L31" s="110">
        <f t="shared" si="6"/>
        <v>0</v>
      </c>
      <c r="M31" s="110">
        <f t="shared" si="7"/>
        <v>0</v>
      </c>
      <c r="N31" s="110">
        <f t="shared" si="8"/>
        <v>0</v>
      </c>
      <c r="O31" s="110">
        <f t="shared" si="9"/>
        <v>0</v>
      </c>
      <c r="Q31" s="210"/>
      <c r="R31" s="90">
        <v>2051</v>
      </c>
      <c r="S31" s="93"/>
      <c r="T31" s="93"/>
      <c r="U31" s="93"/>
      <c r="V31" s="93"/>
      <c r="W31" s="93"/>
      <c r="X31" s="93"/>
      <c r="Y31" s="93"/>
      <c r="Z31" s="93"/>
      <c r="AB31" s="210"/>
      <c r="AC31" s="90">
        <v>2051</v>
      </c>
      <c r="AD31" s="93"/>
      <c r="AE31" s="93"/>
      <c r="AF31" s="93"/>
      <c r="AG31" s="93"/>
      <c r="AH31" s="93"/>
      <c r="AI31" s="93"/>
      <c r="AJ31" s="93"/>
      <c r="AK31" s="93"/>
    </row>
    <row r="32" spans="2:37" x14ac:dyDescent="0.15">
      <c r="B32" s="210"/>
      <c r="C32" s="108">
        <v>2052</v>
      </c>
      <c r="D32" s="167">
        <f t="shared" si="1"/>
        <v>0</v>
      </c>
      <c r="F32" s="210"/>
      <c r="G32" s="90">
        <v>2052</v>
      </c>
      <c r="H32" s="110">
        <f t="shared" si="2"/>
        <v>0</v>
      </c>
      <c r="I32" s="110">
        <f t="shared" si="3"/>
        <v>0</v>
      </c>
      <c r="J32" s="110">
        <f t="shared" si="4"/>
        <v>0</v>
      </c>
      <c r="K32" s="110">
        <f t="shared" si="5"/>
        <v>0</v>
      </c>
      <c r="L32" s="110">
        <f t="shared" si="6"/>
        <v>0</v>
      </c>
      <c r="M32" s="110">
        <f t="shared" si="7"/>
        <v>0</v>
      </c>
      <c r="N32" s="110">
        <f t="shared" si="8"/>
        <v>0</v>
      </c>
      <c r="O32" s="110">
        <f t="shared" si="9"/>
        <v>0</v>
      </c>
      <c r="Q32" s="210"/>
      <c r="R32" s="90">
        <v>2052</v>
      </c>
      <c r="S32" s="93"/>
      <c r="T32" s="93"/>
      <c r="U32" s="93"/>
      <c r="V32" s="93"/>
      <c r="W32" s="93"/>
      <c r="X32" s="93"/>
      <c r="Y32" s="93"/>
      <c r="Z32" s="93"/>
      <c r="AB32" s="210"/>
      <c r="AC32" s="90">
        <v>2052</v>
      </c>
      <c r="AD32" s="93"/>
      <c r="AE32" s="93"/>
      <c r="AF32" s="93"/>
      <c r="AG32" s="93"/>
      <c r="AH32" s="93"/>
      <c r="AI32" s="93"/>
      <c r="AJ32" s="93"/>
      <c r="AK32" s="93"/>
    </row>
    <row r="33" spans="2:37" x14ac:dyDescent="0.15">
      <c r="B33" s="210"/>
      <c r="C33" s="108">
        <v>2053</v>
      </c>
      <c r="D33" s="167">
        <f t="shared" si="1"/>
        <v>0</v>
      </c>
      <c r="F33" s="210"/>
      <c r="G33" s="90">
        <v>2053</v>
      </c>
      <c r="H33" s="110">
        <f t="shared" si="2"/>
        <v>0</v>
      </c>
      <c r="I33" s="110">
        <f t="shared" si="3"/>
        <v>0</v>
      </c>
      <c r="J33" s="110">
        <f t="shared" si="4"/>
        <v>0</v>
      </c>
      <c r="K33" s="110">
        <f t="shared" si="5"/>
        <v>0</v>
      </c>
      <c r="L33" s="110">
        <f t="shared" si="6"/>
        <v>0</v>
      </c>
      <c r="M33" s="110">
        <f t="shared" si="7"/>
        <v>0</v>
      </c>
      <c r="N33" s="110">
        <f t="shared" si="8"/>
        <v>0</v>
      </c>
      <c r="O33" s="110">
        <f t="shared" si="9"/>
        <v>0</v>
      </c>
      <c r="Q33" s="210"/>
      <c r="R33" s="90">
        <v>2053</v>
      </c>
      <c r="S33" s="93"/>
      <c r="T33" s="93"/>
      <c r="U33" s="93"/>
      <c r="V33" s="93"/>
      <c r="W33" s="93"/>
      <c r="X33" s="93"/>
      <c r="Y33" s="93"/>
      <c r="Z33" s="93"/>
      <c r="AB33" s="210"/>
      <c r="AC33" s="90">
        <v>2053</v>
      </c>
      <c r="AD33" s="93"/>
      <c r="AE33" s="93"/>
      <c r="AF33" s="93"/>
      <c r="AG33" s="93"/>
      <c r="AH33" s="93"/>
      <c r="AI33" s="93"/>
      <c r="AJ33" s="93"/>
      <c r="AK33" s="93"/>
    </row>
    <row r="34" spans="2:37" x14ac:dyDescent="0.15">
      <c r="B34" s="210"/>
      <c r="C34" s="108">
        <v>2054</v>
      </c>
      <c r="D34" s="167">
        <f t="shared" si="1"/>
        <v>0</v>
      </c>
      <c r="F34" s="210"/>
      <c r="G34" s="90">
        <v>2054</v>
      </c>
      <c r="H34" s="110">
        <f t="shared" si="2"/>
        <v>0</v>
      </c>
      <c r="I34" s="110">
        <f t="shared" si="3"/>
        <v>0</v>
      </c>
      <c r="J34" s="110">
        <f t="shared" si="4"/>
        <v>0</v>
      </c>
      <c r="K34" s="110">
        <f t="shared" si="5"/>
        <v>0</v>
      </c>
      <c r="L34" s="110">
        <f t="shared" si="6"/>
        <v>0</v>
      </c>
      <c r="M34" s="110">
        <f t="shared" si="7"/>
        <v>0</v>
      </c>
      <c r="N34" s="110">
        <f t="shared" si="8"/>
        <v>0</v>
      </c>
      <c r="O34" s="110">
        <f t="shared" si="9"/>
        <v>0</v>
      </c>
      <c r="Q34" s="210"/>
      <c r="R34" s="90">
        <v>2054</v>
      </c>
      <c r="S34" s="93"/>
      <c r="T34" s="93"/>
      <c r="U34" s="93"/>
      <c r="V34" s="93"/>
      <c r="W34" s="93"/>
      <c r="X34" s="93"/>
      <c r="Y34" s="93"/>
      <c r="Z34" s="93"/>
      <c r="AB34" s="210"/>
      <c r="AC34" s="90">
        <v>2054</v>
      </c>
      <c r="AD34" s="93"/>
      <c r="AE34" s="93"/>
      <c r="AF34" s="93"/>
      <c r="AG34" s="93"/>
      <c r="AH34" s="93"/>
      <c r="AI34" s="93"/>
      <c r="AJ34" s="93"/>
      <c r="AK34" s="93"/>
    </row>
    <row r="35" spans="2:37" ht="19.5" customHeight="1" x14ac:dyDescent="0.15"/>
  </sheetData>
  <mergeCells count="4">
    <mergeCell ref="AB5:AB34"/>
    <mergeCell ref="Q5:Q34"/>
    <mergeCell ref="F5:F34"/>
    <mergeCell ref="B5:B34"/>
  </mergeCells>
  <phoneticPr fontId="22"/>
  <pageMargins left="0.70866141732283472" right="0.70866141732283472" top="0.74803149606299213" bottom="0.74803149606299213" header="0.31496062992125984" footer="0.31496062992125984"/>
  <pageSetup paperSize="9" scale="30" fitToHeight="2" orientation="portrait" r:id="rId1"/>
  <colBreaks count="2" manualBreakCount="2">
    <brk id="15" max="36" man="1"/>
    <brk id="43" max="3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2543A-D149-4425-BA78-D2E8336BE073}">
  <sheetPr>
    <tabColor theme="3" tint="0.39997558519241921"/>
  </sheetPr>
  <dimension ref="B1:V34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1" width="3.5" style="41" customWidth="1"/>
    <col min="2" max="2" width="11.125" style="41" customWidth="1"/>
    <col min="3" max="3" width="12" style="41" customWidth="1"/>
    <col min="4" max="14" width="13.125" style="41" customWidth="1"/>
    <col min="15" max="15" width="5.375" style="41" customWidth="1"/>
    <col min="16" max="22" width="13.125" style="41" customWidth="1"/>
    <col min="23" max="23" width="3.875" style="41" customWidth="1"/>
    <col min="24" max="16384" width="9" style="41"/>
  </cols>
  <sheetData>
    <row r="1" spans="2:22" s="1" customFormat="1" ht="18" customHeight="1" x14ac:dyDescent="0.15"/>
    <row r="2" spans="2:22" ht="18.75" customHeight="1" x14ac:dyDescent="0.15">
      <c r="B2" s="76" t="s">
        <v>83</v>
      </c>
      <c r="C2" s="100" t="s">
        <v>492</v>
      </c>
      <c r="D2" s="102" t="s">
        <v>633</v>
      </c>
      <c r="E2" s="102" t="s">
        <v>634</v>
      </c>
      <c r="F2" s="102" t="s">
        <v>635</v>
      </c>
      <c r="G2" s="102" t="s">
        <v>636</v>
      </c>
      <c r="H2" s="102" t="s">
        <v>637</v>
      </c>
      <c r="I2" s="102" t="s">
        <v>638</v>
      </c>
      <c r="J2" s="102" t="s">
        <v>639</v>
      </c>
      <c r="K2" s="102" t="s">
        <v>640</v>
      </c>
      <c r="L2" s="102" t="s">
        <v>641</v>
      </c>
      <c r="M2" s="102" t="s">
        <v>642</v>
      </c>
      <c r="N2" s="102" t="s">
        <v>643</v>
      </c>
      <c r="O2" s="115"/>
      <c r="P2" s="102" t="s">
        <v>644</v>
      </c>
      <c r="Q2" s="102" t="s">
        <v>645</v>
      </c>
      <c r="R2" s="102" t="s">
        <v>646</v>
      </c>
      <c r="S2" s="102" t="s">
        <v>647</v>
      </c>
      <c r="T2" s="102" t="s">
        <v>648</v>
      </c>
      <c r="U2" s="102" t="s">
        <v>649</v>
      </c>
      <c r="V2" s="102" t="s">
        <v>650</v>
      </c>
    </row>
    <row r="3" spans="2:22" ht="163.5" customHeight="1" x14ac:dyDescent="0.15">
      <c r="B3" s="76" t="s">
        <v>84</v>
      </c>
      <c r="C3" s="101" t="s">
        <v>493</v>
      </c>
      <c r="D3" s="77" t="s">
        <v>221</v>
      </c>
      <c r="E3" s="77" t="s">
        <v>97</v>
      </c>
      <c r="F3" s="77" t="s">
        <v>98</v>
      </c>
      <c r="G3" s="77" t="s">
        <v>96</v>
      </c>
      <c r="H3" s="77" t="s">
        <v>99</v>
      </c>
      <c r="I3" s="77" t="s">
        <v>100</v>
      </c>
      <c r="J3" s="77" t="s">
        <v>101</v>
      </c>
      <c r="K3" s="77" t="s">
        <v>102</v>
      </c>
      <c r="L3" s="77" t="s">
        <v>103</v>
      </c>
      <c r="M3" s="77" t="s">
        <v>99</v>
      </c>
      <c r="N3" s="77" t="s">
        <v>104</v>
      </c>
      <c r="O3" s="116"/>
      <c r="P3" s="77" t="s">
        <v>105</v>
      </c>
      <c r="Q3" s="77" t="s">
        <v>106</v>
      </c>
      <c r="R3" s="77" t="s">
        <v>107</v>
      </c>
      <c r="S3" s="77" t="s">
        <v>108</v>
      </c>
      <c r="T3" s="77" t="s">
        <v>109</v>
      </c>
      <c r="U3" s="77" t="s">
        <v>110</v>
      </c>
      <c r="V3" s="77" t="s">
        <v>111</v>
      </c>
    </row>
    <row r="4" spans="2:22" x14ac:dyDescent="0.15">
      <c r="B4" s="76" t="s">
        <v>112</v>
      </c>
      <c r="C4" s="101" t="s">
        <v>113</v>
      </c>
      <c r="D4" s="103" t="s">
        <v>116</v>
      </c>
      <c r="E4" s="103" t="s">
        <v>116</v>
      </c>
      <c r="F4" s="103" t="s">
        <v>116</v>
      </c>
      <c r="G4" s="103" t="s">
        <v>117</v>
      </c>
      <c r="H4" s="103" t="s">
        <v>117</v>
      </c>
      <c r="I4" s="103" t="s">
        <v>116</v>
      </c>
      <c r="J4" s="103" t="s">
        <v>116</v>
      </c>
      <c r="K4" s="103" t="s">
        <v>118</v>
      </c>
      <c r="L4" s="103" t="s">
        <v>119</v>
      </c>
      <c r="M4" s="103" t="s">
        <v>118</v>
      </c>
      <c r="N4" s="103" t="s">
        <v>119</v>
      </c>
      <c r="O4" s="117"/>
      <c r="P4" s="103" t="s">
        <v>118</v>
      </c>
      <c r="Q4" s="103" t="s">
        <v>113</v>
      </c>
      <c r="R4" s="103" t="s">
        <v>113</v>
      </c>
      <c r="S4" s="103" t="s">
        <v>113</v>
      </c>
      <c r="T4" s="103" t="s">
        <v>113</v>
      </c>
      <c r="U4" s="103" t="s">
        <v>113</v>
      </c>
      <c r="V4" s="103" t="s">
        <v>113</v>
      </c>
    </row>
    <row r="5" spans="2:22" ht="13.35" customHeight="1" x14ac:dyDescent="0.15">
      <c r="B5" s="210" t="s">
        <v>224</v>
      </c>
      <c r="C5" s="90">
        <v>2025</v>
      </c>
      <c r="D5" s="119">
        <f>E5+F5</f>
        <v>0</v>
      </c>
      <c r="E5" s="119">
        <f>(G5+H5)*P$5*44/28*Q$5</f>
        <v>0</v>
      </c>
      <c r="F5" s="119">
        <f>I5+J5</f>
        <v>0</v>
      </c>
      <c r="G5" s="119">
        <f>K5*L5</f>
        <v>0</v>
      </c>
      <c r="H5" s="119">
        <f>M5*N5</f>
        <v>0</v>
      </c>
      <c r="I5" s="119">
        <f>(G5*R$5+H5*S$5)*T$5*44/28*Q$5</f>
        <v>0</v>
      </c>
      <c r="J5" s="119">
        <f>(G5+H5)*U$5*V$5*44/28*Q$5</f>
        <v>0</v>
      </c>
      <c r="K5" s="114"/>
      <c r="L5" s="114"/>
      <c r="M5" s="114"/>
      <c r="N5" s="114"/>
      <c r="O5" s="118"/>
      <c r="P5" s="120">
        <f>'PMS(calc_process)'!H54</f>
        <v>0.01</v>
      </c>
      <c r="Q5" s="119">
        <f>'PMS(calc_process)'!H60</f>
        <v>265</v>
      </c>
      <c r="R5" s="121">
        <f>'PMS(calc_process)'!H57</f>
        <v>0.1</v>
      </c>
      <c r="S5" s="121">
        <f>'PMS(calc_process)'!H58</f>
        <v>0.2</v>
      </c>
      <c r="T5" s="120">
        <f>'PMS(calc_process)'!H55</f>
        <v>0.01</v>
      </c>
      <c r="U5" s="121">
        <f>'PMS(calc_process)'!H59</f>
        <v>0.3</v>
      </c>
      <c r="V5" s="122">
        <f>'PMS(calc_process)'!H56</f>
        <v>1.0999999999999999E-2</v>
      </c>
    </row>
    <row r="6" spans="2:22" x14ac:dyDescent="0.15">
      <c r="B6" s="210"/>
      <c r="C6" s="90">
        <v>2026</v>
      </c>
      <c r="D6" s="119">
        <f t="shared" ref="D6:D34" si="0">E6+F6</f>
        <v>0</v>
      </c>
      <c r="E6" s="119">
        <f t="shared" ref="E6:E34" si="1">(G6+H6)*P$5*44/28*Q$5</f>
        <v>0</v>
      </c>
      <c r="F6" s="119">
        <f t="shared" ref="F6:F34" si="2">I6+J6</f>
        <v>0</v>
      </c>
      <c r="G6" s="119">
        <f t="shared" ref="G6:G34" si="3">K6*L6</f>
        <v>0</v>
      </c>
      <c r="H6" s="119">
        <f t="shared" ref="H6:H34" si="4">M6*N6</f>
        <v>0</v>
      </c>
      <c r="I6" s="119">
        <f t="shared" ref="I6:I34" si="5">(G6*R$5+H6*S$5)*T$5*44/28*Q$5</f>
        <v>0</v>
      </c>
      <c r="J6" s="119">
        <f t="shared" ref="J6:J34" si="6">(G6+H6)*U$5*V$5*44/28*Q$5</f>
        <v>0</v>
      </c>
      <c r="K6" s="114"/>
      <c r="L6" s="114"/>
      <c r="M6" s="114"/>
      <c r="N6" s="114"/>
      <c r="O6" s="118"/>
    </row>
    <row r="7" spans="2:22" x14ac:dyDescent="0.15">
      <c r="B7" s="210"/>
      <c r="C7" s="90">
        <v>2027</v>
      </c>
      <c r="D7" s="119">
        <f t="shared" si="0"/>
        <v>0</v>
      </c>
      <c r="E7" s="119">
        <f t="shared" si="1"/>
        <v>0</v>
      </c>
      <c r="F7" s="119">
        <f t="shared" si="2"/>
        <v>0</v>
      </c>
      <c r="G7" s="119">
        <f t="shared" si="3"/>
        <v>0</v>
      </c>
      <c r="H7" s="119">
        <f t="shared" si="4"/>
        <v>0</v>
      </c>
      <c r="I7" s="119">
        <f t="shared" si="5"/>
        <v>0</v>
      </c>
      <c r="J7" s="119">
        <f t="shared" si="6"/>
        <v>0</v>
      </c>
      <c r="K7" s="114"/>
      <c r="L7" s="114"/>
      <c r="M7" s="114"/>
      <c r="N7" s="114"/>
      <c r="O7" s="118"/>
    </row>
    <row r="8" spans="2:22" x14ac:dyDescent="0.15">
      <c r="B8" s="210"/>
      <c r="C8" s="90">
        <v>2028</v>
      </c>
      <c r="D8" s="119">
        <f t="shared" si="0"/>
        <v>0</v>
      </c>
      <c r="E8" s="119">
        <f t="shared" si="1"/>
        <v>0</v>
      </c>
      <c r="F8" s="119">
        <f t="shared" si="2"/>
        <v>0</v>
      </c>
      <c r="G8" s="119">
        <f t="shared" si="3"/>
        <v>0</v>
      </c>
      <c r="H8" s="119">
        <f t="shared" si="4"/>
        <v>0</v>
      </c>
      <c r="I8" s="119">
        <f t="shared" si="5"/>
        <v>0</v>
      </c>
      <c r="J8" s="119">
        <f t="shared" si="6"/>
        <v>0</v>
      </c>
      <c r="K8" s="114"/>
      <c r="L8" s="114"/>
      <c r="M8" s="114"/>
      <c r="N8" s="114"/>
      <c r="O8" s="118"/>
    </row>
    <row r="9" spans="2:22" x14ac:dyDescent="0.15">
      <c r="B9" s="210"/>
      <c r="C9" s="90">
        <v>2029</v>
      </c>
      <c r="D9" s="119">
        <f t="shared" si="0"/>
        <v>0</v>
      </c>
      <c r="E9" s="119">
        <f t="shared" si="1"/>
        <v>0</v>
      </c>
      <c r="F9" s="119">
        <f t="shared" si="2"/>
        <v>0</v>
      </c>
      <c r="G9" s="119">
        <f t="shared" si="3"/>
        <v>0</v>
      </c>
      <c r="H9" s="119">
        <f t="shared" si="4"/>
        <v>0</v>
      </c>
      <c r="I9" s="119">
        <f t="shared" si="5"/>
        <v>0</v>
      </c>
      <c r="J9" s="119">
        <f t="shared" si="6"/>
        <v>0</v>
      </c>
      <c r="K9" s="114"/>
      <c r="L9" s="114"/>
      <c r="M9" s="114"/>
      <c r="N9" s="114"/>
      <c r="O9" s="118"/>
    </row>
    <row r="10" spans="2:22" x14ac:dyDescent="0.15">
      <c r="B10" s="210"/>
      <c r="C10" s="90">
        <v>2030</v>
      </c>
      <c r="D10" s="119">
        <f t="shared" si="0"/>
        <v>0</v>
      </c>
      <c r="E10" s="119">
        <f t="shared" si="1"/>
        <v>0</v>
      </c>
      <c r="F10" s="119">
        <f t="shared" si="2"/>
        <v>0</v>
      </c>
      <c r="G10" s="119">
        <f t="shared" si="3"/>
        <v>0</v>
      </c>
      <c r="H10" s="119">
        <f t="shared" si="4"/>
        <v>0</v>
      </c>
      <c r="I10" s="119">
        <f t="shared" si="5"/>
        <v>0</v>
      </c>
      <c r="J10" s="119">
        <f t="shared" si="6"/>
        <v>0</v>
      </c>
      <c r="K10" s="114"/>
      <c r="L10" s="114"/>
      <c r="M10" s="114"/>
      <c r="N10" s="114"/>
      <c r="O10" s="118"/>
    </row>
    <row r="11" spans="2:22" x14ac:dyDescent="0.15">
      <c r="B11" s="210"/>
      <c r="C11" s="90">
        <v>2031</v>
      </c>
      <c r="D11" s="119">
        <f t="shared" si="0"/>
        <v>0</v>
      </c>
      <c r="E11" s="119">
        <f t="shared" si="1"/>
        <v>0</v>
      </c>
      <c r="F11" s="119">
        <f t="shared" si="2"/>
        <v>0</v>
      </c>
      <c r="G11" s="119">
        <f t="shared" si="3"/>
        <v>0</v>
      </c>
      <c r="H11" s="119">
        <f t="shared" si="4"/>
        <v>0</v>
      </c>
      <c r="I11" s="119">
        <f t="shared" si="5"/>
        <v>0</v>
      </c>
      <c r="J11" s="119">
        <f t="shared" si="6"/>
        <v>0</v>
      </c>
      <c r="K11" s="114"/>
      <c r="L11" s="114"/>
      <c r="M11" s="114"/>
      <c r="N11" s="114"/>
      <c r="O11" s="118"/>
    </row>
    <row r="12" spans="2:22" x14ac:dyDescent="0.15">
      <c r="B12" s="210"/>
      <c r="C12" s="90">
        <v>2032</v>
      </c>
      <c r="D12" s="119">
        <f t="shared" si="0"/>
        <v>0</v>
      </c>
      <c r="E12" s="119">
        <f t="shared" si="1"/>
        <v>0</v>
      </c>
      <c r="F12" s="119">
        <f t="shared" si="2"/>
        <v>0</v>
      </c>
      <c r="G12" s="119">
        <f t="shared" si="3"/>
        <v>0</v>
      </c>
      <c r="H12" s="119">
        <f t="shared" si="4"/>
        <v>0</v>
      </c>
      <c r="I12" s="119">
        <f t="shared" si="5"/>
        <v>0</v>
      </c>
      <c r="J12" s="119">
        <f t="shared" si="6"/>
        <v>0</v>
      </c>
      <c r="K12" s="114"/>
      <c r="L12" s="114"/>
      <c r="M12" s="114"/>
      <c r="N12" s="114"/>
      <c r="O12" s="118"/>
    </row>
    <row r="13" spans="2:22" x14ac:dyDescent="0.15">
      <c r="B13" s="210"/>
      <c r="C13" s="90">
        <v>2033</v>
      </c>
      <c r="D13" s="119">
        <f t="shared" si="0"/>
        <v>0</v>
      </c>
      <c r="E13" s="119">
        <f t="shared" si="1"/>
        <v>0</v>
      </c>
      <c r="F13" s="119">
        <f t="shared" si="2"/>
        <v>0</v>
      </c>
      <c r="G13" s="119">
        <f t="shared" si="3"/>
        <v>0</v>
      </c>
      <c r="H13" s="119">
        <f t="shared" si="4"/>
        <v>0</v>
      </c>
      <c r="I13" s="119">
        <f t="shared" si="5"/>
        <v>0</v>
      </c>
      <c r="J13" s="119">
        <f t="shared" si="6"/>
        <v>0</v>
      </c>
      <c r="K13" s="114"/>
      <c r="L13" s="114"/>
      <c r="M13" s="114"/>
      <c r="N13" s="114"/>
      <c r="O13" s="118"/>
    </row>
    <row r="14" spans="2:22" x14ac:dyDescent="0.15">
      <c r="B14" s="210"/>
      <c r="C14" s="90">
        <v>2034</v>
      </c>
      <c r="D14" s="119">
        <f t="shared" si="0"/>
        <v>0</v>
      </c>
      <c r="E14" s="119">
        <f t="shared" si="1"/>
        <v>0</v>
      </c>
      <c r="F14" s="119">
        <f t="shared" si="2"/>
        <v>0</v>
      </c>
      <c r="G14" s="119">
        <f t="shared" si="3"/>
        <v>0</v>
      </c>
      <c r="H14" s="119">
        <f t="shared" si="4"/>
        <v>0</v>
      </c>
      <c r="I14" s="119">
        <f t="shared" si="5"/>
        <v>0</v>
      </c>
      <c r="J14" s="119">
        <f t="shared" si="6"/>
        <v>0</v>
      </c>
      <c r="K14" s="114"/>
      <c r="L14" s="114"/>
      <c r="M14" s="114"/>
      <c r="N14" s="114"/>
      <c r="O14" s="118"/>
    </row>
    <row r="15" spans="2:22" x14ac:dyDescent="0.15">
      <c r="B15" s="210"/>
      <c r="C15" s="90">
        <v>2035</v>
      </c>
      <c r="D15" s="119">
        <f t="shared" si="0"/>
        <v>0</v>
      </c>
      <c r="E15" s="119">
        <f t="shared" si="1"/>
        <v>0</v>
      </c>
      <c r="F15" s="119">
        <f t="shared" si="2"/>
        <v>0</v>
      </c>
      <c r="G15" s="119">
        <f t="shared" si="3"/>
        <v>0</v>
      </c>
      <c r="H15" s="119">
        <f t="shared" si="4"/>
        <v>0</v>
      </c>
      <c r="I15" s="119">
        <f t="shared" si="5"/>
        <v>0</v>
      </c>
      <c r="J15" s="119">
        <f t="shared" si="6"/>
        <v>0</v>
      </c>
      <c r="K15" s="114"/>
      <c r="L15" s="114"/>
      <c r="M15" s="114"/>
      <c r="N15" s="114"/>
      <c r="O15" s="118"/>
    </row>
    <row r="16" spans="2:22" x14ac:dyDescent="0.15">
      <c r="B16" s="210"/>
      <c r="C16" s="90">
        <v>2036</v>
      </c>
      <c r="D16" s="119">
        <f t="shared" si="0"/>
        <v>0</v>
      </c>
      <c r="E16" s="119">
        <f t="shared" si="1"/>
        <v>0</v>
      </c>
      <c r="F16" s="119">
        <f t="shared" si="2"/>
        <v>0</v>
      </c>
      <c r="G16" s="119">
        <f t="shared" si="3"/>
        <v>0</v>
      </c>
      <c r="H16" s="119">
        <f t="shared" si="4"/>
        <v>0</v>
      </c>
      <c r="I16" s="119">
        <f t="shared" si="5"/>
        <v>0</v>
      </c>
      <c r="J16" s="119">
        <f t="shared" si="6"/>
        <v>0</v>
      </c>
      <c r="K16" s="114"/>
      <c r="L16" s="114"/>
      <c r="M16" s="114"/>
      <c r="N16" s="114"/>
      <c r="O16" s="118"/>
    </row>
    <row r="17" spans="2:15" x14ac:dyDescent="0.15">
      <c r="B17" s="210"/>
      <c r="C17" s="90">
        <v>2037</v>
      </c>
      <c r="D17" s="119">
        <f t="shared" si="0"/>
        <v>0</v>
      </c>
      <c r="E17" s="119">
        <f t="shared" si="1"/>
        <v>0</v>
      </c>
      <c r="F17" s="119">
        <f t="shared" si="2"/>
        <v>0</v>
      </c>
      <c r="G17" s="119">
        <f t="shared" si="3"/>
        <v>0</v>
      </c>
      <c r="H17" s="119">
        <f t="shared" si="4"/>
        <v>0</v>
      </c>
      <c r="I17" s="119">
        <f t="shared" si="5"/>
        <v>0</v>
      </c>
      <c r="J17" s="119">
        <f t="shared" si="6"/>
        <v>0</v>
      </c>
      <c r="K17" s="114"/>
      <c r="L17" s="114"/>
      <c r="M17" s="114"/>
      <c r="N17" s="114"/>
      <c r="O17" s="118"/>
    </row>
    <row r="18" spans="2:15" x14ac:dyDescent="0.15">
      <c r="B18" s="210"/>
      <c r="C18" s="90">
        <v>2038</v>
      </c>
      <c r="D18" s="119">
        <f t="shared" si="0"/>
        <v>0</v>
      </c>
      <c r="E18" s="119">
        <f t="shared" si="1"/>
        <v>0</v>
      </c>
      <c r="F18" s="119">
        <f t="shared" si="2"/>
        <v>0</v>
      </c>
      <c r="G18" s="119">
        <f t="shared" si="3"/>
        <v>0</v>
      </c>
      <c r="H18" s="119">
        <f t="shared" si="4"/>
        <v>0</v>
      </c>
      <c r="I18" s="119">
        <f t="shared" si="5"/>
        <v>0</v>
      </c>
      <c r="J18" s="119">
        <f t="shared" si="6"/>
        <v>0</v>
      </c>
      <c r="K18" s="114"/>
      <c r="L18" s="114"/>
      <c r="M18" s="114"/>
      <c r="N18" s="114"/>
      <c r="O18" s="118"/>
    </row>
    <row r="19" spans="2:15" x14ac:dyDescent="0.15">
      <c r="B19" s="210"/>
      <c r="C19" s="90">
        <v>2039</v>
      </c>
      <c r="D19" s="119">
        <f t="shared" si="0"/>
        <v>0</v>
      </c>
      <c r="E19" s="119">
        <f t="shared" si="1"/>
        <v>0</v>
      </c>
      <c r="F19" s="119">
        <f t="shared" si="2"/>
        <v>0</v>
      </c>
      <c r="G19" s="119">
        <f t="shared" si="3"/>
        <v>0</v>
      </c>
      <c r="H19" s="119">
        <f t="shared" si="4"/>
        <v>0</v>
      </c>
      <c r="I19" s="119">
        <f t="shared" si="5"/>
        <v>0</v>
      </c>
      <c r="J19" s="119">
        <f t="shared" si="6"/>
        <v>0</v>
      </c>
      <c r="K19" s="114"/>
      <c r="L19" s="114"/>
      <c r="M19" s="114"/>
      <c r="N19" s="114"/>
      <c r="O19" s="118"/>
    </row>
    <row r="20" spans="2:15" x14ac:dyDescent="0.15">
      <c r="B20" s="210"/>
      <c r="C20" s="90">
        <v>2040</v>
      </c>
      <c r="D20" s="119">
        <f t="shared" si="0"/>
        <v>0</v>
      </c>
      <c r="E20" s="119">
        <f t="shared" si="1"/>
        <v>0</v>
      </c>
      <c r="F20" s="119">
        <f t="shared" si="2"/>
        <v>0</v>
      </c>
      <c r="G20" s="119">
        <f t="shared" si="3"/>
        <v>0</v>
      </c>
      <c r="H20" s="119">
        <f t="shared" si="4"/>
        <v>0</v>
      </c>
      <c r="I20" s="119">
        <f t="shared" si="5"/>
        <v>0</v>
      </c>
      <c r="J20" s="119">
        <f t="shared" si="6"/>
        <v>0</v>
      </c>
      <c r="K20" s="114"/>
      <c r="L20" s="114"/>
      <c r="M20" s="114"/>
      <c r="N20" s="114"/>
      <c r="O20" s="118"/>
    </row>
    <row r="21" spans="2:15" x14ac:dyDescent="0.15">
      <c r="B21" s="210"/>
      <c r="C21" s="90">
        <v>2041</v>
      </c>
      <c r="D21" s="119">
        <f t="shared" si="0"/>
        <v>0</v>
      </c>
      <c r="E21" s="119">
        <f t="shared" si="1"/>
        <v>0</v>
      </c>
      <c r="F21" s="119">
        <f t="shared" si="2"/>
        <v>0</v>
      </c>
      <c r="G21" s="119">
        <f t="shared" si="3"/>
        <v>0</v>
      </c>
      <c r="H21" s="119">
        <f t="shared" si="4"/>
        <v>0</v>
      </c>
      <c r="I21" s="119">
        <f t="shared" si="5"/>
        <v>0</v>
      </c>
      <c r="J21" s="119">
        <f t="shared" si="6"/>
        <v>0</v>
      </c>
      <c r="K21" s="114"/>
      <c r="L21" s="114"/>
      <c r="M21" s="114"/>
      <c r="N21" s="114"/>
      <c r="O21" s="118"/>
    </row>
    <row r="22" spans="2:15" x14ac:dyDescent="0.15">
      <c r="B22" s="210"/>
      <c r="C22" s="90">
        <v>2042</v>
      </c>
      <c r="D22" s="119">
        <f t="shared" si="0"/>
        <v>0</v>
      </c>
      <c r="E22" s="119">
        <f t="shared" si="1"/>
        <v>0</v>
      </c>
      <c r="F22" s="119">
        <f t="shared" si="2"/>
        <v>0</v>
      </c>
      <c r="G22" s="119">
        <f t="shared" si="3"/>
        <v>0</v>
      </c>
      <c r="H22" s="119">
        <f t="shared" si="4"/>
        <v>0</v>
      </c>
      <c r="I22" s="119">
        <f t="shared" si="5"/>
        <v>0</v>
      </c>
      <c r="J22" s="119">
        <f t="shared" si="6"/>
        <v>0</v>
      </c>
      <c r="K22" s="114"/>
      <c r="L22" s="114"/>
      <c r="M22" s="114"/>
      <c r="N22" s="114"/>
      <c r="O22" s="118"/>
    </row>
    <row r="23" spans="2:15" x14ac:dyDescent="0.15">
      <c r="B23" s="210"/>
      <c r="C23" s="90">
        <v>2043</v>
      </c>
      <c r="D23" s="119">
        <f t="shared" si="0"/>
        <v>0</v>
      </c>
      <c r="E23" s="119">
        <f t="shared" si="1"/>
        <v>0</v>
      </c>
      <c r="F23" s="119">
        <f t="shared" si="2"/>
        <v>0</v>
      </c>
      <c r="G23" s="119">
        <f t="shared" si="3"/>
        <v>0</v>
      </c>
      <c r="H23" s="119">
        <f t="shared" si="4"/>
        <v>0</v>
      </c>
      <c r="I23" s="119">
        <f t="shared" si="5"/>
        <v>0</v>
      </c>
      <c r="J23" s="119">
        <f t="shared" si="6"/>
        <v>0</v>
      </c>
      <c r="K23" s="114"/>
      <c r="L23" s="114"/>
      <c r="M23" s="114"/>
      <c r="N23" s="114"/>
      <c r="O23" s="118"/>
    </row>
    <row r="24" spans="2:15" x14ac:dyDescent="0.15">
      <c r="B24" s="210"/>
      <c r="C24" s="90">
        <v>2044</v>
      </c>
      <c r="D24" s="119">
        <f t="shared" si="0"/>
        <v>0</v>
      </c>
      <c r="E24" s="119">
        <f t="shared" si="1"/>
        <v>0</v>
      </c>
      <c r="F24" s="119">
        <f t="shared" si="2"/>
        <v>0</v>
      </c>
      <c r="G24" s="119">
        <f t="shared" si="3"/>
        <v>0</v>
      </c>
      <c r="H24" s="119">
        <f t="shared" si="4"/>
        <v>0</v>
      </c>
      <c r="I24" s="119">
        <f t="shared" si="5"/>
        <v>0</v>
      </c>
      <c r="J24" s="119">
        <f t="shared" si="6"/>
        <v>0</v>
      </c>
      <c r="K24" s="114"/>
      <c r="L24" s="114"/>
      <c r="M24" s="114"/>
      <c r="N24" s="114"/>
      <c r="O24" s="118"/>
    </row>
    <row r="25" spans="2:15" x14ac:dyDescent="0.15">
      <c r="B25" s="210"/>
      <c r="C25" s="90">
        <v>2045</v>
      </c>
      <c r="D25" s="119">
        <f t="shared" si="0"/>
        <v>0</v>
      </c>
      <c r="E25" s="119">
        <f t="shared" si="1"/>
        <v>0</v>
      </c>
      <c r="F25" s="119">
        <f t="shared" si="2"/>
        <v>0</v>
      </c>
      <c r="G25" s="119">
        <f t="shared" si="3"/>
        <v>0</v>
      </c>
      <c r="H25" s="119">
        <f t="shared" si="4"/>
        <v>0</v>
      </c>
      <c r="I25" s="119">
        <f t="shared" si="5"/>
        <v>0</v>
      </c>
      <c r="J25" s="119">
        <f t="shared" si="6"/>
        <v>0</v>
      </c>
      <c r="K25" s="114"/>
      <c r="L25" s="114"/>
      <c r="M25" s="114"/>
      <c r="N25" s="114"/>
      <c r="O25" s="118"/>
    </row>
    <row r="26" spans="2:15" x14ac:dyDescent="0.15">
      <c r="B26" s="210"/>
      <c r="C26" s="90">
        <v>2046</v>
      </c>
      <c r="D26" s="119">
        <f t="shared" si="0"/>
        <v>0</v>
      </c>
      <c r="E26" s="119">
        <f t="shared" si="1"/>
        <v>0</v>
      </c>
      <c r="F26" s="119">
        <f t="shared" si="2"/>
        <v>0</v>
      </c>
      <c r="G26" s="119">
        <f t="shared" si="3"/>
        <v>0</v>
      </c>
      <c r="H26" s="119">
        <f t="shared" si="4"/>
        <v>0</v>
      </c>
      <c r="I26" s="119">
        <f t="shared" si="5"/>
        <v>0</v>
      </c>
      <c r="J26" s="119">
        <f t="shared" si="6"/>
        <v>0</v>
      </c>
      <c r="K26" s="114"/>
      <c r="L26" s="114"/>
      <c r="M26" s="114"/>
      <c r="N26" s="114"/>
      <c r="O26" s="118"/>
    </row>
    <row r="27" spans="2:15" x14ac:dyDescent="0.15">
      <c r="B27" s="210"/>
      <c r="C27" s="90">
        <v>2047</v>
      </c>
      <c r="D27" s="119">
        <f t="shared" si="0"/>
        <v>0</v>
      </c>
      <c r="E27" s="119">
        <f t="shared" si="1"/>
        <v>0</v>
      </c>
      <c r="F27" s="119">
        <f t="shared" si="2"/>
        <v>0</v>
      </c>
      <c r="G27" s="119">
        <f t="shared" si="3"/>
        <v>0</v>
      </c>
      <c r="H27" s="119">
        <f t="shared" si="4"/>
        <v>0</v>
      </c>
      <c r="I27" s="119">
        <f t="shared" si="5"/>
        <v>0</v>
      </c>
      <c r="J27" s="119">
        <f t="shared" si="6"/>
        <v>0</v>
      </c>
      <c r="K27" s="114"/>
      <c r="L27" s="114"/>
      <c r="M27" s="114"/>
      <c r="N27" s="114"/>
      <c r="O27" s="118"/>
    </row>
    <row r="28" spans="2:15" x14ac:dyDescent="0.15">
      <c r="B28" s="210"/>
      <c r="C28" s="90">
        <v>2048</v>
      </c>
      <c r="D28" s="119">
        <f t="shared" si="0"/>
        <v>0</v>
      </c>
      <c r="E28" s="119">
        <f t="shared" si="1"/>
        <v>0</v>
      </c>
      <c r="F28" s="119">
        <f t="shared" si="2"/>
        <v>0</v>
      </c>
      <c r="G28" s="119">
        <f t="shared" si="3"/>
        <v>0</v>
      </c>
      <c r="H28" s="119">
        <f t="shared" si="4"/>
        <v>0</v>
      </c>
      <c r="I28" s="119">
        <f t="shared" si="5"/>
        <v>0</v>
      </c>
      <c r="J28" s="119">
        <f t="shared" si="6"/>
        <v>0</v>
      </c>
      <c r="K28" s="114"/>
      <c r="L28" s="114"/>
      <c r="M28" s="114"/>
      <c r="N28" s="114"/>
      <c r="O28" s="118"/>
    </row>
    <row r="29" spans="2:15" x14ac:dyDescent="0.15">
      <c r="B29" s="210"/>
      <c r="C29" s="90">
        <v>2049</v>
      </c>
      <c r="D29" s="119">
        <f t="shared" si="0"/>
        <v>0</v>
      </c>
      <c r="E29" s="119">
        <f t="shared" si="1"/>
        <v>0</v>
      </c>
      <c r="F29" s="119">
        <f t="shared" si="2"/>
        <v>0</v>
      </c>
      <c r="G29" s="119">
        <f t="shared" si="3"/>
        <v>0</v>
      </c>
      <c r="H29" s="119">
        <f t="shared" si="4"/>
        <v>0</v>
      </c>
      <c r="I29" s="119">
        <f t="shared" si="5"/>
        <v>0</v>
      </c>
      <c r="J29" s="119">
        <f t="shared" si="6"/>
        <v>0</v>
      </c>
      <c r="K29" s="114"/>
      <c r="L29" s="114"/>
      <c r="M29" s="114"/>
      <c r="N29" s="114"/>
      <c r="O29" s="118"/>
    </row>
    <row r="30" spans="2:15" x14ac:dyDescent="0.15">
      <c r="B30" s="210"/>
      <c r="C30" s="90">
        <v>2050</v>
      </c>
      <c r="D30" s="119">
        <f t="shared" si="0"/>
        <v>0</v>
      </c>
      <c r="E30" s="119">
        <f t="shared" si="1"/>
        <v>0</v>
      </c>
      <c r="F30" s="119">
        <f t="shared" si="2"/>
        <v>0</v>
      </c>
      <c r="G30" s="119">
        <f t="shared" si="3"/>
        <v>0</v>
      </c>
      <c r="H30" s="119">
        <f t="shared" si="4"/>
        <v>0</v>
      </c>
      <c r="I30" s="119">
        <f t="shared" si="5"/>
        <v>0</v>
      </c>
      <c r="J30" s="119">
        <f t="shared" si="6"/>
        <v>0</v>
      </c>
      <c r="K30" s="114"/>
      <c r="L30" s="114"/>
      <c r="M30" s="114"/>
      <c r="N30" s="114"/>
      <c r="O30" s="118"/>
    </row>
    <row r="31" spans="2:15" x14ac:dyDescent="0.15">
      <c r="B31" s="210"/>
      <c r="C31" s="90">
        <v>2051</v>
      </c>
      <c r="D31" s="119">
        <f t="shared" si="0"/>
        <v>0</v>
      </c>
      <c r="E31" s="119">
        <f t="shared" si="1"/>
        <v>0</v>
      </c>
      <c r="F31" s="119">
        <f t="shared" si="2"/>
        <v>0</v>
      </c>
      <c r="G31" s="119">
        <f t="shared" si="3"/>
        <v>0</v>
      </c>
      <c r="H31" s="119">
        <f t="shared" si="4"/>
        <v>0</v>
      </c>
      <c r="I31" s="119">
        <f t="shared" si="5"/>
        <v>0</v>
      </c>
      <c r="J31" s="119">
        <f t="shared" si="6"/>
        <v>0</v>
      </c>
      <c r="K31" s="114"/>
      <c r="L31" s="114"/>
      <c r="M31" s="114"/>
      <c r="N31" s="114"/>
      <c r="O31" s="118"/>
    </row>
    <row r="32" spans="2:15" x14ac:dyDescent="0.15">
      <c r="B32" s="210"/>
      <c r="C32" s="90">
        <v>2052</v>
      </c>
      <c r="D32" s="119">
        <f t="shared" si="0"/>
        <v>0</v>
      </c>
      <c r="E32" s="119">
        <f t="shared" si="1"/>
        <v>0</v>
      </c>
      <c r="F32" s="119">
        <f t="shared" si="2"/>
        <v>0</v>
      </c>
      <c r="G32" s="119">
        <f t="shared" si="3"/>
        <v>0</v>
      </c>
      <c r="H32" s="119">
        <f t="shared" si="4"/>
        <v>0</v>
      </c>
      <c r="I32" s="119">
        <f t="shared" si="5"/>
        <v>0</v>
      </c>
      <c r="J32" s="119">
        <f t="shared" si="6"/>
        <v>0</v>
      </c>
      <c r="K32" s="114"/>
      <c r="L32" s="114"/>
      <c r="M32" s="114"/>
      <c r="N32" s="114"/>
      <c r="O32" s="118"/>
    </row>
    <row r="33" spans="2:15" x14ac:dyDescent="0.15">
      <c r="B33" s="210"/>
      <c r="C33" s="90">
        <v>2053</v>
      </c>
      <c r="D33" s="119">
        <f t="shared" si="0"/>
        <v>0</v>
      </c>
      <c r="E33" s="119">
        <f t="shared" si="1"/>
        <v>0</v>
      </c>
      <c r="F33" s="119">
        <f t="shared" si="2"/>
        <v>0</v>
      </c>
      <c r="G33" s="119">
        <f t="shared" si="3"/>
        <v>0</v>
      </c>
      <c r="H33" s="119">
        <f t="shared" si="4"/>
        <v>0</v>
      </c>
      <c r="I33" s="119">
        <f t="shared" si="5"/>
        <v>0</v>
      </c>
      <c r="J33" s="119">
        <f t="shared" si="6"/>
        <v>0</v>
      </c>
      <c r="K33" s="114"/>
      <c r="L33" s="114"/>
      <c r="M33" s="114"/>
      <c r="N33" s="114"/>
      <c r="O33" s="118"/>
    </row>
    <row r="34" spans="2:15" x14ac:dyDescent="0.15">
      <c r="B34" s="210"/>
      <c r="C34" s="90">
        <v>2054</v>
      </c>
      <c r="D34" s="119">
        <f t="shared" si="0"/>
        <v>0</v>
      </c>
      <c r="E34" s="119">
        <f t="shared" si="1"/>
        <v>0</v>
      </c>
      <c r="F34" s="119">
        <f t="shared" si="2"/>
        <v>0</v>
      </c>
      <c r="G34" s="119">
        <f t="shared" si="3"/>
        <v>0</v>
      </c>
      <c r="H34" s="119">
        <f t="shared" si="4"/>
        <v>0</v>
      </c>
      <c r="I34" s="119">
        <f t="shared" si="5"/>
        <v>0</v>
      </c>
      <c r="J34" s="119">
        <f t="shared" si="6"/>
        <v>0</v>
      </c>
      <c r="K34" s="114"/>
      <c r="L34" s="114"/>
      <c r="M34" s="114"/>
      <c r="N34" s="114"/>
      <c r="O34" s="118"/>
    </row>
  </sheetData>
  <mergeCells count="1">
    <mergeCell ref="B5:B34"/>
  </mergeCells>
  <phoneticPr fontId="22"/>
  <pageMargins left="0.70866141732283472" right="0.70866141732283472" top="0.74803149606299213" bottom="0.74803149606299213" header="0.31496062992125984" footer="0.31496062992125984"/>
  <pageSetup paperSize="9" scale="31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43B72-8860-4050-8CE3-C5EBE653D663}">
  <sheetPr>
    <tabColor theme="3" tint="0.39997558519241921"/>
  </sheetPr>
  <dimension ref="B1:AB35"/>
  <sheetViews>
    <sheetView showGridLines="0" view="pageBreakPreview" zoomScale="70" zoomScaleNormal="100" zoomScaleSheetLayoutView="70" workbookViewId="0"/>
  </sheetViews>
  <sheetFormatPr defaultColWidth="9" defaultRowHeight="14.25" x14ac:dyDescent="0.15"/>
  <cols>
    <col min="1" max="1" width="3.375" style="41" customWidth="1"/>
    <col min="2" max="4" width="11.125" style="41" customWidth="1"/>
    <col min="5" max="5" width="3.375" style="41" customWidth="1"/>
    <col min="6" max="9" width="11.125" style="41" customWidth="1"/>
    <col min="10" max="10" width="3.375" style="41" customWidth="1"/>
    <col min="11" max="12" width="9" style="41" customWidth="1"/>
    <col min="13" max="13" width="3.375" style="41" customWidth="1"/>
    <col min="14" max="17" width="11.125" style="41" customWidth="1"/>
    <col min="18" max="18" width="3.375" style="41" customWidth="1"/>
    <col min="19" max="20" width="9" style="41" customWidth="1"/>
    <col min="21" max="21" width="3.625" style="41" customWidth="1"/>
    <col min="22" max="25" width="11.125" style="41" customWidth="1"/>
    <col min="26" max="26" width="3.375" style="41" customWidth="1"/>
    <col min="27" max="28" width="9" style="41"/>
    <col min="29" max="29" width="3.5" style="41" customWidth="1"/>
    <col min="30" max="16384" width="9" style="41"/>
  </cols>
  <sheetData>
    <row r="1" spans="2:28" s="1" customFormat="1" ht="18" customHeight="1" x14ac:dyDescent="0.15"/>
    <row r="2" spans="2:28" s="38" customFormat="1" ht="36" customHeight="1" x14ac:dyDescent="0.15">
      <c r="B2" s="37"/>
      <c r="C2" s="213" t="s">
        <v>141</v>
      </c>
      <c r="D2" s="214"/>
      <c r="F2" s="37"/>
      <c r="G2" s="215" t="s">
        <v>557</v>
      </c>
      <c r="H2" s="216"/>
      <c r="I2" s="216"/>
      <c r="N2" s="37"/>
      <c r="O2" s="215" t="s">
        <v>342</v>
      </c>
      <c r="P2" s="216"/>
      <c r="Q2" s="216"/>
      <c r="V2" s="37"/>
      <c r="W2" s="211" t="s">
        <v>343</v>
      </c>
      <c r="X2" s="212"/>
      <c r="Y2" s="212"/>
    </row>
    <row r="3" spans="2:28" ht="18.600000000000001" customHeight="1" x14ac:dyDescent="0.15">
      <c r="B3" s="76" t="s">
        <v>83</v>
      </c>
      <c r="C3" s="100" t="s">
        <v>492</v>
      </c>
      <c r="D3" s="102" t="s">
        <v>182</v>
      </c>
      <c r="F3" s="76" t="s">
        <v>83</v>
      </c>
      <c r="G3" s="100" t="s">
        <v>492</v>
      </c>
      <c r="H3" s="102" t="s">
        <v>556</v>
      </c>
      <c r="I3" s="102" t="s">
        <v>183</v>
      </c>
      <c r="K3" s="102" t="s">
        <v>184</v>
      </c>
      <c r="L3" s="102" t="s">
        <v>185</v>
      </c>
      <c r="N3" s="76" t="s">
        <v>83</v>
      </c>
      <c r="O3" s="100" t="s">
        <v>492</v>
      </c>
      <c r="P3" s="102" t="s">
        <v>556</v>
      </c>
      <c r="Q3" s="102" t="s">
        <v>183</v>
      </c>
      <c r="S3" s="102" t="s">
        <v>184</v>
      </c>
      <c r="T3" s="102" t="s">
        <v>185</v>
      </c>
      <c r="V3" s="76" t="s">
        <v>83</v>
      </c>
      <c r="W3" s="100" t="s">
        <v>492</v>
      </c>
      <c r="X3" s="102" t="s">
        <v>556</v>
      </c>
      <c r="Y3" s="102" t="s">
        <v>183</v>
      </c>
      <c r="AA3" s="102" t="s">
        <v>184</v>
      </c>
      <c r="AB3" s="102" t="s">
        <v>185</v>
      </c>
    </row>
    <row r="4" spans="2:28" ht="144" customHeight="1" x14ac:dyDescent="0.15">
      <c r="B4" s="76" t="s">
        <v>84</v>
      </c>
      <c r="C4" s="101" t="s">
        <v>493</v>
      </c>
      <c r="D4" s="77" t="s">
        <v>553</v>
      </c>
      <c r="F4" s="76" t="s">
        <v>84</v>
      </c>
      <c r="G4" s="101" t="s">
        <v>493</v>
      </c>
      <c r="H4" s="77" t="s">
        <v>555</v>
      </c>
      <c r="I4" s="77" t="s">
        <v>179</v>
      </c>
      <c r="K4" s="77" t="s">
        <v>180</v>
      </c>
      <c r="L4" s="77" t="s">
        <v>181</v>
      </c>
      <c r="N4" s="76" t="s">
        <v>84</v>
      </c>
      <c r="O4" s="101" t="s">
        <v>493</v>
      </c>
      <c r="P4" s="77" t="s">
        <v>553</v>
      </c>
      <c r="Q4" s="77" t="s">
        <v>179</v>
      </c>
      <c r="S4" s="77" t="s">
        <v>180</v>
      </c>
      <c r="T4" s="77" t="s">
        <v>181</v>
      </c>
      <c r="V4" s="76" t="s">
        <v>84</v>
      </c>
      <c r="W4" s="101" t="s">
        <v>493</v>
      </c>
      <c r="X4" s="77" t="s">
        <v>553</v>
      </c>
      <c r="Y4" s="77" t="s">
        <v>179</v>
      </c>
      <c r="AA4" s="77" t="s">
        <v>180</v>
      </c>
      <c r="AB4" s="77" t="s">
        <v>181</v>
      </c>
    </row>
    <row r="5" spans="2:28" ht="28.5" x14ac:dyDescent="0.15">
      <c r="B5" s="76" t="s">
        <v>112</v>
      </c>
      <c r="C5" s="101" t="s">
        <v>113</v>
      </c>
      <c r="D5" s="103" t="s">
        <v>490</v>
      </c>
      <c r="F5" s="76" t="s">
        <v>112</v>
      </c>
      <c r="G5" s="101" t="s">
        <v>113</v>
      </c>
      <c r="H5" s="103" t="s">
        <v>490</v>
      </c>
      <c r="I5" s="103" t="s">
        <v>118</v>
      </c>
      <c r="K5" s="103" t="s">
        <v>554</v>
      </c>
      <c r="L5" s="103" t="s">
        <v>370</v>
      </c>
      <c r="N5" s="76" t="s">
        <v>112</v>
      </c>
      <c r="O5" s="101" t="s">
        <v>113</v>
      </c>
      <c r="P5" s="103" t="s">
        <v>490</v>
      </c>
      <c r="Q5" s="103" t="s">
        <v>118</v>
      </c>
      <c r="S5" s="103" t="s">
        <v>554</v>
      </c>
      <c r="T5" s="103" t="s">
        <v>370</v>
      </c>
      <c r="V5" s="76" t="s">
        <v>112</v>
      </c>
      <c r="W5" s="101" t="s">
        <v>113</v>
      </c>
      <c r="X5" s="103" t="s">
        <v>490</v>
      </c>
      <c r="Y5" s="103" t="s">
        <v>118</v>
      </c>
      <c r="AA5" s="103" t="s">
        <v>554</v>
      </c>
      <c r="AB5" s="103" t="s">
        <v>370</v>
      </c>
    </row>
    <row r="6" spans="2:28" ht="13.35" customHeight="1" x14ac:dyDescent="0.15">
      <c r="B6" s="210" t="s">
        <v>224</v>
      </c>
      <c r="C6" s="90">
        <v>2025</v>
      </c>
      <c r="D6" s="89">
        <f t="shared" ref="D6:D35" si="0">H6+P6+X6</f>
        <v>0</v>
      </c>
      <c r="F6" s="210" t="s">
        <v>224</v>
      </c>
      <c r="G6" s="90">
        <v>2025</v>
      </c>
      <c r="H6" s="89">
        <f>I6*K$6*L$6</f>
        <v>0</v>
      </c>
      <c r="I6" s="51"/>
      <c r="K6" s="83">
        <f>'PMS(calc_process)'!H48</f>
        <v>4.2999999999999997E-2</v>
      </c>
      <c r="L6" s="106">
        <f>'PMS(calc_process)'!H51</f>
        <v>74.099999999999994</v>
      </c>
      <c r="N6" s="210" t="s">
        <v>224</v>
      </c>
      <c r="O6" s="90">
        <v>2025</v>
      </c>
      <c r="P6" s="89">
        <f>Q6*S$6*T$6</f>
        <v>0</v>
      </c>
      <c r="Q6" s="51"/>
      <c r="S6" s="83">
        <f>'PMS(calc_process)'!H49</f>
        <v>4.4299999999999999E-2</v>
      </c>
      <c r="T6" s="106">
        <f>'PMS(calc_process)'!H52</f>
        <v>69.3</v>
      </c>
      <c r="V6" s="210" t="s">
        <v>224</v>
      </c>
      <c r="W6" s="90">
        <v>2025</v>
      </c>
      <c r="X6" s="89">
        <f>Y6*AA$6*AB$6</f>
        <v>0</v>
      </c>
      <c r="Y6" s="51"/>
      <c r="AA6" s="83">
        <f>'PMS(calc_process)'!H50</f>
        <v>4.2299999999999997E-2</v>
      </c>
      <c r="AB6" s="106">
        <f>'PMS(calc_process)'!H53</f>
        <v>73.3</v>
      </c>
    </row>
    <row r="7" spans="2:28" x14ac:dyDescent="0.15">
      <c r="B7" s="210"/>
      <c r="C7" s="90">
        <v>2026</v>
      </c>
      <c r="D7" s="89">
        <f t="shared" si="0"/>
        <v>0</v>
      </c>
      <c r="F7" s="210"/>
      <c r="G7" s="90">
        <v>2026</v>
      </c>
      <c r="H7" s="89">
        <f t="shared" ref="H7:H35" si="1">I7*K$6*L$6</f>
        <v>0</v>
      </c>
      <c r="I7" s="51"/>
      <c r="N7" s="210"/>
      <c r="O7" s="90">
        <v>2026</v>
      </c>
      <c r="P7" s="89">
        <f t="shared" ref="P7:P35" si="2">Q7*S$6*T$6</f>
        <v>0</v>
      </c>
      <c r="Q7" s="51"/>
      <c r="V7" s="210"/>
      <c r="W7" s="90">
        <v>2026</v>
      </c>
      <c r="X7" s="89">
        <f t="shared" ref="X7:X35" si="3">Y7*AA$6*AB$6</f>
        <v>0</v>
      </c>
      <c r="Y7" s="51"/>
    </row>
    <row r="8" spans="2:28" x14ac:dyDescent="0.15">
      <c r="B8" s="210"/>
      <c r="C8" s="90">
        <v>2027</v>
      </c>
      <c r="D8" s="89">
        <f t="shared" si="0"/>
        <v>0</v>
      </c>
      <c r="F8" s="210"/>
      <c r="G8" s="90">
        <v>2027</v>
      </c>
      <c r="H8" s="89">
        <f t="shared" si="1"/>
        <v>0</v>
      </c>
      <c r="I8" s="51"/>
      <c r="N8" s="210"/>
      <c r="O8" s="90">
        <v>2027</v>
      </c>
      <c r="P8" s="89">
        <f t="shared" si="2"/>
        <v>0</v>
      </c>
      <c r="Q8" s="51"/>
      <c r="V8" s="210"/>
      <c r="W8" s="90">
        <v>2027</v>
      </c>
      <c r="X8" s="89">
        <f t="shared" si="3"/>
        <v>0</v>
      </c>
      <c r="Y8" s="51"/>
    </row>
    <row r="9" spans="2:28" x14ac:dyDescent="0.15">
      <c r="B9" s="210"/>
      <c r="C9" s="90">
        <v>2028</v>
      </c>
      <c r="D9" s="89">
        <f t="shared" si="0"/>
        <v>0</v>
      </c>
      <c r="F9" s="210"/>
      <c r="G9" s="90">
        <v>2028</v>
      </c>
      <c r="H9" s="89">
        <f t="shared" si="1"/>
        <v>0</v>
      </c>
      <c r="I9" s="51"/>
      <c r="N9" s="210"/>
      <c r="O9" s="90">
        <v>2028</v>
      </c>
      <c r="P9" s="89">
        <f t="shared" si="2"/>
        <v>0</v>
      </c>
      <c r="Q9" s="51"/>
      <c r="V9" s="210"/>
      <c r="W9" s="90">
        <v>2028</v>
      </c>
      <c r="X9" s="89">
        <f t="shared" si="3"/>
        <v>0</v>
      </c>
      <c r="Y9" s="51"/>
    </row>
    <row r="10" spans="2:28" x14ac:dyDescent="0.15">
      <c r="B10" s="210"/>
      <c r="C10" s="90">
        <v>2029</v>
      </c>
      <c r="D10" s="89">
        <f t="shared" si="0"/>
        <v>0</v>
      </c>
      <c r="F10" s="210"/>
      <c r="G10" s="90">
        <v>2029</v>
      </c>
      <c r="H10" s="89">
        <f t="shared" si="1"/>
        <v>0</v>
      </c>
      <c r="I10" s="51"/>
      <c r="N10" s="210"/>
      <c r="O10" s="90">
        <v>2029</v>
      </c>
      <c r="P10" s="89">
        <f t="shared" si="2"/>
        <v>0</v>
      </c>
      <c r="Q10" s="51"/>
      <c r="V10" s="210"/>
      <c r="W10" s="90">
        <v>2029</v>
      </c>
      <c r="X10" s="89">
        <f t="shared" si="3"/>
        <v>0</v>
      </c>
      <c r="Y10" s="51"/>
    </row>
    <row r="11" spans="2:28" x14ac:dyDescent="0.15">
      <c r="B11" s="210"/>
      <c r="C11" s="90">
        <v>2030</v>
      </c>
      <c r="D11" s="89">
        <f t="shared" si="0"/>
        <v>0</v>
      </c>
      <c r="F11" s="210"/>
      <c r="G11" s="90">
        <v>2030</v>
      </c>
      <c r="H11" s="89">
        <f t="shared" si="1"/>
        <v>0</v>
      </c>
      <c r="I11" s="51"/>
      <c r="N11" s="210"/>
      <c r="O11" s="90">
        <v>2030</v>
      </c>
      <c r="P11" s="89">
        <f t="shared" si="2"/>
        <v>0</v>
      </c>
      <c r="Q11" s="51"/>
      <c r="V11" s="210"/>
      <c r="W11" s="90">
        <v>2030</v>
      </c>
      <c r="X11" s="89">
        <f t="shared" si="3"/>
        <v>0</v>
      </c>
      <c r="Y11" s="51"/>
    </row>
    <row r="12" spans="2:28" x14ac:dyDescent="0.15">
      <c r="B12" s="210"/>
      <c r="C12" s="90">
        <v>2031</v>
      </c>
      <c r="D12" s="89">
        <f t="shared" si="0"/>
        <v>0</v>
      </c>
      <c r="F12" s="210"/>
      <c r="G12" s="90">
        <v>2031</v>
      </c>
      <c r="H12" s="89">
        <f t="shared" si="1"/>
        <v>0</v>
      </c>
      <c r="I12" s="51"/>
      <c r="N12" s="210"/>
      <c r="O12" s="90">
        <v>2031</v>
      </c>
      <c r="P12" s="89">
        <f t="shared" si="2"/>
        <v>0</v>
      </c>
      <c r="Q12" s="51"/>
      <c r="V12" s="210"/>
      <c r="W12" s="90">
        <v>2031</v>
      </c>
      <c r="X12" s="89">
        <f t="shared" si="3"/>
        <v>0</v>
      </c>
      <c r="Y12" s="51"/>
    </row>
    <row r="13" spans="2:28" x14ac:dyDescent="0.15">
      <c r="B13" s="210"/>
      <c r="C13" s="90">
        <v>2032</v>
      </c>
      <c r="D13" s="89">
        <f t="shared" si="0"/>
        <v>0</v>
      </c>
      <c r="F13" s="210"/>
      <c r="G13" s="90">
        <v>2032</v>
      </c>
      <c r="H13" s="89">
        <f t="shared" si="1"/>
        <v>0</v>
      </c>
      <c r="I13" s="51"/>
      <c r="N13" s="210"/>
      <c r="O13" s="90">
        <v>2032</v>
      </c>
      <c r="P13" s="89">
        <f t="shared" si="2"/>
        <v>0</v>
      </c>
      <c r="Q13" s="51"/>
      <c r="V13" s="210"/>
      <c r="W13" s="90">
        <v>2032</v>
      </c>
      <c r="X13" s="89">
        <f t="shared" si="3"/>
        <v>0</v>
      </c>
      <c r="Y13" s="51"/>
    </row>
    <row r="14" spans="2:28" x14ac:dyDescent="0.15">
      <c r="B14" s="210"/>
      <c r="C14" s="90">
        <v>2033</v>
      </c>
      <c r="D14" s="89">
        <f t="shared" si="0"/>
        <v>0</v>
      </c>
      <c r="F14" s="210"/>
      <c r="G14" s="90">
        <v>2033</v>
      </c>
      <c r="H14" s="89">
        <f t="shared" si="1"/>
        <v>0</v>
      </c>
      <c r="I14" s="51"/>
      <c r="N14" s="210"/>
      <c r="O14" s="90">
        <v>2033</v>
      </c>
      <c r="P14" s="89">
        <f t="shared" si="2"/>
        <v>0</v>
      </c>
      <c r="Q14" s="51"/>
      <c r="V14" s="210"/>
      <c r="W14" s="90">
        <v>2033</v>
      </c>
      <c r="X14" s="89">
        <f t="shared" si="3"/>
        <v>0</v>
      </c>
      <c r="Y14" s="51"/>
    </row>
    <row r="15" spans="2:28" x14ac:dyDescent="0.15">
      <c r="B15" s="210"/>
      <c r="C15" s="90">
        <v>2034</v>
      </c>
      <c r="D15" s="89">
        <f t="shared" si="0"/>
        <v>0</v>
      </c>
      <c r="F15" s="210"/>
      <c r="G15" s="90">
        <v>2034</v>
      </c>
      <c r="H15" s="89">
        <f t="shared" si="1"/>
        <v>0</v>
      </c>
      <c r="I15" s="51"/>
      <c r="N15" s="210"/>
      <c r="O15" s="90">
        <v>2034</v>
      </c>
      <c r="P15" s="89">
        <f t="shared" si="2"/>
        <v>0</v>
      </c>
      <c r="Q15" s="51"/>
      <c r="V15" s="210"/>
      <c r="W15" s="90">
        <v>2034</v>
      </c>
      <c r="X15" s="89">
        <f t="shared" si="3"/>
        <v>0</v>
      </c>
      <c r="Y15" s="51"/>
    </row>
    <row r="16" spans="2:28" x14ac:dyDescent="0.15">
      <c r="B16" s="210"/>
      <c r="C16" s="90">
        <v>2035</v>
      </c>
      <c r="D16" s="89">
        <f t="shared" si="0"/>
        <v>0</v>
      </c>
      <c r="F16" s="210"/>
      <c r="G16" s="90">
        <v>2035</v>
      </c>
      <c r="H16" s="89">
        <f t="shared" si="1"/>
        <v>0</v>
      </c>
      <c r="I16" s="51"/>
      <c r="N16" s="210"/>
      <c r="O16" s="90">
        <v>2035</v>
      </c>
      <c r="P16" s="89">
        <f t="shared" si="2"/>
        <v>0</v>
      </c>
      <c r="Q16" s="51"/>
      <c r="V16" s="210"/>
      <c r="W16" s="90">
        <v>2035</v>
      </c>
      <c r="X16" s="89">
        <f t="shared" si="3"/>
        <v>0</v>
      </c>
      <c r="Y16" s="51"/>
    </row>
    <row r="17" spans="2:25" x14ac:dyDescent="0.15">
      <c r="B17" s="210"/>
      <c r="C17" s="90">
        <v>2036</v>
      </c>
      <c r="D17" s="89">
        <f t="shared" si="0"/>
        <v>0</v>
      </c>
      <c r="F17" s="210"/>
      <c r="G17" s="90">
        <v>2036</v>
      </c>
      <c r="H17" s="89">
        <f t="shared" si="1"/>
        <v>0</v>
      </c>
      <c r="I17" s="51"/>
      <c r="N17" s="210"/>
      <c r="O17" s="90">
        <v>2036</v>
      </c>
      <c r="P17" s="89">
        <f t="shared" si="2"/>
        <v>0</v>
      </c>
      <c r="Q17" s="51"/>
      <c r="V17" s="210"/>
      <c r="W17" s="90">
        <v>2036</v>
      </c>
      <c r="X17" s="89">
        <f t="shared" si="3"/>
        <v>0</v>
      </c>
      <c r="Y17" s="51"/>
    </row>
    <row r="18" spans="2:25" x14ac:dyDescent="0.15">
      <c r="B18" s="210"/>
      <c r="C18" s="90">
        <v>2037</v>
      </c>
      <c r="D18" s="89">
        <f t="shared" si="0"/>
        <v>0</v>
      </c>
      <c r="F18" s="210"/>
      <c r="G18" s="90">
        <v>2037</v>
      </c>
      <c r="H18" s="89">
        <f t="shared" si="1"/>
        <v>0</v>
      </c>
      <c r="I18" s="51"/>
      <c r="N18" s="210"/>
      <c r="O18" s="90">
        <v>2037</v>
      </c>
      <c r="P18" s="89">
        <f t="shared" si="2"/>
        <v>0</v>
      </c>
      <c r="Q18" s="51"/>
      <c r="V18" s="210"/>
      <c r="W18" s="90">
        <v>2037</v>
      </c>
      <c r="X18" s="89">
        <f t="shared" si="3"/>
        <v>0</v>
      </c>
      <c r="Y18" s="51"/>
    </row>
    <row r="19" spans="2:25" x14ac:dyDescent="0.15">
      <c r="B19" s="210"/>
      <c r="C19" s="90">
        <v>2038</v>
      </c>
      <c r="D19" s="89">
        <f t="shared" si="0"/>
        <v>0</v>
      </c>
      <c r="F19" s="210"/>
      <c r="G19" s="90">
        <v>2038</v>
      </c>
      <c r="H19" s="89">
        <f t="shared" si="1"/>
        <v>0</v>
      </c>
      <c r="I19" s="51"/>
      <c r="N19" s="210"/>
      <c r="O19" s="90">
        <v>2038</v>
      </c>
      <c r="P19" s="89">
        <f t="shared" si="2"/>
        <v>0</v>
      </c>
      <c r="Q19" s="51"/>
      <c r="V19" s="210"/>
      <c r="W19" s="90">
        <v>2038</v>
      </c>
      <c r="X19" s="89">
        <f t="shared" si="3"/>
        <v>0</v>
      </c>
      <c r="Y19" s="51"/>
    </row>
    <row r="20" spans="2:25" x14ac:dyDescent="0.15">
      <c r="B20" s="210"/>
      <c r="C20" s="90">
        <v>2039</v>
      </c>
      <c r="D20" s="89">
        <f t="shared" si="0"/>
        <v>0</v>
      </c>
      <c r="F20" s="210"/>
      <c r="G20" s="90">
        <v>2039</v>
      </c>
      <c r="H20" s="89">
        <f t="shared" si="1"/>
        <v>0</v>
      </c>
      <c r="I20" s="51"/>
      <c r="N20" s="210"/>
      <c r="O20" s="90">
        <v>2039</v>
      </c>
      <c r="P20" s="89">
        <f t="shared" si="2"/>
        <v>0</v>
      </c>
      <c r="Q20" s="51"/>
      <c r="V20" s="210"/>
      <c r="W20" s="90">
        <v>2039</v>
      </c>
      <c r="X20" s="89">
        <f t="shared" si="3"/>
        <v>0</v>
      </c>
      <c r="Y20" s="51"/>
    </row>
    <row r="21" spans="2:25" x14ac:dyDescent="0.15">
      <c r="B21" s="210"/>
      <c r="C21" s="90">
        <v>2040</v>
      </c>
      <c r="D21" s="89">
        <f t="shared" si="0"/>
        <v>0</v>
      </c>
      <c r="F21" s="210"/>
      <c r="G21" s="90">
        <v>2040</v>
      </c>
      <c r="H21" s="89">
        <f t="shared" si="1"/>
        <v>0</v>
      </c>
      <c r="I21" s="51"/>
      <c r="N21" s="210"/>
      <c r="O21" s="90">
        <v>2040</v>
      </c>
      <c r="P21" s="89">
        <f t="shared" si="2"/>
        <v>0</v>
      </c>
      <c r="Q21" s="51"/>
      <c r="V21" s="210"/>
      <c r="W21" s="90">
        <v>2040</v>
      </c>
      <c r="X21" s="89">
        <f t="shared" si="3"/>
        <v>0</v>
      </c>
      <c r="Y21" s="51"/>
    </row>
    <row r="22" spans="2:25" x14ac:dyDescent="0.15">
      <c r="B22" s="210"/>
      <c r="C22" s="90">
        <v>2041</v>
      </c>
      <c r="D22" s="89">
        <f t="shared" si="0"/>
        <v>0</v>
      </c>
      <c r="F22" s="210"/>
      <c r="G22" s="90">
        <v>2041</v>
      </c>
      <c r="H22" s="89">
        <f t="shared" si="1"/>
        <v>0</v>
      </c>
      <c r="I22" s="51"/>
      <c r="N22" s="210"/>
      <c r="O22" s="90">
        <v>2041</v>
      </c>
      <c r="P22" s="89">
        <f t="shared" si="2"/>
        <v>0</v>
      </c>
      <c r="Q22" s="51"/>
      <c r="V22" s="210"/>
      <c r="W22" s="90">
        <v>2041</v>
      </c>
      <c r="X22" s="89">
        <f t="shared" si="3"/>
        <v>0</v>
      </c>
      <c r="Y22" s="51"/>
    </row>
    <row r="23" spans="2:25" x14ac:dyDescent="0.15">
      <c r="B23" s="210"/>
      <c r="C23" s="90">
        <v>2042</v>
      </c>
      <c r="D23" s="89">
        <f t="shared" si="0"/>
        <v>0</v>
      </c>
      <c r="F23" s="210"/>
      <c r="G23" s="90">
        <v>2042</v>
      </c>
      <c r="H23" s="89">
        <f t="shared" si="1"/>
        <v>0</v>
      </c>
      <c r="I23" s="51"/>
      <c r="N23" s="210"/>
      <c r="O23" s="90">
        <v>2042</v>
      </c>
      <c r="P23" s="89">
        <f t="shared" si="2"/>
        <v>0</v>
      </c>
      <c r="Q23" s="51"/>
      <c r="V23" s="210"/>
      <c r="W23" s="90">
        <v>2042</v>
      </c>
      <c r="X23" s="89">
        <f t="shared" si="3"/>
        <v>0</v>
      </c>
      <c r="Y23" s="51"/>
    </row>
    <row r="24" spans="2:25" x14ac:dyDescent="0.15">
      <c r="B24" s="210"/>
      <c r="C24" s="90">
        <v>2043</v>
      </c>
      <c r="D24" s="89">
        <f t="shared" si="0"/>
        <v>0</v>
      </c>
      <c r="F24" s="210"/>
      <c r="G24" s="90">
        <v>2043</v>
      </c>
      <c r="H24" s="89">
        <f t="shared" si="1"/>
        <v>0</v>
      </c>
      <c r="I24" s="51"/>
      <c r="N24" s="210"/>
      <c r="O24" s="90">
        <v>2043</v>
      </c>
      <c r="P24" s="89">
        <f t="shared" si="2"/>
        <v>0</v>
      </c>
      <c r="Q24" s="51"/>
      <c r="V24" s="210"/>
      <c r="W24" s="90">
        <v>2043</v>
      </c>
      <c r="X24" s="89">
        <f t="shared" si="3"/>
        <v>0</v>
      </c>
      <c r="Y24" s="51"/>
    </row>
    <row r="25" spans="2:25" x14ac:dyDescent="0.15">
      <c r="B25" s="210"/>
      <c r="C25" s="90">
        <v>2044</v>
      </c>
      <c r="D25" s="89">
        <f t="shared" si="0"/>
        <v>0</v>
      </c>
      <c r="F25" s="210"/>
      <c r="G25" s="90">
        <v>2044</v>
      </c>
      <c r="H25" s="89">
        <f t="shared" si="1"/>
        <v>0</v>
      </c>
      <c r="I25" s="51"/>
      <c r="N25" s="210"/>
      <c r="O25" s="90">
        <v>2044</v>
      </c>
      <c r="P25" s="89">
        <f t="shared" si="2"/>
        <v>0</v>
      </c>
      <c r="Q25" s="51"/>
      <c r="V25" s="210"/>
      <c r="W25" s="90">
        <v>2044</v>
      </c>
      <c r="X25" s="89">
        <f t="shared" si="3"/>
        <v>0</v>
      </c>
      <c r="Y25" s="51"/>
    </row>
    <row r="26" spans="2:25" x14ac:dyDescent="0.15">
      <c r="B26" s="210"/>
      <c r="C26" s="90">
        <v>2045</v>
      </c>
      <c r="D26" s="89">
        <f t="shared" si="0"/>
        <v>0</v>
      </c>
      <c r="F26" s="210"/>
      <c r="G26" s="90">
        <v>2045</v>
      </c>
      <c r="H26" s="89">
        <f t="shared" si="1"/>
        <v>0</v>
      </c>
      <c r="I26" s="51"/>
      <c r="N26" s="210"/>
      <c r="O26" s="90">
        <v>2045</v>
      </c>
      <c r="P26" s="89">
        <f t="shared" si="2"/>
        <v>0</v>
      </c>
      <c r="Q26" s="51"/>
      <c r="V26" s="210"/>
      <c r="W26" s="90">
        <v>2045</v>
      </c>
      <c r="X26" s="89">
        <f t="shared" si="3"/>
        <v>0</v>
      </c>
      <c r="Y26" s="51"/>
    </row>
    <row r="27" spans="2:25" x14ac:dyDescent="0.15">
      <c r="B27" s="210"/>
      <c r="C27" s="90">
        <v>2046</v>
      </c>
      <c r="D27" s="89">
        <f t="shared" si="0"/>
        <v>0</v>
      </c>
      <c r="F27" s="210"/>
      <c r="G27" s="90">
        <v>2046</v>
      </c>
      <c r="H27" s="89">
        <f t="shared" si="1"/>
        <v>0</v>
      </c>
      <c r="I27" s="51"/>
      <c r="N27" s="210"/>
      <c r="O27" s="90">
        <v>2046</v>
      </c>
      <c r="P27" s="89">
        <f t="shared" si="2"/>
        <v>0</v>
      </c>
      <c r="Q27" s="51"/>
      <c r="V27" s="210"/>
      <c r="W27" s="90">
        <v>2046</v>
      </c>
      <c r="X27" s="89">
        <f t="shared" si="3"/>
        <v>0</v>
      </c>
      <c r="Y27" s="51"/>
    </row>
    <row r="28" spans="2:25" x14ac:dyDescent="0.15">
      <c r="B28" s="210"/>
      <c r="C28" s="90">
        <v>2047</v>
      </c>
      <c r="D28" s="89">
        <f t="shared" si="0"/>
        <v>0</v>
      </c>
      <c r="F28" s="210"/>
      <c r="G28" s="90">
        <v>2047</v>
      </c>
      <c r="H28" s="89">
        <f t="shared" si="1"/>
        <v>0</v>
      </c>
      <c r="I28" s="51"/>
      <c r="N28" s="210"/>
      <c r="O28" s="90">
        <v>2047</v>
      </c>
      <c r="P28" s="89">
        <f t="shared" si="2"/>
        <v>0</v>
      </c>
      <c r="Q28" s="51"/>
      <c r="V28" s="210"/>
      <c r="W28" s="90">
        <v>2047</v>
      </c>
      <c r="X28" s="89">
        <f t="shared" si="3"/>
        <v>0</v>
      </c>
      <c r="Y28" s="51"/>
    </row>
    <row r="29" spans="2:25" x14ac:dyDescent="0.15">
      <c r="B29" s="210"/>
      <c r="C29" s="90">
        <v>2048</v>
      </c>
      <c r="D29" s="89">
        <f t="shared" si="0"/>
        <v>0</v>
      </c>
      <c r="F29" s="210"/>
      <c r="G29" s="90">
        <v>2048</v>
      </c>
      <c r="H29" s="89">
        <f t="shared" si="1"/>
        <v>0</v>
      </c>
      <c r="I29" s="51"/>
      <c r="N29" s="210"/>
      <c r="O29" s="90">
        <v>2048</v>
      </c>
      <c r="P29" s="89">
        <f t="shared" si="2"/>
        <v>0</v>
      </c>
      <c r="Q29" s="51"/>
      <c r="V29" s="210"/>
      <c r="W29" s="90">
        <v>2048</v>
      </c>
      <c r="X29" s="89">
        <f t="shared" si="3"/>
        <v>0</v>
      </c>
      <c r="Y29" s="51"/>
    </row>
    <row r="30" spans="2:25" x14ac:dyDescent="0.15">
      <c r="B30" s="210"/>
      <c r="C30" s="90">
        <v>2049</v>
      </c>
      <c r="D30" s="89">
        <f t="shared" si="0"/>
        <v>0</v>
      </c>
      <c r="F30" s="210"/>
      <c r="G30" s="90">
        <v>2049</v>
      </c>
      <c r="H30" s="89">
        <f t="shared" si="1"/>
        <v>0</v>
      </c>
      <c r="I30" s="51"/>
      <c r="N30" s="210"/>
      <c r="O30" s="90">
        <v>2049</v>
      </c>
      <c r="P30" s="89">
        <f t="shared" si="2"/>
        <v>0</v>
      </c>
      <c r="Q30" s="51"/>
      <c r="V30" s="210"/>
      <c r="W30" s="90">
        <v>2049</v>
      </c>
      <c r="X30" s="89">
        <f t="shared" si="3"/>
        <v>0</v>
      </c>
      <c r="Y30" s="51"/>
    </row>
    <row r="31" spans="2:25" x14ac:dyDescent="0.15">
      <c r="B31" s="210"/>
      <c r="C31" s="90">
        <v>2050</v>
      </c>
      <c r="D31" s="89">
        <f t="shared" si="0"/>
        <v>0</v>
      </c>
      <c r="F31" s="210"/>
      <c r="G31" s="90">
        <v>2050</v>
      </c>
      <c r="H31" s="89">
        <f t="shared" si="1"/>
        <v>0</v>
      </c>
      <c r="I31" s="51"/>
      <c r="N31" s="210"/>
      <c r="O31" s="90">
        <v>2050</v>
      </c>
      <c r="P31" s="89">
        <f t="shared" si="2"/>
        <v>0</v>
      </c>
      <c r="Q31" s="51"/>
      <c r="V31" s="210"/>
      <c r="W31" s="90">
        <v>2050</v>
      </c>
      <c r="X31" s="89">
        <f t="shared" si="3"/>
        <v>0</v>
      </c>
      <c r="Y31" s="51"/>
    </row>
    <row r="32" spans="2:25" x14ac:dyDescent="0.15">
      <c r="B32" s="210"/>
      <c r="C32" s="90">
        <v>2051</v>
      </c>
      <c r="D32" s="89">
        <f t="shared" si="0"/>
        <v>0</v>
      </c>
      <c r="F32" s="210"/>
      <c r="G32" s="90">
        <v>2051</v>
      </c>
      <c r="H32" s="89">
        <f t="shared" si="1"/>
        <v>0</v>
      </c>
      <c r="I32" s="51"/>
      <c r="N32" s="210"/>
      <c r="O32" s="90">
        <v>2051</v>
      </c>
      <c r="P32" s="89">
        <f t="shared" si="2"/>
        <v>0</v>
      </c>
      <c r="Q32" s="51"/>
      <c r="V32" s="210"/>
      <c r="W32" s="90">
        <v>2051</v>
      </c>
      <c r="X32" s="89">
        <f t="shared" si="3"/>
        <v>0</v>
      </c>
      <c r="Y32" s="51"/>
    </row>
    <row r="33" spans="2:25" x14ac:dyDescent="0.15">
      <c r="B33" s="210"/>
      <c r="C33" s="90">
        <v>2052</v>
      </c>
      <c r="D33" s="89">
        <f t="shared" si="0"/>
        <v>0</v>
      </c>
      <c r="F33" s="210"/>
      <c r="G33" s="90">
        <v>2052</v>
      </c>
      <c r="H33" s="89">
        <f t="shared" si="1"/>
        <v>0</v>
      </c>
      <c r="I33" s="51"/>
      <c r="N33" s="210"/>
      <c r="O33" s="90">
        <v>2052</v>
      </c>
      <c r="P33" s="89">
        <f t="shared" si="2"/>
        <v>0</v>
      </c>
      <c r="Q33" s="51"/>
      <c r="V33" s="210"/>
      <c r="W33" s="90">
        <v>2052</v>
      </c>
      <c r="X33" s="89">
        <f t="shared" si="3"/>
        <v>0</v>
      </c>
      <c r="Y33" s="51"/>
    </row>
    <row r="34" spans="2:25" x14ac:dyDescent="0.15">
      <c r="B34" s="210"/>
      <c r="C34" s="90">
        <v>2053</v>
      </c>
      <c r="D34" s="89">
        <f t="shared" si="0"/>
        <v>0</v>
      </c>
      <c r="F34" s="210"/>
      <c r="G34" s="90">
        <v>2053</v>
      </c>
      <c r="H34" s="89">
        <f t="shared" si="1"/>
        <v>0</v>
      </c>
      <c r="I34" s="51"/>
      <c r="N34" s="210"/>
      <c r="O34" s="90">
        <v>2053</v>
      </c>
      <c r="P34" s="89">
        <f t="shared" si="2"/>
        <v>0</v>
      </c>
      <c r="Q34" s="51"/>
      <c r="V34" s="210"/>
      <c r="W34" s="90">
        <v>2053</v>
      </c>
      <c r="X34" s="89">
        <f t="shared" si="3"/>
        <v>0</v>
      </c>
      <c r="Y34" s="51"/>
    </row>
    <row r="35" spans="2:25" x14ac:dyDescent="0.15">
      <c r="B35" s="210"/>
      <c r="C35" s="90">
        <v>2054</v>
      </c>
      <c r="D35" s="89">
        <f t="shared" si="0"/>
        <v>0</v>
      </c>
      <c r="F35" s="210"/>
      <c r="G35" s="90">
        <v>2054</v>
      </c>
      <c r="H35" s="89">
        <f t="shared" si="1"/>
        <v>0</v>
      </c>
      <c r="I35" s="51"/>
      <c r="N35" s="210"/>
      <c r="O35" s="90">
        <v>2054</v>
      </c>
      <c r="P35" s="89">
        <f t="shared" si="2"/>
        <v>0</v>
      </c>
      <c r="Q35" s="51"/>
      <c r="V35" s="210"/>
      <c r="W35" s="90">
        <v>2054</v>
      </c>
      <c r="X35" s="89">
        <f t="shared" si="3"/>
        <v>0</v>
      </c>
      <c r="Y35" s="51"/>
    </row>
  </sheetData>
  <mergeCells count="8">
    <mergeCell ref="W2:Y2"/>
    <mergeCell ref="V6:V35"/>
    <mergeCell ref="B6:B35"/>
    <mergeCell ref="C2:D2"/>
    <mergeCell ref="F6:F35"/>
    <mergeCell ref="G2:I2"/>
    <mergeCell ref="O2:Q2"/>
    <mergeCell ref="N6:N35"/>
  </mergeCells>
  <phoneticPr fontId="22"/>
  <pageMargins left="0.70866141732283472" right="0.70866141732283472" top="0.74803149606299213" bottom="0.74803149606299213" header="0.31496062992125984" footer="0.31496062992125984"/>
  <pageSetup paperSize="9" scale="64" fitToHeight="2" orientation="portrait" r:id="rId1"/>
  <colBreaks count="2" manualBreakCount="2">
    <brk id="12" max="35" man="1"/>
    <brk id="28" max="3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0192C-786B-4DED-A93C-7B3635ECB540}">
  <sheetPr>
    <tabColor theme="3" tint="0.39997558519241921"/>
  </sheetPr>
  <dimension ref="A1:N6"/>
  <sheetViews>
    <sheetView showGridLines="0" view="pageBreakPreview" zoomScale="90" zoomScaleNormal="100" zoomScaleSheetLayoutView="90" workbookViewId="0"/>
  </sheetViews>
  <sheetFormatPr defaultColWidth="9" defaultRowHeight="14.25" x14ac:dyDescent="0.15"/>
  <cols>
    <col min="1" max="12" width="14.875" style="41" customWidth="1"/>
    <col min="13" max="13" width="16.25" style="41" customWidth="1"/>
    <col min="14" max="14" width="14.125" style="41" customWidth="1"/>
    <col min="15" max="15" width="4.125" style="41" customWidth="1"/>
    <col min="16" max="16384" width="9" style="41"/>
  </cols>
  <sheetData>
    <row r="1" spans="1:14" s="1" customFormat="1" ht="18" customHeight="1" x14ac:dyDescent="0.15"/>
    <row r="2" spans="1:14" s="38" customFormat="1" ht="36" customHeight="1" x14ac:dyDescent="0.15">
      <c r="A2" s="37"/>
      <c r="B2" s="217" t="s">
        <v>144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spans="1:14" s="79" customFormat="1" ht="35.450000000000003" customHeight="1" x14ac:dyDescent="0.15">
      <c r="A3" s="39" t="s">
        <v>83</v>
      </c>
      <c r="B3" s="107" t="s">
        <v>186</v>
      </c>
      <c r="C3" s="107" t="s">
        <v>187</v>
      </c>
      <c r="D3" s="107" t="s">
        <v>188</v>
      </c>
      <c r="E3" s="107" t="s">
        <v>564</v>
      </c>
      <c r="F3" s="107" t="s">
        <v>189</v>
      </c>
      <c r="G3" s="107" t="s">
        <v>190</v>
      </c>
      <c r="H3" s="107" t="s">
        <v>191</v>
      </c>
      <c r="I3" s="107" t="s">
        <v>192</v>
      </c>
      <c r="J3" s="107" t="s">
        <v>560</v>
      </c>
      <c r="K3" s="107" t="s">
        <v>559</v>
      </c>
      <c r="L3" s="107" t="s">
        <v>561</v>
      </c>
      <c r="M3" s="107" t="s">
        <v>566</v>
      </c>
      <c r="N3" s="107" t="s">
        <v>567</v>
      </c>
    </row>
    <row r="4" spans="1:14" ht="185.45" customHeight="1" x14ac:dyDescent="0.15">
      <c r="A4" s="39" t="s">
        <v>84</v>
      </c>
      <c r="B4" s="42" t="s">
        <v>89</v>
      </c>
      <c r="C4" s="42" t="s">
        <v>90</v>
      </c>
      <c r="D4" s="42" t="s">
        <v>91</v>
      </c>
      <c r="E4" s="42" t="s">
        <v>565</v>
      </c>
      <c r="F4" s="42" t="s">
        <v>92</v>
      </c>
      <c r="G4" s="42" t="s">
        <v>93</v>
      </c>
      <c r="H4" s="42" t="s">
        <v>562</v>
      </c>
      <c r="I4" s="42" t="s">
        <v>563</v>
      </c>
      <c r="J4" s="42" t="s">
        <v>94</v>
      </c>
      <c r="K4" s="42" t="s">
        <v>95</v>
      </c>
      <c r="L4" s="42" t="s">
        <v>95</v>
      </c>
      <c r="M4" s="42" t="s">
        <v>568</v>
      </c>
      <c r="N4" s="42" t="s">
        <v>570</v>
      </c>
    </row>
    <row r="5" spans="1:14" ht="15" thickBot="1" x14ac:dyDescent="0.2">
      <c r="A5" s="39" t="s">
        <v>112</v>
      </c>
      <c r="B5" s="104" t="s">
        <v>490</v>
      </c>
      <c r="C5" s="104" t="s">
        <v>490</v>
      </c>
      <c r="D5" s="104" t="s">
        <v>490</v>
      </c>
      <c r="E5" s="104" t="s">
        <v>490</v>
      </c>
      <c r="F5" s="43" t="s">
        <v>115</v>
      </c>
      <c r="G5" s="43" t="s">
        <v>115</v>
      </c>
      <c r="H5" s="43" t="s">
        <v>489</v>
      </c>
      <c r="I5" s="43" t="s">
        <v>489</v>
      </c>
      <c r="J5" s="43" t="s">
        <v>558</v>
      </c>
      <c r="K5" s="43" t="s">
        <v>558</v>
      </c>
      <c r="L5" s="43" t="s">
        <v>558</v>
      </c>
      <c r="M5" s="43" t="s">
        <v>569</v>
      </c>
      <c r="N5" s="43" t="s">
        <v>571</v>
      </c>
    </row>
    <row r="6" spans="1:14" ht="27" customHeight="1" thickBot="1" x14ac:dyDescent="0.2">
      <c r="A6" s="64" t="s">
        <v>120</v>
      </c>
      <c r="B6" s="123">
        <f>SUM(C6:E6)</f>
        <v>0</v>
      </c>
      <c r="C6" s="105">
        <f>F6*H6*J6</f>
        <v>0</v>
      </c>
      <c r="D6" s="89">
        <f>G6*I6*K6</f>
        <v>0</v>
      </c>
      <c r="E6" s="89">
        <f>L6*M6*N6</f>
        <v>0</v>
      </c>
      <c r="F6" s="69"/>
      <c r="G6" s="69"/>
      <c r="H6" s="69"/>
      <c r="I6" s="69"/>
      <c r="J6" s="69"/>
      <c r="K6" s="69"/>
      <c r="L6" s="69"/>
      <c r="M6" s="69"/>
      <c r="N6" s="69"/>
    </row>
  </sheetData>
  <mergeCells count="1">
    <mergeCell ref="B2:N2"/>
  </mergeCells>
  <phoneticPr fontId="22"/>
  <pageMargins left="0.70866141732283472" right="0.70866141732283472" top="0.74803149606299213" bottom="0.74803149606299213" header="0.31496062992125984" footer="0.31496062992125984"/>
  <pageSetup paperSize="9" scale="40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PMS(input)</vt:lpstr>
      <vt:lpstr>PMS(calc_process)</vt:lpstr>
      <vt:lpstr>PMS(calc_process_biomass)</vt:lpstr>
      <vt:lpstr>PMS(calc_process_Clost)</vt:lpstr>
      <vt:lpstr>PMS(calc_process_Burn) </vt:lpstr>
      <vt:lpstr>PMS(calc_process_fert)</vt:lpstr>
      <vt:lpstr>PMS(calc_process_fuel)</vt:lpstr>
      <vt:lpstr>PMS(calc_process_DE)</vt:lpstr>
      <vt:lpstr>'PMS(calc_process)'!Print_Area</vt:lpstr>
      <vt:lpstr>'PMS(calc_process_biomass)'!Print_Area</vt:lpstr>
      <vt:lpstr>'PMS(calc_process_Burn) '!Print_Area</vt:lpstr>
      <vt:lpstr>'PMS(calc_process_Clost)'!Print_Area</vt:lpstr>
      <vt:lpstr>'PMS(calc_process_DE)'!Print_Area</vt:lpstr>
      <vt:lpstr>'PMS(calc_process_fert)'!Print_Area</vt:lpstr>
      <vt:lpstr>'PMS(calc_process_fuel)'!Print_Area</vt:lpstr>
      <vt:lpstr>'PMS(input)'!Print_Area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2026-04-07T10:44:41Z</dcterms:created>
  <dcterms:modified xsi:type="dcterms:W3CDTF">2026-04-07T10:44:52Z</dcterms:modified>
</cp:coreProperties>
</file>