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azabu\project\2016\P160262101_平成29年度二国間クレジット制度の効率的な運用のための検討・実施事業委託業務\02_作業\02_各種申請\03_Project\01_MN\MN005(日立省エネ送電)\170925_reg_req\2_upload\"/>
    </mc:Choice>
  </mc:AlternateContent>
  <bookViews>
    <workbookView xWindow="0" yWindow="0" windowWidth="19200" windowHeight="10680" tabRatio="587"/>
  </bookViews>
  <sheets>
    <sheet name="MPS(input)" sheetId="30" r:id="rId1"/>
    <sheet name="MPS(calc_process)" sheetId="31" r:id="rId2"/>
    <sheet name="MSS" sheetId="32" r:id="rId3"/>
    <sheet name="MRS(input)" sheetId="33" r:id="rId4"/>
    <sheet name="MRS(calc_process)" sheetId="34" r:id="rId5"/>
  </sheets>
  <definedNames>
    <definedName name="_xlnm.Print_Area" localSheetId="1">'MPS(calc_process)'!$A$1:$I$25</definedName>
    <definedName name="_xlnm.Print_Area" localSheetId="0">'MPS(input)'!$A$1:$K$25</definedName>
    <definedName name="_xlnm.Print_Area" localSheetId="4">'MRS(calc_process)'!$A$1:$I$25</definedName>
    <definedName name="_xlnm.Print_Area" localSheetId="3">'MRS(input)'!$A$1:$L$25</definedName>
    <definedName name="RdcRFL">'MPS(calc_process)'!$F$22:$F$24</definedName>
  </definedNames>
  <calcPr calcId="152511"/>
</workbook>
</file>

<file path=xl/calcChain.xml><?xml version="1.0" encoding="utf-8"?>
<calcChain xmlns="http://schemas.openxmlformats.org/spreadsheetml/2006/main">
  <c r="I2" i="34" l="1"/>
  <c r="L2" i="33"/>
  <c r="C2" i="32"/>
  <c r="I2" i="31"/>
  <c r="I1" i="34" l="1"/>
  <c r="L1" i="33"/>
  <c r="G10" i="34"/>
  <c r="F16" i="33"/>
  <c r="G9" i="34" s="1"/>
  <c r="F15" i="33"/>
  <c r="G8" i="34" s="1"/>
  <c r="K16" i="33"/>
  <c r="K15" i="33"/>
  <c r="H16" i="33"/>
  <c r="H15" i="33"/>
  <c r="G18" i="34" l="1"/>
  <c r="G17" i="34"/>
  <c r="G16" i="34" l="1"/>
  <c r="G15" i="34" l="1"/>
  <c r="G13" i="34"/>
  <c r="G12" i="34" s="1"/>
  <c r="C1" i="32"/>
  <c r="G6" i="34" l="1"/>
  <c r="D20" i="33" s="1"/>
  <c r="G9" i="31"/>
  <c r="G8" i="31"/>
  <c r="G17" i="31"/>
  <c r="G10" i="31"/>
  <c r="G18" i="31"/>
  <c r="G16" i="31" l="1"/>
  <c r="G13" i="31" s="1"/>
  <c r="I1" i="31"/>
  <c r="G15" i="31" l="1"/>
  <c r="G12" i="31"/>
  <c r="G6" i="31" l="1"/>
  <c r="B20" i="30" s="1"/>
</calcChain>
</file>

<file path=xl/sharedStrings.xml><?xml version="1.0" encoding="utf-8"?>
<sst xmlns="http://schemas.openxmlformats.org/spreadsheetml/2006/main" count="278" uniqueCount="118">
  <si>
    <r>
      <t>PE</t>
    </r>
    <r>
      <rPr>
        <vertAlign val="subscript"/>
        <sz val="11"/>
        <color indexed="8"/>
        <rFont val="Arial"/>
        <family val="2"/>
      </rPr>
      <t>y</t>
    </r>
    <phoneticPr fontId="2"/>
  </si>
  <si>
    <r>
      <t>RE</t>
    </r>
    <r>
      <rPr>
        <vertAlign val="subscript"/>
        <sz val="11"/>
        <color indexed="8"/>
        <rFont val="Arial"/>
        <family val="2"/>
      </rPr>
      <t>y</t>
    </r>
    <phoneticPr fontId="2"/>
  </si>
  <si>
    <r>
      <t>tCO</t>
    </r>
    <r>
      <rPr>
        <vertAlign val="subscript"/>
        <sz val="11"/>
        <color indexed="8"/>
        <rFont val="Arial"/>
        <family val="2"/>
      </rPr>
      <t>2</t>
    </r>
    <r>
      <rPr>
        <sz val="11"/>
        <color indexed="8"/>
        <rFont val="Arial"/>
        <family val="2"/>
      </rPr>
      <t>/y</t>
    </r>
    <phoneticPr fontId="2"/>
  </si>
  <si>
    <r>
      <t>ER</t>
    </r>
    <r>
      <rPr>
        <vertAlign val="subscript"/>
        <sz val="11"/>
        <color indexed="8"/>
        <rFont val="Arial"/>
        <family val="2"/>
      </rPr>
      <t>y</t>
    </r>
    <phoneticPr fontId="2"/>
  </si>
  <si>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</si>
  <si>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</si>
  <si>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</si>
  <si>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</si>
  <si>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</si>
  <si>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</si>
  <si>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</si>
  <si>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</si>
  <si>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</si>
  <si>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Emission reductions during the period of year y</t>
    <phoneticPr fontId="2"/>
  </si>
  <si>
    <t>Reference emissions during the period of year y</t>
    <phoneticPr fontId="2"/>
  </si>
  <si>
    <t>Project emissions during the period of year y</t>
    <phoneticPr fontId="2"/>
  </si>
  <si>
    <t>Power received at the point of receipt of the transmission line L in year y</t>
  </si>
  <si>
    <t>Direct current resistance of transmission line L using currently used transmission conductors (@20 deg. C)</t>
    <phoneticPr fontId="2"/>
  </si>
  <si>
    <t xml:space="preserve">Direct current resistance of transmission line L using LL-ACSR/SA conductors (@20 deg. C) </t>
    <phoneticPr fontId="2"/>
  </si>
  <si>
    <t>Ω/km</t>
    <phoneticPr fontId="2"/>
  </si>
  <si>
    <r>
      <t>Rdc</t>
    </r>
    <r>
      <rPr>
        <vertAlign val="subscript"/>
        <sz val="11"/>
        <color indexed="8"/>
        <rFont val="Arial"/>
        <family val="2"/>
      </rPr>
      <t>RF,L</t>
    </r>
    <phoneticPr fontId="2"/>
  </si>
  <si>
    <r>
      <t>Rdc</t>
    </r>
    <r>
      <rPr>
        <vertAlign val="subscript"/>
        <sz val="11"/>
        <color indexed="8"/>
        <rFont val="Arial"/>
        <family val="2"/>
      </rPr>
      <t>PJ,L</t>
    </r>
    <phoneticPr fontId="2"/>
  </si>
  <si>
    <t>Reference transmission loss at transmission line L in year y</t>
    <phoneticPr fontId="2"/>
  </si>
  <si>
    <t>MWh/y</t>
    <phoneticPr fontId="2"/>
  </si>
  <si>
    <t>Power sent from the point of origin/supply to the transmission line L in year y</t>
    <phoneticPr fontId="2"/>
  </si>
  <si>
    <t>Project transmission loss at transmission line L in year y</t>
    <phoneticPr fontId="2"/>
  </si>
  <si>
    <t>MWh/y</t>
    <phoneticPr fontId="10"/>
  </si>
  <si>
    <r>
      <t>LOSS</t>
    </r>
    <r>
      <rPr>
        <vertAlign val="subscript"/>
        <sz val="11"/>
        <color indexed="8"/>
        <rFont val="Arial"/>
        <family val="2"/>
      </rPr>
      <t>PJ,L,y</t>
    </r>
    <phoneticPr fontId="2"/>
  </si>
  <si>
    <r>
      <t>LOSS</t>
    </r>
    <r>
      <rPr>
        <vertAlign val="subscript"/>
        <sz val="11"/>
        <color indexed="8"/>
        <rFont val="Arial"/>
        <family val="2"/>
      </rPr>
      <t>RF,L,y</t>
    </r>
    <phoneticPr fontId="2"/>
  </si>
  <si>
    <r>
      <t>tCO</t>
    </r>
    <r>
      <rPr>
        <vertAlign val="subscript"/>
        <sz val="11"/>
        <rFont val="Arial"/>
        <family val="2"/>
      </rPr>
      <t>2</t>
    </r>
    <r>
      <rPr>
        <sz val="11"/>
        <rFont val="Arial"/>
        <family val="2"/>
      </rPr>
      <t>/MWh</t>
    </r>
    <phoneticPr fontId="2"/>
  </si>
  <si>
    <r>
      <t>EF</t>
    </r>
    <r>
      <rPr>
        <vertAlign val="subscript"/>
        <sz val="11"/>
        <color indexed="8"/>
        <rFont val="Arial"/>
        <family val="2"/>
      </rPr>
      <t>Grid,y</t>
    </r>
    <phoneticPr fontId="2"/>
  </si>
  <si>
    <r>
      <t>E</t>
    </r>
    <r>
      <rPr>
        <vertAlign val="subscript"/>
        <sz val="11"/>
        <color indexed="8"/>
        <rFont val="Arial"/>
        <family val="2"/>
      </rPr>
      <t>L,send,y</t>
    </r>
    <phoneticPr fontId="2"/>
  </si>
  <si>
    <r>
      <t>E</t>
    </r>
    <r>
      <rPr>
        <vertAlign val="subscript"/>
        <sz val="11"/>
        <color indexed="8"/>
        <rFont val="Arial"/>
        <family val="2"/>
      </rPr>
      <t>L,receive,y</t>
    </r>
    <phoneticPr fontId="2"/>
  </si>
  <si>
    <r>
      <t>CO</t>
    </r>
    <r>
      <rPr>
        <vertAlign val="subscript"/>
        <sz val="11"/>
        <color indexed="8"/>
        <rFont val="Arial"/>
        <family val="2"/>
      </rPr>
      <t>2</t>
    </r>
    <r>
      <rPr>
        <sz val="11"/>
        <color indexed="8"/>
        <rFont val="Arial"/>
        <family val="2"/>
      </rPr>
      <t xml:space="preserve"> emission factor of the grid in year y</t>
    </r>
    <phoneticPr fontId="2"/>
  </si>
  <si>
    <r>
      <t xml:space="preserve">     LL-ACSR/SA 279/20mm</t>
    </r>
    <r>
      <rPr>
        <vertAlign val="superscript"/>
        <sz val="11"/>
        <color indexed="8"/>
        <rFont val="Arial"/>
        <family val="2"/>
      </rPr>
      <t>2</t>
    </r>
    <phoneticPr fontId="10"/>
  </si>
  <si>
    <r>
      <t xml:space="preserve">     LL-ACSR/SA 445/36mm</t>
    </r>
    <r>
      <rPr>
        <vertAlign val="superscript"/>
        <sz val="11"/>
        <color indexed="8"/>
        <rFont val="Arial"/>
        <family val="2"/>
      </rPr>
      <t>2</t>
    </r>
    <phoneticPr fontId="10"/>
  </si>
  <si>
    <r>
      <t xml:space="preserve">     LL-ACSR/SA 337/27mm</t>
    </r>
    <r>
      <rPr>
        <vertAlign val="superscript"/>
        <sz val="11"/>
        <color indexed="8"/>
        <rFont val="Arial"/>
        <family val="2"/>
      </rPr>
      <t>2</t>
    </r>
    <phoneticPr fontId="10"/>
  </si>
  <si>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</si>
  <si>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</si>
  <si>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</si>
  <si>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</si>
  <si>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</si>
  <si>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</si>
  <si>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</si>
  <si>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</si>
  <si>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</si>
  <si>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</si>
  <si>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</si>
  <si>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</si>
  <si>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</si>
  <si>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</si>
  <si>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</si>
  <si>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</si>
  <si>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</si>
  <si>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</si>
  <si>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</si>
  <si>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</si>
  <si>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 xml:space="preserve">Power sent from the point of origin/supply to the transmission line L in year y </t>
    <phoneticPr fontId="2"/>
  </si>
  <si>
    <t>MWh/y</t>
    <phoneticPr fontId="2"/>
  </si>
  <si>
    <t>Option C</t>
    <phoneticPr fontId="2"/>
  </si>
  <si>
    <t>Electrical power meter</t>
    <phoneticPr fontId="2"/>
  </si>
  <si>
    <t>Continuous</t>
    <phoneticPr fontId="2"/>
  </si>
  <si>
    <t>Power received at the point of receipt of the transmission line L in year y</t>
    <phoneticPr fontId="2"/>
  </si>
  <si>
    <t>Option A</t>
    <phoneticPr fontId="2"/>
  </si>
  <si>
    <t>Value as published by the government</t>
    <phoneticPr fontId="2"/>
  </si>
  <si>
    <t>Emission factor for the corresponding year is used. If such data is not available, the most recent data available at the time of submission of the monitoring report is used.</t>
    <phoneticPr fontId="2"/>
  </si>
  <si>
    <t>Annually</t>
    <phoneticPr fontId="2"/>
  </si>
  <si>
    <t>Direct current resistance of transmission line L using currently used transmission conductors</t>
    <phoneticPr fontId="2"/>
  </si>
  <si>
    <t>Ω/km</t>
    <phoneticPr fontId="2"/>
  </si>
  <si>
    <t>As per the methodology</t>
    <phoneticPr fontId="2"/>
  </si>
  <si>
    <t>Direct current resistance of transmission line L using LL-ACSR/SA conductors (@20 deg. C)</t>
    <phoneticPr fontId="2"/>
  </si>
  <si>
    <t>Measured according to IEC 60468 (Method of measurement of resistivity of metallic materials).</t>
    <phoneticPr fontId="2"/>
  </si>
  <si>
    <t>[Monitoring option]</t>
    <phoneticPr fontId="2"/>
  </si>
  <si>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</si>
  <si>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</si>
  <si>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</si>
  <si>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Based on the actual measurement using measuring equipments (Data used: measured values)</t>
    <phoneticPr fontId="2"/>
  </si>
  <si>
    <r>
      <t xml:space="preserve">Table 1: Parameters to be monitored </t>
    </r>
    <r>
      <rPr>
        <b/>
        <i/>
        <sz val="11"/>
        <color indexed="8"/>
        <rFont val="Arial"/>
        <family val="2"/>
      </rPr>
      <t>ex post</t>
    </r>
    <phoneticPr fontId="2"/>
  </si>
  <si>
    <r>
      <t>E</t>
    </r>
    <r>
      <rPr>
        <vertAlign val="subscript"/>
        <sz val="11"/>
        <rFont val="Arial"/>
        <family val="2"/>
      </rPr>
      <t>L,send,y</t>
    </r>
    <phoneticPr fontId="2"/>
  </si>
  <si>
    <r>
      <t>E</t>
    </r>
    <r>
      <rPr>
        <vertAlign val="subscript"/>
        <sz val="11"/>
        <rFont val="Arial"/>
        <family val="2"/>
      </rPr>
      <t>L,receive,y</t>
    </r>
    <phoneticPr fontId="2"/>
  </si>
  <si>
    <r>
      <t>EF</t>
    </r>
    <r>
      <rPr>
        <vertAlign val="subscript"/>
        <sz val="11"/>
        <rFont val="Arial"/>
        <family val="2"/>
      </rPr>
      <t>Grid,y</t>
    </r>
    <phoneticPr fontId="2"/>
  </si>
  <si>
    <r>
      <t>CO</t>
    </r>
    <r>
      <rPr>
        <vertAlign val="subscript"/>
        <sz val="11"/>
        <rFont val="Arial"/>
        <family val="2"/>
      </rPr>
      <t>2</t>
    </r>
    <r>
      <rPr>
        <sz val="11"/>
        <rFont val="Arial"/>
        <family val="2"/>
      </rPr>
      <t xml:space="preserve"> emission factor of the grid in year y</t>
    </r>
    <phoneticPr fontId="2"/>
  </si>
  <si>
    <r>
      <t>tCO</t>
    </r>
    <r>
      <rPr>
        <vertAlign val="subscript"/>
        <sz val="11"/>
        <rFont val="Arial"/>
        <family val="2"/>
      </rPr>
      <t>2</t>
    </r>
    <r>
      <rPr>
        <sz val="11"/>
        <rFont val="Arial"/>
        <family val="2"/>
      </rPr>
      <t>/MWh</t>
    </r>
    <phoneticPr fontId="2"/>
  </si>
  <si>
    <r>
      <t xml:space="preserve">Table 2: Project-specific parameters to be fixed </t>
    </r>
    <r>
      <rPr>
        <b/>
        <i/>
        <sz val="11"/>
        <color indexed="8"/>
        <rFont val="Arial"/>
        <family val="2"/>
      </rPr>
      <t>ex ante</t>
    </r>
    <phoneticPr fontId="2"/>
  </si>
  <si>
    <r>
      <t>Rdc</t>
    </r>
    <r>
      <rPr>
        <vertAlign val="subscript"/>
        <sz val="11"/>
        <rFont val="Arial"/>
        <family val="2"/>
      </rPr>
      <t>RF,L</t>
    </r>
    <phoneticPr fontId="2"/>
  </si>
  <si>
    <r>
      <t>Rdc</t>
    </r>
    <r>
      <rPr>
        <vertAlign val="subscript"/>
        <sz val="11"/>
        <rFont val="Arial"/>
        <family val="2"/>
      </rPr>
      <t>PJ,L</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</si>
  <si>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</si>
  <si>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</si>
  <si>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/y</t>
    </r>
    <phoneticPr fontId="2"/>
  </si>
  <si>
    <t>Responsible personnel</t>
  </si>
  <si>
    <t>Role</t>
    <phoneticPr fontId="2"/>
  </si>
  <si>
    <t>Monitoring Structure Sheet [Attachment to Project Design Document]</t>
    <phoneticPr fontId="2"/>
  </si>
  <si>
    <t>Monitoring Period</t>
    <phoneticPr fontId="10"/>
  </si>
  <si>
    <t>Monitoring period</t>
    <phoneticPr fontId="2"/>
  </si>
  <si>
    <r>
      <t xml:space="preserve">Table 1: Parameters monitored </t>
    </r>
    <r>
      <rPr>
        <b/>
        <i/>
        <sz val="11"/>
        <color indexed="8"/>
        <rFont val="Arial"/>
        <family val="2"/>
      </rPr>
      <t>ex post</t>
    </r>
    <phoneticPr fontId="2"/>
  </si>
  <si>
    <t>(c)</t>
    <phoneticPr fontId="2"/>
  </si>
  <si>
    <t>Monitored Values</t>
    <phoneticPr fontId="2"/>
  </si>
  <si>
    <t>(k)</t>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</si>
  <si>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</si>
  <si>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</si>
  <si>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N/A</t>
  </si>
  <si>
    <t>N/A</t>
    <phoneticPr fontId="2"/>
  </si>
  <si>
    <t>N/A</t>
    <phoneticPr fontId="17"/>
  </si>
  <si>
    <t>Monitoring Spreadsheet: JCM_MN_AM001_ver01.0</t>
    <phoneticPr fontId="2"/>
  </si>
  <si>
    <t>Responsible for project planning, implementation,
monitoring results and reporting.</t>
    <phoneticPr fontId="17"/>
  </si>
  <si>
    <t>Project Manager</t>
    <phoneticPr fontId="17"/>
  </si>
  <si>
    <t>Project Engineer</t>
    <phoneticPr fontId="17"/>
  </si>
  <si>
    <t>Operators</t>
    <phoneticPr fontId="17"/>
  </si>
  <si>
    <t>Appointed to be in charge of the monitoring procedure (data collection and storage), which includes monitoring of operation of transmission, checking monitoring data, and analysing data and calculating GHG emission reductions.</t>
    <phoneticPr fontId="17"/>
  </si>
  <si>
    <t>Monitoring data will be sent by email from monitoring equipment automatically.  Also monitoring data will be downloaded and exported to a USB memory at the project substations as appropriate.  The person in charge will send the USB memory to Project Engineer.</t>
    <phoneticPr fontId="17"/>
  </si>
  <si>
    <t>Reference Number: MN005</t>
    <phoneticPr fontId="2"/>
  </si>
  <si>
    <r>
      <t>- Type of electrical power meter: Three-phase four-wire system electrical power meter
- Specification: 
Electrical power meter is applied for measurement of electrical power loss. Measurement items of the electrical power meter are as follows
   1) electric energy 2) electric current 3) voltage 4) power factor
- Measuring method:
  1) An electrical power meter is connected to the secondary side of an instrument transformer. Method for connection of the electrical power meter is determined carefully.
  2) The electrical power meters are connected both of power transmission end and power reception end. Recording medium is provided to record the amount of electric power.
  3) Time synchronization of power transmission end and power reception end is considered to record the amount of electric power.
  4) The transmitted electric power and electric power loss are analyzed.
- Calibration:
  1) During  the installation of equipment
  Certified precise electric power measurement equipment is provided, and the date of the calibration of the meter is;
    - Product No.140311542</t>
    </r>
    <r>
      <rPr>
        <sz val="11"/>
        <rFont val="ＭＳ Ｐゴシック"/>
        <family val="3"/>
        <charset val="128"/>
      </rPr>
      <t>：</t>
    </r>
    <r>
      <rPr>
        <sz val="11"/>
        <rFont val="Arial"/>
        <family val="2"/>
      </rPr>
      <t xml:space="preserve">2017/2/13
  2) Every year after the installation
  Same method which applied before installation of the electrical power meter will be applied every year after the installation.
  The accuracy level of electric meters is 0.5 (±0.5%.accuracy).  </t>
    </r>
    <phoneticPr fontId="2"/>
  </si>
  <si>
    <r>
      <t>- Type of electrical power meter: Three-phase four-wire system electrical power meter
- Specification:
Electrical power meter is applied for measurement of electrical power loss. Measurement items of the electrical power meter are as follows
  1) electric energy 2) electric current 3) voltage 4) power factor
- Measuring method:
  1) An electrical power meter is connected to the secondary side of an instrument transformer. Method for connection of the electrical power meter is determined carefully.
  2) The electrical power meters are connected both of power transmission end and power reception end. Recording mediums are provided to record the amount of electric power.
  3) Time synchronization of power transmission end and power reception end is considered to record the amount of electric power.
  4) The transmitted electric power and electric power loss are analyzed.
- Calibration:
  1) During the installation of equipment
  Certified precise electric power measurement equipment is provided, and the date of the calibration of the meter is;
    - Product No.140311545</t>
    </r>
    <r>
      <rPr>
        <sz val="11"/>
        <rFont val="ＭＳ Ｐゴシック"/>
        <family val="3"/>
        <charset val="128"/>
      </rPr>
      <t>：</t>
    </r>
    <r>
      <rPr>
        <sz val="11"/>
        <rFont val="Arial"/>
        <family val="2"/>
      </rPr>
      <t xml:space="preserve">2017/2/13
  2) Every year after the installation
  Same method which applied before installation of the electrical power meter will be applied every year after the installation.
  The accuracy level of electric meters is 0.5 (±0.5%.accuracy).  </t>
    </r>
    <phoneticPr fontId="2"/>
  </si>
  <si>
    <t xml:space="preserve">Input number shows the estimated power in 2018 for the ex-ante estimation and emission reduction of other years are estimated by the other sheet which was submitted to TPE.  </t>
    <phoneticPr fontId="2"/>
  </si>
  <si>
    <t xml:space="preserve">Monitoring Plan Sheet (Input Sheet) [Attachment to Project Design Document]  </t>
    <phoneticPr fontId="2"/>
  </si>
  <si>
    <t xml:space="preserve">Monitoring Report Sheet (Input Sheet) [For Verification]  </t>
    <phoneticPr fontId="2"/>
  </si>
  <si>
    <t>Monitoring Report Sheet (Calculation Process Sheet) [For Verification]</t>
    <phoneticPr fontId="2"/>
  </si>
  <si>
    <t>Monitoring Plan Sheet (Calculation Process Sheet) [Attachment to Project Design Document]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</si>
</sst>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_ "/>
    <numFmt numFmtId="177" formatCode="#,##0.00_ ;[Red]\-#,##0.00\ "/>
    <numFmt numFmtId="178" formatCode="0.0000_ "/>
    <numFmt numFmtId="179" formatCode="#,##0.0_ ;[Red]\-#,##0.0\ "/>
  </numFmts>
  <fonts count="22"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2"/>
      <color indexed="8"/>
      <name val="Arial"/>
      <family val="2"/>
    </font>
    <font>
      <sz val="6"/>
      <name val="ＭＳ Ｐゴシック"/>
      <family val="2"/>
      <charset val="128"/>
      <scheme val="minor"/>
    </font>
    <font>
      <sz val="11"/>
      <color theme="1"/>
      <name val="Arial"/>
      <family val="2"/>
    </font>
    <font>
      <vertAlign val="subscript"/>
      <sz val="11"/>
      <name val="Arial"/>
      <family val="2"/>
    </font>
    <font>
      <vertAlign val="superscript"/>
      <sz val="11"/>
      <color indexed="8"/>
      <name val="Arial"/>
      <family val="2"/>
    </font>
    <font>
      <b/>
      <i/>
      <sz val="11"/>
      <color indexed="8"/>
      <name val="Arial"/>
      <family val="2"/>
    </font>
    <font>
      <b/>
      <vertAlign val="subscript"/>
      <sz val="11"/>
      <color indexed="8"/>
      <name val="Arial"/>
      <family val="2"/>
    </font>
    <font>
      <b/>
      <vertAlign val="subscript"/>
      <sz val="11"/>
      <color indexed="9"/>
      <name val="Arial"/>
      <family val="2"/>
    </font>
    <font>
      <sz val="6"/>
      <name val="ＭＳ Ｐゴシック"/>
      <family val="3"/>
      <charset val="128"/>
      <scheme val="minor"/>
    </font>
    <font>
      <b/>
      <sz val="11"/>
      <color theme="0"/>
      <name val="Arial"/>
      <family val="2"/>
    </font>
    <font>
      <sz val="11"/>
      <name val="ＭＳ Ｐゴシック"/>
      <family val="3"/>
      <charset val="128"/>
    </font>
    <font>
      <sz val="11"/>
      <color rgb="FF000000"/>
      <name val="Arial"/>
      <family val="2"/>
    </font>
    <font>
      <sz val="11"/>
      <color rgb="FF000000"/>
      <name val="ＭＳ Ｐゴシック"/>
      <family val="3"/>
      <charset val="128"/>
      <scheme val="minor"/>
    </font>
  </fonts>
  <fills count="12">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3" tint="0.59999389629810485"/>
        <bgColor indexed="64"/>
      </patternFill>
    </fill>
    <fill>
      <patternFill patternType="solid">
        <fgColor theme="3" tint="-0.249977111117893"/>
        <bgColor indexed="64"/>
      </patternFill>
    </fill>
  </fills>
  <borders count="10">
    <border>
      <left/>
      <right/>
      <top/>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medium">
        <color rgb="FFFF0000"/>
      </left>
      <right style="thin">
        <color theme="1" tint="0.34998626667073579"/>
      </right>
      <top style="medium">
        <color rgb="FFFF0000"/>
      </top>
      <bottom style="medium">
        <color rgb="FFFF0000"/>
      </bottom>
      <diagonal/>
    </border>
    <border>
      <left style="thin">
        <color theme="1" tint="0.34998626667073579"/>
      </left>
      <right style="medium">
        <color rgb="FFFF0000"/>
      </right>
      <top style="medium">
        <color rgb="FFFF0000"/>
      </top>
      <bottom style="medium">
        <color rgb="FFFF0000"/>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medium">
        <color rgb="FFFF0000"/>
      </left>
      <right style="medium">
        <color rgb="FFFF0000"/>
      </right>
      <top style="medium">
        <color rgb="FFFF0000"/>
      </top>
      <bottom style="medium">
        <color rgb="FFFF0000"/>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26">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Fill="1" applyBorder="1" applyAlignment="1">
      <alignment horizontal="left" vertical="center" wrapText="1"/>
    </xf>
    <xf numFmtId="0" fontId="3" fillId="0" borderId="0" xfId="0" applyFont="1" applyAlignment="1">
      <alignment horizontal="right" vertical="center"/>
    </xf>
    <xf numFmtId="0" fontId="5" fillId="0" borderId="0" xfId="0" applyFont="1">
      <alignment vertical="center"/>
    </xf>
    <xf numFmtId="0" fontId="9" fillId="0" borderId="0" xfId="0" applyFont="1">
      <alignment vertical="center"/>
    </xf>
    <xf numFmtId="0" fontId="0" fillId="0" borderId="0" xfId="0" applyFont="1">
      <alignment vertical="center"/>
    </xf>
    <xf numFmtId="0" fontId="8" fillId="3" borderId="0" xfId="0" applyFont="1" applyFill="1" applyAlignment="1">
      <alignment vertical="center"/>
    </xf>
    <xf numFmtId="0" fontId="5" fillId="3" borderId="0" xfId="0" applyFont="1" applyFill="1" applyAlignment="1">
      <alignment vertical="center"/>
    </xf>
    <xf numFmtId="0" fontId="5" fillId="3" borderId="0" xfId="0" applyFont="1" applyFill="1" applyAlignment="1">
      <alignment horizontal="right" vertical="center"/>
    </xf>
    <xf numFmtId="0" fontId="5" fillId="4" borderId="3" xfId="0" applyFont="1" applyFill="1" applyBorder="1" applyAlignment="1">
      <alignment horizontal="center" vertical="center" wrapText="1"/>
    </xf>
    <xf numFmtId="0" fontId="7" fillId="5" borderId="3" xfId="0" applyFont="1" applyFill="1" applyBorder="1">
      <alignment vertical="center"/>
    </xf>
    <xf numFmtId="178" fontId="7" fillId="5" borderId="3" xfId="0" applyNumberFormat="1" applyFont="1" applyFill="1" applyBorder="1">
      <alignment vertical="center"/>
    </xf>
    <xf numFmtId="0" fontId="5" fillId="4" borderId="2" xfId="0" applyFont="1" applyFill="1" applyBorder="1" applyAlignment="1">
      <alignment horizontal="centerContinuous" vertical="center" wrapText="1"/>
    </xf>
    <xf numFmtId="0" fontId="5" fillId="4" borderId="1" xfId="0" applyFont="1" applyFill="1" applyBorder="1" applyAlignment="1">
      <alignment horizontal="centerContinuous" vertical="center" wrapText="1"/>
    </xf>
    <xf numFmtId="0" fontId="7" fillId="5" borderId="2" xfId="0" applyFont="1" applyFill="1" applyBorder="1">
      <alignment vertical="center"/>
    </xf>
    <xf numFmtId="0" fontId="7" fillId="5" borderId="1" xfId="0" applyFont="1" applyFill="1" applyBorder="1">
      <alignment vertical="center"/>
    </xf>
    <xf numFmtId="0" fontId="5" fillId="4" borderId="3" xfId="0" applyFont="1" applyFill="1" applyBorder="1" applyAlignment="1">
      <alignment horizontal="center" vertical="center"/>
    </xf>
    <xf numFmtId="0" fontId="3" fillId="5" borderId="1" xfId="0" applyFont="1" applyFill="1" applyBorder="1">
      <alignment vertical="center"/>
    </xf>
    <xf numFmtId="0" fontId="5" fillId="4" borderId="4" xfId="0" applyFont="1" applyFill="1" applyBorder="1" applyAlignment="1">
      <alignment horizontal="center" vertical="center"/>
    </xf>
    <xf numFmtId="0" fontId="3" fillId="0" borderId="3" xfId="0" applyFont="1" applyFill="1" applyBorder="1">
      <alignment vertical="center"/>
    </xf>
    <xf numFmtId="0" fontId="3" fillId="0" borderId="2" xfId="0" applyFont="1" applyFill="1" applyBorder="1">
      <alignment vertical="center"/>
    </xf>
    <xf numFmtId="0" fontId="3" fillId="0" borderId="1" xfId="0" applyFont="1" applyFill="1" applyBorder="1">
      <alignment vertical="center"/>
    </xf>
    <xf numFmtId="0" fontId="7" fillId="6" borderId="3" xfId="0" quotePrefix="1" applyFont="1" applyFill="1" applyBorder="1" applyAlignment="1">
      <alignment horizontal="center" vertical="center"/>
    </xf>
    <xf numFmtId="0" fontId="7" fillId="6" borderId="3" xfId="0" applyFont="1" applyFill="1" applyBorder="1">
      <alignment vertical="center"/>
    </xf>
    <xf numFmtId="0" fontId="7" fillId="6" borderId="3" xfId="0" applyFont="1" applyFill="1" applyBorder="1" applyAlignment="1">
      <alignment vertical="center" wrapText="1"/>
    </xf>
    <xf numFmtId="0" fontId="7" fillId="6" borderId="3" xfId="0" quotePrefix="1" applyFont="1" applyFill="1" applyBorder="1" applyAlignment="1">
      <alignment horizontal="center" vertical="center" wrapText="1"/>
    </xf>
    <xf numFmtId="0" fontId="3" fillId="6" borderId="3" xfId="0" applyFont="1" applyFill="1" applyBorder="1">
      <alignment vertical="center"/>
    </xf>
    <xf numFmtId="0" fontId="3" fillId="6" borderId="1" xfId="0" applyFont="1" applyFill="1" applyBorder="1">
      <alignment vertical="center"/>
    </xf>
    <xf numFmtId="0" fontId="5" fillId="4" borderId="3" xfId="0" applyFont="1" applyFill="1" applyBorder="1">
      <alignment vertical="center"/>
    </xf>
    <xf numFmtId="0" fontId="3" fillId="4" borderId="3" xfId="0" applyFont="1" applyFill="1" applyBorder="1">
      <alignment vertical="center"/>
    </xf>
    <xf numFmtId="0" fontId="5" fillId="4" borderId="3" xfId="0" applyFont="1" applyFill="1" applyBorder="1" applyAlignment="1">
      <alignment horizontal="center" vertical="center" shrinkToFit="1"/>
    </xf>
    <xf numFmtId="0" fontId="3" fillId="7" borderId="3" xfId="0" applyFont="1" applyFill="1" applyBorder="1">
      <alignment vertical="center"/>
    </xf>
    <xf numFmtId="0" fontId="3" fillId="0" borderId="3" xfId="0" applyFont="1" applyFill="1" applyBorder="1" applyAlignment="1">
      <alignment horizontal="center" vertical="center"/>
    </xf>
    <xf numFmtId="178" fontId="3" fillId="8" borderId="3" xfId="0" applyNumberFormat="1" applyFont="1" applyFill="1" applyBorder="1">
      <alignment vertical="center"/>
    </xf>
    <xf numFmtId="0" fontId="3" fillId="8" borderId="3" xfId="0" applyFont="1" applyFill="1" applyBorder="1">
      <alignment vertical="center"/>
    </xf>
    <xf numFmtId="0" fontId="3" fillId="0" borderId="3" xfId="0" applyFont="1" applyBorder="1" applyAlignment="1">
      <alignment horizontal="center" vertical="center"/>
    </xf>
    <xf numFmtId="178" fontId="3" fillId="9" borderId="3" xfId="0" applyNumberFormat="1" applyFont="1" applyFill="1" applyBorder="1">
      <alignment vertical="center"/>
    </xf>
    <xf numFmtId="0" fontId="7" fillId="9" borderId="3" xfId="0" applyFont="1" applyFill="1" applyBorder="1">
      <alignment vertical="center"/>
    </xf>
    <xf numFmtId="177" fontId="7" fillId="6" borderId="3" xfId="0" applyNumberFormat="1" applyFont="1" applyFill="1" applyBorder="1">
      <alignment vertical="center"/>
    </xf>
    <xf numFmtId="0" fontId="3" fillId="7" borderId="3" xfId="0" applyFont="1" applyFill="1" applyBorder="1" applyAlignment="1">
      <alignment vertical="center"/>
    </xf>
    <xf numFmtId="0" fontId="11" fillId="0" borderId="3" xfId="0" applyFont="1" applyFill="1" applyBorder="1">
      <alignment vertical="center"/>
    </xf>
    <xf numFmtId="179" fontId="3" fillId="6" borderId="3" xfId="0" applyNumberFormat="1" applyFont="1" applyFill="1" applyBorder="1">
      <alignment vertical="center"/>
    </xf>
    <xf numFmtId="0" fontId="11" fillId="6" borderId="3" xfId="0" applyFont="1" applyFill="1" applyBorder="1">
      <alignment vertical="center"/>
    </xf>
    <xf numFmtId="179" fontId="7" fillId="6" borderId="3" xfId="0" applyNumberFormat="1" applyFont="1" applyFill="1" applyBorder="1">
      <alignment vertical="center"/>
    </xf>
    <xf numFmtId="0" fontId="5" fillId="4" borderId="4" xfId="0" applyFont="1" applyFill="1" applyBorder="1">
      <alignment vertical="center"/>
    </xf>
    <xf numFmtId="0" fontId="3" fillId="4" borderId="7" xfId="0" applyFont="1" applyFill="1" applyBorder="1">
      <alignment vertical="center"/>
    </xf>
    <xf numFmtId="0" fontId="3" fillId="4" borderId="8" xfId="0" applyFont="1" applyFill="1" applyBorder="1">
      <alignment vertical="center"/>
    </xf>
    <xf numFmtId="0" fontId="3" fillId="7" borderId="4" xfId="0" applyFont="1" applyFill="1" applyBorder="1" applyAlignment="1">
      <alignment vertical="center"/>
    </xf>
    <xf numFmtId="0" fontId="3" fillId="7" borderId="8" xfId="0" applyFont="1" applyFill="1" applyBorder="1">
      <alignment vertical="center"/>
    </xf>
    <xf numFmtId="0" fontId="3" fillId="7" borderId="7" xfId="0" applyFont="1" applyFill="1" applyBorder="1">
      <alignment vertical="center"/>
    </xf>
    <xf numFmtId="0" fontId="3" fillId="7" borderId="4" xfId="0" applyFont="1" applyFill="1" applyBorder="1">
      <alignment vertical="center"/>
    </xf>
    <xf numFmtId="0" fontId="3" fillId="6" borderId="4" xfId="0" applyFont="1" applyFill="1" applyBorder="1">
      <alignment vertical="center"/>
    </xf>
    <xf numFmtId="0" fontId="3" fillId="6" borderId="8" xfId="0" applyFont="1" applyFill="1" applyBorder="1">
      <alignment vertical="center"/>
    </xf>
    <xf numFmtId="0" fontId="3" fillId="6" borderId="7" xfId="0" applyFont="1" applyFill="1" applyBorder="1">
      <alignment vertical="center"/>
    </xf>
    <xf numFmtId="0" fontId="3" fillId="0" borderId="2" xfId="0" applyFont="1" applyBorder="1" applyAlignment="1">
      <alignment horizontal="center" vertical="center"/>
    </xf>
    <xf numFmtId="0" fontId="3" fillId="0" borderId="1" xfId="0" applyFont="1" applyBorder="1">
      <alignment vertical="center"/>
    </xf>
    <xf numFmtId="0" fontId="5" fillId="4" borderId="7" xfId="0" applyFont="1" applyFill="1" applyBorder="1">
      <alignment vertical="center"/>
    </xf>
    <xf numFmtId="176" fontId="3" fillId="0" borderId="7" xfId="0" applyNumberFormat="1" applyFont="1" applyFill="1" applyBorder="1">
      <alignment vertical="center"/>
    </xf>
    <xf numFmtId="179" fontId="3" fillId="0" borderId="7" xfId="0" applyNumberFormat="1" applyFont="1" applyFill="1" applyBorder="1">
      <alignment vertical="center"/>
    </xf>
    <xf numFmtId="176" fontId="3" fillId="0" borderId="9" xfId="0" applyNumberFormat="1" applyFont="1" applyBorder="1">
      <alignment vertical="center"/>
    </xf>
    <xf numFmtId="179" fontId="7" fillId="2" borderId="3" xfId="1" applyNumberFormat="1" applyFont="1" applyFill="1" applyBorder="1" applyProtection="1">
      <alignment vertical="center"/>
      <protection locked="0"/>
    </xf>
    <xf numFmtId="177" fontId="7" fillId="2" borderId="3" xfId="1" applyNumberFormat="1" applyFont="1" applyFill="1" applyBorder="1" applyAlignment="1" applyProtection="1">
      <alignment vertical="center" wrapText="1"/>
      <protection locked="0"/>
    </xf>
    <xf numFmtId="178" fontId="7" fillId="0" borderId="3" xfId="0" applyNumberFormat="1" applyFont="1" applyBorder="1" applyProtection="1">
      <alignment vertical="center"/>
      <protection locked="0"/>
    </xf>
    <xf numFmtId="0" fontId="7" fillId="0" borderId="3" xfId="0" applyFont="1" applyFill="1" applyBorder="1" applyAlignment="1" applyProtection="1">
      <alignment vertical="center" wrapText="1"/>
      <protection locked="0"/>
    </xf>
    <xf numFmtId="0" fontId="7" fillId="2" borderId="3" xfId="0" quotePrefix="1" applyFont="1" applyFill="1" applyBorder="1" applyAlignment="1" applyProtection="1">
      <alignment vertical="center" wrapText="1"/>
      <protection locked="0"/>
    </xf>
    <xf numFmtId="0" fontId="7" fillId="2" borderId="3" xfId="0" applyFont="1" applyFill="1" applyBorder="1" applyAlignment="1" applyProtection="1">
      <alignment vertical="center" wrapText="1"/>
      <protection locked="0"/>
    </xf>
    <xf numFmtId="0" fontId="7" fillId="0" borderId="3" xfId="0" quotePrefix="1" applyFont="1" applyFill="1" applyBorder="1" applyAlignment="1" applyProtection="1">
      <alignment vertical="center" wrapText="1"/>
      <protection locked="0"/>
    </xf>
    <xf numFmtId="38" fontId="7" fillId="2" borderId="3" xfId="1" applyFont="1" applyFill="1" applyBorder="1" applyAlignment="1" applyProtection="1">
      <alignment vertical="center" wrapText="1"/>
      <protection locked="0"/>
    </xf>
    <xf numFmtId="0" fontId="7" fillId="0" borderId="3" xfId="0" applyFont="1" applyFill="1" applyBorder="1" applyProtection="1">
      <alignment vertical="center"/>
      <protection locked="0"/>
    </xf>
    <xf numFmtId="49" fontId="7" fillId="0" borderId="3" xfId="0" quotePrefix="1" applyNumberFormat="1" applyFont="1" applyFill="1" applyBorder="1" applyAlignment="1" applyProtection="1">
      <alignment horizontal="center" vertical="center"/>
      <protection locked="0"/>
    </xf>
    <xf numFmtId="49" fontId="7" fillId="0" borderId="3" xfId="0" quotePrefix="1" applyNumberFormat="1" applyFont="1" applyFill="1" applyBorder="1" applyAlignment="1" applyProtection="1">
      <alignment horizontal="center" vertical="center" wrapText="1"/>
      <protection locked="0"/>
    </xf>
    <xf numFmtId="0" fontId="7" fillId="0" borderId="3" xfId="0" applyFont="1" applyFill="1" applyBorder="1" applyAlignment="1">
      <alignment horizontal="center" vertical="center"/>
    </xf>
    <xf numFmtId="0" fontId="5" fillId="4" borderId="3" xfId="0" applyFont="1" applyFill="1" applyBorder="1" applyAlignment="1">
      <alignment horizontal="center" vertical="center" wrapText="1"/>
    </xf>
    <xf numFmtId="0" fontId="7" fillId="0" borderId="3" xfId="0" applyFont="1" applyBorder="1" applyAlignment="1" applyProtection="1">
      <alignment horizontal="center" vertical="center" wrapText="1"/>
      <protection locked="0"/>
    </xf>
    <xf numFmtId="0" fontId="7" fillId="0" borderId="3" xfId="0" applyFont="1" applyBorder="1" applyAlignment="1" applyProtection="1">
      <alignment horizontal="left" vertical="center" wrapText="1"/>
      <protection locked="0"/>
    </xf>
    <xf numFmtId="0" fontId="7" fillId="6" borderId="3" xfId="0" applyFont="1" applyFill="1" applyBorder="1" applyAlignment="1">
      <alignment vertical="center" wrapText="1"/>
    </xf>
    <xf numFmtId="0" fontId="3" fillId="0" borderId="3" xfId="0" applyFont="1" applyFill="1" applyBorder="1" applyAlignment="1">
      <alignment vertical="center" wrapText="1"/>
    </xf>
    <xf numFmtId="0" fontId="5" fillId="4" borderId="4" xfId="0" applyFont="1" applyFill="1" applyBorder="1" applyAlignment="1">
      <alignment horizontal="center" vertical="center"/>
    </xf>
    <xf numFmtId="38" fontId="7" fillId="2" borderId="5" xfId="1" applyFont="1" applyFill="1" applyBorder="1" applyAlignment="1">
      <alignment horizontal="right" vertical="center"/>
    </xf>
    <xf numFmtId="38" fontId="7" fillId="2" borderId="6" xfId="1" applyFont="1" applyFill="1" applyBorder="1" applyAlignment="1">
      <alignment horizontal="right" vertical="center"/>
    </xf>
    <xf numFmtId="0" fontId="3" fillId="6" borderId="3" xfId="0" applyFont="1" applyFill="1" applyBorder="1" applyAlignment="1">
      <alignment vertical="center" wrapText="1"/>
    </xf>
    <xf numFmtId="0" fontId="0" fillId="6" borderId="3" xfId="0" applyFont="1" applyFill="1" applyBorder="1" applyAlignment="1">
      <alignment vertical="center" wrapText="1"/>
    </xf>
    <xf numFmtId="0" fontId="3" fillId="8" borderId="3" xfId="0" applyFont="1" applyFill="1" applyBorder="1" applyAlignment="1">
      <alignment vertical="center" wrapText="1"/>
    </xf>
    <xf numFmtId="0" fontId="0" fillId="8" borderId="3" xfId="0" applyFont="1" applyFill="1" applyBorder="1" applyAlignment="1">
      <alignment vertical="center" wrapText="1"/>
    </xf>
    <xf numFmtId="0" fontId="8" fillId="3" borderId="0" xfId="0" applyFont="1" applyFill="1" applyAlignment="1">
      <alignment vertical="center"/>
    </xf>
    <xf numFmtId="0" fontId="3" fillId="7" borderId="3" xfId="0" applyFont="1" applyFill="1" applyBorder="1" applyAlignment="1">
      <alignment vertical="center" wrapText="1"/>
    </xf>
    <xf numFmtId="0" fontId="0" fillId="7" borderId="3" xfId="0" applyFont="1" applyFill="1" applyBorder="1" applyAlignment="1">
      <alignment vertical="center" wrapText="1"/>
    </xf>
    <xf numFmtId="0" fontId="8" fillId="3" borderId="0" xfId="0" applyFont="1" applyFill="1" applyAlignment="1">
      <alignment horizontal="left" vertical="center"/>
    </xf>
    <xf numFmtId="0" fontId="7" fillId="5" borderId="3" xfId="0" applyFont="1" applyFill="1" applyBorder="1" applyAlignment="1">
      <alignment vertical="center" wrapText="1"/>
    </xf>
    <xf numFmtId="0" fontId="7" fillId="5" borderId="3" xfId="0" applyFont="1" applyFill="1" applyBorder="1" applyAlignment="1">
      <alignment horizontal="left" vertical="center" wrapText="1"/>
    </xf>
    <xf numFmtId="0" fontId="7" fillId="5" borderId="3" xfId="0" applyFont="1" applyFill="1" applyBorder="1" applyAlignment="1">
      <alignment horizontal="center" vertical="center" wrapText="1"/>
    </xf>
    <xf numFmtId="49" fontId="7" fillId="0" borderId="3" xfId="0" applyNumberFormat="1" applyFont="1" applyBorder="1" applyAlignment="1" applyProtection="1">
      <alignment horizontal="center" vertical="center"/>
      <protection locked="0"/>
    </xf>
    <xf numFmtId="49" fontId="7" fillId="0" borderId="2" xfId="0" applyNumberFormat="1" applyFont="1" applyBorder="1" applyAlignment="1" applyProtection="1">
      <alignment horizontal="center" vertical="center"/>
      <protection locked="0"/>
    </xf>
    <xf numFmtId="0" fontId="5" fillId="0" borderId="0" xfId="0" applyFont="1" applyFill="1" applyBorder="1" applyAlignment="1">
      <alignment horizontal="center" vertical="center"/>
    </xf>
    <xf numFmtId="38" fontId="7" fillId="0" borderId="0" xfId="1" applyFont="1" applyFill="1" applyBorder="1" applyAlignment="1">
      <alignment horizontal="right" vertical="center"/>
    </xf>
    <xf numFmtId="0" fontId="18" fillId="4" borderId="3" xfId="0" applyFont="1" applyFill="1" applyBorder="1" applyAlignment="1">
      <alignment horizontal="center" vertical="center"/>
    </xf>
    <xf numFmtId="0" fontId="20" fillId="6" borderId="3" xfId="0" applyFont="1" applyFill="1" applyBorder="1" applyAlignment="1">
      <alignment vertical="center" wrapText="1"/>
    </xf>
    <xf numFmtId="0" fontId="21" fillId="6" borderId="3" xfId="0" applyFont="1" applyFill="1" applyBorder="1" applyAlignment="1">
      <alignment vertical="center" wrapText="1"/>
    </xf>
    <xf numFmtId="0" fontId="3" fillId="10" borderId="4" xfId="0" applyFont="1" applyFill="1" applyBorder="1">
      <alignment vertical="center"/>
    </xf>
    <xf numFmtId="0" fontId="3" fillId="10" borderId="3" xfId="0" applyFont="1" applyFill="1" applyBorder="1">
      <alignment vertical="center"/>
    </xf>
    <xf numFmtId="0" fontId="3" fillId="10" borderId="8" xfId="0" applyFont="1" applyFill="1" applyBorder="1">
      <alignment vertical="center"/>
    </xf>
    <xf numFmtId="0" fontId="3" fillId="10" borderId="3" xfId="0" applyFont="1" applyFill="1" applyBorder="1" applyAlignment="1">
      <alignment vertical="center" wrapText="1"/>
    </xf>
    <xf numFmtId="0" fontId="0" fillId="10" borderId="3" xfId="0" applyFont="1" applyFill="1" applyBorder="1" applyAlignment="1">
      <alignment vertical="center" wrapText="1"/>
    </xf>
    <xf numFmtId="0" fontId="3" fillId="10" borderId="7" xfId="0" applyFont="1" applyFill="1" applyBorder="1">
      <alignment vertical="center"/>
    </xf>
    <xf numFmtId="0" fontId="3" fillId="11" borderId="8" xfId="0" applyFont="1" applyFill="1" applyBorder="1">
      <alignment vertical="center"/>
    </xf>
    <xf numFmtId="0" fontId="3" fillId="10" borderId="4" xfId="0" applyFont="1" applyFill="1" applyBorder="1" applyAlignment="1">
      <alignment vertical="center"/>
    </xf>
    <xf numFmtId="0" fontId="3" fillId="10" borderId="3" xfId="0" applyFont="1" applyFill="1" applyBorder="1" applyAlignment="1">
      <alignment vertical="center"/>
    </xf>
    <xf numFmtId="0" fontId="5" fillId="11" borderId="4" xfId="0" applyFont="1" applyFill="1" applyBorder="1">
      <alignment vertical="center"/>
    </xf>
    <xf numFmtId="0" fontId="3" fillId="11" borderId="3" xfId="0" applyFont="1" applyFill="1" applyBorder="1">
      <alignment vertical="center"/>
    </xf>
    <xf numFmtId="0" fontId="5" fillId="11" borderId="3" xfId="0" applyFont="1" applyFill="1" applyBorder="1">
      <alignment vertical="center"/>
    </xf>
    <xf numFmtId="0" fontId="5" fillId="11" borderId="3" xfId="0" applyFont="1" applyFill="1" applyBorder="1" applyAlignment="1">
      <alignment horizontal="center" vertical="center"/>
    </xf>
    <xf numFmtId="0" fontId="5" fillId="11" borderId="4" xfId="0" applyFont="1" applyFill="1" applyBorder="1" applyAlignment="1">
      <alignment horizontal="center" vertical="center"/>
    </xf>
    <xf numFmtId="0" fontId="5" fillId="11" borderId="3" xfId="0" applyFont="1" applyFill="1" applyBorder="1" applyAlignment="1">
      <alignment horizontal="center" vertical="center" shrinkToFit="1"/>
    </xf>
    <xf numFmtId="0" fontId="3" fillId="11" borderId="7" xfId="0" applyFont="1" applyFill="1" applyBorder="1">
      <alignment vertical="center"/>
    </xf>
    <xf numFmtId="0" fontId="5" fillId="11" borderId="7" xfId="0" applyFont="1" applyFill="1" applyBorder="1">
      <alignment vertical="center"/>
    </xf>
  </cellXfs>
  <cellStyles count="2">
    <cellStyle name="桁区切り" xfId="1" builtinId="6"/>
    <cellStyle name="標準" xfId="0" builtinId="0"/>
  </cellStyles>
  <dxfs count="0"/>
  <tableStyles count="0" defaultTableStyle="TableStyleMedium9" defaultPivotStyle="PivotStyleLight16"/>
  <colors>
    <mruColors>
      <color rgb="FF000000"/>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25"/>
  <sheetViews>
    <sheetView showGridLines="0" tabSelected="1" view="pageBreakPreview" zoomScale="60" zoomScaleNormal="60" workbookViewId="0"/>
  </sheetViews>
  <sheetFormatPr defaultColWidth="9" defaultRowHeight="14.25" x14ac:dyDescent="0.15"/>
  <cols>
    <col min="1" max="1" width="2.75" style="1" customWidth="1"/>
    <col min="2" max="2" width="11.75" style="1" customWidth="1"/>
    <col min="3" max="3" width="12.625" style="1" customWidth="1"/>
    <col min="4" max="4" width="20.25" style="1" customWidth="1"/>
    <col min="5" max="5" width="17.125" style="1" customWidth="1"/>
    <col min="6" max="6" width="10.625" style="1" customWidth="1"/>
    <col min="7" max="7" width="11.625" style="1" customWidth="1"/>
    <col min="8" max="8" width="13.625" style="1" customWidth="1"/>
    <col min="9" max="9" width="80.625" style="1" customWidth="1"/>
    <col min="10" max="10" width="11.5" style="1" customWidth="1"/>
    <col min="11" max="11" width="20.625" style="1" customWidth="1"/>
    <col min="12" max="16384" width="9" style="1"/>
  </cols>
  <sheetData>
    <row r="1" spans="1:11" ht="18" customHeight="1" x14ac:dyDescent="0.15">
      <c r="K1" s="13" t="s">
        <v>103</v>
      </c>
    </row>
    <row r="2" spans="1:11" ht="18" customHeight="1" x14ac:dyDescent="0.15">
      <c r="K2" s="13" t="s">
        <v>110</v>
      </c>
    </row>
    <row r="3" spans="1:11" ht="24" customHeight="1" x14ac:dyDescent="0.15">
      <c r="A3" s="17" t="s">
        <v>114</v>
      </c>
      <c r="B3" s="18"/>
      <c r="C3" s="18"/>
      <c r="D3" s="18"/>
      <c r="E3" s="18"/>
      <c r="F3" s="18"/>
      <c r="G3" s="18"/>
      <c r="H3" s="18"/>
      <c r="I3" s="18"/>
      <c r="J3" s="18"/>
      <c r="K3" s="19"/>
    </row>
    <row r="5" spans="1:11" ht="15" x14ac:dyDescent="0.15">
      <c r="A5" s="6" t="s">
        <v>77</v>
      </c>
      <c r="B5" s="6"/>
    </row>
    <row r="6" spans="1:11" ht="15" x14ac:dyDescent="0.15">
      <c r="A6" s="6"/>
      <c r="B6" s="20" t="s">
        <v>37</v>
      </c>
      <c r="C6" s="20" t="s">
        <v>38</v>
      </c>
      <c r="D6" s="20" t="s">
        <v>39</v>
      </c>
      <c r="E6" s="20" t="s">
        <v>40</v>
      </c>
      <c r="F6" s="20" t="s">
        <v>41</v>
      </c>
      <c r="G6" s="20" t="s">
        <v>42</v>
      </c>
      <c r="H6" s="20" t="s">
        <v>43</v>
      </c>
      <c r="I6" s="20" t="s">
        <v>44</v>
      </c>
      <c r="J6" s="20" t="s">
        <v>45</v>
      </c>
      <c r="K6" s="20" t="s">
        <v>46</v>
      </c>
    </row>
    <row r="7" spans="1:11" s="10" customFormat="1" ht="30" x14ac:dyDescent="0.15">
      <c r="B7" s="20" t="s">
        <v>47</v>
      </c>
      <c r="C7" s="20" t="s">
        <v>48</v>
      </c>
      <c r="D7" s="20" t="s">
        <v>49</v>
      </c>
      <c r="E7" s="20" t="s">
        <v>50</v>
      </c>
      <c r="F7" s="20" t="s">
        <v>51</v>
      </c>
      <c r="G7" s="20" t="s">
        <v>52</v>
      </c>
      <c r="H7" s="20" t="s">
        <v>53</v>
      </c>
      <c r="I7" s="20" t="s">
        <v>54</v>
      </c>
      <c r="J7" s="20" t="s">
        <v>55</v>
      </c>
      <c r="K7" s="20" t="s">
        <v>56</v>
      </c>
    </row>
    <row r="8" spans="1:11" ht="409.5" customHeight="1" x14ac:dyDescent="0.15">
      <c r="B8" s="33">
        <v>1</v>
      </c>
      <c r="C8" s="34" t="s">
        <v>78</v>
      </c>
      <c r="D8" s="35" t="s">
        <v>57</v>
      </c>
      <c r="E8" s="71">
        <v>98303</v>
      </c>
      <c r="F8" s="34" t="s">
        <v>58</v>
      </c>
      <c r="G8" s="74" t="s">
        <v>59</v>
      </c>
      <c r="H8" s="74" t="s">
        <v>60</v>
      </c>
      <c r="I8" s="75" t="s">
        <v>111</v>
      </c>
      <c r="J8" s="76" t="s">
        <v>61</v>
      </c>
      <c r="K8" s="76" t="s">
        <v>113</v>
      </c>
    </row>
    <row r="9" spans="1:11" ht="400.5" customHeight="1" x14ac:dyDescent="0.15">
      <c r="B9" s="33">
        <v>2</v>
      </c>
      <c r="C9" s="34" t="s">
        <v>79</v>
      </c>
      <c r="D9" s="35" t="s">
        <v>62</v>
      </c>
      <c r="E9" s="71">
        <v>98112</v>
      </c>
      <c r="F9" s="34" t="s">
        <v>58</v>
      </c>
      <c r="G9" s="74" t="s">
        <v>59</v>
      </c>
      <c r="H9" s="74" t="s">
        <v>60</v>
      </c>
      <c r="I9" s="75" t="s">
        <v>112</v>
      </c>
      <c r="J9" s="76" t="s">
        <v>61</v>
      </c>
      <c r="K9" s="76" t="s">
        <v>113</v>
      </c>
    </row>
    <row r="10" spans="1:11" ht="63" customHeight="1" x14ac:dyDescent="0.15">
      <c r="B10" s="36">
        <v>3</v>
      </c>
      <c r="C10" s="35" t="s">
        <v>80</v>
      </c>
      <c r="D10" s="35" t="s">
        <v>81</v>
      </c>
      <c r="E10" s="72">
        <v>1.1053999999999999</v>
      </c>
      <c r="F10" s="35" t="s">
        <v>82</v>
      </c>
      <c r="G10" s="74" t="s">
        <v>63</v>
      </c>
      <c r="H10" s="77" t="s">
        <v>64</v>
      </c>
      <c r="I10" s="74" t="s">
        <v>65</v>
      </c>
      <c r="J10" s="74" t="s">
        <v>66</v>
      </c>
      <c r="K10" s="79"/>
    </row>
    <row r="11" spans="1:11" ht="8.25" customHeight="1" x14ac:dyDescent="0.15"/>
    <row r="12" spans="1:11" ht="15" x14ac:dyDescent="0.15">
      <c r="A12" s="6" t="s">
        <v>83</v>
      </c>
    </row>
    <row r="13" spans="1:11" ht="15" x14ac:dyDescent="0.15">
      <c r="B13" s="20" t="s">
        <v>37</v>
      </c>
      <c r="C13" s="83" t="s">
        <v>38</v>
      </c>
      <c r="D13" s="83"/>
      <c r="E13" s="20" t="s">
        <v>39</v>
      </c>
      <c r="F13" s="20" t="s">
        <v>40</v>
      </c>
      <c r="G13" s="83" t="s">
        <v>41</v>
      </c>
      <c r="H13" s="83"/>
      <c r="I13" s="83"/>
      <c r="J13" s="83" t="s">
        <v>42</v>
      </c>
      <c r="K13" s="83"/>
    </row>
    <row r="14" spans="1:11" ht="15" x14ac:dyDescent="0.15">
      <c r="B14" s="20" t="s">
        <v>48</v>
      </c>
      <c r="C14" s="83" t="s">
        <v>49</v>
      </c>
      <c r="D14" s="83"/>
      <c r="E14" s="20" t="s">
        <v>50</v>
      </c>
      <c r="F14" s="20" t="s">
        <v>51</v>
      </c>
      <c r="G14" s="83" t="s">
        <v>53</v>
      </c>
      <c r="H14" s="83"/>
      <c r="I14" s="83"/>
      <c r="J14" s="83" t="s">
        <v>56</v>
      </c>
      <c r="K14" s="83"/>
    </row>
    <row r="15" spans="1:11" ht="51" customHeight="1" x14ac:dyDescent="0.15">
      <c r="B15" s="34" t="s">
        <v>84</v>
      </c>
      <c r="C15" s="86" t="s">
        <v>67</v>
      </c>
      <c r="D15" s="86"/>
      <c r="E15" s="73">
        <v>7.1800000000000003E-2</v>
      </c>
      <c r="F15" s="34" t="s">
        <v>68</v>
      </c>
      <c r="G15" s="85" t="s">
        <v>69</v>
      </c>
      <c r="H15" s="85"/>
      <c r="I15" s="85"/>
      <c r="J15" s="84"/>
      <c r="K15" s="84"/>
    </row>
    <row r="16" spans="1:11" ht="51" customHeight="1" x14ac:dyDescent="0.15">
      <c r="B16" s="34" t="s">
        <v>85</v>
      </c>
      <c r="C16" s="86" t="s">
        <v>70</v>
      </c>
      <c r="D16" s="86"/>
      <c r="E16" s="73">
        <v>6.4000000000000001E-2</v>
      </c>
      <c r="F16" s="34" t="s">
        <v>68</v>
      </c>
      <c r="G16" s="85" t="s">
        <v>71</v>
      </c>
      <c r="H16" s="85"/>
      <c r="I16" s="85"/>
      <c r="J16" s="84"/>
      <c r="K16" s="84"/>
    </row>
    <row r="17" spans="1:10" ht="6.75" customHeight="1" x14ac:dyDescent="0.15"/>
    <row r="18" spans="1:10" ht="16.5" x14ac:dyDescent="0.15">
      <c r="A18" s="4" t="s">
        <v>86</v>
      </c>
      <c r="B18" s="4"/>
    </row>
    <row r="19" spans="1:10" ht="17.25" thickBot="1" x14ac:dyDescent="0.2">
      <c r="B19" s="88" t="s">
        <v>87</v>
      </c>
      <c r="C19" s="88"/>
      <c r="D19" s="27" t="s">
        <v>51</v>
      </c>
    </row>
    <row r="20" spans="1:10" ht="19.5" thickBot="1" x14ac:dyDescent="0.2">
      <c r="B20" s="89">
        <f>ROUNDDOWN('MPS(calc_process)'!G6, 0)</f>
        <v>25</v>
      </c>
      <c r="C20" s="90"/>
      <c r="D20" s="38" t="s">
        <v>88</v>
      </c>
    </row>
    <row r="21" spans="1:10" ht="20.100000000000001" customHeight="1" x14ac:dyDescent="0.15">
      <c r="B21" s="5"/>
      <c r="C21" s="5"/>
      <c r="F21" s="11"/>
      <c r="G21" s="11"/>
    </row>
    <row r="22" spans="1:10" ht="15" customHeight="1" x14ac:dyDescent="0.15">
      <c r="A22" s="6" t="s">
        <v>72</v>
      </c>
    </row>
    <row r="23" spans="1:10" ht="15" customHeight="1" x14ac:dyDescent="0.15">
      <c r="B23" s="30" t="s">
        <v>63</v>
      </c>
      <c r="C23" s="87" t="s">
        <v>73</v>
      </c>
      <c r="D23" s="87"/>
      <c r="E23" s="87"/>
      <c r="F23" s="87"/>
      <c r="G23" s="87"/>
      <c r="H23" s="87"/>
      <c r="I23" s="87"/>
      <c r="J23" s="12"/>
    </row>
    <row r="24" spans="1:10" ht="15" customHeight="1" x14ac:dyDescent="0.15">
      <c r="B24" s="30" t="s">
        <v>74</v>
      </c>
      <c r="C24" s="87" t="s">
        <v>75</v>
      </c>
      <c r="D24" s="87"/>
      <c r="E24" s="87"/>
      <c r="F24" s="87"/>
      <c r="G24" s="87"/>
      <c r="H24" s="87"/>
      <c r="I24" s="87"/>
      <c r="J24" s="12"/>
    </row>
    <row r="25" spans="1:10" ht="15" customHeight="1" x14ac:dyDescent="0.15">
      <c r="B25" s="30" t="s">
        <v>59</v>
      </c>
      <c r="C25" s="87" t="s">
        <v>76</v>
      </c>
      <c r="D25" s="87"/>
      <c r="E25" s="87"/>
      <c r="F25" s="87"/>
      <c r="G25" s="87"/>
      <c r="H25" s="87"/>
      <c r="I25" s="87"/>
      <c r="J25" s="12"/>
    </row>
  </sheetData>
  <sheetProtection algorithmName="SHA-512" hashValue="Houk7M+IjTEr8skyZgosenXCHppK1ZiCOlrzt6AYs350H1o7Onsx1UoDwBy5R7smfTapPsoy2Uw10Mav9FTgFg==" saltValue="rouemgP8lkdgNOBzIup/vw==" spinCount="100000" sheet="1" objects="1" scenarios="1" formatCells="0" formatRows="0"/>
  <mergeCells count="17">
    <mergeCell ref="C15:D15"/>
    <mergeCell ref="G15:I15"/>
    <mergeCell ref="C24:I24"/>
    <mergeCell ref="C25:I25"/>
    <mergeCell ref="C13:D13"/>
    <mergeCell ref="C14:D14"/>
    <mergeCell ref="B19:C19"/>
    <mergeCell ref="B20:C20"/>
    <mergeCell ref="C16:D16"/>
    <mergeCell ref="C23:I23"/>
    <mergeCell ref="J13:K13"/>
    <mergeCell ref="J14:K14"/>
    <mergeCell ref="J16:K16"/>
    <mergeCell ref="G13:I13"/>
    <mergeCell ref="G14:I14"/>
    <mergeCell ref="G16:I16"/>
    <mergeCell ref="J15:K15"/>
  </mergeCells>
  <phoneticPr fontId="2"/>
  <dataValidations count="1">
    <dataValidation type="list" allowBlank="1" showInputMessage="1" showErrorMessage="1" sqref="E15">
      <formula1>RdcRFL</formula1>
    </dataValidation>
  </dataValidations>
  <pageMargins left="0.25" right="0.25" top="0.75" bottom="0.75" header="0.3" footer="0.3"/>
  <pageSetup paperSize="9" scale="39" fitToHeight="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25"/>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47.125" style="1" customWidth="1"/>
    <col min="6" max="7" width="12.625" style="1" customWidth="1"/>
    <col min="8" max="8" width="12.75" style="1" customWidth="1"/>
    <col min="9" max="9" width="11.125" style="7" customWidth="1"/>
    <col min="10" max="16384" width="9" style="1"/>
  </cols>
  <sheetData>
    <row r="1" spans="1:11" ht="18" customHeight="1" x14ac:dyDescent="0.15">
      <c r="I1" s="13" t="str">
        <f>'MPS(input)'!K1</f>
        <v>Monitoring Spreadsheet: JCM_MN_AM001_ver01.0</v>
      </c>
    </row>
    <row r="2" spans="1:11" ht="18" customHeight="1" x14ac:dyDescent="0.15">
      <c r="I2" s="13" t="str">
        <f>'MPS(input)'!K2</f>
        <v>Reference Number: MN005</v>
      </c>
    </row>
    <row r="3" spans="1:11" s="15" customFormat="1" ht="24" customHeight="1" x14ac:dyDescent="0.15">
      <c r="A3" s="95" t="s">
        <v>117</v>
      </c>
      <c r="B3" s="95"/>
      <c r="C3" s="95"/>
      <c r="D3" s="95"/>
      <c r="E3" s="95"/>
      <c r="F3" s="95"/>
      <c r="G3" s="95"/>
      <c r="H3" s="95"/>
      <c r="I3" s="95"/>
    </row>
    <row r="4" spans="1:11" ht="11.25" customHeight="1" x14ac:dyDescent="0.15"/>
    <row r="5" spans="1:11" ht="18.75" customHeight="1" thickBot="1" x14ac:dyDescent="0.2">
      <c r="A5" s="55" t="s">
        <v>6</v>
      </c>
      <c r="B5" s="40"/>
      <c r="C5" s="40"/>
      <c r="D5" s="40"/>
      <c r="E5" s="39"/>
      <c r="F5" s="27" t="s">
        <v>10</v>
      </c>
      <c r="G5" s="29" t="s">
        <v>4</v>
      </c>
      <c r="H5" s="27" t="s">
        <v>5</v>
      </c>
      <c r="I5" s="41" t="s">
        <v>11</v>
      </c>
    </row>
    <row r="6" spans="1:11" ht="18.75" customHeight="1" thickBot="1" x14ac:dyDescent="0.2">
      <c r="A6" s="56"/>
      <c r="B6" s="42" t="s">
        <v>13</v>
      </c>
      <c r="C6" s="42"/>
      <c r="D6" s="42"/>
      <c r="E6" s="42"/>
      <c r="F6" s="65" t="s">
        <v>101</v>
      </c>
      <c r="G6" s="70">
        <f>G12-G15</f>
        <v>25.731639375000015</v>
      </c>
      <c r="H6" s="66" t="s">
        <v>2</v>
      </c>
      <c r="I6" s="43" t="s">
        <v>3</v>
      </c>
    </row>
    <row r="7" spans="1:11" ht="18.75" customHeight="1" x14ac:dyDescent="0.15">
      <c r="A7" s="55" t="s">
        <v>7</v>
      </c>
      <c r="B7" s="40"/>
      <c r="C7" s="40"/>
      <c r="D7" s="40"/>
      <c r="E7" s="39"/>
      <c r="F7" s="39"/>
      <c r="G7" s="67"/>
      <c r="H7" s="39"/>
      <c r="I7" s="27"/>
      <c r="J7" s="14"/>
      <c r="K7" s="14"/>
    </row>
    <row r="8" spans="1:11" ht="41.25" customHeight="1" x14ac:dyDescent="0.15">
      <c r="A8" s="57"/>
      <c r="B8" s="96" t="s">
        <v>17</v>
      </c>
      <c r="C8" s="97"/>
      <c r="D8" s="97"/>
      <c r="E8" s="97"/>
      <c r="F8" s="43" t="s">
        <v>100</v>
      </c>
      <c r="G8" s="44">
        <f>'MPS(input)'!E15</f>
        <v>7.1800000000000003E-2</v>
      </c>
      <c r="H8" s="45" t="s">
        <v>19</v>
      </c>
      <c r="I8" s="46" t="s">
        <v>20</v>
      </c>
    </row>
    <row r="9" spans="1:11" ht="41.25" customHeight="1" x14ac:dyDescent="0.15">
      <c r="A9" s="57"/>
      <c r="B9" s="96" t="s">
        <v>18</v>
      </c>
      <c r="C9" s="97"/>
      <c r="D9" s="97"/>
      <c r="E9" s="97"/>
      <c r="F9" s="82" t="s">
        <v>100</v>
      </c>
      <c r="G9" s="47">
        <f>'MPS(input)'!E16</f>
        <v>6.4000000000000001E-2</v>
      </c>
      <c r="H9" s="48" t="s">
        <v>19</v>
      </c>
      <c r="I9" s="46" t="s">
        <v>21</v>
      </c>
    </row>
    <row r="10" spans="1:11" ht="18.75" x14ac:dyDescent="0.15">
      <c r="A10" s="56"/>
      <c r="B10" s="96" t="s">
        <v>33</v>
      </c>
      <c r="C10" s="97"/>
      <c r="D10" s="97"/>
      <c r="E10" s="97"/>
      <c r="F10" s="82" t="s">
        <v>100</v>
      </c>
      <c r="G10" s="49">
        <f>'MPS(input)'!E10</f>
        <v>1.1053999999999999</v>
      </c>
      <c r="H10" s="34" t="s">
        <v>29</v>
      </c>
      <c r="I10" s="43" t="s">
        <v>30</v>
      </c>
    </row>
    <row r="11" spans="1:11" ht="18.75" customHeight="1" thickBot="1" x14ac:dyDescent="0.2">
      <c r="A11" s="55" t="s">
        <v>8</v>
      </c>
      <c r="B11" s="39"/>
      <c r="C11" s="40"/>
      <c r="D11" s="27"/>
      <c r="E11" s="27"/>
      <c r="F11" s="27"/>
      <c r="G11" s="55"/>
      <c r="H11" s="39"/>
      <c r="I11" s="27"/>
    </row>
    <row r="12" spans="1:11" ht="18.75" customHeight="1" thickBot="1" x14ac:dyDescent="0.2">
      <c r="A12" s="57"/>
      <c r="B12" s="61" t="s">
        <v>14</v>
      </c>
      <c r="C12" s="42"/>
      <c r="D12" s="42"/>
      <c r="E12" s="42"/>
      <c r="F12" s="65" t="s">
        <v>100</v>
      </c>
      <c r="G12" s="70">
        <f>G13*G10</f>
        <v>236.863039375</v>
      </c>
      <c r="H12" s="66" t="s">
        <v>2</v>
      </c>
      <c r="I12" s="46" t="s">
        <v>1</v>
      </c>
    </row>
    <row r="13" spans="1:11" ht="18.75" customHeight="1" x14ac:dyDescent="0.15">
      <c r="A13" s="56"/>
      <c r="B13" s="60"/>
      <c r="C13" s="37" t="s">
        <v>22</v>
      </c>
      <c r="D13" s="37"/>
      <c r="E13" s="37"/>
      <c r="F13" s="46" t="s">
        <v>100</v>
      </c>
      <c r="G13" s="68">
        <f>G16*G8/G9</f>
        <v>214.27812500000002</v>
      </c>
      <c r="H13" s="30" t="s">
        <v>23</v>
      </c>
      <c r="I13" s="46" t="s">
        <v>28</v>
      </c>
    </row>
    <row r="14" spans="1:11" ht="18.75" customHeight="1" thickBot="1" x14ac:dyDescent="0.2">
      <c r="A14" s="55" t="s">
        <v>9</v>
      </c>
      <c r="B14" s="40"/>
      <c r="C14" s="40"/>
      <c r="D14" s="40"/>
      <c r="E14" s="39"/>
      <c r="F14" s="27"/>
      <c r="G14" s="55"/>
      <c r="H14" s="39"/>
      <c r="I14" s="27"/>
    </row>
    <row r="15" spans="1:11" ht="18.75" customHeight="1" thickBot="1" x14ac:dyDescent="0.2">
      <c r="A15" s="57"/>
      <c r="B15" s="58" t="s">
        <v>15</v>
      </c>
      <c r="C15" s="50"/>
      <c r="D15" s="50"/>
      <c r="E15" s="50"/>
      <c r="F15" s="65" t="s">
        <v>100</v>
      </c>
      <c r="G15" s="70">
        <f>G16*G10</f>
        <v>211.13139999999999</v>
      </c>
      <c r="H15" s="66" t="s">
        <v>2</v>
      </c>
      <c r="I15" s="46" t="s">
        <v>0</v>
      </c>
    </row>
    <row r="16" spans="1:11" ht="18.75" customHeight="1" x14ac:dyDescent="0.15">
      <c r="A16" s="57"/>
      <c r="B16" s="59"/>
      <c r="C16" s="62" t="s">
        <v>25</v>
      </c>
      <c r="D16" s="37"/>
      <c r="E16" s="37"/>
      <c r="F16" s="46" t="s">
        <v>100</v>
      </c>
      <c r="G16" s="69">
        <f>G17-G18</f>
        <v>191</v>
      </c>
      <c r="H16" s="51" t="s">
        <v>26</v>
      </c>
      <c r="I16" s="46" t="s">
        <v>27</v>
      </c>
    </row>
    <row r="17" spans="1:9" ht="37.5" customHeight="1" x14ac:dyDescent="0.15">
      <c r="A17" s="57"/>
      <c r="B17" s="59"/>
      <c r="C17" s="63"/>
      <c r="D17" s="107" t="s">
        <v>24</v>
      </c>
      <c r="E17" s="108"/>
      <c r="F17" s="43" t="s">
        <v>100</v>
      </c>
      <c r="G17" s="52">
        <f>'MPS(input)'!E8</f>
        <v>98303</v>
      </c>
      <c r="H17" s="53" t="s">
        <v>26</v>
      </c>
      <c r="I17" s="46" t="s">
        <v>31</v>
      </c>
    </row>
    <row r="18" spans="1:9" ht="39.75" customHeight="1" x14ac:dyDescent="0.15">
      <c r="A18" s="56"/>
      <c r="B18" s="60"/>
      <c r="C18" s="64"/>
      <c r="D18" s="91" t="s">
        <v>16</v>
      </c>
      <c r="E18" s="92"/>
      <c r="F18" s="82" t="s">
        <v>100</v>
      </c>
      <c r="G18" s="54">
        <f>'MPS(input)'!E9</f>
        <v>98112</v>
      </c>
      <c r="H18" s="53" t="s">
        <v>26</v>
      </c>
      <c r="I18" s="46" t="s">
        <v>32</v>
      </c>
    </row>
    <row r="19" spans="1:9" x14ac:dyDescent="0.15">
      <c r="A19" s="2"/>
      <c r="B19" s="2"/>
      <c r="C19" s="2"/>
      <c r="D19" s="2"/>
      <c r="E19" s="2"/>
      <c r="F19" s="9"/>
      <c r="G19" s="8"/>
      <c r="H19" s="8"/>
      <c r="I19" s="3"/>
    </row>
    <row r="20" spans="1:9" ht="21.75" customHeight="1" x14ac:dyDescent="0.15">
      <c r="E20" s="2" t="s">
        <v>12</v>
      </c>
      <c r="F20" s="5"/>
    </row>
    <row r="21" spans="1:9" ht="32.25" customHeight="1" x14ac:dyDescent="0.15">
      <c r="E21" s="93" t="s">
        <v>17</v>
      </c>
      <c r="F21" s="94"/>
      <c r="G21" s="94"/>
      <c r="H21" s="3"/>
    </row>
    <row r="22" spans="1:9" ht="21.75" customHeight="1" x14ac:dyDescent="0.15">
      <c r="E22" s="45" t="s">
        <v>34</v>
      </c>
      <c r="F22" s="45">
        <v>0.1158</v>
      </c>
      <c r="G22" s="45" t="s">
        <v>19</v>
      </c>
      <c r="H22" s="3"/>
    </row>
    <row r="23" spans="1:9" ht="21.75" customHeight="1" x14ac:dyDescent="0.15">
      <c r="E23" s="45" t="s">
        <v>36</v>
      </c>
      <c r="F23" s="45">
        <v>9.3899999999999997E-2</v>
      </c>
      <c r="G23" s="45" t="s">
        <v>19</v>
      </c>
      <c r="H23" s="2"/>
    </row>
    <row r="24" spans="1:9" ht="21.75" customHeight="1" x14ac:dyDescent="0.15">
      <c r="E24" s="45" t="s">
        <v>35</v>
      </c>
      <c r="F24" s="45">
        <v>7.1800000000000003E-2</v>
      </c>
      <c r="G24" s="45" t="s">
        <v>19</v>
      </c>
      <c r="H24" s="2"/>
    </row>
    <row r="25" spans="1:9" s="7" customFormat="1" x14ac:dyDescent="0.15">
      <c r="E25" s="2"/>
      <c r="F25" s="2"/>
      <c r="G25" s="2"/>
      <c r="H25" s="2"/>
    </row>
  </sheetData>
  <sheetProtection algorithmName="SHA-512" hashValue="byGJo/Ko+ngysvpA82RPPqEtLk+R+YBm1P0oUvqiKSSx2+ONTx4uneN97+6M1JCkV+Mah8DjdYJwz1Oji8SKMQ==" saltValue="o/VOZOHXRfDhDJ5oUGjj8Q==" spinCount="100000" sheet="1" objects="1" scenarios="1"/>
  <mergeCells count="7">
    <mergeCell ref="D17:E17"/>
    <mergeCell ref="D18:E18"/>
    <mergeCell ref="E21:G21"/>
    <mergeCell ref="A3:I3"/>
    <mergeCell ref="B8:E8"/>
    <mergeCell ref="B9:E9"/>
    <mergeCell ref="B10:E10"/>
  </mergeCells>
  <phoneticPr fontId="2"/>
  <pageMargins left="0.70866141732283472" right="0.70866141732283472" top="0.74803149606299213" bottom="0.74803149606299213" header="0.31496062992125984" footer="0.31496062992125984"/>
  <pageSetup paperSize="9" scale="80"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view="pageBreakPreview" zoomScale="80" zoomScaleNormal="90" zoomScaleSheetLayoutView="80" workbookViewId="0"/>
  </sheetViews>
  <sheetFormatPr defaultRowHeight="13.5" x14ac:dyDescent="0.15"/>
  <cols>
    <col min="1" max="1" width="3.625" style="16" customWidth="1"/>
    <col min="2" max="2" width="36.375" style="16" customWidth="1"/>
    <col min="3" max="3" width="49.125" style="16" customWidth="1"/>
    <col min="4" max="256" width="9" style="16"/>
    <col min="257" max="257" width="3.625" style="16" customWidth="1"/>
    <col min="258" max="258" width="36.375" style="16" customWidth="1"/>
    <col min="259" max="259" width="49.125" style="16" customWidth="1"/>
    <col min="260" max="512" width="9" style="16"/>
    <col min="513" max="513" width="3.625" style="16" customWidth="1"/>
    <col min="514" max="514" width="36.375" style="16" customWidth="1"/>
    <col min="515" max="515" width="49.125" style="16" customWidth="1"/>
    <col min="516" max="768" width="9" style="16"/>
    <col min="769" max="769" width="3.625" style="16" customWidth="1"/>
    <col min="770" max="770" width="36.375" style="16" customWidth="1"/>
    <col min="771" max="771" width="49.125" style="16" customWidth="1"/>
    <col min="772" max="1024" width="9" style="16"/>
    <col min="1025" max="1025" width="3.625" style="16" customWidth="1"/>
    <col min="1026" max="1026" width="36.375" style="16" customWidth="1"/>
    <col min="1027" max="1027" width="49.125" style="16" customWidth="1"/>
    <col min="1028" max="1280" width="9" style="16"/>
    <col min="1281" max="1281" width="3.625" style="16" customWidth="1"/>
    <col min="1282" max="1282" width="36.375" style="16" customWidth="1"/>
    <col min="1283" max="1283" width="49.125" style="16" customWidth="1"/>
    <col min="1284" max="1536" width="9" style="16"/>
    <col min="1537" max="1537" width="3.625" style="16" customWidth="1"/>
    <col min="1538" max="1538" width="36.375" style="16" customWidth="1"/>
    <col min="1539" max="1539" width="49.125" style="16" customWidth="1"/>
    <col min="1540" max="1792" width="9" style="16"/>
    <col min="1793" max="1793" width="3.625" style="16" customWidth="1"/>
    <col min="1794" max="1794" width="36.375" style="16" customWidth="1"/>
    <col min="1795" max="1795" width="49.125" style="16" customWidth="1"/>
    <col min="1796" max="2048" width="9" style="16"/>
    <col min="2049" max="2049" width="3.625" style="16" customWidth="1"/>
    <col min="2050" max="2050" width="36.375" style="16" customWidth="1"/>
    <col min="2051" max="2051" width="49.125" style="16" customWidth="1"/>
    <col min="2052" max="2304" width="9" style="16"/>
    <col min="2305" max="2305" width="3.625" style="16" customWidth="1"/>
    <col min="2306" max="2306" width="36.375" style="16" customWidth="1"/>
    <col min="2307" max="2307" width="49.125" style="16" customWidth="1"/>
    <col min="2308" max="2560" width="9" style="16"/>
    <col min="2561" max="2561" width="3.625" style="16" customWidth="1"/>
    <col min="2562" max="2562" width="36.375" style="16" customWidth="1"/>
    <col min="2563" max="2563" width="49.125" style="16" customWidth="1"/>
    <col min="2564" max="2816" width="9" style="16"/>
    <col min="2817" max="2817" width="3.625" style="16" customWidth="1"/>
    <col min="2818" max="2818" width="36.375" style="16" customWidth="1"/>
    <col min="2819" max="2819" width="49.125" style="16" customWidth="1"/>
    <col min="2820" max="3072" width="9" style="16"/>
    <col min="3073" max="3073" width="3.625" style="16" customWidth="1"/>
    <col min="3074" max="3074" width="36.375" style="16" customWidth="1"/>
    <col min="3075" max="3075" width="49.125" style="16" customWidth="1"/>
    <col min="3076" max="3328" width="9" style="16"/>
    <col min="3329" max="3329" width="3.625" style="16" customWidth="1"/>
    <col min="3330" max="3330" width="36.375" style="16" customWidth="1"/>
    <col min="3331" max="3331" width="49.125" style="16" customWidth="1"/>
    <col min="3332" max="3584" width="9" style="16"/>
    <col min="3585" max="3585" width="3.625" style="16" customWidth="1"/>
    <col min="3586" max="3586" width="36.375" style="16" customWidth="1"/>
    <col min="3587" max="3587" width="49.125" style="16" customWidth="1"/>
    <col min="3588" max="3840" width="9" style="16"/>
    <col min="3841" max="3841" width="3.625" style="16" customWidth="1"/>
    <col min="3842" max="3842" width="36.375" style="16" customWidth="1"/>
    <col min="3843" max="3843" width="49.125" style="16" customWidth="1"/>
    <col min="3844" max="4096" width="9" style="16"/>
    <col min="4097" max="4097" width="3.625" style="16" customWidth="1"/>
    <col min="4098" max="4098" width="36.375" style="16" customWidth="1"/>
    <col min="4099" max="4099" width="49.125" style="16" customWidth="1"/>
    <col min="4100" max="4352" width="9" style="16"/>
    <col min="4353" max="4353" width="3.625" style="16" customWidth="1"/>
    <col min="4354" max="4354" width="36.375" style="16" customWidth="1"/>
    <col min="4355" max="4355" width="49.125" style="16" customWidth="1"/>
    <col min="4356" max="4608" width="9" style="16"/>
    <col min="4609" max="4609" width="3.625" style="16" customWidth="1"/>
    <col min="4610" max="4610" width="36.375" style="16" customWidth="1"/>
    <col min="4611" max="4611" width="49.125" style="16" customWidth="1"/>
    <col min="4612" max="4864" width="9" style="16"/>
    <col min="4865" max="4865" width="3.625" style="16" customWidth="1"/>
    <col min="4866" max="4866" width="36.375" style="16" customWidth="1"/>
    <col min="4867" max="4867" width="49.125" style="16" customWidth="1"/>
    <col min="4868" max="5120" width="9" style="16"/>
    <col min="5121" max="5121" width="3.625" style="16" customWidth="1"/>
    <col min="5122" max="5122" width="36.375" style="16" customWidth="1"/>
    <col min="5123" max="5123" width="49.125" style="16" customWidth="1"/>
    <col min="5124" max="5376" width="9" style="16"/>
    <col min="5377" max="5377" width="3.625" style="16" customWidth="1"/>
    <col min="5378" max="5378" width="36.375" style="16" customWidth="1"/>
    <col min="5379" max="5379" width="49.125" style="16" customWidth="1"/>
    <col min="5380" max="5632" width="9" style="16"/>
    <col min="5633" max="5633" width="3.625" style="16" customWidth="1"/>
    <col min="5634" max="5634" width="36.375" style="16" customWidth="1"/>
    <col min="5635" max="5635" width="49.125" style="16" customWidth="1"/>
    <col min="5636" max="5888" width="9" style="16"/>
    <col min="5889" max="5889" width="3.625" style="16" customWidth="1"/>
    <col min="5890" max="5890" width="36.375" style="16" customWidth="1"/>
    <col min="5891" max="5891" width="49.125" style="16" customWidth="1"/>
    <col min="5892" max="6144" width="9" style="16"/>
    <col min="6145" max="6145" width="3.625" style="16" customWidth="1"/>
    <col min="6146" max="6146" width="36.375" style="16" customWidth="1"/>
    <col min="6147" max="6147" width="49.125" style="16" customWidth="1"/>
    <col min="6148" max="6400" width="9" style="16"/>
    <col min="6401" max="6401" width="3.625" style="16" customWidth="1"/>
    <col min="6402" max="6402" width="36.375" style="16" customWidth="1"/>
    <col min="6403" max="6403" width="49.125" style="16" customWidth="1"/>
    <col min="6404" max="6656" width="9" style="16"/>
    <col min="6657" max="6657" width="3.625" style="16" customWidth="1"/>
    <col min="6658" max="6658" width="36.375" style="16" customWidth="1"/>
    <col min="6659" max="6659" width="49.125" style="16" customWidth="1"/>
    <col min="6660" max="6912" width="9" style="16"/>
    <col min="6913" max="6913" width="3.625" style="16" customWidth="1"/>
    <col min="6914" max="6914" width="36.375" style="16" customWidth="1"/>
    <col min="6915" max="6915" width="49.125" style="16" customWidth="1"/>
    <col min="6916" max="7168" width="9" style="16"/>
    <col min="7169" max="7169" width="3.625" style="16" customWidth="1"/>
    <col min="7170" max="7170" width="36.375" style="16" customWidth="1"/>
    <col min="7171" max="7171" width="49.125" style="16" customWidth="1"/>
    <col min="7172" max="7424" width="9" style="16"/>
    <col min="7425" max="7425" width="3.625" style="16" customWidth="1"/>
    <col min="7426" max="7426" width="36.375" style="16" customWidth="1"/>
    <col min="7427" max="7427" width="49.125" style="16" customWidth="1"/>
    <col min="7428" max="7680" width="9" style="16"/>
    <col min="7681" max="7681" width="3.625" style="16" customWidth="1"/>
    <col min="7682" max="7682" width="36.375" style="16" customWidth="1"/>
    <col min="7683" max="7683" width="49.125" style="16" customWidth="1"/>
    <col min="7684" max="7936" width="9" style="16"/>
    <col min="7937" max="7937" width="3.625" style="16" customWidth="1"/>
    <col min="7938" max="7938" width="36.375" style="16" customWidth="1"/>
    <col min="7939" max="7939" width="49.125" style="16" customWidth="1"/>
    <col min="7940" max="8192" width="9" style="16"/>
    <col min="8193" max="8193" width="3.625" style="16" customWidth="1"/>
    <col min="8194" max="8194" width="36.375" style="16" customWidth="1"/>
    <col min="8195" max="8195" width="49.125" style="16" customWidth="1"/>
    <col min="8196" max="8448" width="9" style="16"/>
    <col min="8449" max="8449" width="3.625" style="16" customWidth="1"/>
    <col min="8450" max="8450" width="36.375" style="16" customWidth="1"/>
    <col min="8451" max="8451" width="49.125" style="16" customWidth="1"/>
    <col min="8452" max="8704" width="9" style="16"/>
    <col min="8705" max="8705" width="3.625" style="16" customWidth="1"/>
    <col min="8706" max="8706" width="36.375" style="16" customWidth="1"/>
    <col min="8707" max="8707" width="49.125" style="16" customWidth="1"/>
    <col min="8708" max="8960" width="9" style="16"/>
    <col min="8961" max="8961" width="3.625" style="16" customWidth="1"/>
    <col min="8962" max="8962" width="36.375" style="16" customWidth="1"/>
    <col min="8963" max="8963" width="49.125" style="16" customWidth="1"/>
    <col min="8964" max="9216" width="9" style="16"/>
    <col min="9217" max="9217" width="3.625" style="16" customWidth="1"/>
    <col min="9218" max="9218" width="36.375" style="16" customWidth="1"/>
    <col min="9219" max="9219" width="49.125" style="16" customWidth="1"/>
    <col min="9220" max="9472" width="9" style="16"/>
    <col min="9473" max="9473" width="3.625" style="16" customWidth="1"/>
    <col min="9474" max="9474" width="36.375" style="16" customWidth="1"/>
    <col min="9475" max="9475" width="49.125" style="16" customWidth="1"/>
    <col min="9476" max="9728" width="9" style="16"/>
    <col min="9729" max="9729" width="3.625" style="16" customWidth="1"/>
    <col min="9730" max="9730" width="36.375" style="16" customWidth="1"/>
    <col min="9731" max="9731" width="49.125" style="16" customWidth="1"/>
    <col min="9732" max="9984" width="9" style="16"/>
    <col min="9985" max="9985" width="3.625" style="16" customWidth="1"/>
    <col min="9986" max="9986" width="36.375" style="16" customWidth="1"/>
    <col min="9987" max="9987" width="49.125" style="16" customWidth="1"/>
    <col min="9988" max="10240" width="9" style="16"/>
    <col min="10241" max="10241" width="3.625" style="16" customWidth="1"/>
    <col min="10242" max="10242" width="36.375" style="16" customWidth="1"/>
    <col min="10243" max="10243" width="49.125" style="16" customWidth="1"/>
    <col min="10244" max="10496" width="9" style="16"/>
    <col min="10497" max="10497" width="3.625" style="16" customWidth="1"/>
    <col min="10498" max="10498" width="36.375" style="16" customWidth="1"/>
    <col min="10499" max="10499" width="49.125" style="16" customWidth="1"/>
    <col min="10500" max="10752" width="9" style="16"/>
    <col min="10753" max="10753" width="3.625" style="16" customWidth="1"/>
    <col min="10754" max="10754" width="36.375" style="16" customWidth="1"/>
    <col min="10755" max="10755" width="49.125" style="16" customWidth="1"/>
    <col min="10756" max="11008" width="9" style="16"/>
    <col min="11009" max="11009" width="3.625" style="16" customWidth="1"/>
    <col min="11010" max="11010" width="36.375" style="16" customWidth="1"/>
    <col min="11011" max="11011" width="49.125" style="16" customWidth="1"/>
    <col min="11012" max="11264" width="9" style="16"/>
    <col min="11265" max="11265" width="3.625" style="16" customWidth="1"/>
    <col min="11266" max="11266" width="36.375" style="16" customWidth="1"/>
    <col min="11267" max="11267" width="49.125" style="16" customWidth="1"/>
    <col min="11268" max="11520" width="9" style="16"/>
    <col min="11521" max="11521" width="3.625" style="16" customWidth="1"/>
    <col min="11522" max="11522" width="36.375" style="16" customWidth="1"/>
    <col min="11523" max="11523" width="49.125" style="16" customWidth="1"/>
    <col min="11524" max="11776" width="9" style="16"/>
    <col min="11777" max="11777" width="3.625" style="16" customWidth="1"/>
    <col min="11778" max="11778" width="36.375" style="16" customWidth="1"/>
    <col min="11779" max="11779" width="49.125" style="16" customWidth="1"/>
    <col min="11780" max="12032" width="9" style="16"/>
    <col min="12033" max="12033" width="3.625" style="16" customWidth="1"/>
    <col min="12034" max="12034" width="36.375" style="16" customWidth="1"/>
    <col min="12035" max="12035" width="49.125" style="16" customWidth="1"/>
    <col min="12036" max="12288" width="9" style="16"/>
    <col min="12289" max="12289" width="3.625" style="16" customWidth="1"/>
    <col min="12290" max="12290" width="36.375" style="16" customWidth="1"/>
    <col min="12291" max="12291" width="49.125" style="16" customWidth="1"/>
    <col min="12292" max="12544" width="9" style="16"/>
    <col min="12545" max="12545" width="3.625" style="16" customWidth="1"/>
    <col min="12546" max="12546" width="36.375" style="16" customWidth="1"/>
    <col min="12547" max="12547" width="49.125" style="16" customWidth="1"/>
    <col min="12548" max="12800" width="9" style="16"/>
    <col min="12801" max="12801" width="3.625" style="16" customWidth="1"/>
    <col min="12802" max="12802" width="36.375" style="16" customWidth="1"/>
    <col min="12803" max="12803" width="49.125" style="16" customWidth="1"/>
    <col min="12804" max="13056" width="9" style="16"/>
    <col min="13057" max="13057" width="3.625" style="16" customWidth="1"/>
    <col min="13058" max="13058" width="36.375" style="16" customWidth="1"/>
    <col min="13059" max="13059" width="49.125" style="16" customWidth="1"/>
    <col min="13060" max="13312" width="9" style="16"/>
    <col min="13313" max="13313" width="3.625" style="16" customWidth="1"/>
    <col min="13314" max="13314" width="36.375" style="16" customWidth="1"/>
    <col min="13315" max="13315" width="49.125" style="16" customWidth="1"/>
    <col min="13316" max="13568" width="9" style="16"/>
    <col min="13569" max="13569" width="3.625" style="16" customWidth="1"/>
    <col min="13570" max="13570" width="36.375" style="16" customWidth="1"/>
    <col min="13571" max="13571" width="49.125" style="16" customWidth="1"/>
    <col min="13572" max="13824" width="9" style="16"/>
    <col min="13825" max="13825" width="3.625" style="16" customWidth="1"/>
    <col min="13826" max="13826" width="36.375" style="16" customWidth="1"/>
    <col min="13827" max="13827" width="49.125" style="16" customWidth="1"/>
    <col min="13828" max="14080" width="9" style="16"/>
    <col min="14081" max="14081" width="3.625" style="16" customWidth="1"/>
    <col min="14082" max="14082" width="36.375" style="16" customWidth="1"/>
    <col min="14083" max="14083" width="49.125" style="16" customWidth="1"/>
    <col min="14084" max="14336" width="9" style="16"/>
    <col min="14337" max="14337" width="3.625" style="16" customWidth="1"/>
    <col min="14338" max="14338" width="36.375" style="16" customWidth="1"/>
    <col min="14339" max="14339" width="49.125" style="16" customWidth="1"/>
    <col min="14340" max="14592" width="9" style="16"/>
    <col min="14593" max="14593" width="3.625" style="16" customWidth="1"/>
    <col min="14594" max="14594" width="36.375" style="16" customWidth="1"/>
    <col min="14595" max="14595" width="49.125" style="16" customWidth="1"/>
    <col min="14596" max="14848" width="9" style="16"/>
    <col min="14849" max="14849" width="3.625" style="16" customWidth="1"/>
    <col min="14850" max="14850" width="36.375" style="16" customWidth="1"/>
    <col min="14851" max="14851" width="49.125" style="16" customWidth="1"/>
    <col min="14852" max="15104" width="9" style="16"/>
    <col min="15105" max="15105" width="3.625" style="16" customWidth="1"/>
    <col min="15106" max="15106" width="36.375" style="16" customWidth="1"/>
    <col min="15107" max="15107" width="49.125" style="16" customWidth="1"/>
    <col min="15108" max="15360" width="9" style="16"/>
    <col min="15361" max="15361" width="3.625" style="16" customWidth="1"/>
    <col min="15362" max="15362" width="36.375" style="16" customWidth="1"/>
    <col min="15363" max="15363" width="49.125" style="16" customWidth="1"/>
    <col min="15364" max="15616" width="9" style="16"/>
    <col min="15617" max="15617" width="3.625" style="16" customWidth="1"/>
    <col min="15618" max="15618" width="36.375" style="16" customWidth="1"/>
    <col min="15619" max="15619" width="49.125" style="16" customWidth="1"/>
    <col min="15620" max="15872" width="9" style="16"/>
    <col min="15873" max="15873" width="3.625" style="16" customWidth="1"/>
    <col min="15874" max="15874" width="36.375" style="16" customWidth="1"/>
    <col min="15875" max="15875" width="49.125" style="16" customWidth="1"/>
    <col min="15876" max="16128" width="9" style="16"/>
    <col min="16129" max="16129" width="3.625" style="16" customWidth="1"/>
    <col min="16130" max="16130" width="36.375" style="16" customWidth="1"/>
    <col min="16131" max="16131" width="49.125" style="16" customWidth="1"/>
    <col min="16132" max="16384" width="9" style="16"/>
  </cols>
  <sheetData>
    <row r="1" spans="1:3" ht="18" customHeight="1" x14ac:dyDescent="0.15">
      <c r="C1" s="13" t="str">
        <f>'MPS(input)'!K1</f>
        <v>Monitoring Spreadsheet: JCM_MN_AM001_ver01.0</v>
      </c>
    </row>
    <row r="2" spans="1:3" ht="18" customHeight="1" x14ac:dyDescent="0.15">
      <c r="C2" s="13" t="str">
        <f>'MPS(input)'!K2</f>
        <v>Reference Number: MN005</v>
      </c>
    </row>
    <row r="3" spans="1:3" ht="24" customHeight="1" x14ac:dyDescent="0.15">
      <c r="A3" s="98" t="s">
        <v>91</v>
      </c>
      <c r="B3" s="98"/>
      <c r="C3" s="98"/>
    </row>
    <row r="5" spans="1:3" ht="21" customHeight="1" x14ac:dyDescent="0.15">
      <c r="B5" s="20" t="s">
        <v>89</v>
      </c>
      <c r="C5" s="20" t="s">
        <v>90</v>
      </c>
    </row>
    <row r="6" spans="1:3" ht="54" customHeight="1" x14ac:dyDescent="0.15">
      <c r="B6" s="74" t="s">
        <v>105</v>
      </c>
      <c r="C6" s="74" t="s">
        <v>104</v>
      </c>
    </row>
    <row r="7" spans="1:3" ht="81.599999999999994" customHeight="1" x14ac:dyDescent="0.15">
      <c r="B7" s="74" t="s">
        <v>106</v>
      </c>
      <c r="C7" s="74" t="s">
        <v>108</v>
      </c>
    </row>
    <row r="8" spans="1:3" ht="100.15" customHeight="1" x14ac:dyDescent="0.15">
      <c r="B8" s="74" t="s">
        <v>107</v>
      </c>
      <c r="C8" s="74" t="s">
        <v>109</v>
      </c>
    </row>
    <row r="9" spans="1:3" ht="66" customHeight="1" x14ac:dyDescent="0.15">
      <c r="B9" s="74"/>
      <c r="C9" s="74"/>
    </row>
    <row r="10" spans="1:3" ht="54" customHeight="1" x14ac:dyDescent="0.15">
      <c r="B10" s="74"/>
      <c r="C10" s="74"/>
    </row>
    <row r="11" spans="1:3" ht="54" customHeight="1" x14ac:dyDescent="0.15">
      <c r="B11" s="74"/>
      <c r="C11" s="74"/>
    </row>
    <row r="12" spans="1:3" ht="54" customHeight="1" x14ac:dyDescent="0.15">
      <c r="B12" s="74"/>
      <c r="C12" s="74"/>
    </row>
  </sheetData>
  <sheetProtection algorithmName="SHA-512" hashValue="XG6jyP3l3FKNpu1YXlxbIJ336YqwPmsckPen19XB46bkMUilEnkGLwrsLrUfbNNKUa4cJnV/7HwJkh2eu5Q6yQ==" saltValue="+W548YkiVY7+0tONcqSisg==" spinCount="100000" sheet="1" objects="1" scenarios="1" formatCells="0" formatRows="0" insertRows="0"/>
  <mergeCells count="1">
    <mergeCell ref="A3:C3"/>
  </mergeCells>
  <phoneticPr fontId="17"/>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L25"/>
  <sheetViews>
    <sheetView showGridLines="0" view="pageBreakPreview" zoomScale="60" zoomScaleNormal="60" workbookViewId="0"/>
  </sheetViews>
  <sheetFormatPr defaultColWidth="9" defaultRowHeight="14.25" x14ac:dyDescent="0.15"/>
  <cols>
    <col min="1" max="1" width="2.75" style="1" customWidth="1"/>
    <col min="2" max="3" width="11.75" style="1" customWidth="1"/>
    <col min="4" max="4" width="12.625" style="1" customWidth="1"/>
    <col min="5" max="5" width="20.25" style="1" customWidth="1"/>
    <col min="6" max="7" width="10.625" style="1" customWidth="1"/>
    <col min="8" max="8" width="11.625" style="1" customWidth="1"/>
    <col min="9" max="9" width="13.625" style="1" customWidth="1"/>
    <col min="10" max="10" width="80.625" style="1" customWidth="1"/>
    <col min="11" max="11" width="11.5" style="1" customWidth="1"/>
    <col min="12" max="12" width="20.625" style="1" customWidth="1"/>
    <col min="13" max="16384" width="9" style="1"/>
  </cols>
  <sheetData>
    <row r="1" spans="1:12" ht="18" customHeight="1" x14ac:dyDescent="0.15">
      <c r="L1" s="13" t="str">
        <f>'MPS(input)'!K1</f>
        <v>Monitoring Spreadsheet: JCM_MN_AM001_ver01.0</v>
      </c>
    </row>
    <row r="2" spans="1:12" ht="18" customHeight="1" x14ac:dyDescent="0.15">
      <c r="L2" s="13" t="str">
        <f>'MPS(input)'!K2</f>
        <v>Reference Number: MN005</v>
      </c>
    </row>
    <row r="3" spans="1:12" ht="24" customHeight="1" x14ac:dyDescent="0.15">
      <c r="A3" s="17" t="s">
        <v>115</v>
      </c>
      <c r="B3" s="18"/>
      <c r="C3" s="18"/>
      <c r="D3" s="18"/>
      <c r="E3" s="18"/>
      <c r="F3" s="18"/>
      <c r="G3" s="18"/>
      <c r="H3" s="18"/>
      <c r="I3" s="18"/>
      <c r="J3" s="18"/>
      <c r="K3" s="18"/>
      <c r="L3" s="19"/>
    </row>
    <row r="5" spans="1:12" ht="15" x14ac:dyDescent="0.15">
      <c r="A5" s="6" t="s">
        <v>94</v>
      </c>
      <c r="B5" s="6"/>
      <c r="C5" s="6"/>
    </row>
    <row r="6" spans="1:12" ht="15" x14ac:dyDescent="0.15">
      <c r="A6" s="6"/>
      <c r="B6" s="20" t="s">
        <v>37</v>
      </c>
      <c r="C6" s="20" t="s">
        <v>38</v>
      </c>
      <c r="D6" s="20" t="s">
        <v>95</v>
      </c>
      <c r="E6" s="20" t="s">
        <v>40</v>
      </c>
      <c r="F6" s="20" t="s">
        <v>41</v>
      </c>
      <c r="G6" s="20" t="s">
        <v>42</v>
      </c>
      <c r="H6" s="20" t="s">
        <v>43</v>
      </c>
      <c r="I6" s="20" t="s">
        <v>44</v>
      </c>
      <c r="J6" s="20" t="s">
        <v>45</v>
      </c>
      <c r="K6" s="20" t="s">
        <v>46</v>
      </c>
      <c r="L6" s="20" t="s">
        <v>97</v>
      </c>
    </row>
    <row r="7" spans="1:12" s="10" customFormat="1" ht="30" x14ac:dyDescent="0.15">
      <c r="B7" s="20" t="s">
        <v>93</v>
      </c>
      <c r="C7" s="20" t="s">
        <v>47</v>
      </c>
      <c r="D7" s="20" t="s">
        <v>48</v>
      </c>
      <c r="E7" s="20" t="s">
        <v>49</v>
      </c>
      <c r="F7" s="20" t="s">
        <v>96</v>
      </c>
      <c r="G7" s="20" t="s">
        <v>51</v>
      </c>
      <c r="H7" s="20" t="s">
        <v>52</v>
      </c>
      <c r="I7" s="20" t="s">
        <v>53</v>
      </c>
      <c r="J7" s="20" t="s">
        <v>54</v>
      </c>
      <c r="K7" s="20" t="s">
        <v>55</v>
      </c>
      <c r="L7" s="20" t="s">
        <v>56</v>
      </c>
    </row>
    <row r="8" spans="1:12" ht="409.5" customHeight="1" x14ac:dyDescent="0.15">
      <c r="B8" s="80"/>
      <c r="C8" s="33">
        <v>1</v>
      </c>
      <c r="D8" s="34" t="s">
        <v>78</v>
      </c>
      <c r="E8" s="35" t="s">
        <v>57</v>
      </c>
      <c r="F8" s="71"/>
      <c r="G8" s="34" t="s">
        <v>58</v>
      </c>
      <c r="H8" s="74" t="s">
        <v>59</v>
      </c>
      <c r="I8" s="74" t="s">
        <v>60</v>
      </c>
      <c r="J8" s="75" t="s">
        <v>111</v>
      </c>
      <c r="K8" s="76" t="s">
        <v>61</v>
      </c>
      <c r="L8" s="76"/>
    </row>
    <row r="9" spans="1:12" ht="400.5" customHeight="1" x14ac:dyDescent="0.15">
      <c r="B9" s="80"/>
      <c r="C9" s="33">
        <v>2</v>
      </c>
      <c r="D9" s="34" t="s">
        <v>79</v>
      </c>
      <c r="E9" s="35" t="s">
        <v>62</v>
      </c>
      <c r="F9" s="71"/>
      <c r="G9" s="34" t="s">
        <v>58</v>
      </c>
      <c r="H9" s="74" t="s">
        <v>59</v>
      </c>
      <c r="I9" s="74" t="s">
        <v>60</v>
      </c>
      <c r="J9" s="75" t="s">
        <v>112</v>
      </c>
      <c r="K9" s="76" t="s">
        <v>61</v>
      </c>
      <c r="L9" s="78"/>
    </row>
    <row r="10" spans="1:12" ht="63" customHeight="1" x14ac:dyDescent="0.15">
      <c r="B10" s="81"/>
      <c r="C10" s="36">
        <v>3</v>
      </c>
      <c r="D10" s="35" t="s">
        <v>80</v>
      </c>
      <c r="E10" s="35" t="s">
        <v>81</v>
      </c>
      <c r="F10" s="72"/>
      <c r="G10" s="35" t="s">
        <v>82</v>
      </c>
      <c r="H10" s="74" t="s">
        <v>63</v>
      </c>
      <c r="I10" s="77" t="s">
        <v>64</v>
      </c>
      <c r="J10" s="74" t="s">
        <v>65</v>
      </c>
      <c r="K10" s="74" t="s">
        <v>66</v>
      </c>
      <c r="L10" s="79"/>
    </row>
    <row r="11" spans="1:12" ht="8.25" customHeight="1" x14ac:dyDescent="0.15"/>
    <row r="12" spans="1:12" ht="15" x14ac:dyDescent="0.15">
      <c r="A12" s="6" t="s">
        <v>98</v>
      </c>
    </row>
    <row r="13" spans="1:12" ht="15" x14ac:dyDescent="0.15">
      <c r="B13" s="23" t="s">
        <v>37</v>
      </c>
      <c r="C13" s="24"/>
      <c r="D13" s="83" t="s">
        <v>38</v>
      </c>
      <c r="E13" s="83"/>
      <c r="F13" s="20" t="s">
        <v>39</v>
      </c>
      <c r="G13" s="20" t="s">
        <v>40</v>
      </c>
      <c r="H13" s="83" t="s">
        <v>41</v>
      </c>
      <c r="I13" s="83"/>
      <c r="J13" s="83"/>
      <c r="K13" s="83" t="s">
        <v>42</v>
      </c>
      <c r="L13" s="83"/>
    </row>
    <row r="14" spans="1:12" ht="30" x14ac:dyDescent="0.15">
      <c r="B14" s="23" t="s">
        <v>48</v>
      </c>
      <c r="C14" s="24"/>
      <c r="D14" s="83" t="s">
        <v>49</v>
      </c>
      <c r="E14" s="83"/>
      <c r="F14" s="20" t="s">
        <v>50</v>
      </c>
      <c r="G14" s="20" t="s">
        <v>51</v>
      </c>
      <c r="H14" s="83" t="s">
        <v>53</v>
      </c>
      <c r="I14" s="83"/>
      <c r="J14" s="83"/>
      <c r="K14" s="83" t="s">
        <v>56</v>
      </c>
      <c r="L14" s="83"/>
    </row>
    <row r="15" spans="1:12" ht="51" customHeight="1" x14ac:dyDescent="0.15">
      <c r="B15" s="25" t="s">
        <v>84</v>
      </c>
      <c r="C15" s="26"/>
      <c r="D15" s="99" t="s">
        <v>67</v>
      </c>
      <c r="E15" s="99"/>
      <c r="F15" s="22">
        <f>IF('MPS(input)'!E15&gt;0,'MPS(input)'!E15,"")</f>
        <v>7.1800000000000003E-2</v>
      </c>
      <c r="G15" s="21" t="s">
        <v>68</v>
      </c>
      <c r="H15" s="100" t="str">
        <f>'MPS(input)'!G15</f>
        <v>As per the methodology</v>
      </c>
      <c r="I15" s="100"/>
      <c r="J15" s="100"/>
      <c r="K15" s="101" t="str">
        <f>IF('MPS(input)'!J15&gt;0,'MPS(input)'!J15,"")</f>
        <v/>
      </c>
      <c r="L15" s="101"/>
    </row>
    <row r="16" spans="1:12" ht="51" customHeight="1" x14ac:dyDescent="0.15">
      <c r="B16" s="25" t="s">
        <v>85</v>
      </c>
      <c r="C16" s="26"/>
      <c r="D16" s="99" t="s">
        <v>70</v>
      </c>
      <c r="E16" s="99"/>
      <c r="F16" s="22">
        <f>IF('MPS(input)'!E16&gt;0,'MPS(input)'!E16,"")</f>
        <v>6.4000000000000001E-2</v>
      </c>
      <c r="G16" s="21" t="s">
        <v>68</v>
      </c>
      <c r="H16" s="100" t="str">
        <f>'MPS(input)'!G16</f>
        <v>Measured according to IEC 60468 (Method of measurement of resistivity of metallic materials).</v>
      </c>
      <c r="I16" s="100"/>
      <c r="J16" s="100"/>
      <c r="K16" s="101" t="str">
        <f>IF('MPS(input)'!J16&gt;0,'MPS(input)'!J16,"")</f>
        <v/>
      </c>
      <c r="L16" s="101"/>
    </row>
    <row r="17" spans="1:11" ht="6.75" customHeight="1" x14ac:dyDescent="0.15"/>
    <row r="18" spans="1:11" ht="16.5" x14ac:dyDescent="0.15">
      <c r="A18" s="4" t="s">
        <v>99</v>
      </c>
      <c r="B18" s="4"/>
      <c r="C18" s="4"/>
    </row>
    <row r="19" spans="1:11" ht="17.25" thickBot="1" x14ac:dyDescent="0.2">
      <c r="B19" s="106" t="s">
        <v>92</v>
      </c>
      <c r="C19" s="106"/>
      <c r="D19" s="88" t="s">
        <v>87</v>
      </c>
      <c r="E19" s="88"/>
      <c r="F19" s="27" t="s">
        <v>51</v>
      </c>
      <c r="G19" s="104"/>
      <c r="H19" s="104"/>
    </row>
    <row r="20" spans="1:11" ht="19.5" thickBot="1" x14ac:dyDescent="0.2">
      <c r="B20" s="102"/>
      <c r="C20" s="103"/>
      <c r="D20" s="89">
        <f>ROUNDDOWN('MRS(calc_process)'!G6, 0)</f>
        <v>0</v>
      </c>
      <c r="E20" s="90"/>
      <c r="F20" s="28" t="s">
        <v>88</v>
      </c>
      <c r="G20" s="105"/>
      <c r="H20" s="105"/>
    </row>
    <row r="21" spans="1:11" ht="20.100000000000001" customHeight="1" x14ac:dyDescent="0.15">
      <c r="B21" s="5"/>
      <c r="C21" s="5"/>
      <c r="D21" s="5"/>
      <c r="G21" s="11"/>
      <c r="H21" s="11"/>
    </row>
    <row r="22" spans="1:11" ht="15" customHeight="1" x14ac:dyDescent="0.15">
      <c r="A22" s="6" t="s">
        <v>72</v>
      </c>
    </row>
    <row r="23" spans="1:11" ht="15" customHeight="1" x14ac:dyDescent="0.15">
      <c r="B23" s="31" t="s">
        <v>63</v>
      </c>
      <c r="C23" s="32"/>
      <c r="D23" s="87" t="s">
        <v>73</v>
      </c>
      <c r="E23" s="87"/>
      <c r="F23" s="87"/>
      <c r="G23" s="87"/>
      <c r="H23" s="87"/>
      <c r="I23" s="87"/>
      <c r="J23" s="87"/>
      <c r="K23" s="12"/>
    </row>
    <row r="24" spans="1:11" ht="15" customHeight="1" x14ac:dyDescent="0.15">
      <c r="B24" s="31" t="s">
        <v>74</v>
      </c>
      <c r="C24" s="32"/>
      <c r="D24" s="87" t="s">
        <v>75</v>
      </c>
      <c r="E24" s="87"/>
      <c r="F24" s="87"/>
      <c r="G24" s="87"/>
      <c r="H24" s="87"/>
      <c r="I24" s="87"/>
      <c r="J24" s="87"/>
      <c r="K24" s="12"/>
    </row>
    <row r="25" spans="1:11" ht="15" customHeight="1" x14ac:dyDescent="0.15">
      <c r="B25" s="31" t="s">
        <v>59</v>
      </c>
      <c r="C25" s="32"/>
      <c r="D25" s="87" t="s">
        <v>76</v>
      </c>
      <c r="E25" s="87"/>
      <c r="F25" s="87"/>
      <c r="G25" s="87"/>
      <c r="H25" s="87"/>
      <c r="I25" s="87"/>
      <c r="J25" s="87"/>
      <c r="K25" s="12"/>
    </row>
  </sheetData>
  <sheetProtection algorithmName="SHA-512" hashValue="0stGKDMensF9CiFUDMikPXSGPeOF3Akm1wrLXyCYWhAb3LibVHce4Jy8e+VmMfSgqWxXQaFnCGif8OL7lAqVmw==" saltValue="v2poDQ0FdU6glwoEVqlJmg==" spinCount="100000" sheet="1" objects="1" scenarios="1" formatCells="0" formatRows="0"/>
  <mergeCells count="21">
    <mergeCell ref="B20:C20"/>
    <mergeCell ref="D23:J23"/>
    <mergeCell ref="D24:J24"/>
    <mergeCell ref="D25:J25"/>
    <mergeCell ref="G19:H19"/>
    <mergeCell ref="G20:H20"/>
    <mergeCell ref="D19:E19"/>
    <mergeCell ref="D20:E20"/>
    <mergeCell ref="B19:C19"/>
    <mergeCell ref="D15:E15"/>
    <mergeCell ref="H15:J15"/>
    <mergeCell ref="K15:L15"/>
    <mergeCell ref="D16:E16"/>
    <mergeCell ref="H16:J16"/>
    <mergeCell ref="K16:L16"/>
    <mergeCell ref="D13:E13"/>
    <mergeCell ref="H13:J13"/>
    <mergeCell ref="K13:L13"/>
    <mergeCell ref="D14:E14"/>
    <mergeCell ref="H14:J14"/>
    <mergeCell ref="K14:L14"/>
  </mergeCells>
  <phoneticPr fontId="17"/>
  <pageMargins left="0.25" right="0.25" top="0.75" bottom="0.75" header="0.3" footer="0.3"/>
  <pageSetup paperSize="9" scale="39" fitToHeight="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25"/>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47.125" style="1" customWidth="1"/>
    <col min="6" max="7" width="12.625" style="1" customWidth="1"/>
    <col min="8" max="8" width="12.75" style="1" customWidth="1"/>
    <col min="9" max="9" width="11.125" style="7" customWidth="1"/>
    <col min="10" max="16384" width="9" style="1"/>
  </cols>
  <sheetData>
    <row r="1" spans="1:11" ht="18" customHeight="1" x14ac:dyDescent="0.15">
      <c r="I1" s="13" t="str">
        <f>'MPS(input)'!K1</f>
        <v>Monitoring Spreadsheet: JCM_MN_AM001_ver01.0</v>
      </c>
    </row>
    <row r="2" spans="1:11" ht="18" customHeight="1" x14ac:dyDescent="0.15">
      <c r="I2" s="13" t="str">
        <f>'MPS(input)'!K2</f>
        <v>Reference Number: MN005</v>
      </c>
    </row>
    <row r="3" spans="1:11" s="15" customFormat="1" ht="24" customHeight="1" x14ac:dyDescent="0.15">
      <c r="A3" s="95" t="s">
        <v>116</v>
      </c>
      <c r="B3" s="95"/>
      <c r="C3" s="95"/>
      <c r="D3" s="95"/>
      <c r="E3" s="95"/>
      <c r="F3" s="95"/>
      <c r="G3" s="95"/>
      <c r="H3" s="95"/>
      <c r="I3" s="95"/>
    </row>
    <row r="4" spans="1:11" ht="11.25" customHeight="1" x14ac:dyDescent="0.15"/>
    <row r="5" spans="1:11" ht="18.75" customHeight="1" thickBot="1" x14ac:dyDescent="0.2">
      <c r="A5" s="118" t="s">
        <v>6</v>
      </c>
      <c r="B5" s="119"/>
      <c r="C5" s="119"/>
      <c r="D5" s="119"/>
      <c r="E5" s="120"/>
      <c r="F5" s="121" t="s">
        <v>10</v>
      </c>
      <c r="G5" s="122" t="s">
        <v>4</v>
      </c>
      <c r="H5" s="121" t="s">
        <v>5</v>
      </c>
      <c r="I5" s="123" t="s">
        <v>11</v>
      </c>
    </row>
    <row r="6" spans="1:11" ht="18.75" customHeight="1" thickBot="1" x14ac:dyDescent="0.2">
      <c r="A6" s="124"/>
      <c r="B6" s="110" t="s">
        <v>13</v>
      </c>
      <c r="C6" s="110"/>
      <c r="D6" s="110"/>
      <c r="E6" s="110"/>
      <c r="F6" s="65" t="s">
        <v>102</v>
      </c>
      <c r="G6" s="70">
        <f>G12-G15</f>
        <v>0</v>
      </c>
      <c r="H6" s="66" t="s">
        <v>2</v>
      </c>
      <c r="I6" s="43" t="s">
        <v>3</v>
      </c>
    </row>
    <row r="7" spans="1:11" ht="18.75" customHeight="1" x14ac:dyDescent="0.15">
      <c r="A7" s="118" t="s">
        <v>7</v>
      </c>
      <c r="B7" s="119"/>
      <c r="C7" s="119"/>
      <c r="D7" s="119"/>
      <c r="E7" s="120"/>
      <c r="F7" s="120"/>
      <c r="G7" s="125"/>
      <c r="H7" s="120"/>
      <c r="I7" s="121"/>
      <c r="J7" s="14"/>
      <c r="K7" s="14"/>
    </row>
    <row r="8" spans="1:11" ht="41.25" customHeight="1" x14ac:dyDescent="0.15">
      <c r="A8" s="115"/>
      <c r="B8" s="112" t="s">
        <v>17</v>
      </c>
      <c r="C8" s="113"/>
      <c r="D8" s="113"/>
      <c r="E8" s="113"/>
      <c r="F8" s="43" t="s">
        <v>100</v>
      </c>
      <c r="G8" s="44">
        <f>'MRS(input)'!F15</f>
        <v>7.1800000000000003E-2</v>
      </c>
      <c r="H8" s="45" t="s">
        <v>19</v>
      </c>
      <c r="I8" s="46" t="s">
        <v>20</v>
      </c>
    </row>
    <row r="9" spans="1:11" ht="41.25" customHeight="1" x14ac:dyDescent="0.15">
      <c r="A9" s="115"/>
      <c r="B9" s="112" t="s">
        <v>18</v>
      </c>
      <c r="C9" s="113"/>
      <c r="D9" s="113"/>
      <c r="E9" s="113"/>
      <c r="F9" s="82" t="s">
        <v>100</v>
      </c>
      <c r="G9" s="47">
        <f>'MRS(input)'!F16</f>
        <v>6.4000000000000001E-2</v>
      </c>
      <c r="H9" s="48" t="s">
        <v>19</v>
      </c>
      <c r="I9" s="46" t="s">
        <v>21</v>
      </c>
    </row>
    <row r="10" spans="1:11" ht="18.75" x14ac:dyDescent="0.15">
      <c r="A10" s="124"/>
      <c r="B10" s="112" t="s">
        <v>33</v>
      </c>
      <c r="C10" s="113"/>
      <c r="D10" s="113"/>
      <c r="E10" s="113"/>
      <c r="F10" s="82" t="s">
        <v>100</v>
      </c>
      <c r="G10" s="49">
        <f>'MRS(input)'!F10</f>
        <v>0</v>
      </c>
      <c r="H10" s="34" t="s">
        <v>29</v>
      </c>
      <c r="I10" s="43" t="s">
        <v>30</v>
      </c>
    </row>
    <row r="11" spans="1:11" ht="18.75" customHeight="1" thickBot="1" x14ac:dyDescent="0.2">
      <c r="A11" s="118" t="s">
        <v>8</v>
      </c>
      <c r="B11" s="120"/>
      <c r="C11" s="119"/>
      <c r="D11" s="121"/>
      <c r="E11" s="121"/>
      <c r="F11" s="121"/>
      <c r="G11" s="118"/>
      <c r="H11" s="120"/>
      <c r="I11" s="121"/>
    </row>
    <row r="12" spans="1:11" ht="18.75" customHeight="1" thickBot="1" x14ac:dyDescent="0.2">
      <c r="A12" s="115"/>
      <c r="B12" s="109" t="s">
        <v>14</v>
      </c>
      <c r="C12" s="110"/>
      <c r="D12" s="110"/>
      <c r="E12" s="110"/>
      <c r="F12" s="65" t="s">
        <v>100</v>
      </c>
      <c r="G12" s="70">
        <f>G13*G10</f>
        <v>0</v>
      </c>
      <c r="H12" s="66" t="s">
        <v>2</v>
      </c>
      <c r="I12" s="46" t="s">
        <v>1</v>
      </c>
    </row>
    <row r="13" spans="1:11" ht="18.75" customHeight="1" x14ac:dyDescent="0.15">
      <c r="A13" s="124"/>
      <c r="B13" s="114"/>
      <c r="C13" s="37" t="s">
        <v>22</v>
      </c>
      <c r="D13" s="37"/>
      <c r="E13" s="37"/>
      <c r="F13" s="46" t="s">
        <v>100</v>
      </c>
      <c r="G13" s="68">
        <f>G16*G8/G9</f>
        <v>0</v>
      </c>
      <c r="H13" s="30" t="s">
        <v>23</v>
      </c>
      <c r="I13" s="46" t="s">
        <v>28</v>
      </c>
    </row>
    <row r="14" spans="1:11" ht="18.75" customHeight="1" thickBot="1" x14ac:dyDescent="0.2">
      <c r="A14" s="118" t="s">
        <v>9</v>
      </c>
      <c r="B14" s="119"/>
      <c r="C14" s="119"/>
      <c r="D14" s="119"/>
      <c r="E14" s="120"/>
      <c r="F14" s="121"/>
      <c r="G14" s="118"/>
      <c r="H14" s="120"/>
      <c r="I14" s="121"/>
    </row>
    <row r="15" spans="1:11" ht="18.75" customHeight="1" thickBot="1" x14ac:dyDescent="0.2">
      <c r="A15" s="115"/>
      <c r="B15" s="116" t="s">
        <v>15</v>
      </c>
      <c r="C15" s="117"/>
      <c r="D15" s="117"/>
      <c r="E15" s="117"/>
      <c r="F15" s="65" t="s">
        <v>100</v>
      </c>
      <c r="G15" s="70">
        <f>G16*G10</f>
        <v>0</v>
      </c>
      <c r="H15" s="66" t="s">
        <v>2</v>
      </c>
      <c r="I15" s="46" t="s">
        <v>0</v>
      </c>
    </row>
    <row r="16" spans="1:11" ht="18.75" customHeight="1" x14ac:dyDescent="0.15">
      <c r="A16" s="115"/>
      <c r="B16" s="111"/>
      <c r="C16" s="62" t="s">
        <v>25</v>
      </c>
      <c r="D16" s="37"/>
      <c r="E16" s="37"/>
      <c r="F16" s="46" t="s">
        <v>100</v>
      </c>
      <c r="G16" s="69">
        <f>G17-G18</f>
        <v>0</v>
      </c>
      <c r="H16" s="51" t="s">
        <v>26</v>
      </c>
      <c r="I16" s="46" t="s">
        <v>27</v>
      </c>
    </row>
    <row r="17" spans="1:9" ht="37.5" customHeight="1" x14ac:dyDescent="0.15">
      <c r="A17" s="115"/>
      <c r="B17" s="111"/>
      <c r="C17" s="63"/>
      <c r="D17" s="91" t="s">
        <v>24</v>
      </c>
      <c r="E17" s="92"/>
      <c r="F17" s="43" t="s">
        <v>100</v>
      </c>
      <c r="G17" s="52">
        <f>'MRS(input)'!F8</f>
        <v>0</v>
      </c>
      <c r="H17" s="53" t="s">
        <v>26</v>
      </c>
      <c r="I17" s="46" t="s">
        <v>31</v>
      </c>
    </row>
    <row r="18" spans="1:9" ht="39.75" customHeight="1" x14ac:dyDescent="0.15">
      <c r="A18" s="124"/>
      <c r="B18" s="114"/>
      <c r="C18" s="64"/>
      <c r="D18" s="91" t="s">
        <v>16</v>
      </c>
      <c r="E18" s="92"/>
      <c r="F18" s="82" t="s">
        <v>100</v>
      </c>
      <c r="G18" s="54">
        <f>'MRS(input)'!F9</f>
        <v>0</v>
      </c>
      <c r="H18" s="53" t="s">
        <v>26</v>
      </c>
      <c r="I18" s="46" t="s">
        <v>32</v>
      </c>
    </row>
    <row r="19" spans="1:9" x14ac:dyDescent="0.15">
      <c r="A19" s="2"/>
      <c r="B19" s="2"/>
      <c r="C19" s="2"/>
      <c r="D19" s="2"/>
      <c r="E19" s="2"/>
      <c r="F19" s="9"/>
      <c r="G19" s="8"/>
      <c r="H19" s="8"/>
      <c r="I19" s="3"/>
    </row>
    <row r="20" spans="1:9" ht="21.75" customHeight="1" x14ac:dyDescent="0.15">
      <c r="E20" s="2" t="s">
        <v>12</v>
      </c>
      <c r="F20" s="5"/>
    </row>
    <row r="21" spans="1:9" ht="32.25" customHeight="1" x14ac:dyDescent="0.15">
      <c r="E21" s="93" t="s">
        <v>17</v>
      </c>
      <c r="F21" s="94"/>
      <c r="G21" s="94"/>
      <c r="H21" s="3"/>
    </row>
    <row r="22" spans="1:9" ht="21.75" customHeight="1" x14ac:dyDescent="0.15">
      <c r="E22" s="45" t="s">
        <v>34</v>
      </c>
      <c r="F22" s="45">
        <v>0.1158</v>
      </c>
      <c r="G22" s="45" t="s">
        <v>19</v>
      </c>
      <c r="H22" s="3"/>
    </row>
    <row r="23" spans="1:9" ht="21.75" customHeight="1" x14ac:dyDescent="0.15">
      <c r="E23" s="45" t="s">
        <v>36</v>
      </c>
      <c r="F23" s="45">
        <v>9.3899999999999997E-2</v>
      </c>
      <c r="G23" s="45" t="s">
        <v>19</v>
      </c>
      <c r="H23" s="2"/>
    </row>
    <row r="24" spans="1:9" ht="21.75" customHeight="1" x14ac:dyDescent="0.15">
      <c r="E24" s="45" t="s">
        <v>35</v>
      </c>
      <c r="F24" s="45">
        <v>7.1800000000000003E-2</v>
      </c>
      <c r="G24" s="45" t="s">
        <v>19</v>
      </c>
      <c r="H24" s="2"/>
    </row>
    <row r="25" spans="1:9" s="7" customFormat="1" x14ac:dyDescent="0.15">
      <c r="E25" s="2"/>
      <c r="F25" s="2"/>
      <c r="G25" s="2"/>
      <c r="H25" s="2"/>
    </row>
  </sheetData>
  <sheetProtection algorithmName="SHA-512" hashValue="YVFovtKOVDXPWWNy8Lb2vqBJytjLCFxF3m1krdbSGtFrJlHYt480f2Sn4Mrmf+IgJmu+ZxoVaVBD0geXe2PdHw==" saltValue="8XiqERHuRznmyhjTrHo5wA==" spinCount="100000" sheet="1" objects="1" scenarios="1"/>
  <mergeCells count="7">
    <mergeCell ref="E21:G21"/>
    <mergeCell ref="A3:I3"/>
    <mergeCell ref="B8:E8"/>
    <mergeCell ref="B9:E9"/>
    <mergeCell ref="B10:E10"/>
    <mergeCell ref="D17:E17"/>
    <mergeCell ref="D18:E18"/>
  </mergeCells>
  <phoneticPr fontId="17"/>
  <pageMargins left="0.70866141732283472" right="0.70866141732283472" top="0.74803149606299213" bottom="0.74803149606299213" header="0.31496062992125984" footer="0.31496062992125984"/>
  <pageSetup paperSize="9" scale="80"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MPS(input)</vt:lpstr>
      <vt:lpstr>MPS(calc_process)</vt:lpstr>
      <vt:lpstr>MSS</vt:lpstr>
      <vt:lpstr>MRS(input)</vt:lpstr>
      <vt:lpstr>MRS(calc_process)</vt:lpstr>
      <vt:lpstr>'MPS(calc_process)'!Print_Area</vt:lpstr>
      <vt:lpstr>'MPS(input)'!Print_Area</vt:lpstr>
      <vt:lpstr>'MRS(calc_process)'!Print_Area</vt:lpstr>
      <vt:lpstr>'MRS(input)'!Print_Area</vt:lpstr>
      <vt:lpstr>RdcRFL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2017-07-11T08:19:02Z</cp:lastPrinted>
  <dcterms:created xsi:type="dcterms:W3CDTF">2017-03-31T02:57:53Z</dcterms:created>
  <dcterms:modified xsi:type="dcterms:W3CDTF">2017-11-21T06:26:31Z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-1834461950</vt:i4>
  </property>
  <property fmtid="{D5CDD505-2E9C-101B-9397-08002B2CF9AE}" pid="4" name="_EmailSubject">
    <vt:lpwstr>モンゴルJCMプロジェクトの件</vt:lpwstr>
  </property>
  <property fmtid="{D5CDD505-2E9C-101B-9397-08002B2CF9AE}" pid="5" name="_AuthorEmail">
    <vt:lpwstr>Tsuyoshi.Nakao@erm.com</vt:lpwstr>
  </property>
  <property fmtid="{D5CDD505-2E9C-101B-9397-08002B2CF9AE}" pid="6" name="_AuthorEmailDisplayName">
    <vt:lpwstr>Tsuyoshi Nakao</vt:lpwstr>
  </property>
  <property fmtid="{D5CDD505-2E9C-101B-9397-08002B2CF9AE}" pid="7" name="_ReviewingToolsShownOnce">
    <vt:lpwstr/>
  </property>
</Properties>
</file>