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showInkAnnotation="0" defaultThemeVersion="124226"/>
  <mc:AlternateContent xmlns:mc="http://schemas.openxmlformats.org/markup-compatibility/2006">
    <mc:Choice Requires="x15">
      <x15ac:absPath xmlns:x15ac="http://schemas.microsoft.com/office/spreadsheetml/2010/11/ac" url="\\azabu\project\2020\P200004501_令和2年度二国間クレジット制度の効率的な運用のための検討・実施事業委託業務\02_作業\02_各種申請\01_Methodology\15_MM\MM_PM007(キリン、ボイラ)\3_public inputs\"/>
    </mc:Choice>
  </mc:AlternateContent>
  <xr:revisionPtr revIDLastSave="0" documentId="13_ncr:1_{9C0399F9-EA3F-417F-B49C-BDD2A0E3461D}" xr6:coauthVersionLast="41" xr6:coauthVersionMax="41" xr10:uidLastSave="{00000000-0000-0000-0000-000000000000}"/>
  <bookViews>
    <workbookView xWindow="-120" yWindow="-120" windowWidth="29040" windowHeight="15990" tabRatio="587" xr2:uid="{00000000-000D-0000-FFFF-FFFF00000000}"/>
  </bookViews>
  <sheets>
    <sheet name="PMS(input)" sheetId="30" r:id="rId1"/>
    <sheet name="PMS(input_separate)" sheetId="32" r:id="rId2"/>
    <sheet name="PMS(calc_process)" sheetId="33" r:id="rId3"/>
  </sheets>
  <definedNames>
    <definedName name="COP">'PMS(calc_process)'!$F$17:$F$19</definedName>
    <definedName name="_xlnm.Print_Area" localSheetId="2">'PMS(calc_process)'!$A$1:$I$30</definedName>
    <definedName name="_xlnm.Print_Area" localSheetId="0">'PMS(input)'!$A$1:$K$45</definedName>
    <definedName name="Z_B2660EC6_48E8_44CA_972A_E2556BB968F0_.wvu.PrintArea" localSheetId="2" hidden="1">'PMS(calc_process)'!$A$2:$I$20</definedName>
    <definedName name="Z_D0CDC236_ABDA_4432_BA8D_8D1597712156_.wvu.PrintArea" localSheetId="2" hidden="1">'PMS(calc_process)'!$A$2:$I$20</definedName>
    <definedName name="Z_D273F3A6_8152_4679_92B0_E1E5F788BD2C_.wvu.PrintArea" localSheetId="2" hidden="1">'PMS(calc_process)'!$A$2:$I$20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7" i="32" l="1"/>
  <c r="H62" i="32" l="1"/>
  <c r="H63" i="32"/>
  <c r="H64" i="32"/>
  <c r="H65" i="32"/>
  <c r="H66" i="32"/>
  <c r="H67" i="32"/>
  <c r="H68" i="32"/>
  <c r="H69" i="32"/>
  <c r="H70" i="32"/>
  <c r="H71" i="32"/>
  <c r="H72" i="32"/>
  <c r="H73" i="32"/>
  <c r="H74" i="32"/>
  <c r="H75" i="32"/>
  <c r="H76" i="32"/>
  <c r="H77" i="32"/>
  <c r="H78" i="32"/>
  <c r="H79" i="32"/>
  <c r="H80" i="32"/>
  <c r="H61" i="32"/>
  <c r="J61" i="32" s="1"/>
  <c r="K62" i="32"/>
  <c r="K63" i="32"/>
  <c r="K64" i="32"/>
  <c r="K65" i="32"/>
  <c r="K66" i="32"/>
  <c r="K67" i="32"/>
  <c r="K68" i="32"/>
  <c r="K69" i="32"/>
  <c r="K70" i="32"/>
  <c r="K71" i="32"/>
  <c r="K72" i="32"/>
  <c r="K73" i="32"/>
  <c r="K74" i="32"/>
  <c r="K75" i="32"/>
  <c r="K76" i="32"/>
  <c r="K77" i="32"/>
  <c r="K78" i="32"/>
  <c r="K79" i="32"/>
  <c r="K80" i="32"/>
  <c r="K61" i="32"/>
  <c r="J62" i="32"/>
  <c r="J63" i="32"/>
  <c r="J64" i="32"/>
  <c r="J65" i="32"/>
  <c r="J66" i="32"/>
  <c r="J67" i="32"/>
  <c r="J68" i="32"/>
  <c r="J69" i="32"/>
  <c r="J70" i="32"/>
  <c r="J71" i="32"/>
  <c r="J72" i="32"/>
  <c r="J73" i="32"/>
  <c r="J74" i="32"/>
  <c r="J75" i="32"/>
  <c r="J76" i="32"/>
  <c r="J77" i="32"/>
  <c r="J78" i="32"/>
  <c r="J79" i="32"/>
  <c r="J80" i="32"/>
  <c r="J81" i="32"/>
  <c r="G10" i="33" s="1"/>
  <c r="L53" i="32"/>
  <c r="K53" i="32"/>
  <c r="J53" i="32"/>
  <c r="I53" i="32"/>
  <c r="F53" i="32"/>
  <c r="E53" i="32"/>
  <c r="D53" i="32"/>
  <c r="L52" i="32"/>
  <c r="K52" i="32"/>
  <c r="J52" i="32"/>
  <c r="I52" i="32"/>
  <c r="F52" i="32"/>
  <c r="E52" i="32"/>
  <c r="D52" i="32"/>
  <c r="L51" i="32"/>
  <c r="K51" i="32"/>
  <c r="J51" i="32"/>
  <c r="I51" i="32"/>
  <c r="F51" i="32"/>
  <c r="E51" i="32"/>
  <c r="D51" i="32"/>
  <c r="L50" i="32"/>
  <c r="K50" i="32"/>
  <c r="J50" i="32"/>
  <c r="I50" i="32"/>
  <c r="F50" i="32"/>
  <c r="E50" i="32"/>
  <c r="D50" i="32"/>
  <c r="L49" i="32"/>
  <c r="K49" i="32"/>
  <c r="J49" i="32"/>
  <c r="I49" i="32"/>
  <c r="F49" i="32"/>
  <c r="E49" i="32"/>
  <c r="D49" i="32"/>
  <c r="L48" i="32"/>
  <c r="K48" i="32"/>
  <c r="J48" i="32"/>
  <c r="I48" i="32"/>
  <c r="F48" i="32"/>
  <c r="E48" i="32"/>
  <c r="D48" i="32"/>
  <c r="L47" i="32"/>
  <c r="K47" i="32"/>
  <c r="J47" i="32"/>
  <c r="I47" i="32"/>
  <c r="F47" i="32"/>
  <c r="E47" i="32"/>
  <c r="D47" i="32"/>
  <c r="L46" i="32"/>
  <c r="K46" i="32"/>
  <c r="J46" i="32"/>
  <c r="I46" i="32"/>
  <c r="F46" i="32"/>
  <c r="E46" i="32"/>
  <c r="D46" i="32"/>
  <c r="L45" i="32"/>
  <c r="K45" i="32"/>
  <c r="J45" i="32"/>
  <c r="I45" i="32"/>
  <c r="F45" i="32"/>
  <c r="E45" i="32"/>
  <c r="D45" i="32"/>
  <c r="L44" i="32"/>
  <c r="K44" i="32"/>
  <c r="J44" i="32"/>
  <c r="I44" i="32"/>
  <c r="F44" i="32"/>
  <c r="E44" i="32"/>
  <c r="D44" i="32"/>
  <c r="L43" i="32"/>
  <c r="K43" i="32"/>
  <c r="J43" i="32"/>
  <c r="I43" i="32"/>
  <c r="G43" i="32"/>
  <c r="F43" i="32"/>
  <c r="E43" i="32"/>
  <c r="D43" i="32"/>
  <c r="L42" i="32"/>
  <c r="K42" i="32"/>
  <c r="J42" i="32"/>
  <c r="I42" i="32"/>
  <c r="H42" i="32"/>
  <c r="F42" i="32"/>
  <c r="E42" i="32"/>
  <c r="D42" i="32"/>
  <c r="L41" i="32"/>
  <c r="K41" i="32"/>
  <c r="J41" i="32"/>
  <c r="I41" i="32"/>
  <c r="F41" i="32"/>
  <c r="E41" i="32"/>
  <c r="D41" i="32"/>
  <c r="L40" i="32"/>
  <c r="K40" i="32"/>
  <c r="J40" i="32"/>
  <c r="I40" i="32"/>
  <c r="F40" i="32"/>
  <c r="E40" i="32"/>
  <c r="D40" i="32"/>
  <c r="L39" i="32"/>
  <c r="K39" i="32"/>
  <c r="J39" i="32"/>
  <c r="I39" i="32"/>
  <c r="F39" i="32"/>
  <c r="E39" i="32"/>
  <c r="D39" i="32"/>
  <c r="L38" i="32"/>
  <c r="K38" i="32"/>
  <c r="J38" i="32"/>
  <c r="I38" i="32"/>
  <c r="F38" i="32"/>
  <c r="E38" i="32"/>
  <c r="D38" i="32"/>
  <c r="L37" i="32"/>
  <c r="K37" i="32"/>
  <c r="J37" i="32"/>
  <c r="I37" i="32"/>
  <c r="F37" i="32"/>
  <c r="E37" i="32"/>
  <c r="D37" i="32"/>
  <c r="L36" i="32"/>
  <c r="K36" i="32"/>
  <c r="J36" i="32"/>
  <c r="I36" i="32"/>
  <c r="F36" i="32"/>
  <c r="E36" i="32"/>
  <c r="D36" i="32"/>
  <c r="L35" i="32"/>
  <c r="K35" i="32"/>
  <c r="J35" i="32"/>
  <c r="I35" i="32"/>
  <c r="F35" i="32"/>
  <c r="E35" i="32"/>
  <c r="D35" i="32"/>
  <c r="L34" i="32"/>
  <c r="K34" i="32"/>
  <c r="J34" i="32"/>
  <c r="I34" i="32"/>
  <c r="F34" i="32"/>
  <c r="E34" i="32"/>
  <c r="D34" i="32"/>
  <c r="H8" i="32"/>
  <c r="H9" i="32"/>
  <c r="H10" i="32"/>
  <c r="H11" i="32"/>
  <c r="H12" i="32"/>
  <c r="H13" i="32"/>
  <c r="H14" i="32"/>
  <c r="H15" i="32"/>
  <c r="H16" i="32"/>
  <c r="H17" i="32"/>
  <c r="H18" i="32"/>
  <c r="H19" i="32"/>
  <c r="H20" i="32"/>
  <c r="H21" i="32"/>
  <c r="H22" i="32"/>
  <c r="H23" i="32"/>
  <c r="H24" i="32"/>
  <c r="H25" i="32"/>
  <c r="H26" i="32"/>
  <c r="G8" i="32"/>
  <c r="G9" i="32"/>
  <c r="G10" i="32"/>
  <c r="G11" i="32"/>
  <c r="G12" i="32"/>
  <c r="G13" i="32"/>
  <c r="G14" i="32"/>
  <c r="G15" i="32"/>
  <c r="I15" i="32" s="1"/>
  <c r="G16" i="32"/>
  <c r="G17" i="32"/>
  <c r="G18" i="32"/>
  <c r="G19" i="32"/>
  <c r="G20" i="32"/>
  <c r="G21" i="32"/>
  <c r="G22" i="32"/>
  <c r="G23" i="32"/>
  <c r="I23" i="32" s="1"/>
  <c r="G24" i="32"/>
  <c r="G25" i="32"/>
  <c r="G26" i="32"/>
  <c r="G7" i="32"/>
  <c r="I7" i="32" s="1"/>
  <c r="E22" i="30"/>
  <c r="G46" i="32" s="1"/>
  <c r="E23" i="30"/>
  <c r="H53" i="32" s="1"/>
  <c r="I26" i="32" l="1"/>
  <c r="I22" i="32"/>
  <c r="I18" i="32"/>
  <c r="I14" i="32"/>
  <c r="I10" i="32"/>
  <c r="H34" i="32"/>
  <c r="G35" i="32"/>
  <c r="H50" i="32"/>
  <c r="I24" i="32"/>
  <c r="I20" i="32"/>
  <c r="I16" i="32"/>
  <c r="I12" i="32"/>
  <c r="I27" i="32" s="1"/>
  <c r="G9" i="33" s="1"/>
  <c r="G8" i="33" s="1"/>
  <c r="I8" i="32"/>
  <c r="H38" i="32"/>
  <c r="G39" i="32"/>
  <c r="H46" i="32"/>
  <c r="G47" i="32"/>
  <c r="I19" i="32"/>
  <c r="I11" i="32"/>
  <c r="H39" i="32"/>
  <c r="M39" i="32" s="1"/>
  <c r="N39" i="32" s="1"/>
  <c r="G40" i="32"/>
  <c r="H47" i="32"/>
  <c r="G48" i="32"/>
  <c r="H40" i="32"/>
  <c r="G41" i="32"/>
  <c r="H48" i="32"/>
  <c r="G49" i="32"/>
  <c r="M49" i="32" s="1"/>
  <c r="N49" i="32" s="1"/>
  <c r="I25" i="32"/>
  <c r="I17" i="32"/>
  <c r="I9" i="32"/>
  <c r="G34" i="32"/>
  <c r="M34" i="32" s="1"/>
  <c r="N34" i="32" s="1"/>
  <c r="H41" i="32"/>
  <c r="M41" i="32" s="1"/>
  <c r="N41" i="32" s="1"/>
  <c r="G42" i="32"/>
  <c r="M42" i="32" s="1"/>
  <c r="N42" i="32" s="1"/>
  <c r="H49" i="32"/>
  <c r="G50" i="32"/>
  <c r="G51" i="32"/>
  <c r="M51" i="32" s="1"/>
  <c r="N51" i="32" s="1"/>
  <c r="H35" i="32"/>
  <c r="M35" i="32" s="1"/>
  <c r="N35" i="32" s="1"/>
  <c r="G36" i="32"/>
  <c r="H43" i="32"/>
  <c r="G44" i="32"/>
  <c r="M44" i="32" s="1"/>
  <c r="N44" i="32" s="1"/>
  <c r="H51" i="32"/>
  <c r="G52" i="32"/>
  <c r="H36" i="32"/>
  <c r="M36" i="32" s="1"/>
  <c r="N36" i="32" s="1"/>
  <c r="G37" i="32"/>
  <c r="M37" i="32" s="1"/>
  <c r="N37" i="32" s="1"/>
  <c r="H44" i="32"/>
  <c r="G45" i="32"/>
  <c r="H52" i="32"/>
  <c r="G53" i="32"/>
  <c r="I21" i="32"/>
  <c r="I13" i="32"/>
  <c r="H37" i="32"/>
  <c r="G38" i="32"/>
  <c r="M38" i="32" s="1"/>
  <c r="N38" i="32" s="1"/>
  <c r="H45" i="32"/>
  <c r="M46" i="32"/>
  <c r="N46" i="32" s="1"/>
  <c r="M50" i="32"/>
  <c r="N50" i="32" s="1"/>
  <c r="L61" i="32"/>
  <c r="L74" i="32"/>
  <c r="M43" i="32"/>
  <c r="M53" i="32"/>
  <c r="N53" i="32" s="1"/>
  <c r="M48" i="32"/>
  <c r="N48" i="32" s="1"/>
  <c r="M52" i="32"/>
  <c r="M45" i="32"/>
  <c r="M47" i="32"/>
  <c r="N47" i="32" s="1"/>
  <c r="N45" i="32" l="1"/>
  <c r="N43" i="32"/>
  <c r="N52" i="32"/>
  <c r="M40" i="32"/>
  <c r="N40" i="32" s="1"/>
  <c r="N54" i="32" s="1"/>
  <c r="L68" i="32"/>
  <c r="L77" i="32"/>
  <c r="L69" i="32"/>
  <c r="L66" i="32"/>
  <c r="L78" i="32"/>
  <c r="L62" i="32"/>
  <c r="L80" i="32"/>
  <c r="L64" i="32"/>
  <c r="L63" i="32"/>
  <c r="L70" i="32"/>
  <c r="L71" i="32"/>
  <c r="L76" i="32"/>
  <c r="L65" i="32"/>
  <c r="L72" i="32"/>
  <c r="L75" i="32"/>
  <c r="L67" i="32"/>
  <c r="L79" i="32"/>
  <c r="L73" i="32"/>
  <c r="K81" i="32"/>
  <c r="G14" i="33" s="1"/>
  <c r="M54" i="32"/>
  <c r="G13" i="33" s="1"/>
  <c r="G12" i="33" l="1"/>
  <c r="L81" i="32"/>
  <c r="I1" i="33" l="1"/>
  <c r="N1" i="32"/>
  <c r="G6" i="33" l="1"/>
  <c r="B40" i="30" s="1"/>
</calcChain>
</file>

<file path=xl/sharedStrings.xml><?xml version="1.0" encoding="utf-8"?>
<sst xmlns="http://schemas.openxmlformats.org/spreadsheetml/2006/main" count="403" uniqueCount="206">
  <si>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</si>
  <si>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</si>
  <si>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</si>
  <si>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</si>
  <si>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</si>
  <si>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</si>
  <si>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</si>
  <si>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</si>
  <si>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</si>
  <si>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</si>
  <si>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</si>
  <si>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</si>
  <si>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</si>
  <si>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</si>
  <si>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</si>
  <si>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</si>
  <si>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</si>
  <si>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</si>
  <si>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</si>
  <si>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</si>
  <si>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</si>
  <si>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</si>
  <si>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</si>
  <si>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</si>
  <si>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</si>
  <si>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</si>
  <si>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</si>
  <si>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</si>
  <si>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</si>
  <si>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r>
      <t xml:space="preserve">JCM Proposed Methodology Spreadsheet Form (Input Sheet) </t>
    </r>
    <r>
      <rPr>
        <b/>
        <sz val="12"/>
        <color indexed="9"/>
        <rFont val="Arial"/>
        <family val="2"/>
      </rPr>
      <t xml:space="preserve">[Attachment to Proposed Methodology Form]  </t>
    </r>
    <phoneticPr fontId="2"/>
  </si>
  <si>
    <r>
      <t>tCO</t>
    </r>
    <r>
      <rPr>
        <vertAlign val="subscript"/>
        <sz val="14"/>
        <color indexed="8"/>
        <rFont val="Arial"/>
        <family val="2"/>
      </rPr>
      <t>2</t>
    </r>
    <r>
      <rPr>
        <sz val="14"/>
        <color indexed="8"/>
        <rFont val="Arial"/>
        <family val="2"/>
      </rPr>
      <t>/p</t>
    </r>
    <phoneticPr fontId="2"/>
  </si>
  <si>
    <t>JCM_MM_F_PMS_ver01.0</t>
    <phoneticPr fontId="2"/>
  </si>
  <si>
    <t>(1)</t>
  </si>
  <si>
    <t>-</t>
    <phoneticPr fontId="2"/>
  </si>
  <si>
    <t>Option C</t>
    <phoneticPr fontId="2"/>
  </si>
  <si>
    <t>Monitored data</t>
    <phoneticPr fontId="2"/>
  </si>
  <si>
    <t>Continuously</t>
    <phoneticPr fontId="2"/>
  </si>
  <si>
    <t>Input on "MPS
(input_separate)"</t>
    <phoneticPr fontId="2"/>
  </si>
  <si>
    <t>(2)</t>
    <phoneticPr fontId="2"/>
  </si>
  <si>
    <r>
      <t>FC</t>
    </r>
    <r>
      <rPr>
        <i/>
        <vertAlign val="subscript"/>
        <sz val="11"/>
        <rFont val="Arial"/>
        <family val="2"/>
      </rPr>
      <t>PJ,p</t>
    </r>
    <phoneticPr fontId="2"/>
  </si>
  <si>
    <r>
      <t xml:space="preserve">The amount of fuel input for power generation during monitoring period </t>
    </r>
    <r>
      <rPr>
        <i/>
        <sz val="11"/>
        <rFont val="Arial"/>
        <family val="2"/>
      </rPr>
      <t>p</t>
    </r>
    <phoneticPr fontId="2"/>
  </si>
  <si>
    <t>mass or weight/p</t>
    <phoneticPr fontId="2"/>
  </si>
  <si>
    <t>(3)</t>
    <phoneticPr fontId="2"/>
  </si>
  <si>
    <r>
      <t>EG</t>
    </r>
    <r>
      <rPr>
        <i/>
        <vertAlign val="subscript"/>
        <sz val="11"/>
        <rFont val="Arial"/>
        <family val="2"/>
      </rPr>
      <t>PJ,p</t>
    </r>
    <phoneticPr fontId="2"/>
  </si>
  <si>
    <r>
      <t xml:space="preserve">The amount of electricity generated during the monitoring period </t>
    </r>
    <r>
      <rPr>
        <i/>
        <sz val="11"/>
        <rFont val="Arial"/>
        <family val="2"/>
      </rPr>
      <t>p</t>
    </r>
    <phoneticPr fontId="2"/>
  </si>
  <si>
    <r>
      <t>EF</t>
    </r>
    <r>
      <rPr>
        <i/>
        <vertAlign val="subscript"/>
        <sz val="11"/>
        <rFont val="Arial"/>
        <family val="2"/>
      </rPr>
      <t>elec</t>
    </r>
    <phoneticPr fontId="2"/>
  </si>
  <si>
    <r>
      <t>[For grid electricity]
CO</t>
    </r>
    <r>
      <rPr>
        <vertAlign val="subscript"/>
        <sz val="11"/>
        <rFont val="Arial"/>
        <family val="2"/>
      </rPr>
      <t>2</t>
    </r>
    <r>
      <rPr>
        <sz val="11"/>
        <rFont val="Arial"/>
        <family val="2"/>
      </rPr>
      <t xml:space="preserve"> emission factor for consumed electricity</t>
    </r>
    <phoneticPr fontId="2"/>
  </si>
  <si>
    <r>
      <t>tCO</t>
    </r>
    <r>
      <rPr>
        <vertAlign val="subscript"/>
        <sz val="11"/>
        <rFont val="Arial"/>
        <family val="2"/>
      </rPr>
      <t>2</t>
    </r>
    <r>
      <rPr>
        <sz val="11"/>
        <rFont val="Arial"/>
        <family val="2"/>
      </rPr>
      <t>/MWh</t>
    </r>
    <phoneticPr fontId="2"/>
  </si>
  <si>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2"/>
  </si>
  <si>
    <t>Power generation efficiency obtained from manufacturer's specification</t>
    <phoneticPr fontId="2"/>
  </si>
  <si>
    <t>Calculated</t>
    <phoneticPr fontId="2"/>
  </si>
  <si>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2"/>
  </si>
  <si>
    <t>The power generation efficiency calculated from monitored data of the amount of fuel input for power generation and the amount of electricity generated</t>
    <phoneticPr fontId="2"/>
  </si>
  <si>
    <r>
      <t xml:space="preserve">[For captive electricity]
</t>
    </r>
    <r>
      <rPr>
        <b/>
        <sz val="11"/>
        <rFont val="Arial"/>
        <family val="2"/>
      </rPr>
      <t xml:space="preserve">In case the captive electricity generation system meets all of the following conditions;
</t>
    </r>
    <r>
      <rPr>
        <sz val="11"/>
        <rFont val="Arial"/>
        <family val="2"/>
      </rPr>
      <t xml:space="preserve"> - The system is non-renewable generation system
 - Electricity generation capacity of the system is less than or equal to 15 MW</t>
    </r>
    <phoneticPr fontId="2"/>
  </si>
  <si>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2"/>
  </si>
  <si>
    <r>
      <t>η</t>
    </r>
    <r>
      <rPr>
        <i/>
        <vertAlign val="subscript"/>
        <sz val="11"/>
        <rFont val="Arial"/>
        <family val="2"/>
      </rPr>
      <t>elec</t>
    </r>
    <phoneticPr fontId="2"/>
  </si>
  <si>
    <t xml:space="preserve">Power generation efficiency </t>
    <phoneticPr fontId="2"/>
  </si>
  <si>
    <t>%</t>
    <phoneticPr fontId="2"/>
  </si>
  <si>
    <t>Specification of the captive power generation system provided by the manufacturer</t>
    <phoneticPr fontId="2"/>
  </si>
  <si>
    <r>
      <t>NCV</t>
    </r>
    <r>
      <rPr>
        <i/>
        <vertAlign val="subscript"/>
        <sz val="11"/>
        <rFont val="Arial"/>
        <family val="2"/>
      </rPr>
      <t>fuel</t>
    </r>
    <phoneticPr fontId="2"/>
  </si>
  <si>
    <t>Net calorific value of consumed fuel</t>
    <phoneticPr fontId="2"/>
  </si>
  <si>
    <t>GJ/mass or weight</t>
    <phoneticPr fontId="2"/>
  </si>
  <si>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2"/>
  </si>
  <si>
    <r>
      <t>EF</t>
    </r>
    <r>
      <rPr>
        <i/>
        <vertAlign val="subscript"/>
        <sz val="11"/>
        <rFont val="Arial"/>
        <family val="2"/>
      </rPr>
      <t>fuel</t>
    </r>
    <phoneticPr fontId="2"/>
  </si>
  <si>
    <r>
      <t>CO</t>
    </r>
    <r>
      <rPr>
        <vertAlign val="subscript"/>
        <sz val="11"/>
        <rFont val="Arial"/>
        <family val="2"/>
      </rPr>
      <t>2</t>
    </r>
    <r>
      <rPr>
        <sz val="11"/>
        <rFont val="Arial"/>
        <family val="2"/>
      </rPr>
      <t xml:space="preserve"> emission factor of consumed fuel</t>
    </r>
    <phoneticPr fontId="2"/>
  </si>
  <si>
    <r>
      <t>tCO</t>
    </r>
    <r>
      <rPr>
        <vertAlign val="subscript"/>
        <sz val="11"/>
        <rFont val="Arial"/>
        <family val="2"/>
      </rPr>
      <t>2</t>
    </r>
    <r>
      <rPr>
        <sz val="11"/>
        <rFont val="Arial"/>
        <family val="2"/>
      </rPr>
      <t>/GJ</t>
    </r>
    <phoneticPr fontId="2"/>
  </si>
  <si>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2"/>
  </si>
  <si>
    <t>PDD of the most recently registered CDM project hosted in Myanmar or the latest version of the “Tool to calculate the emission factor for an electricity system” under the CDM at the time of validation.</t>
    <phoneticPr fontId="2"/>
  </si>
  <si>
    <r>
      <t xml:space="preserve">Parameters to be monitored </t>
    </r>
    <r>
      <rPr>
        <b/>
        <i/>
        <sz val="11"/>
        <color indexed="9"/>
        <rFont val="Arial"/>
        <family val="2"/>
      </rPr>
      <t>ex post</t>
    </r>
    <phoneticPr fontId="27"/>
  </si>
  <si>
    <r>
      <t xml:space="preserve">Project-specific parameters to be fixed </t>
    </r>
    <r>
      <rPr>
        <b/>
        <i/>
        <sz val="11"/>
        <color indexed="9"/>
        <rFont val="Arial"/>
        <family val="2"/>
      </rPr>
      <t>ex ante</t>
    </r>
    <phoneticPr fontId="27"/>
  </si>
  <si>
    <r>
      <rPr>
        <b/>
        <i/>
        <sz val="11"/>
        <color theme="0"/>
        <rFont val="Arial"/>
        <family val="2"/>
      </rPr>
      <t>Ex-ante</t>
    </r>
    <r>
      <rPr>
        <b/>
        <sz val="11"/>
        <color theme="0"/>
        <rFont val="Arial"/>
        <family val="2"/>
      </rPr>
      <t xml:space="preserve"> estimation of emissions</t>
    </r>
    <phoneticPr fontId="27"/>
  </si>
  <si>
    <t>Parameters</t>
    <phoneticPr fontId="27"/>
  </si>
  <si>
    <t>i</t>
    <phoneticPr fontId="2"/>
  </si>
  <si>
    <t>Description of data</t>
    <phoneticPr fontId="27"/>
  </si>
  <si>
    <r>
      <t>[For captive electricity]
CO</t>
    </r>
    <r>
      <rPr>
        <vertAlign val="subscript"/>
        <sz val="11"/>
        <rFont val="Arial"/>
        <family val="2"/>
      </rPr>
      <t>2</t>
    </r>
    <r>
      <rPr>
        <sz val="11"/>
        <rFont val="Arial"/>
        <family val="2"/>
      </rPr>
      <t xml:space="preserve"> emission factor for consumed electricity</t>
    </r>
    <phoneticPr fontId="2"/>
  </si>
  <si>
    <t>Units</t>
    <phoneticPr fontId="27"/>
  </si>
  <si>
    <t>-</t>
    <phoneticPr fontId="27"/>
  </si>
  <si>
    <t>-</t>
    <phoneticPr fontId="2"/>
  </si>
  <si>
    <r>
      <t>tCO</t>
    </r>
    <r>
      <rPr>
        <vertAlign val="subscript"/>
        <sz val="11"/>
        <rFont val="Arial"/>
        <family val="2"/>
      </rPr>
      <t>2</t>
    </r>
    <r>
      <rPr>
        <sz val="11"/>
        <rFont val="Arial"/>
        <family val="2"/>
      </rPr>
      <t>/p</t>
    </r>
    <phoneticPr fontId="27"/>
  </si>
  <si>
    <t>Estimated values</t>
    <phoneticPr fontId="27"/>
  </si>
  <si>
    <t>Total</t>
    <phoneticPr fontId="27"/>
  </si>
  <si>
    <t>-</t>
    <phoneticPr fontId="27"/>
  </si>
  <si>
    <t xml:space="preserve"> [Attachment to Project Design Document]</t>
    <phoneticPr fontId="27"/>
  </si>
  <si>
    <t>1. Calculations for emission reductions</t>
    <phoneticPr fontId="2"/>
  </si>
  <si>
    <t>Fuel type</t>
    <phoneticPr fontId="2"/>
  </si>
  <si>
    <t>Value</t>
    <phoneticPr fontId="2"/>
  </si>
  <si>
    <t>Units</t>
    <phoneticPr fontId="2"/>
  </si>
  <si>
    <r>
      <t xml:space="preserve">Emission reductions during the period </t>
    </r>
    <r>
      <rPr>
        <i/>
        <sz val="11"/>
        <color indexed="8"/>
        <rFont val="Arial"/>
        <family val="2"/>
      </rPr>
      <t>p</t>
    </r>
    <phoneticPr fontId="2"/>
  </si>
  <si>
    <t>N/A</t>
    <phoneticPr fontId="27"/>
  </si>
  <si>
    <r>
      <t>tCO</t>
    </r>
    <r>
      <rPr>
        <vertAlign val="subscript"/>
        <sz val="11"/>
        <color indexed="8"/>
        <rFont val="Arial"/>
        <family val="2"/>
      </rPr>
      <t>2</t>
    </r>
    <r>
      <rPr>
        <sz val="11"/>
        <color indexed="8"/>
        <rFont val="Arial"/>
        <family val="2"/>
      </rPr>
      <t>/p</t>
    </r>
    <phoneticPr fontId="2"/>
  </si>
  <si>
    <t>2. Calculations for reference emissions</t>
    <phoneticPr fontId="2"/>
  </si>
  <si>
    <r>
      <t xml:space="preserve">Reference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</si>
  <si>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</si>
  <si>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t>N/A</t>
  </si>
  <si>
    <t>3. Calculations of the project emissions</t>
    <phoneticPr fontId="2"/>
  </si>
  <si>
    <r>
      <t xml:space="preserve">Project emissions during the period </t>
    </r>
    <r>
      <rPr>
        <i/>
        <sz val="11"/>
        <color indexed="8"/>
        <rFont val="Arial"/>
        <family val="2"/>
      </rPr>
      <t>p</t>
    </r>
    <phoneticPr fontId="2"/>
  </si>
  <si>
    <t>N/A</t>
    <phoneticPr fontId="27"/>
  </si>
  <si>
    <r>
      <t>tCO</t>
    </r>
    <r>
      <rPr>
        <vertAlign val="subscript"/>
        <sz val="11"/>
        <rFont val="Arial"/>
        <family val="2"/>
      </rPr>
      <t>2</t>
    </r>
    <r>
      <rPr>
        <sz val="11"/>
        <rFont val="Arial"/>
        <family val="2"/>
      </rPr>
      <t>/p</t>
    </r>
    <phoneticPr fontId="2"/>
  </si>
  <si>
    <r>
      <t xml:space="preserve">Table 1: [Heat Recovery System] Parameters to be monitored </t>
    </r>
    <r>
      <rPr>
        <b/>
        <i/>
        <sz val="14"/>
        <color indexed="8"/>
        <rFont val="Arial"/>
        <family val="2"/>
      </rPr>
      <t>ex post</t>
    </r>
    <phoneticPr fontId="2"/>
  </si>
  <si>
    <r>
      <t xml:space="preserve">Table 2: [One through boiler] Parameters to be monitored </t>
    </r>
    <r>
      <rPr>
        <b/>
        <i/>
        <sz val="14"/>
        <color indexed="8"/>
        <rFont val="Arial"/>
        <family val="2"/>
      </rPr>
      <t>ex post</t>
    </r>
    <phoneticPr fontId="2"/>
  </si>
  <si>
    <r>
      <t>Q</t>
    </r>
    <r>
      <rPr>
        <i/>
        <vertAlign val="subscript"/>
        <sz val="11"/>
        <rFont val="Arial"/>
        <family val="2"/>
      </rPr>
      <t>in,PJ,i,p</t>
    </r>
    <phoneticPr fontId="2"/>
  </si>
  <si>
    <r>
      <t>Q</t>
    </r>
    <r>
      <rPr>
        <i/>
        <vertAlign val="subscript"/>
        <sz val="11"/>
        <rFont val="Arial"/>
        <family val="2"/>
      </rPr>
      <t>out,PJ,i,p</t>
    </r>
    <phoneticPr fontId="2"/>
  </si>
  <si>
    <r>
      <t>EF</t>
    </r>
    <r>
      <rPr>
        <i/>
        <vertAlign val="subscript"/>
        <sz val="11"/>
        <rFont val="Arial"/>
        <family val="2"/>
      </rPr>
      <t>RE</t>
    </r>
    <phoneticPr fontId="2"/>
  </si>
  <si>
    <r>
      <t>FC</t>
    </r>
    <r>
      <rPr>
        <i/>
        <vertAlign val="subscript"/>
        <sz val="11"/>
        <rFont val="Arial"/>
        <family val="2"/>
      </rPr>
      <t>PJ,j,k,p</t>
    </r>
    <phoneticPr fontId="2"/>
  </si>
  <si>
    <r>
      <t>EF</t>
    </r>
    <r>
      <rPr>
        <i/>
        <vertAlign val="subscript"/>
        <sz val="11"/>
        <rFont val="Arial"/>
        <family val="2"/>
      </rPr>
      <t>PJ,j,k</t>
    </r>
    <phoneticPr fontId="2"/>
  </si>
  <si>
    <r>
      <t>NCV</t>
    </r>
    <r>
      <rPr>
        <i/>
        <vertAlign val="subscript"/>
        <sz val="11"/>
        <rFont val="Arial"/>
        <family val="2"/>
      </rPr>
      <t>PJ,j,k</t>
    </r>
    <phoneticPr fontId="2"/>
  </si>
  <si>
    <r>
      <t>EC</t>
    </r>
    <r>
      <rPr>
        <i/>
        <vertAlign val="subscript"/>
        <sz val="11"/>
        <rFont val="Arial"/>
        <family val="2"/>
      </rPr>
      <t>PJ,m,p</t>
    </r>
    <phoneticPr fontId="2"/>
  </si>
  <si>
    <t>(4)</t>
    <phoneticPr fontId="2"/>
  </si>
  <si>
    <t>(1)</t>
    <phoneticPr fontId="2"/>
  </si>
  <si>
    <r>
      <t xml:space="preserve">Electricity consumption by project pump im during the period </t>
    </r>
    <r>
      <rPr>
        <i/>
        <sz val="11"/>
        <rFont val="Arial"/>
        <family val="2"/>
      </rPr>
      <t>p</t>
    </r>
    <phoneticPr fontId="2"/>
  </si>
  <si>
    <r>
      <t>MWh/</t>
    </r>
    <r>
      <rPr>
        <i/>
        <sz val="11"/>
        <rFont val="Arial"/>
        <family val="2"/>
      </rPr>
      <t>p</t>
    </r>
    <phoneticPr fontId="2"/>
  </si>
  <si>
    <t>(5)</t>
    <phoneticPr fontId="2"/>
  </si>
  <si>
    <t>Invoice from fuel supply company or
measured data</t>
    <phoneticPr fontId="2"/>
  </si>
  <si>
    <t>Option B or Option C</t>
    <phoneticPr fontId="2"/>
  </si>
  <si>
    <r>
      <t xml:space="preserve">Table 3: [Heat Recovery System &amp; One through boiler] Project-specific parameters to be fixed </t>
    </r>
    <r>
      <rPr>
        <b/>
        <i/>
        <sz val="14"/>
        <color indexed="8"/>
        <rFont val="Arial"/>
        <family val="2"/>
      </rPr>
      <t>ex ante</t>
    </r>
    <phoneticPr fontId="2"/>
  </si>
  <si>
    <t>The specific gravity of saturated water</t>
    <phoneticPr fontId="2"/>
  </si>
  <si>
    <t>The latent heat of vaporization of water under the project condition (pressure, temperature)</t>
    <phoneticPr fontId="2"/>
  </si>
  <si>
    <t>GJ/kg</t>
    <phoneticPr fontId="2"/>
  </si>
  <si>
    <r>
      <t xml:space="preserve">Net calorific value of fuel used by project boiler </t>
    </r>
    <r>
      <rPr>
        <i/>
        <sz val="11"/>
        <rFont val="Arial"/>
        <family val="2"/>
      </rPr>
      <t>j</t>
    </r>
    <r>
      <rPr>
        <sz val="11"/>
        <rFont val="Arial"/>
        <family val="2"/>
      </rPr>
      <t xml:space="preserve"> for the fuel type </t>
    </r>
    <r>
      <rPr>
        <i/>
        <sz val="11"/>
        <rFont val="Arial"/>
        <family val="2"/>
      </rPr>
      <t>k</t>
    </r>
    <phoneticPr fontId="2"/>
  </si>
  <si>
    <t>GJ/mass or volume</t>
    <phoneticPr fontId="2"/>
  </si>
  <si>
    <t>Design value provided by the manufacturer.</t>
    <phoneticPr fontId="2"/>
  </si>
  <si>
    <t>Identification number of production line</t>
    <phoneticPr fontId="27"/>
  </si>
  <si>
    <t>-</t>
    <phoneticPr fontId="27"/>
  </si>
  <si>
    <t>The specific gravity of saturated water</t>
    <phoneticPr fontId="27"/>
  </si>
  <si>
    <t>The latent heat of vaporization of water under the project condition (pressure, temperature)</t>
    <phoneticPr fontId="27"/>
  </si>
  <si>
    <r>
      <t>RE</t>
    </r>
    <r>
      <rPr>
        <i/>
        <vertAlign val="subscript"/>
        <sz val="11"/>
        <rFont val="Arial"/>
        <family val="2"/>
      </rPr>
      <t>HRS,i,p</t>
    </r>
    <phoneticPr fontId="2"/>
  </si>
  <si>
    <t>j</t>
    <phoneticPr fontId="2"/>
  </si>
  <si>
    <t>k</t>
    <phoneticPr fontId="2"/>
  </si>
  <si>
    <t>m</t>
    <phoneticPr fontId="2"/>
  </si>
  <si>
    <t>Identification number of pump</t>
    <phoneticPr fontId="27"/>
  </si>
  <si>
    <t>Identification number of project boiler</t>
    <phoneticPr fontId="27"/>
  </si>
  <si>
    <t>Identification number of fuel type</t>
    <phoneticPr fontId="27"/>
  </si>
  <si>
    <r>
      <t xml:space="preserve">Reference emissions from HRS during the period </t>
    </r>
    <r>
      <rPr>
        <i/>
        <sz val="11"/>
        <color indexed="8"/>
        <rFont val="Arial"/>
        <family val="2"/>
      </rPr>
      <t>p</t>
    </r>
    <phoneticPr fontId="2"/>
  </si>
  <si>
    <r>
      <t xml:space="preserve">Reference emissions from one through boiler during the period </t>
    </r>
    <r>
      <rPr>
        <i/>
        <sz val="11"/>
        <color indexed="8"/>
        <rFont val="Arial"/>
        <family val="2"/>
      </rPr>
      <t>p</t>
    </r>
    <phoneticPr fontId="2"/>
  </si>
  <si>
    <r>
      <rPr>
        <sz val="11"/>
        <rFont val="Arial"/>
        <family val="2"/>
      </rPr>
      <t>RE</t>
    </r>
    <r>
      <rPr>
        <i/>
        <vertAlign val="subscript"/>
        <sz val="11"/>
        <rFont val="Arial"/>
        <family val="2"/>
      </rPr>
      <t>HRS,p</t>
    </r>
    <phoneticPr fontId="2"/>
  </si>
  <si>
    <r>
      <rPr>
        <sz val="11"/>
        <rFont val="Arial"/>
        <family val="2"/>
      </rPr>
      <t>RE</t>
    </r>
    <r>
      <rPr>
        <i/>
        <vertAlign val="subscript"/>
        <sz val="11"/>
        <rFont val="Arial"/>
        <family val="2"/>
      </rPr>
      <t>OTB,p</t>
    </r>
    <phoneticPr fontId="2"/>
  </si>
  <si>
    <r>
      <t>RE</t>
    </r>
    <r>
      <rPr>
        <i/>
        <vertAlign val="subscript"/>
        <sz val="11"/>
        <color rgb="FF000000"/>
        <rFont val="Arial"/>
        <family val="2"/>
      </rPr>
      <t>p</t>
    </r>
    <phoneticPr fontId="2"/>
  </si>
  <si>
    <r>
      <t xml:space="preserve">Project emissions from HRS during the period </t>
    </r>
    <r>
      <rPr>
        <i/>
        <sz val="11"/>
        <color indexed="8"/>
        <rFont val="Arial"/>
        <family val="2"/>
      </rPr>
      <t>p</t>
    </r>
    <phoneticPr fontId="2"/>
  </si>
  <si>
    <r>
      <t xml:space="preserve">Project emissions from one through boiler during the period </t>
    </r>
    <r>
      <rPr>
        <i/>
        <sz val="11"/>
        <color indexed="8"/>
        <rFont val="Arial"/>
        <family val="2"/>
      </rPr>
      <t>p</t>
    </r>
    <phoneticPr fontId="2"/>
  </si>
  <si>
    <r>
      <rPr>
        <sz val="11"/>
        <rFont val="Arial"/>
        <family val="2"/>
      </rPr>
      <t>PE</t>
    </r>
    <r>
      <rPr>
        <i/>
        <vertAlign val="subscript"/>
        <sz val="11"/>
        <rFont val="Arial"/>
        <family val="2"/>
      </rPr>
      <t>HRS,p</t>
    </r>
    <phoneticPr fontId="2"/>
  </si>
  <si>
    <r>
      <rPr>
        <sz val="11"/>
        <rFont val="Arial"/>
        <family val="2"/>
      </rPr>
      <t>PE</t>
    </r>
    <r>
      <rPr>
        <i/>
        <vertAlign val="subscript"/>
        <sz val="11"/>
        <rFont val="Arial"/>
        <family val="2"/>
      </rPr>
      <t>OTB,p</t>
    </r>
    <phoneticPr fontId="2"/>
  </si>
  <si>
    <r>
      <t>PE</t>
    </r>
    <r>
      <rPr>
        <i/>
        <vertAlign val="subscript"/>
        <sz val="11"/>
        <rFont val="Arial"/>
        <family val="2"/>
      </rPr>
      <t>p</t>
    </r>
    <phoneticPr fontId="2"/>
  </si>
  <si>
    <r>
      <t>ER</t>
    </r>
    <r>
      <rPr>
        <i/>
        <vertAlign val="subscript"/>
        <sz val="11"/>
        <color rgb="FF000000"/>
        <rFont val="Arial"/>
        <family val="2"/>
      </rPr>
      <t>p</t>
    </r>
    <phoneticPr fontId="2"/>
  </si>
  <si>
    <t>[List of Default Values]</t>
  </si>
  <si>
    <t>Net calorific value of natural gas</t>
  </si>
  <si>
    <t>GJ/t</t>
  </si>
  <si>
    <t>Net calorific value of LPG</t>
  </si>
  <si>
    <t>Net calorific value of diesel</t>
  </si>
  <si>
    <t>CO2 emission factor of natural gas</t>
  </si>
  <si>
    <t>tCO2/GJ</t>
  </si>
  <si>
    <t>CO2 emission factor of LPG</t>
  </si>
  <si>
    <t>CO2 emission factor of diesel</t>
  </si>
  <si>
    <t>CO2 emission factor of kerosene</t>
  </si>
  <si>
    <t>CO2 emission factor of HFO</t>
  </si>
  <si>
    <t>CO2 emission factor of Coal</t>
  </si>
  <si>
    <t>Efficiency of reference boiler</t>
  </si>
  <si>
    <t xml:space="preserve"> -</t>
  </si>
  <si>
    <r>
      <t>EF</t>
    </r>
    <r>
      <rPr>
        <i/>
        <vertAlign val="subscript"/>
        <sz val="11"/>
        <rFont val="Arial"/>
        <family val="2"/>
      </rPr>
      <t>PJ,i</t>
    </r>
    <phoneticPr fontId="2"/>
  </si>
  <si>
    <r>
      <t>η</t>
    </r>
    <r>
      <rPr>
        <i/>
        <vertAlign val="subscript"/>
        <sz val="11"/>
        <rFont val="Arial"/>
        <family val="2"/>
      </rPr>
      <t>PJ,i</t>
    </r>
    <phoneticPr fontId="2"/>
  </si>
  <si>
    <r>
      <t>SG</t>
    </r>
    <r>
      <rPr>
        <i/>
        <vertAlign val="subscript"/>
        <sz val="11"/>
        <rFont val="Arial"/>
        <family val="2"/>
      </rPr>
      <t>PJ</t>
    </r>
    <phoneticPr fontId="2"/>
  </si>
  <si>
    <r>
      <t>LHV</t>
    </r>
    <r>
      <rPr>
        <i/>
        <vertAlign val="subscript"/>
        <sz val="11"/>
        <rFont val="Arial"/>
        <family val="2"/>
      </rPr>
      <t>PJ</t>
    </r>
    <phoneticPr fontId="2"/>
  </si>
  <si>
    <r>
      <t xml:space="preserve">The amount of wort flowing into wort boiling tank in production line </t>
    </r>
    <r>
      <rPr>
        <i/>
        <sz val="11"/>
        <rFont val="Arial"/>
        <family val="2"/>
      </rPr>
      <t>i</t>
    </r>
    <phoneticPr fontId="2"/>
  </si>
  <si>
    <r>
      <t xml:space="preserve">The amount of wort flowing out from wort boiling tank in production line </t>
    </r>
    <r>
      <rPr>
        <i/>
        <sz val="11"/>
        <rFont val="Arial"/>
        <family val="2"/>
      </rPr>
      <t>i</t>
    </r>
    <phoneticPr fontId="2"/>
  </si>
  <si>
    <r>
      <t>L/</t>
    </r>
    <r>
      <rPr>
        <i/>
        <sz val="11"/>
        <rFont val="Arial"/>
        <family val="2"/>
      </rPr>
      <t>p</t>
    </r>
    <phoneticPr fontId="2"/>
  </si>
  <si>
    <r>
      <t>PE</t>
    </r>
    <r>
      <rPr>
        <i/>
        <vertAlign val="subscript"/>
        <sz val="11"/>
        <rFont val="Arial"/>
        <family val="2"/>
      </rPr>
      <t>HRS,i,p</t>
    </r>
    <phoneticPr fontId="2"/>
  </si>
  <si>
    <r>
      <t>ER</t>
    </r>
    <r>
      <rPr>
        <i/>
        <vertAlign val="subscript"/>
        <sz val="11"/>
        <rFont val="Arial"/>
        <family val="2"/>
      </rPr>
      <t>HRS,i,p</t>
    </r>
    <phoneticPr fontId="2"/>
  </si>
  <si>
    <r>
      <t>η</t>
    </r>
    <r>
      <rPr>
        <i/>
        <vertAlign val="subscript"/>
        <sz val="11"/>
        <rFont val="Arial"/>
        <family val="2"/>
      </rPr>
      <t>PJ,j</t>
    </r>
    <phoneticPr fontId="2"/>
  </si>
  <si>
    <r>
      <t>η</t>
    </r>
    <r>
      <rPr>
        <i/>
        <vertAlign val="subscript"/>
        <sz val="11"/>
        <rFont val="Arial"/>
        <family val="2"/>
      </rPr>
      <t>RE</t>
    </r>
    <phoneticPr fontId="2"/>
  </si>
  <si>
    <r>
      <t>RE</t>
    </r>
    <r>
      <rPr>
        <i/>
        <vertAlign val="subscript"/>
        <sz val="11"/>
        <rFont val="Arial"/>
        <family val="2"/>
      </rPr>
      <t>OTB,j,k,p</t>
    </r>
    <phoneticPr fontId="2"/>
  </si>
  <si>
    <r>
      <t>PE</t>
    </r>
    <r>
      <rPr>
        <i/>
        <vertAlign val="subscript"/>
        <sz val="11"/>
        <rFont val="Arial"/>
        <family val="2"/>
      </rPr>
      <t>OTB,j,k,p</t>
    </r>
    <phoneticPr fontId="2"/>
  </si>
  <si>
    <r>
      <t>ER</t>
    </r>
    <r>
      <rPr>
        <i/>
        <vertAlign val="subscript"/>
        <sz val="11"/>
        <rFont val="Arial"/>
        <family val="2"/>
      </rPr>
      <t>OTB,j,k,p</t>
    </r>
    <phoneticPr fontId="2"/>
  </si>
  <si>
    <r>
      <t>mass or volume/</t>
    </r>
    <r>
      <rPr>
        <i/>
        <sz val="11"/>
        <rFont val="Arial"/>
        <family val="2"/>
      </rPr>
      <t>p</t>
    </r>
    <phoneticPr fontId="2"/>
  </si>
  <si>
    <r>
      <t>Data is measured by measuring equipment.</t>
    </r>
    <r>
      <rPr>
        <sz val="11"/>
        <rFont val="ＭＳ Ｐゴシック"/>
        <family val="3"/>
        <charset val="128"/>
      </rPr>
      <t xml:space="preserve">
</t>
    </r>
    <r>
      <rPr>
        <sz val="11"/>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2"/>
  </si>
  <si>
    <t>In order of preference:
a) values provided by fuel supplier;
b) measurement by the project participants;
c) regional or national default values; or
d) IPCC default values provided in table 1.4 of Ch.1 Vol.2 of 2006 IPCC Guidelines on National GHG Inventories. Lower value is applied.</t>
    <phoneticPr fontId="2"/>
  </si>
  <si>
    <t>Boiler which supplies heat to production line i:
Specifications of the boiler or factory test data of the boiler by the manufacturer
Reference boiler:
[Additional information] Market survey in Myanmar</t>
    <phoneticPr fontId="2"/>
  </si>
  <si>
    <t>Specifications of the project boiler or factory test data of the project boiler by the manufacturer</t>
    <phoneticPr fontId="2"/>
  </si>
  <si>
    <t>kg/L</t>
    <phoneticPr fontId="2"/>
  </si>
  <si>
    <r>
      <t xml:space="preserve">Efficiency of project boiler </t>
    </r>
    <r>
      <rPr>
        <i/>
        <sz val="11"/>
        <rFont val="Arial"/>
        <family val="2"/>
      </rPr>
      <t>j</t>
    </r>
    <phoneticPr fontId="2"/>
  </si>
  <si>
    <t>for Option b</t>
    <phoneticPr fontId="2"/>
  </si>
  <si>
    <r>
      <t>Data is measured by measuring equipment.</t>
    </r>
    <r>
      <rPr>
        <sz val="11"/>
        <rFont val="ＭＳ Ｐゴシック"/>
        <family val="3"/>
        <charset val="128"/>
      </rPr>
      <t xml:space="preserve">
</t>
    </r>
    <r>
      <rPr>
        <sz val="11"/>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2"/>
  </si>
  <si>
    <r>
      <t>CO</t>
    </r>
    <r>
      <rPr>
        <vertAlign val="subscript"/>
        <sz val="11"/>
        <rFont val="Arial"/>
        <family val="2"/>
      </rPr>
      <t>2</t>
    </r>
    <r>
      <rPr>
        <sz val="11"/>
        <rFont val="Arial"/>
        <family val="2"/>
      </rPr>
      <t xml:space="preserve"> emission factor of fuel used by reference boiler</t>
    </r>
    <phoneticPr fontId="2"/>
  </si>
  <si>
    <r>
      <t>CO</t>
    </r>
    <r>
      <rPr>
        <vertAlign val="subscript"/>
        <sz val="11"/>
        <rFont val="Arial"/>
        <family val="2"/>
      </rPr>
      <t>2</t>
    </r>
    <r>
      <rPr>
        <sz val="11"/>
        <rFont val="Arial"/>
        <family val="2"/>
      </rPr>
      <t xml:space="preserve"> emission factor of fuel used by project boiler </t>
    </r>
    <r>
      <rPr>
        <i/>
        <sz val="11"/>
        <rFont val="Arial"/>
        <family val="2"/>
      </rPr>
      <t>j</t>
    </r>
    <r>
      <rPr>
        <sz val="11"/>
        <rFont val="Arial"/>
        <family val="2"/>
      </rPr>
      <t xml:space="preserve"> for the fuel type </t>
    </r>
    <r>
      <rPr>
        <i/>
        <sz val="11"/>
        <rFont val="Arial"/>
        <family val="2"/>
      </rPr>
      <t>k</t>
    </r>
    <phoneticPr fontId="2"/>
  </si>
  <si>
    <r>
      <t>CO</t>
    </r>
    <r>
      <rPr>
        <vertAlign val="subscript"/>
        <sz val="11"/>
        <rFont val="Arial"/>
        <family val="2"/>
      </rPr>
      <t>2</t>
    </r>
    <r>
      <rPr>
        <sz val="11"/>
        <rFont val="Arial"/>
        <family val="2"/>
      </rPr>
      <t xml:space="preserve"> emission factor of fuel in order of preference:
a)	values provided by fuel supplier;
b)	measurement by the project participants;
c)	regional or national default values; or
d)	IPCC default values provided in table 1.4 of Ch.1 Vol.2 of 2006 IPCC Guidelines on National GHG Inventories. Upper value is applied.
Rated output of boilers;
Manufacturer’s specifications or catalog.</t>
    </r>
    <phoneticPr fontId="2"/>
  </si>
  <si>
    <t>JCM Proposed Methodology Spreadsheet Form (Calculation Process Sheet)</t>
  </si>
  <si>
    <r>
      <t xml:space="preserve">Electricity consumption by project pump </t>
    </r>
    <r>
      <rPr>
        <i/>
        <sz val="11"/>
        <rFont val="Arial"/>
        <family val="2"/>
      </rPr>
      <t>m</t>
    </r>
    <r>
      <rPr>
        <sz val="11"/>
        <rFont val="Arial"/>
        <family val="2"/>
      </rPr>
      <t xml:space="preserve"> during the period </t>
    </r>
    <r>
      <rPr>
        <i/>
        <sz val="11"/>
        <rFont val="Arial"/>
        <family val="2"/>
      </rPr>
      <t>p</t>
    </r>
    <phoneticPr fontId="2"/>
  </si>
  <si>
    <t>[Additional information] Market survey in Myanmar</t>
    <phoneticPr fontId="2"/>
  </si>
  <si>
    <r>
      <t xml:space="preserve">Efficiency of project boiler </t>
    </r>
    <r>
      <rPr>
        <i/>
        <sz val="11"/>
        <rFont val="Arial"/>
        <family val="2"/>
      </rPr>
      <t>j</t>
    </r>
    <phoneticPr fontId="27"/>
  </si>
  <si>
    <r>
      <t xml:space="preserve">Reference emissions from one through boiler </t>
    </r>
    <r>
      <rPr>
        <i/>
        <sz val="11"/>
        <rFont val="Arial"/>
        <family val="2"/>
      </rPr>
      <t>j</t>
    </r>
    <r>
      <rPr>
        <sz val="11"/>
        <rFont val="Arial"/>
        <family val="2"/>
      </rPr>
      <t xml:space="preserve"> during the period </t>
    </r>
    <r>
      <rPr>
        <i/>
        <sz val="11"/>
        <rFont val="Arial"/>
        <family val="2"/>
      </rPr>
      <t>p</t>
    </r>
    <phoneticPr fontId="27"/>
  </si>
  <si>
    <r>
      <t xml:space="preserve">Project emissions from one through boiler </t>
    </r>
    <r>
      <rPr>
        <i/>
        <sz val="11"/>
        <rFont val="Arial"/>
        <family val="2"/>
      </rPr>
      <t>j</t>
    </r>
    <r>
      <rPr>
        <sz val="11"/>
        <rFont val="Arial"/>
        <family val="2"/>
      </rPr>
      <t xml:space="preserve"> during the period </t>
    </r>
    <r>
      <rPr>
        <i/>
        <sz val="11"/>
        <rFont val="Arial"/>
        <family val="2"/>
      </rPr>
      <t>p</t>
    </r>
    <phoneticPr fontId="27"/>
  </si>
  <si>
    <r>
      <t xml:space="preserve">Emissions reductions from one through boiler </t>
    </r>
    <r>
      <rPr>
        <i/>
        <sz val="11"/>
        <rFont val="Arial"/>
        <family val="2"/>
      </rPr>
      <t>j</t>
    </r>
    <r>
      <rPr>
        <sz val="11"/>
        <rFont val="Arial"/>
        <family val="2"/>
      </rPr>
      <t xml:space="preserve"> during the period </t>
    </r>
    <r>
      <rPr>
        <i/>
        <sz val="11"/>
        <rFont val="Arial"/>
        <family val="2"/>
      </rPr>
      <t>p</t>
    </r>
    <phoneticPr fontId="27"/>
  </si>
  <si>
    <r>
      <t xml:space="preserve">Project emissions from HRS in production line </t>
    </r>
    <r>
      <rPr>
        <i/>
        <sz val="11"/>
        <rFont val="Arial"/>
        <family val="2"/>
      </rPr>
      <t>i</t>
    </r>
    <r>
      <rPr>
        <sz val="11"/>
        <rFont val="Arial"/>
        <family val="2"/>
      </rPr>
      <t xml:space="preserve"> during the period </t>
    </r>
    <r>
      <rPr>
        <i/>
        <sz val="11"/>
        <rFont val="Arial"/>
        <family val="2"/>
      </rPr>
      <t>p</t>
    </r>
    <phoneticPr fontId="27"/>
  </si>
  <si>
    <r>
      <t xml:space="preserve">Emissions reductions from HRS in production line </t>
    </r>
    <r>
      <rPr>
        <i/>
        <sz val="11"/>
        <rFont val="Arial"/>
        <family val="2"/>
      </rPr>
      <t>i</t>
    </r>
    <r>
      <rPr>
        <sz val="11"/>
        <rFont val="Arial"/>
        <family val="2"/>
      </rPr>
      <t xml:space="preserve"> during the period </t>
    </r>
    <r>
      <rPr>
        <i/>
        <sz val="11"/>
        <rFont val="Arial"/>
        <family val="2"/>
      </rPr>
      <t>p</t>
    </r>
    <phoneticPr fontId="27"/>
  </si>
  <si>
    <r>
      <t xml:space="preserve">Reference emissions from HRS in production line </t>
    </r>
    <r>
      <rPr>
        <i/>
        <sz val="11"/>
        <rFont val="Arial"/>
        <family val="2"/>
      </rPr>
      <t>i</t>
    </r>
    <r>
      <rPr>
        <sz val="11"/>
        <rFont val="Arial"/>
        <family val="2"/>
      </rPr>
      <t xml:space="preserve"> during the period </t>
    </r>
    <r>
      <rPr>
        <i/>
        <sz val="11"/>
        <rFont val="Arial"/>
        <family val="2"/>
      </rPr>
      <t>p</t>
    </r>
    <phoneticPr fontId="27"/>
  </si>
  <si>
    <t>Case 1)
Efficiency of boiler which supplies heat to production line i
Case 2)
Efficiency of boiler which supplies heat to production line i or efficiency of reference boiler, whichever is higher</t>
    <phoneticPr fontId="2"/>
  </si>
  <si>
    <r>
      <t>The amount of fuel consumption</t>
    </r>
    <r>
      <rPr>
        <sz val="11"/>
        <color theme="1"/>
        <rFont val="Arial"/>
        <family val="2"/>
      </rPr>
      <t xml:space="preserve"> by</t>
    </r>
    <r>
      <rPr>
        <sz val="11"/>
        <rFont val="Arial"/>
        <family val="2"/>
      </rPr>
      <t xml:space="preserve"> project boiler </t>
    </r>
    <r>
      <rPr>
        <i/>
        <sz val="11"/>
        <rFont val="Arial"/>
        <family val="2"/>
      </rPr>
      <t>j</t>
    </r>
    <r>
      <rPr>
        <sz val="11"/>
        <rFont val="Arial"/>
        <family val="2"/>
      </rPr>
      <t xml:space="preserve"> for the fuel type </t>
    </r>
    <r>
      <rPr>
        <i/>
        <sz val="11"/>
        <rFont val="Arial"/>
        <family val="2"/>
      </rPr>
      <t>k</t>
    </r>
    <r>
      <rPr>
        <sz val="11"/>
        <rFont val="Arial"/>
        <family val="2"/>
      </rPr>
      <t xml:space="preserve"> during the period </t>
    </r>
    <r>
      <rPr>
        <i/>
        <sz val="11"/>
        <rFont val="Arial"/>
        <family val="2"/>
      </rPr>
      <t>p</t>
    </r>
    <phoneticPr fontId="2"/>
  </si>
  <si>
    <r>
      <t>CO</t>
    </r>
    <r>
      <rPr>
        <vertAlign val="subscript"/>
        <sz val="11"/>
        <rFont val="Arial"/>
        <family val="2"/>
      </rPr>
      <t>2</t>
    </r>
    <r>
      <rPr>
        <sz val="11"/>
        <rFont val="Arial"/>
        <family val="2"/>
      </rPr>
      <t xml:space="preserve"> emission factor of fuel used by boiler which supplies heat to production line </t>
    </r>
    <r>
      <rPr>
        <i/>
        <sz val="11"/>
        <rFont val="Arial"/>
        <family val="2"/>
      </rPr>
      <t>i</t>
    </r>
    <r>
      <rPr>
        <strike/>
        <sz val="11"/>
        <color rgb="FFFF0000"/>
        <rFont val="Arial"/>
        <family val="2"/>
      </rPr>
      <t xml:space="preserve"> </t>
    </r>
    <phoneticPr fontId="2"/>
  </si>
  <si>
    <r>
      <t xml:space="preserve">Case 1)
Efficiency of boiler which supplies heat to production line </t>
    </r>
    <r>
      <rPr>
        <i/>
        <sz val="11"/>
        <rFont val="Arial"/>
        <family val="2"/>
      </rPr>
      <t>i</t>
    </r>
    <r>
      <rPr>
        <sz val="11"/>
        <rFont val="Arial"/>
        <family val="2"/>
      </rPr>
      <t xml:space="preserve">
Case 2)
Efficiency of boiler which supplies heat to production line </t>
    </r>
    <r>
      <rPr>
        <i/>
        <sz val="11"/>
        <rFont val="Arial"/>
        <family val="2"/>
      </rPr>
      <t>i</t>
    </r>
    <r>
      <rPr>
        <sz val="11"/>
        <rFont val="Arial"/>
        <family val="2"/>
      </rPr>
      <t xml:space="preserve"> or efficiency of reference boiler, whichever is higher</t>
    </r>
    <phoneticPr fontId="2"/>
  </si>
  <si>
    <t>Efficiency of reference boiler</t>
    <phoneticPr fontId="2"/>
  </si>
  <si>
    <r>
      <t xml:space="preserve">Table 4: </t>
    </r>
    <r>
      <rPr>
        <b/>
        <i/>
        <sz val="14"/>
        <rFont val="Arial"/>
        <family val="2"/>
      </rPr>
      <t>Ex-ante</t>
    </r>
    <r>
      <rPr>
        <b/>
        <sz val="14"/>
        <rFont val="Arial"/>
        <family val="2"/>
      </rPr>
      <t xml:space="preserve"> estimation of CO</t>
    </r>
    <r>
      <rPr>
        <b/>
        <vertAlign val="subscript"/>
        <sz val="14"/>
        <rFont val="Arial"/>
        <family val="2"/>
      </rPr>
      <t>2</t>
    </r>
    <r>
      <rPr>
        <b/>
        <sz val="14"/>
        <rFont val="Arial"/>
        <family val="2"/>
      </rPr>
      <t xml:space="preserve"> emission reductions</t>
    </r>
    <phoneticPr fontId="2"/>
  </si>
  <si>
    <t>[For Option B]
Data is collected and recorded from invoices by fuel supply company.
[For Option C]
Data is measured by measuring equipments in the factory.
- Specification of measuring equipments:
  1) Fuel flow meter is applied for measurement of fuel consumption by the project boilers.
  2) 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2"/>
  </si>
  <si>
    <t>In order of preference:
'Method I
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
Method II
Value is calculated by multiplying the rated power consumption (catalogue/specification value) by operation hours of the project pump.
Method III
Value is calculated by multiplying the rated power consumption (catalogue/specification value) by operation hours of the factory where the project is implemented.
Method IV
Value is calculated by multiplying the rated power consumption (catalogue/specification value) by 24 hours by 365 days.</t>
    <phoneticPr fontId="2"/>
  </si>
  <si>
    <r>
      <t>Table</t>
    </r>
    <r>
      <rPr>
        <sz val="11"/>
        <rFont val="Arial"/>
        <family val="2"/>
      </rPr>
      <t xml:space="preserve"> 5</t>
    </r>
    <r>
      <rPr>
        <sz val="11"/>
        <color theme="1"/>
        <rFont val="Arial"/>
        <family val="2"/>
      </rPr>
      <t>: [Heat Recovery System] Reference Emissions</t>
    </r>
    <phoneticPr fontId="27"/>
  </si>
  <si>
    <r>
      <t xml:space="preserve">The amount of fuel consumption by project boiler </t>
    </r>
    <r>
      <rPr>
        <i/>
        <sz val="11"/>
        <rFont val="Arial"/>
        <family val="2"/>
      </rPr>
      <t>j</t>
    </r>
    <r>
      <rPr>
        <sz val="11"/>
        <rFont val="Arial"/>
        <family val="2"/>
      </rPr>
      <t xml:space="preserve"> for the fuel type </t>
    </r>
    <r>
      <rPr>
        <i/>
        <sz val="11"/>
        <rFont val="Arial"/>
        <family val="2"/>
      </rPr>
      <t>k</t>
    </r>
    <r>
      <rPr>
        <sz val="11"/>
        <rFont val="Arial"/>
        <family val="2"/>
      </rPr>
      <t xml:space="preserve"> during the period </t>
    </r>
    <r>
      <rPr>
        <i/>
        <sz val="11"/>
        <rFont val="Arial"/>
        <family val="2"/>
      </rPr>
      <t>p</t>
    </r>
    <phoneticPr fontId="2"/>
  </si>
  <si>
    <t>Efficiency of reference boiler</t>
    <phoneticPr fontId="27"/>
  </si>
  <si>
    <t>Table 6: [Heat Recovery System] Project Emissions &amp; Emissions Reductions</t>
    <phoneticPr fontId="27"/>
  </si>
  <si>
    <t xml:space="preserve">Table 7: [One through boiler] </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</si>
</sst>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Red]\-#,##0\ "/>
    <numFmt numFmtId="177" formatCode="#,##0.00_ ;[Red]\-#,##0.00\ "/>
    <numFmt numFmtId="178" formatCode="#,##0.000_ ;[Red]\-#,##0.000\ "/>
    <numFmt numFmtId="179" formatCode="#,##0.00_ "/>
    <numFmt numFmtId="180" formatCode="#,##0.0000_ "/>
    <numFmt numFmtId="181" formatCode="0.00_ "/>
    <numFmt numFmtId="182" formatCode="0.0000_ "/>
    <numFmt numFmtId="183" formatCode="#,##0.000_ "/>
  </numFmts>
  <fonts count="3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sz val="12"/>
      <color indexed="8"/>
      <name val="Arial"/>
      <family val="2"/>
    </font>
    <font>
      <sz val="14"/>
      <color indexed="10"/>
      <name val="Arial"/>
      <family val="2"/>
    </font>
    <font>
      <sz val="14"/>
      <color indexed="8"/>
      <name val="Arial"/>
      <family val="2"/>
    </font>
    <font>
      <b/>
      <vertAlign val="subscript"/>
      <sz val="14"/>
      <color indexed="9"/>
      <name val="Arial"/>
      <family val="2"/>
    </font>
    <font>
      <vertAlign val="subscript"/>
      <sz val="14"/>
      <color indexed="8"/>
      <name val="Arial"/>
      <family val="2"/>
    </font>
    <font>
      <sz val="11"/>
      <color theme="1"/>
      <name val="ＭＳ Ｐゴシック"/>
      <family val="3"/>
      <charset val="128"/>
      <scheme val="minor"/>
    </font>
    <font>
      <i/>
      <sz val="11"/>
      <color indexed="8"/>
      <name val="Arial"/>
      <family val="2"/>
    </font>
    <font>
      <i/>
      <sz val="11"/>
      <name val="Arial"/>
      <family val="2"/>
    </font>
    <font>
      <i/>
      <vertAlign val="subscript"/>
      <sz val="11"/>
      <name val="Arial"/>
      <family val="2"/>
    </font>
    <font>
      <sz val="11"/>
      <name val="ＭＳ Ｐゴシック"/>
      <family val="3"/>
      <charset val="128"/>
    </font>
    <font>
      <sz val="11"/>
      <color theme="1"/>
      <name val="Arial"/>
      <family val="2"/>
    </font>
    <font>
      <vertAlign val="subscript"/>
      <sz val="11"/>
      <name val="Arial"/>
      <family val="2"/>
    </font>
    <font>
      <b/>
      <sz val="11"/>
      <name val="Arial"/>
      <family val="2"/>
    </font>
    <font>
      <sz val="6"/>
      <name val="ＭＳ Ｐゴシック"/>
      <family val="3"/>
      <charset val="128"/>
      <scheme val="minor"/>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i/>
      <vertAlign val="subscript"/>
      <sz val="11"/>
      <color rgb="FF000000"/>
      <name val="Arial"/>
      <family val="2"/>
    </font>
    <font>
      <strike/>
      <sz val="11"/>
      <color rgb="FFFF0000"/>
      <name val="Arial"/>
      <family val="2"/>
    </font>
    <font>
      <b/>
      <sz val="14"/>
      <name val="Arial"/>
      <family val="2"/>
    </font>
    <font>
      <b/>
      <i/>
      <sz val="14"/>
      <name val="Arial"/>
      <family val="2"/>
    </font>
    <font>
      <b/>
      <vertAlign val="subscript"/>
      <sz val="14"/>
      <name val="Arial"/>
      <family val="2"/>
    </font>
  </fonts>
  <fills count="11">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C5D9F1"/>
        <bgColor indexed="64"/>
      </patternFill>
    </fill>
    <fill>
      <patternFill patternType="solid">
        <fgColor theme="0"/>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indexed="23"/>
      </left>
      <right/>
      <top style="thin">
        <color indexed="23"/>
      </top>
      <bottom style="thin">
        <color indexed="23"/>
      </bottom>
      <diagonal/>
    </border>
    <border>
      <left style="thin">
        <color theme="1" tint="0.34998626667073579"/>
      </left>
      <right style="thin">
        <color indexed="23"/>
      </right>
      <top style="thin">
        <color indexed="23"/>
      </top>
      <bottom/>
      <diagonal/>
    </border>
    <border>
      <left style="thin">
        <color indexed="23"/>
      </left>
      <right style="thin">
        <color theme="1" tint="0.34998626667073579"/>
      </right>
      <top style="thin">
        <color indexed="23"/>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medium">
        <color rgb="FFFF0000"/>
      </left>
      <right style="medium">
        <color rgb="FFFF0000"/>
      </right>
      <top style="medium">
        <color rgb="FFFF0000"/>
      </top>
      <bottom style="medium">
        <color rgb="FFFF0000"/>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1" tint="0.34998626667073579"/>
      </left>
      <right/>
      <top/>
      <bottom/>
      <diagonal/>
    </border>
    <border>
      <left style="thin">
        <color indexed="64"/>
      </left>
      <right style="thin">
        <color theme="1" tint="0.34998626667073579"/>
      </right>
      <top style="thin">
        <color theme="1" tint="0.34998626667073579"/>
      </top>
      <bottom style="thin">
        <color theme="1" tint="0.34998626667073579"/>
      </bottom>
      <diagonal/>
    </border>
  </borders>
  <cellStyleXfs count="3">
    <xf numFmtId="0" fontId="0" fillId="0" borderId="0">
      <alignment vertical="center"/>
    </xf>
    <xf numFmtId="38" fontId="1" fillId="0" borderId="0" applyFont="0" applyFill="0" applyBorder="0" applyAlignment="0" applyProtection="0">
      <alignment vertical="center"/>
    </xf>
    <xf numFmtId="0" fontId="19" fillId="3" borderId="0" applyNumberFormat="0" applyBorder="0" applyAlignment="0" applyProtection="0">
      <alignment vertical="center"/>
    </xf>
  </cellStyleXfs>
  <cellXfs count="138">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2"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12" fillId="0" borderId="0" xfId="0" applyFont="1" applyFill="1" applyBorder="1">
      <alignment vertical="center"/>
    </xf>
    <xf numFmtId="0" fontId="5" fillId="4" borderId="0" xfId="0" applyFont="1" applyFill="1" applyAlignment="1">
      <alignment vertical="center"/>
    </xf>
    <xf numFmtId="0" fontId="5" fillId="4" borderId="0" xfId="0" applyFont="1" applyFill="1" applyAlignment="1">
      <alignment horizontal="right" vertical="center"/>
    </xf>
    <xf numFmtId="0" fontId="9" fillId="5"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16" fillId="6" borderId="2" xfId="0" applyFont="1" applyFill="1" applyBorder="1">
      <alignment vertical="center"/>
    </xf>
    <xf numFmtId="0" fontId="14" fillId="0" borderId="6" xfId="0" applyFont="1" applyFill="1" applyBorder="1">
      <alignment vertical="center"/>
    </xf>
    <xf numFmtId="0" fontId="3" fillId="8" borderId="6" xfId="0" applyFont="1" applyFill="1" applyBorder="1" applyAlignment="1">
      <alignment horizontal="center" vertical="center"/>
    </xf>
    <xf numFmtId="0" fontId="7" fillId="6" borderId="1" xfId="0" quotePrefix="1" applyFont="1" applyFill="1" applyBorder="1" applyAlignment="1" applyProtection="1">
      <alignment horizontal="center" vertical="center"/>
    </xf>
    <xf numFmtId="0" fontId="21" fillId="6" borderId="1" xfId="0" applyFont="1" applyFill="1" applyBorder="1" applyAlignment="1" applyProtection="1">
      <alignment horizontal="center" vertical="center" wrapText="1"/>
    </xf>
    <xf numFmtId="0" fontId="7" fillId="6" borderId="1" xfId="0" applyFont="1" applyFill="1" applyBorder="1" applyAlignment="1" applyProtection="1">
      <alignment vertical="center"/>
    </xf>
    <xf numFmtId="0" fontId="7" fillId="0" borderId="1" xfId="0" applyFont="1" applyFill="1" applyBorder="1" applyAlignment="1" applyProtection="1">
      <alignment vertical="center" wrapText="1"/>
      <protection locked="0"/>
    </xf>
    <xf numFmtId="0" fontId="7" fillId="2" borderId="1" xfId="0" quotePrefix="1"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177" fontId="7" fillId="2" borderId="1" xfId="1" applyNumberFormat="1" applyFont="1" applyFill="1" applyBorder="1" applyProtection="1">
      <alignment vertical="center"/>
      <protection locked="0"/>
    </xf>
    <xf numFmtId="0" fontId="3" fillId="0" borderId="0" xfId="0" applyFont="1" applyFill="1" applyProtection="1">
      <alignment vertical="center"/>
    </xf>
    <xf numFmtId="0" fontId="21" fillId="6" borderId="1" xfId="0" applyFont="1" applyFill="1" applyBorder="1" applyAlignment="1" applyProtection="1">
      <alignment horizontal="center" vertical="center"/>
    </xf>
    <xf numFmtId="178" fontId="7" fillId="2" borderId="1" xfId="1" applyNumberFormat="1" applyFont="1" applyFill="1" applyBorder="1" applyAlignment="1" applyProtection="1">
      <alignment horizontal="right" vertical="center"/>
      <protection locked="0"/>
    </xf>
    <xf numFmtId="0" fontId="3" fillId="0" borderId="0" xfId="0" applyFont="1" applyProtection="1">
      <alignment vertical="center"/>
    </xf>
    <xf numFmtId="178" fontId="7" fillId="6" borderId="1" xfId="1" applyNumberFormat="1" applyFont="1" applyFill="1" applyBorder="1" applyProtection="1">
      <alignment vertical="center"/>
    </xf>
    <xf numFmtId="178" fontId="7" fillId="2" borderId="1" xfId="1" applyNumberFormat="1" applyFont="1" applyFill="1" applyBorder="1" applyProtection="1">
      <alignment vertical="center"/>
      <protection locked="0"/>
    </xf>
    <xf numFmtId="176" fontId="7" fillId="6" borderId="1" xfId="1" applyNumberFormat="1" applyFont="1" applyFill="1" applyBorder="1" applyAlignment="1" applyProtection="1">
      <alignment horizontal="center" vertical="center"/>
    </xf>
    <xf numFmtId="0" fontId="7" fillId="6" borderId="1" xfId="0" quotePrefix="1" applyFont="1" applyFill="1" applyBorder="1" applyAlignment="1" applyProtection="1">
      <alignment horizontal="center" vertical="center" wrapText="1"/>
    </xf>
    <xf numFmtId="179" fontId="7" fillId="0" borderId="1" xfId="0" applyNumberFormat="1" applyFont="1" applyFill="1" applyBorder="1" applyProtection="1">
      <alignment vertical="center"/>
      <protection locked="0"/>
    </xf>
    <xf numFmtId="0" fontId="7" fillId="6" borderId="1" xfId="0" quotePrefix="1" applyFont="1" applyFill="1" applyBorder="1" applyAlignment="1" applyProtection="1">
      <alignment vertical="center" wrapText="1"/>
    </xf>
    <xf numFmtId="180" fontId="7" fillId="0" borderId="1" xfId="0" applyNumberFormat="1" applyFont="1" applyFill="1" applyBorder="1" applyProtection="1">
      <alignment vertical="center"/>
      <protection locked="0"/>
    </xf>
    <xf numFmtId="0" fontId="24" fillId="0" borderId="0" xfId="0" applyFont="1" applyProtection="1">
      <alignment vertical="center"/>
    </xf>
    <xf numFmtId="0" fontId="24" fillId="0" borderId="0" xfId="0" applyFont="1" applyAlignment="1" applyProtection="1">
      <alignment horizontal="right" vertical="center"/>
    </xf>
    <xf numFmtId="0" fontId="28" fillId="5" borderId="6" xfId="0" applyFont="1" applyFill="1" applyBorder="1" applyProtection="1">
      <alignment vertical="center"/>
    </xf>
    <xf numFmtId="0" fontId="28" fillId="0" borderId="0" xfId="0" applyFont="1" applyProtection="1">
      <alignment vertical="center"/>
    </xf>
    <xf numFmtId="0" fontId="32" fillId="5" borderId="6" xfId="0" applyFont="1" applyFill="1" applyBorder="1" applyAlignment="1" applyProtection="1">
      <alignment vertical="center" wrapText="1"/>
    </xf>
    <xf numFmtId="0" fontId="21" fillId="6" borderId="6" xfId="0" applyFont="1" applyFill="1" applyBorder="1" applyAlignment="1" applyProtection="1">
      <alignment horizontal="center" vertical="center"/>
    </xf>
    <xf numFmtId="0" fontId="7" fillId="6" borderId="6" xfId="0" applyFont="1" applyFill="1" applyBorder="1" applyAlignment="1" applyProtection="1">
      <alignment vertical="center" wrapText="1"/>
    </xf>
    <xf numFmtId="0" fontId="7" fillId="6" borderId="6" xfId="0" applyFont="1" applyFill="1" applyBorder="1" applyAlignment="1" applyProtection="1">
      <alignment horizontal="left" vertical="center" wrapText="1"/>
    </xf>
    <xf numFmtId="0" fontId="7" fillId="6" borderId="11" xfId="0" applyFont="1" applyFill="1" applyBorder="1" applyAlignment="1" applyProtection="1">
      <alignment vertical="center" wrapText="1"/>
    </xf>
    <xf numFmtId="0" fontId="7" fillId="6" borderId="3" xfId="0" applyFont="1" applyFill="1" applyBorder="1" applyAlignment="1" applyProtection="1">
      <alignment vertical="center" wrapText="1"/>
    </xf>
    <xf numFmtId="0" fontId="7" fillId="6" borderId="12" xfId="0" applyFont="1" applyFill="1" applyBorder="1" applyAlignment="1" applyProtection="1">
      <alignment vertical="center" wrapText="1"/>
    </xf>
    <xf numFmtId="0" fontId="7" fillId="6" borderId="6" xfId="0" applyFont="1" applyFill="1" applyBorder="1" applyAlignment="1" applyProtection="1">
      <alignment horizontal="center" vertical="center" wrapText="1"/>
    </xf>
    <xf numFmtId="0" fontId="7" fillId="6" borderId="1" xfId="0" applyFont="1" applyFill="1" applyBorder="1" applyAlignment="1" applyProtection="1">
      <alignment horizontal="center" vertical="center"/>
    </xf>
    <xf numFmtId="0" fontId="7" fillId="6" borderId="1" xfId="0" applyFont="1" applyFill="1" applyBorder="1" applyAlignment="1" applyProtection="1">
      <alignment horizontal="center" vertical="center" wrapText="1"/>
    </xf>
    <xf numFmtId="0" fontId="7" fillId="0" borderId="6" xfId="0" applyFont="1" applyBorder="1" applyProtection="1">
      <alignment vertical="center"/>
      <protection locked="0"/>
    </xf>
    <xf numFmtId="40" fontId="7" fillId="0" borderId="6" xfId="1" applyNumberFormat="1" applyFont="1" applyBorder="1" applyProtection="1">
      <alignment vertical="center"/>
      <protection locked="0"/>
    </xf>
    <xf numFmtId="179" fontId="7" fillId="0" borderId="6" xfId="0" applyNumberFormat="1" applyFont="1" applyFill="1" applyBorder="1" applyProtection="1">
      <alignment vertical="center"/>
      <protection locked="0"/>
    </xf>
    <xf numFmtId="177" fontId="7" fillId="6" borderId="6" xfId="1" applyNumberFormat="1" applyFont="1" applyFill="1" applyBorder="1" applyProtection="1">
      <alignment vertical="center"/>
    </xf>
    <xf numFmtId="0" fontId="26" fillId="9" borderId="6" xfId="0" applyFont="1" applyFill="1" applyBorder="1" applyAlignment="1" applyProtection="1">
      <alignment horizontal="right" vertical="center"/>
    </xf>
    <xf numFmtId="0" fontId="7" fillId="9" borderId="6" xfId="0" applyFont="1" applyFill="1" applyBorder="1" applyAlignment="1" applyProtection="1">
      <alignment horizontal="right" vertical="center"/>
    </xf>
    <xf numFmtId="177" fontId="7" fillId="9" borderId="6" xfId="1" applyNumberFormat="1" applyFont="1" applyFill="1" applyBorder="1" applyProtection="1">
      <alignment vertical="center"/>
    </xf>
    <xf numFmtId="0" fontId="5" fillId="5" borderId="13" xfId="0" applyFont="1" applyFill="1" applyBorder="1">
      <alignment vertical="center"/>
    </xf>
    <xf numFmtId="0" fontId="3" fillId="5" borderId="14" xfId="0" applyFont="1" applyFill="1" applyBorder="1">
      <alignment vertical="center"/>
    </xf>
    <xf numFmtId="0" fontId="5" fillId="5" borderId="14" xfId="0" applyFont="1" applyFill="1" applyBorder="1">
      <alignment vertical="center"/>
    </xf>
    <xf numFmtId="0" fontId="5" fillId="5" borderId="14" xfId="0" applyFont="1" applyFill="1" applyBorder="1" applyAlignment="1">
      <alignment horizontal="center" vertical="center"/>
    </xf>
    <xf numFmtId="0" fontId="5" fillId="5" borderId="13" xfId="0" applyFont="1" applyFill="1" applyBorder="1" applyAlignment="1">
      <alignment horizontal="center" vertical="center"/>
    </xf>
    <xf numFmtId="0" fontId="5" fillId="5" borderId="14" xfId="0" applyFont="1" applyFill="1" applyBorder="1" applyAlignment="1">
      <alignment horizontal="center" vertical="center" shrinkToFit="1"/>
    </xf>
    <xf numFmtId="0" fontId="3" fillId="5" borderId="15" xfId="0" applyFont="1" applyFill="1" applyBorder="1">
      <alignment vertical="center"/>
    </xf>
    <xf numFmtId="0" fontId="3" fillId="7" borderId="14" xfId="0" applyFont="1" applyFill="1" applyBorder="1">
      <alignment vertical="center"/>
    </xf>
    <xf numFmtId="0" fontId="3" fillId="0" borderId="16" xfId="0" applyFont="1" applyBorder="1" applyAlignment="1">
      <alignment horizontal="center" vertical="center"/>
    </xf>
    <xf numFmtId="179" fontId="3" fillId="0" borderId="17" xfId="0" applyNumberFormat="1" applyFont="1" applyBorder="1">
      <alignment vertical="center"/>
    </xf>
    <xf numFmtId="0" fontId="3" fillId="0" borderId="18" xfId="0" applyFont="1" applyBorder="1" applyAlignment="1">
      <alignment horizontal="center" vertical="center"/>
    </xf>
    <xf numFmtId="0" fontId="3" fillId="0" borderId="14" xfId="0" applyFont="1" applyFill="1" applyBorder="1" applyAlignment="1">
      <alignment horizontal="center" vertical="center"/>
    </xf>
    <xf numFmtId="0" fontId="5" fillId="5" borderId="19" xfId="0" applyFont="1" applyFill="1" applyBorder="1">
      <alignment vertical="center"/>
    </xf>
    <xf numFmtId="0" fontId="3" fillId="5" borderId="19" xfId="0" applyFont="1" applyFill="1" applyBorder="1">
      <alignment vertical="center"/>
    </xf>
    <xf numFmtId="0" fontId="3" fillId="7" borderId="13" xfId="0" applyFont="1" applyFill="1" applyBorder="1">
      <alignment vertical="center"/>
    </xf>
    <xf numFmtId="0" fontId="3" fillId="0" borderId="14" xfId="0" applyFont="1" applyBorder="1" applyAlignment="1">
      <alignment horizontal="center" vertical="center"/>
    </xf>
    <xf numFmtId="0" fontId="3" fillId="7" borderId="15" xfId="0" applyFont="1" applyFill="1" applyBorder="1">
      <alignment vertical="center"/>
    </xf>
    <xf numFmtId="0" fontId="3" fillId="6" borderId="14" xfId="0" applyFont="1" applyFill="1" applyBorder="1">
      <alignment vertical="center"/>
    </xf>
    <xf numFmtId="179" fontId="7" fillId="0" borderId="15" xfId="0" applyNumberFormat="1" applyFont="1" applyFill="1" applyBorder="1">
      <alignment vertical="center"/>
    </xf>
    <xf numFmtId="0" fontId="3" fillId="7" borderId="13" xfId="0" applyFont="1" applyFill="1" applyBorder="1" applyAlignment="1">
      <alignment vertical="center"/>
    </xf>
    <xf numFmtId="0" fontId="3" fillId="7" borderId="14" xfId="0" applyFont="1" applyFill="1" applyBorder="1" applyAlignment="1">
      <alignment vertical="center"/>
    </xf>
    <xf numFmtId="0" fontId="7" fillId="0" borderId="16" xfId="0" applyFont="1" applyBorder="1" applyAlignment="1">
      <alignment horizontal="center" vertical="center"/>
    </xf>
    <xf numFmtId="0" fontId="7" fillId="0" borderId="18" xfId="0" applyFont="1" applyBorder="1" applyAlignment="1">
      <alignment horizontal="center" vertical="center"/>
    </xf>
    <xf numFmtId="0" fontId="7" fillId="0" borderId="14" xfId="0" applyFont="1" applyBorder="1" applyAlignment="1">
      <alignment horizontal="center" vertical="center"/>
    </xf>
    <xf numFmtId="0" fontId="7" fillId="8" borderId="7" xfId="0" applyFont="1" applyFill="1" applyBorder="1">
      <alignment vertical="center"/>
    </xf>
    <xf numFmtId="2" fontId="3" fillId="8" borderId="6" xfId="0" applyNumberFormat="1" applyFont="1" applyFill="1" applyBorder="1" applyAlignment="1">
      <alignment horizontal="center" vertical="center"/>
    </xf>
    <xf numFmtId="0" fontId="7" fillId="6" borderId="1" xfId="0" applyFont="1" applyFill="1" applyBorder="1" applyAlignment="1" applyProtection="1">
      <alignment vertical="center" wrapText="1"/>
    </xf>
    <xf numFmtId="0" fontId="9" fillId="5" borderId="1" xfId="0" applyFont="1" applyFill="1" applyBorder="1" applyAlignment="1">
      <alignment horizontal="center" vertical="center" wrapText="1"/>
    </xf>
    <xf numFmtId="0" fontId="32" fillId="5" borderId="6" xfId="0" applyFont="1" applyFill="1" applyBorder="1" applyAlignment="1" applyProtection="1">
      <alignment vertical="center" wrapText="1"/>
    </xf>
    <xf numFmtId="183" fontId="3" fillId="0" borderId="17" xfId="0" applyNumberFormat="1" applyFont="1" applyBorder="1">
      <alignment vertical="center"/>
    </xf>
    <xf numFmtId="0" fontId="7" fillId="0" borderId="1" xfId="0" applyFont="1" applyFill="1" applyBorder="1" applyAlignment="1">
      <alignment vertical="center" wrapText="1"/>
    </xf>
    <xf numFmtId="0" fontId="28" fillId="5" borderId="7" xfId="0" applyFont="1" applyFill="1" applyBorder="1" applyProtection="1">
      <alignment vertical="center"/>
    </xf>
    <xf numFmtId="0" fontId="5" fillId="5" borderId="7" xfId="0" applyFont="1" applyFill="1" applyBorder="1" applyAlignment="1" applyProtection="1">
      <alignment vertical="top" wrapText="1"/>
    </xf>
    <xf numFmtId="0" fontId="30" fillId="5" borderId="7" xfId="0" applyFont="1" applyFill="1" applyBorder="1" applyAlignment="1" applyProtection="1">
      <alignment vertical="top" wrapText="1"/>
    </xf>
    <xf numFmtId="0" fontId="3" fillId="7" borderId="19" xfId="0" applyFont="1" applyFill="1" applyBorder="1">
      <alignment vertical="center"/>
    </xf>
    <xf numFmtId="0" fontId="3" fillId="10" borderId="14" xfId="0" applyFont="1" applyFill="1" applyBorder="1" applyAlignment="1">
      <alignment horizontal="center" vertical="center"/>
    </xf>
    <xf numFmtId="0" fontId="21" fillId="10" borderId="6" xfId="0" applyFont="1" applyFill="1" applyBorder="1" applyAlignment="1" applyProtection="1">
      <alignment horizontal="center" vertical="center"/>
    </xf>
    <xf numFmtId="0" fontId="3" fillId="7" borderId="19" xfId="0" applyFont="1" applyFill="1" applyBorder="1" applyAlignment="1">
      <alignment vertical="center"/>
    </xf>
    <xf numFmtId="178" fontId="7" fillId="6" borderId="6" xfId="0" applyNumberFormat="1" applyFont="1" applyFill="1" applyBorder="1" applyProtection="1">
      <alignment vertical="center"/>
    </xf>
    <xf numFmtId="177" fontId="7" fillId="9" borderId="6" xfId="1" applyNumberFormat="1" applyFont="1" applyFill="1" applyBorder="1" applyAlignment="1" applyProtection="1">
      <alignment horizontal="right" vertical="center"/>
    </xf>
    <xf numFmtId="0" fontId="7" fillId="0" borderId="0" xfId="0" applyFont="1" applyProtection="1">
      <alignment vertical="center"/>
    </xf>
    <xf numFmtId="40" fontId="7" fillId="9" borderId="6" xfId="1" applyNumberFormat="1" applyFont="1" applyFill="1" applyBorder="1" applyProtection="1">
      <alignment vertical="center"/>
    </xf>
    <xf numFmtId="40" fontId="7" fillId="9" borderId="6" xfId="0" applyNumberFormat="1" applyFont="1" applyFill="1" applyBorder="1" applyProtection="1">
      <alignment vertical="center"/>
    </xf>
    <xf numFmtId="178" fontId="7" fillId="9" borderId="6" xfId="1" applyNumberFormat="1" applyFont="1" applyFill="1" applyBorder="1" applyProtection="1">
      <alignment vertical="center"/>
    </xf>
    <xf numFmtId="178" fontId="7" fillId="9" borderId="6" xfId="0" applyNumberFormat="1" applyFont="1" applyFill="1" applyBorder="1" applyProtection="1">
      <alignment vertical="center"/>
    </xf>
    <xf numFmtId="2" fontId="7" fillId="9" borderId="6" xfId="0" applyNumberFormat="1" applyFont="1" applyFill="1" applyBorder="1" applyProtection="1">
      <alignment vertical="center"/>
    </xf>
    <xf numFmtId="181" fontId="7" fillId="9" borderId="6" xfId="0" applyNumberFormat="1" applyFont="1" applyFill="1" applyBorder="1" applyProtection="1">
      <alignment vertical="center"/>
    </xf>
    <xf numFmtId="182" fontId="7" fillId="9" borderId="6" xfId="0" applyNumberFormat="1" applyFont="1" applyFill="1" applyBorder="1" applyProtection="1">
      <alignment vertical="center"/>
    </xf>
    <xf numFmtId="177" fontId="7" fillId="6" borderId="6" xfId="1" applyNumberFormat="1" applyFont="1" applyFill="1" applyBorder="1" applyAlignment="1" applyProtection="1">
      <alignment horizontal="right" vertical="center"/>
    </xf>
    <xf numFmtId="0" fontId="7" fillId="2" borderId="1" xfId="0" applyFont="1" applyFill="1" applyBorder="1" applyAlignment="1">
      <alignment vertical="center" wrapText="1"/>
    </xf>
    <xf numFmtId="0" fontId="11" fillId="4" borderId="0" xfId="0" applyFont="1" applyFill="1" applyAlignment="1">
      <alignment vertical="center"/>
    </xf>
    <xf numFmtId="0" fontId="35" fillId="0" borderId="0" xfId="0" applyFont="1">
      <alignment vertical="center"/>
    </xf>
    <xf numFmtId="0" fontId="3" fillId="0" borderId="20" xfId="0" applyFont="1" applyFill="1" applyBorder="1">
      <alignment vertical="center"/>
    </xf>
    <xf numFmtId="2" fontId="3" fillId="8" borderId="21" xfId="0" applyNumberFormat="1" applyFont="1" applyFill="1" applyBorder="1" applyAlignment="1">
      <alignment horizontal="center" vertical="center"/>
    </xf>
    <xf numFmtId="0" fontId="7" fillId="6" borderId="1" xfId="0" applyFont="1" applyFill="1" applyBorder="1" applyAlignment="1" applyProtection="1">
      <alignment vertical="center" wrapText="1"/>
    </xf>
    <xf numFmtId="0" fontId="7" fillId="0" borderId="1"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0" borderId="1" xfId="0" applyFont="1" applyBorder="1" applyAlignment="1">
      <alignment horizontal="left" vertical="center" wrapText="1"/>
    </xf>
    <xf numFmtId="0" fontId="7" fillId="10"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center" wrapText="1"/>
      <protection locked="0"/>
    </xf>
    <xf numFmtId="0" fontId="7" fillId="0" borderId="1" xfId="0" applyFont="1" applyBorder="1" applyAlignment="1" applyProtection="1">
      <alignment horizontal="center" vertical="center" wrapText="1"/>
      <protection locked="0"/>
    </xf>
    <xf numFmtId="0" fontId="9" fillId="5" borderId="1" xfId="0" applyFont="1" applyFill="1" applyBorder="1" applyAlignment="1">
      <alignment horizontal="center" vertical="center" wrapText="1"/>
    </xf>
    <xf numFmtId="0" fontId="14" fillId="0" borderId="6" xfId="0" applyFont="1" applyFill="1" applyBorder="1" applyAlignment="1">
      <alignment vertical="center" wrapText="1"/>
    </xf>
    <xf numFmtId="0" fontId="9" fillId="5" borderId="3" xfId="0" applyFont="1" applyFill="1" applyBorder="1" applyAlignment="1">
      <alignment horizontal="center" vertical="center"/>
    </xf>
    <xf numFmtId="38" fontId="15" fillId="2" borderId="4" xfId="1" applyFont="1" applyFill="1" applyBorder="1" applyAlignment="1">
      <alignment horizontal="right" vertical="center"/>
    </xf>
    <xf numFmtId="38" fontId="15" fillId="2" borderId="5" xfId="1" applyFont="1" applyFill="1" applyBorder="1" applyAlignment="1">
      <alignment horizontal="right" vertical="center"/>
    </xf>
    <xf numFmtId="0" fontId="30" fillId="5" borderId="7" xfId="0" applyFont="1" applyFill="1" applyBorder="1" applyAlignment="1" applyProtection="1">
      <alignment horizontal="center" vertical="top" wrapText="1"/>
    </xf>
    <xf numFmtId="0" fontId="30" fillId="5" borderId="9" xfId="0" applyFont="1" applyFill="1" applyBorder="1" applyAlignment="1" applyProtection="1">
      <alignment horizontal="center" vertical="top" wrapText="1"/>
    </xf>
    <xf numFmtId="0" fontId="32" fillId="5" borderId="6" xfId="0" applyFont="1" applyFill="1" applyBorder="1" applyAlignment="1" applyProtection="1">
      <alignment vertical="center" wrapText="1"/>
    </xf>
    <xf numFmtId="0" fontId="5" fillId="5" borderId="7" xfId="0" applyFont="1" applyFill="1" applyBorder="1" applyAlignment="1" applyProtection="1">
      <alignment horizontal="center" vertical="top" wrapText="1"/>
    </xf>
    <xf numFmtId="0" fontId="5" fillId="5" borderId="9" xfId="0" applyFont="1" applyFill="1" applyBorder="1" applyAlignment="1" applyProtection="1">
      <alignment horizontal="center" vertical="top" wrapText="1"/>
    </xf>
    <xf numFmtId="0" fontId="5" fillId="5" borderId="8" xfId="0" applyFont="1" applyFill="1" applyBorder="1" applyAlignment="1" applyProtection="1">
      <alignment horizontal="center" vertical="top" wrapText="1"/>
    </xf>
    <xf numFmtId="0" fontId="30" fillId="5" borderId="8" xfId="0" applyFont="1" applyFill="1" applyBorder="1" applyAlignment="1" applyProtection="1">
      <alignment horizontal="center" vertical="top" wrapText="1"/>
    </xf>
    <xf numFmtId="0" fontId="10" fillId="4" borderId="0" xfId="0" applyFont="1" applyFill="1" applyAlignment="1">
      <alignment vertical="center"/>
    </xf>
    <xf numFmtId="0" fontId="8" fillId="4" borderId="0" xfId="0" applyFont="1" applyFill="1" applyAlignment="1">
      <alignment horizontal="right" vertical="center"/>
    </xf>
  </cellXfs>
  <cellStyles count="3">
    <cellStyle name="40% - アクセント 6 2" xfId="2" xr:uid="{00000000-0005-0000-0000-000000000000}"/>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K45"/>
  <sheetViews>
    <sheetView showGridLines="0" tabSelected="1" view="pageBreakPreview" zoomScale="70" zoomScaleNormal="60" zoomScaleSheetLayoutView="70" workbookViewId="0"/>
  </sheetViews>
  <sheetFormatPr defaultColWidth="9" defaultRowHeight="14.25" x14ac:dyDescent="0.15"/>
  <cols>
    <col min="1" max="1" width="3.625" style="1" customWidth="1"/>
    <col min="2" max="2" width="15.625" style="1" customWidth="1"/>
    <col min="3" max="3" width="16.875" style="1" customWidth="1"/>
    <col min="4" max="4" width="32.125" style="1" customWidth="1"/>
    <col min="5" max="5" width="14.125" style="1" customWidth="1"/>
    <col min="6" max="6" width="13.125" style="1" customWidth="1"/>
    <col min="7" max="7" width="15.375" style="1" customWidth="1"/>
    <col min="8" max="8" width="21.375" style="1" customWidth="1"/>
    <col min="9" max="9" width="97.875" style="1" customWidth="1"/>
    <col min="10" max="10" width="15.875" style="1" customWidth="1"/>
    <col min="11" max="11" width="14.625" style="1" customWidth="1"/>
    <col min="12" max="16384" width="9" style="1"/>
  </cols>
  <sheetData>
    <row r="1" spans="1:11" ht="18" customHeight="1" x14ac:dyDescent="0.15">
      <c r="K1" s="14" t="s">
        <v>31</v>
      </c>
    </row>
    <row r="2" spans="1:11" ht="27.75" customHeight="1" x14ac:dyDescent="0.15">
      <c r="A2" s="112" t="s">
        <v>29</v>
      </c>
      <c r="B2" s="16"/>
      <c r="C2" s="16"/>
      <c r="D2" s="16"/>
      <c r="E2" s="16"/>
      <c r="F2" s="16"/>
      <c r="G2" s="16"/>
      <c r="H2" s="16"/>
      <c r="I2" s="16"/>
      <c r="J2" s="16"/>
      <c r="K2" s="17"/>
    </row>
    <row r="4" spans="1:11" ht="18.75" customHeight="1" x14ac:dyDescent="0.15">
      <c r="A4" s="15" t="s">
        <v>98</v>
      </c>
      <c r="B4" s="7"/>
    </row>
    <row r="5" spans="1:11" ht="18.75" customHeight="1" x14ac:dyDescent="0.15">
      <c r="A5" s="7"/>
      <c r="B5" s="18" t="s">
        <v>2</v>
      </c>
      <c r="C5" s="18" t="s">
        <v>3</v>
      </c>
      <c r="D5" s="18" t="s">
        <v>4</v>
      </c>
      <c r="E5" s="18" t="s">
        <v>5</v>
      </c>
      <c r="F5" s="18" t="s">
        <v>6</v>
      </c>
      <c r="G5" s="18" t="s">
        <v>7</v>
      </c>
      <c r="H5" s="18" t="s">
        <v>8</v>
      </c>
      <c r="I5" s="18" t="s">
        <v>9</v>
      </c>
      <c r="J5" s="18" t="s">
        <v>10</v>
      </c>
      <c r="K5" s="18" t="s">
        <v>11</v>
      </c>
    </row>
    <row r="6" spans="1:11" s="11" customFormat="1" ht="39" customHeight="1" x14ac:dyDescent="0.15">
      <c r="B6" s="18" t="s">
        <v>12</v>
      </c>
      <c r="C6" s="18" t="s">
        <v>13</v>
      </c>
      <c r="D6" s="18" t="s">
        <v>14</v>
      </c>
      <c r="E6" s="18" t="s">
        <v>15</v>
      </c>
      <c r="F6" s="18" t="s">
        <v>16</v>
      </c>
      <c r="G6" s="18" t="s">
        <v>17</v>
      </c>
      <c r="H6" s="18" t="s">
        <v>18</v>
      </c>
      <c r="I6" s="18" t="s">
        <v>19</v>
      </c>
      <c r="J6" s="18" t="s">
        <v>20</v>
      </c>
      <c r="K6" s="18" t="s">
        <v>21</v>
      </c>
    </row>
    <row r="7" spans="1:11" ht="71.25" x14ac:dyDescent="0.15">
      <c r="B7" s="23" t="s">
        <v>32</v>
      </c>
      <c r="C7" s="24" t="s">
        <v>100</v>
      </c>
      <c r="D7" s="88" t="s">
        <v>161</v>
      </c>
      <c r="E7" s="36" t="s">
        <v>33</v>
      </c>
      <c r="F7" s="25" t="s">
        <v>163</v>
      </c>
      <c r="G7" s="26" t="s">
        <v>34</v>
      </c>
      <c r="H7" s="26" t="s">
        <v>35</v>
      </c>
      <c r="I7" s="27" t="s">
        <v>179</v>
      </c>
      <c r="J7" s="28" t="s">
        <v>36</v>
      </c>
      <c r="K7" s="28" t="s">
        <v>37</v>
      </c>
    </row>
    <row r="8" spans="1:11" ht="71.25" x14ac:dyDescent="0.15">
      <c r="B8" s="23" t="s">
        <v>38</v>
      </c>
      <c r="C8" s="24" t="s">
        <v>101</v>
      </c>
      <c r="D8" s="88" t="s">
        <v>162</v>
      </c>
      <c r="E8" s="36" t="s">
        <v>33</v>
      </c>
      <c r="F8" s="25" t="s">
        <v>163</v>
      </c>
      <c r="G8" s="26" t="s">
        <v>26</v>
      </c>
      <c r="H8" s="26" t="s">
        <v>35</v>
      </c>
      <c r="I8" s="27" t="s">
        <v>172</v>
      </c>
      <c r="J8" s="28" t="s">
        <v>36</v>
      </c>
      <c r="K8" s="28" t="s">
        <v>37</v>
      </c>
    </row>
    <row r="9" spans="1:11" ht="266.25" customHeight="1" x14ac:dyDescent="0.15">
      <c r="B9" s="23" t="s">
        <v>42</v>
      </c>
      <c r="C9" s="24" t="s">
        <v>106</v>
      </c>
      <c r="D9" s="88" t="s">
        <v>184</v>
      </c>
      <c r="E9" s="36" t="s">
        <v>33</v>
      </c>
      <c r="F9" s="25" t="s">
        <v>110</v>
      </c>
      <c r="G9" s="26" t="s">
        <v>26</v>
      </c>
      <c r="H9" s="26" t="s">
        <v>35</v>
      </c>
      <c r="I9" s="27" t="s">
        <v>200</v>
      </c>
      <c r="J9" s="28" t="s">
        <v>36</v>
      </c>
      <c r="K9" s="28" t="s">
        <v>37</v>
      </c>
    </row>
    <row r="10" spans="1:11" ht="171" x14ac:dyDescent="0.15">
      <c r="B10" s="23" t="s">
        <v>107</v>
      </c>
      <c r="C10" s="24" t="s">
        <v>39</v>
      </c>
      <c r="D10" s="88" t="s">
        <v>40</v>
      </c>
      <c r="E10" s="29"/>
      <c r="F10" s="88" t="s">
        <v>41</v>
      </c>
      <c r="G10" s="92" t="s">
        <v>113</v>
      </c>
      <c r="H10" s="92" t="s">
        <v>112</v>
      </c>
      <c r="I10" s="28" t="s">
        <v>199</v>
      </c>
      <c r="J10" s="28" t="s">
        <v>36</v>
      </c>
      <c r="K10" s="28" t="s">
        <v>178</v>
      </c>
    </row>
    <row r="11" spans="1:11" ht="71.25" x14ac:dyDescent="0.15">
      <c r="B11" s="23" t="s">
        <v>111</v>
      </c>
      <c r="C11" s="24" t="s">
        <v>43</v>
      </c>
      <c r="D11" s="88" t="s">
        <v>44</v>
      </c>
      <c r="E11" s="29"/>
      <c r="F11" s="25" t="s">
        <v>110</v>
      </c>
      <c r="G11" s="26" t="s">
        <v>26</v>
      </c>
      <c r="H11" s="26" t="s">
        <v>35</v>
      </c>
      <c r="I11" s="27" t="s">
        <v>172</v>
      </c>
      <c r="J11" s="28" t="s">
        <v>36</v>
      </c>
      <c r="K11" s="28" t="s">
        <v>178</v>
      </c>
    </row>
    <row r="12" spans="1:11" ht="8.25" customHeight="1" x14ac:dyDescent="0.15"/>
    <row r="13" spans="1:11" ht="18.75" customHeight="1" x14ac:dyDescent="0.15">
      <c r="A13" s="15" t="s">
        <v>99</v>
      </c>
      <c r="B13" s="7"/>
    </row>
    <row r="14" spans="1:11" ht="18.75" customHeight="1" x14ac:dyDescent="0.15">
      <c r="A14" s="7"/>
      <c r="B14" s="89" t="s">
        <v>2</v>
      </c>
      <c r="C14" s="89" t="s">
        <v>3</v>
      </c>
      <c r="D14" s="89" t="s">
        <v>4</v>
      </c>
      <c r="E14" s="89" t="s">
        <v>5</v>
      </c>
      <c r="F14" s="89" t="s">
        <v>6</v>
      </c>
      <c r="G14" s="89" t="s">
        <v>7</v>
      </c>
      <c r="H14" s="89" t="s">
        <v>8</v>
      </c>
      <c r="I14" s="89" t="s">
        <v>9</v>
      </c>
      <c r="J14" s="89" t="s">
        <v>10</v>
      </c>
      <c r="K14" s="89" t="s">
        <v>11</v>
      </c>
    </row>
    <row r="15" spans="1:11" s="11" customFormat="1" ht="39" customHeight="1" x14ac:dyDescent="0.15">
      <c r="B15" s="89" t="s">
        <v>12</v>
      </c>
      <c r="C15" s="89" t="s">
        <v>13</v>
      </c>
      <c r="D15" s="89" t="s">
        <v>14</v>
      </c>
      <c r="E15" s="89" t="s">
        <v>15</v>
      </c>
      <c r="F15" s="89" t="s">
        <v>16</v>
      </c>
      <c r="G15" s="89" t="s">
        <v>17</v>
      </c>
      <c r="H15" s="89" t="s">
        <v>18</v>
      </c>
      <c r="I15" s="89" t="s">
        <v>19</v>
      </c>
      <c r="J15" s="89" t="s">
        <v>20</v>
      </c>
      <c r="K15" s="89" t="s">
        <v>21</v>
      </c>
    </row>
    <row r="16" spans="1:11" ht="171" x14ac:dyDescent="0.15">
      <c r="B16" s="23" t="s">
        <v>108</v>
      </c>
      <c r="C16" s="24" t="s">
        <v>103</v>
      </c>
      <c r="D16" s="88" t="s">
        <v>194</v>
      </c>
      <c r="E16" s="36" t="s">
        <v>33</v>
      </c>
      <c r="F16" s="88" t="s">
        <v>171</v>
      </c>
      <c r="G16" s="92" t="s">
        <v>113</v>
      </c>
      <c r="H16" s="92" t="s">
        <v>112</v>
      </c>
      <c r="I16" s="111" t="s">
        <v>199</v>
      </c>
      <c r="J16" s="28" t="s">
        <v>36</v>
      </c>
      <c r="K16" s="28" t="s">
        <v>37</v>
      </c>
    </row>
    <row r="17" spans="1:11" ht="8.25" customHeight="1" x14ac:dyDescent="0.15"/>
    <row r="18" spans="1:11" ht="20.100000000000001" customHeight="1" x14ac:dyDescent="0.15">
      <c r="A18" s="15" t="s">
        <v>114</v>
      </c>
    </row>
    <row r="19" spans="1:11" ht="20.100000000000001" customHeight="1" x14ac:dyDescent="0.15">
      <c r="B19" s="18" t="s">
        <v>2</v>
      </c>
      <c r="C19" s="124" t="s">
        <v>3</v>
      </c>
      <c r="D19" s="124"/>
      <c r="E19" s="18" t="s">
        <v>4</v>
      </c>
      <c r="F19" s="18" t="s">
        <v>5</v>
      </c>
      <c r="G19" s="124" t="s">
        <v>6</v>
      </c>
      <c r="H19" s="124"/>
      <c r="I19" s="124"/>
      <c r="J19" s="124" t="s">
        <v>7</v>
      </c>
      <c r="K19" s="124"/>
    </row>
    <row r="20" spans="1:11" ht="39" customHeight="1" x14ac:dyDescent="0.15">
      <c r="B20" s="18" t="s">
        <v>13</v>
      </c>
      <c r="C20" s="124" t="s">
        <v>14</v>
      </c>
      <c r="D20" s="124"/>
      <c r="E20" s="18" t="s">
        <v>15</v>
      </c>
      <c r="F20" s="18" t="s">
        <v>16</v>
      </c>
      <c r="G20" s="124" t="s">
        <v>18</v>
      </c>
      <c r="H20" s="124"/>
      <c r="I20" s="124"/>
      <c r="J20" s="124" t="s">
        <v>21</v>
      </c>
      <c r="K20" s="124"/>
    </row>
    <row r="21" spans="1:11" s="33" customFormat="1" ht="35.1" customHeight="1" x14ac:dyDescent="0.15">
      <c r="A21" s="30"/>
      <c r="B21" s="31" t="s">
        <v>45</v>
      </c>
      <c r="C21" s="116" t="s">
        <v>46</v>
      </c>
      <c r="D21" s="116"/>
      <c r="E21" s="32"/>
      <c r="F21" s="88" t="s">
        <v>47</v>
      </c>
      <c r="G21" s="117" t="s">
        <v>67</v>
      </c>
      <c r="H21" s="117"/>
      <c r="I21" s="117"/>
      <c r="J21" s="123"/>
      <c r="K21" s="123"/>
    </row>
    <row r="22" spans="1:11" s="33" customFormat="1" ht="48.95" customHeight="1" x14ac:dyDescent="0.15">
      <c r="A22" s="30"/>
      <c r="B22" s="31" t="s">
        <v>45</v>
      </c>
      <c r="C22" s="116" t="s">
        <v>48</v>
      </c>
      <c r="D22" s="116"/>
      <c r="E22" s="34">
        <f>IF(ISERROR(3.6*(100/E34)*E36),0,3.6*(100/E34)*E36)</f>
        <v>0</v>
      </c>
      <c r="F22" s="88" t="s">
        <v>47</v>
      </c>
      <c r="G22" s="117" t="s">
        <v>49</v>
      </c>
      <c r="H22" s="117"/>
      <c r="I22" s="117"/>
      <c r="J22" s="118" t="s">
        <v>50</v>
      </c>
      <c r="K22" s="119"/>
    </row>
    <row r="23" spans="1:11" s="33" customFormat="1" ht="57.95" customHeight="1" x14ac:dyDescent="0.15">
      <c r="A23" s="30"/>
      <c r="B23" s="31" t="s">
        <v>45</v>
      </c>
      <c r="C23" s="116" t="s">
        <v>51</v>
      </c>
      <c r="D23" s="116"/>
      <c r="E23" s="34">
        <f>IF(ISERROR(E10*E35*E36/E11),0,E10*E35*E36/E11)</f>
        <v>0</v>
      </c>
      <c r="F23" s="88" t="s">
        <v>47</v>
      </c>
      <c r="G23" s="117" t="s">
        <v>52</v>
      </c>
      <c r="H23" s="117"/>
      <c r="I23" s="117"/>
      <c r="J23" s="118" t="s">
        <v>50</v>
      </c>
      <c r="K23" s="119"/>
    </row>
    <row r="24" spans="1:11" s="33" customFormat="1" ht="111" customHeight="1" x14ac:dyDescent="0.15">
      <c r="A24" s="30"/>
      <c r="B24" s="31" t="s">
        <v>45</v>
      </c>
      <c r="C24" s="116" t="s">
        <v>53</v>
      </c>
      <c r="D24" s="116"/>
      <c r="E24" s="35"/>
      <c r="F24" s="88" t="s">
        <v>47</v>
      </c>
      <c r="G24" s="122" t="s">
        <v>54</v>
      </c>
      <c r="H24" s="122"/>
      <c r="I24" s="122"/>
      <c r="J24" s="123"/>
      <c r="K24" s="123"/>
    </row>
    <row r="25" spans="1:11" s="33" customFormat="1" ht="146.44999999999999" customHeight="1" x14ac:dyDescent="0.15">
      <c r="A25" s="30"/>
      <c r="B25" s="31" t="s">
        <v>157</v>
      </c>
      <c r="C25" s="116" t="s">
        <v>195</v>
      </c>
      <c r="D25" s="116"/>
      <c r="E25" s="36" t="s">
        <v>33</v>
      </c>
      <c r="F25" s="39" t="s">
        <v>65</v>
      </c>
      <c r="G25" s="117" t="s">
        <v>182</v>
      </c>
      <c r="H25" s="117"/>
      <c r="I25" s="117"/>
      <c r="J25" s="118" t="s">
        <v>37</v>
      </c>
      <c r="K25" s="119"/>
    </row>
    <row r="26" spans="1:11" s="33" customFormat="1" ht="99.95" customHeight="1" x14ac:dyDescent="0.15">
      <c r="A26" s="30"/>
      <c r="B26" s="31" t="s">
        <v>102</v>
      </c>
      <c r="C26" s="116" t="s">
        <v>180</v>
      </c>
      <c r="D26" s="116"/>
      <c r="E26" s="38"/>
      <c r="F26" s="39" t="s">
        <v>65</v>
      </c>
      <c r="G26" s="117" t="s">
        <v>173</v>
      </c>
      <c r="H26" s="117"/>
      <c r="I26" s="117"/>
      <c r="J26" s="118"/>
      <c r="K26" s="119"/>
    </row>
    <row r="27" spans="1:11" s="33" customFormat="1" ht="99.95" customHeight="1" x14ac:dyDescent="0.15">
      <c r="A27" s="30"/>
      <c r="B27" s="31" t="s">
        <v>104</v>
      </c>
      <c r="C27" s="116" t="s">
        <v>181</v>
      </c>
      <c r="D27" s="116"/>
      <c r="E27" s="36" t="s">
        <v>33</v>
      </c>
      <c r="F27" s="39" t="s">
        <v>65</v>
      </c>
      <c r="G27" s="117" t="s">
        <v>173</v>
      </c>
      <c r="H27" s="117"/>
      <c r="I27" s="117"/>
      <c r="J27" s="118" t="s">
        <v>37</v>
      </c>
      <c r="K27" s="119"/>
    </row>
    <row r="28" spans="1:11" s="33" customFormat="1" ht="87.6" customHeight="1" x14ac:dyDescent="0.15">
      <c r="A28" s="30"/>
      <c r="B28" s="31" t="s">
        <v>158</v>
      </c>
      <c r="C28" s="116" t="s">
        <v>196</v>
      </c>
      <c r="D28" s="116"/>
      <c r="E28" s="36" t="s">
        <v>33</v>
      </c>
      <c r="F28" s="37" t="s">
        <v>33</v>
      </c>
      <c r="G28" s="121" t="s">
        <v>174</v>
      </c>
      <c r="H28" s="121"/>
      <c r="I28" s="121"/>
      <c r="J28" s="118" t="s">
        <v>37</v>
      </c>
      <c r="K28" s="119"/>
    </row>
    <row r="29" spans="1:11" s="33" customFormat="1" ht="41.1" customHeight="1" x14ac:dyDescent="0.15">
      <c r="A29" s="30"/>
      <c r="B29" s="31" t="s">
        <v>166</v>
      </c>
      <c r="C29" s="116" t="s">
        <v>177</v>
      </c>
      <c r="D29" s="116"/>
      <c r="E29" s="36" t="s">
        <v>33</v>
      </c>
      <c r="F29" s="37" t="s">
        <v>33</v>
      </c>
      <c r="G29" s="117" t="s">
        <v>175</v>
      </c>
      <c r="H29" s="117"/>
      <c r="I29" s="117"/>
      <c r="J29" s="118" t="s">
        <v>37</v>
      </c>
      <c r="K29" s="119"/>
    </row>
    <row r="30" spans="1:11" s="33" customFormat="1" ht="27" customHeight="1" x14ac:dyDescent="0.15">
      <c r="A30" s="30"/>
      <c r="B30" s="31" t="s">
        <v>167</v>
      </c>
      <c r="C30" s="116" t="s">
        <v>197</v>
      </c>
      <c r="D30" s="116"/>
      <c r="E30" s="38"/>
      <c r="F30" s="37" t="s">
        <v>33</v>
      </c>
      <c r="G30" s="120" t="s">
        <v>185</v>
      </c>
      <c r="H30" s="120"/>
      <c r="I30" s="120"/>
      <c r="J30" s="118"/>
      <c r="K30" s="119"/>
    </row>
    <row r="31" spans="1:11" s="33" customFormat="1" ht="24.95" customHeight="1" x14ac:dyDescent="0.15">
      <c r="A31" s="30"/>
      <c r="B31" s="31" t="s">
        <v>159</v>
      </c>
      <c r="C31" s="116" t="s">
        <v>115</v>
      </c>
      <c r="D31" s="116"/>
      <c r="E31" s="38"/>
      <c r="F31" s="37" t="s">
        <v>176</v>
      </c>
      <c r="G31" s="117" t="s">
        <v>120</v>
      </c>
      <c r="H31" s="117"/>
      <c r="I31" s="117"/>
      <c r="J31" s="118"/>
      <c r="K31" s="119"/>
    </row>
    <row r="32" spans="1:11" s="33" customFormat="1" ht="39.950000000000003" customHeight="1" x14ac:dyDescent="0.15">
      <c r="A32" s="30"/>
      <c r="B32" s="31" t="s">
        <v>160</v>
      </c>
      <c r="C32" s="116" t="s">
        <v>116</v>
      </c>
      <c r="D32" s="116"/>
      <c r="E32" s="38"/>
      <c r="F32" s="39" t="s">
        <v>117</v>
      </c>
      <c r="G32" s="117" t="s">
        <v>120</v>
      </c>
      <c r="H32" s="117"/>
      <c r="I32" s="117"/>
      <c r="J32" s="118"/>
      <c r="K32" s="119"/>
    </row>
    <row r="33" spans="1:11" s="33" customFormat="1" ht="100.35" customHeight="1" x14ac:dyDescent="0.15">
      <c r="A33" s="30"/>
      <c r="B33" s="31" t="s">
        <v>105</v>
      </c>
      <c r="C33" s="116" t="s">
        <v>118</v>
      </c>
      <c r="D33" s="116"/>
      <c r="E33" s="36" t="s">
        <v>33</v>
      </c>
      <c r="F33" s="39" t="s">
        <v>119</v>
      </c>
      <c r="G33" s="122" t="s">
        <v>62</v>
      </c>
      <c r="H33" s="122"/>
      <c r="I33" s="122"/>
      <c r="J33" s="118" t="s">
        <v>37</v>
      </c>
      <c r="K33" s="119"/>
    </row>
    <row r="34" spans="1:11" s="33" customFormat="1" ht="54.75" customHeight="1" x14ac:dyDescent="0.15">
      <c r="A34" s="30"/>
      <c r="B34" s="31" t="s">
        <v>55</v>
      </c>
      <c r="C34" s="116" t="s">
        <v>56</v>
      </c>
      <c r="D34" s="116"/>
      <c r="E34" s="38"/>
      <c r="F34" s="39" t="s">
        <v>57</v>
      </c>
      <c r="G34" s="122" t="s">
        <v>58</v>
      </c>
      <c r="H34" s="122"/>
      <c r="I34" s="122"/>
      <c r="J34" s="123"/>
      <c r="K34" s="123"/>
    </row>
    <row r="35" spans="1:11" s="33" customFormat="1" ht="99.95" customHeight="1" x14ac:dyDescent="0.15">
      <c r="A35" s="30"/>
      <c r="B35" s="31" t="s">
        <v>59</v>
      </c>
      <c r="C35" s="116" t="s">
        <v>60</v>
      </c>
      <c r="D35" s="116"/>
      <c r="E35" s="38"/>
      <c r="F35" s="39" t="s">
        <v>61</v>
      </c>
      <c r="G35" s="122" t="s">
        <v>62</v>
      </c>
      <c r="H35" s="122"/>
      <c r="I35" s="122"/>
      <c r="J35" s="123"/>
      <c r="K35" s="123"/>
    </row>
    <row r="36" spans="1:11" s="33" customFormat="1" ht="99.95" customHeight="1" x14ac:dyDescent="0.15">
      <c r="A36" s="30"/>
      <c r="B36" s="31" t="s">
        <v>63</v>
      </c>
      <c r="C36" s="116" t="s">
        <v>64</v>
      </c>
      <c r="D36" s="116"/>
      <c r="E36" s="40"/>
      <c r="F36" s="39" t="s">
        <v>65</v>
      </c>
      <c r="G36" s="122" t="s">
        <v>66</v>
      </c>
      <c r="H36" s="122"/>
      <c r="I36" s="122"/>
      <c r="J36" s="123"/>
      <c r="K36" s="123"/>
    </row>
    <row r="37" spans="1:11" ht="6.75" customHeight="1" x14ac:dyDescent="0.15"/>
    <row r="38" spans="1:11" ht="18.75" customHeight="1" x14ac:dyDescent="0.15">
      <c r="A38" s="113" t="s">
        <v>198</v>
      </c>
      <c r="B38" s="5"/>
    </row>
    <row r="39" spans="1:11" ht="21.75" thickBot="1" x14ac:dyDescent="0.2">
      <c r="B39" s="126" t="s">
        <v>28</v>
      </c>
      <c r="C39" s="126"/>
      <c r="D39" s="19" t="s">
        <v>16</v>
      </c>
    </row>
    <row r="40" spans="1:11" ht="21.75" thickBot="1" x14ac:dyDescent="0.2">
      <c r="B40" s="127">
        <f>ROUNDDOWN('PMS(calc_process)'!G6, 0)</f>
        <v>0</v>
      </c>
      <c r="C40" s="128"/>
      <c r="D40" s="20" t="s">
        <v>30</v>
      </c>
    </row>
    <row r="41" spans="1:11" ht="20.100000000000001" customHeight="1" x14ac:dyDescent="0.15">
      <c r="B41" s="6"/>
      <c r="C41" s="6"/>
      <c r="F41" s="12"/>
      <c r="G41" s="12"/>
    </row>
    <row r="42" spans="1:11" ht="18.75" customHeight="1" x14ac:dyDescent="0.15">
      <c r="A42" s="15" t="s">
        <v>1</v>
      </c>
    </row>
    <row r="43" spans="1:11" ht="18" customHeight="1" x14ac:dyDescent="0.15">
      <c r="B43" s="21" t="s">
        <v>23</v>
      </c>
      <c r="C43" s="125" t="s">
        <v>24</v>
      </c>
      <c r="D43" s="125"/>
      <c r="E43" s="125"/>
      <c r="F43" s="125"/>
      <c r="G43" s="125"/>
      <c r="H43" s="125"/>
      <c r="I43" s="125"/>
      <c r="J43" s="13"/>
    </row>
    <row r="44" spans="1:11" ht="18" customHeight="1" x14ac:dyDescent="0.15">
      <c r="B44" s="21" t="s">
        <v>22</v>
      </c>
      <c r="C44" s="125" t="s">
        <v>25</v>
      </c>
      <c r="D44" s="125"/>
      <c r="E44" s="125"/>
      <c r="F44" s="125"/>
      <c r="G44" s="125"/>
      <c r="H44" s="125"/>
      <c r="I44" s="125"/>
      <c r="J44" s="13"/>
    </row>
    <row r="45" spans="1:11" ht="18" customHeight="1" x14ac:dyDescent="0.15">
      <c r="B45" s="21" t="s">
        <v>26</v>
      </c>
      <c r="C45" s="125" t="s">
        <v>27</v>
      </c>
      <c r="D45" s="125"/>
      <c r="E45" s="125"/>
      <c r="F45" s="125"/>
      <c r="G45" s="125"/>
      <c r="H45" s="125"/>
      <c r="I45" s="125"/>
      <c r="J45" s="13"/>
    </row>
  </sheetData>
  <mergeCells count="59">
    <mergeCell ref="J22:K22"/>
    <mergeCell ref="J23:K23"/>
    <mergeCell ref="J24:K24"/>
    <mergeCell ref="J19:K19"/>
    <mergeCell ref="J20:K20"/>
    <mergeCell ref="G19:I19"/>
    <mergeCell ref="G20:I20"/>
    <mergeCell ref="J21:K21"/>
    <mergeCell ref="C44:I44"/>
    <mergeCell ref="C45:I45"/>
    <mergeCell ref="C19:D19"/>
    <mergeCell ref="C20:D20"/>
    <mergeCell ref="B39:C39"/>
    <mergeCell ref="B40:C40"/>
    <mergeCell ref="C43:I43"/>
    <mergeCell ref="C21:D21"/>
    <mergeCell ref="G21:I21"/>
    <mergeCell ref="C22:D22"/>
    <mergeCell ref="G22:I22"/>
    <mergeCell ref="C23:D23"/>
    <mergeCell ref="G23:I23"/>
    <mergeCell ref="C24:D24"/>
    <mergeCell ref="G24:I24"/>
    <mergeCell ref="C27:D27"/>
    <mergeCell ref="G27:I27"/>
    <mergeCell ref="J27:K27"/>
    <mergeCell ref="C26:D26"/>
    <mergeCell ref="G26:I26"/>
    <mergeCell ref="J26:K26"/>
    <mergeCell ref="C25:D25"/>
    <mergeCell ref="G25:I25"/>
    <mergeCell ref="J25:K25"/>
    <mergeCell ref="C28:D28"/>
    <mergeCell ref="G28:I28"/>
    <mergeCell ref="J28:K28"/>
    <mergeCell ref="C36:D36"/>
    <mergeCell ref="G36:I36"/>
    <mergeCell ref="J36:K36"/>
    <mergeCell ref="C34:D34"/>
    <mergeCell ref="G34:I34"/>
    <mergeCell ref="J34:K34"/>
    <mergeCell ref="C35:D35"/>
    <mergeCell ref="G35:I35"/>
    <mergeCell ref="J35:K35"/>
    <mergeCell ref="C33:D33"/>
    <mergeCell ref="G33:I33"/>
    <mergeCell ref="J33:K33"/>
    <mergeCell ref="C30:D30"/>
    <mergeCell ref="G30:I30"/>
    <mergeCell ref="J30:K30"/>
    <mergeCell ref="C29:D29"/>
    <mergeCell ref="G29:I29"/>
    <mergeCell ref="J29:K29"/>
    <mergeCell ref="C32:D32"/>
    <mergeCell ref="G32:I32"/>
    <mergeCell ref="J32:K32"/>
    <mergeCell ref="C31:D31"/>
    <mergeCell ref="G31:I31"/>
    <mergeCell ref="J31:K31"/>
  </mergeCells>
  <phoneticPr fontId="2"/>
  <dataValidations count="1">
    <dataValidation type="list" allowBlank="1" showInputMessage="1" showErrorMessage="1" sqref="E24" xr:uid="{00000000-0002-0000-0000-000000000000}">
      <formula1>"0.8,0.46"</formula1>
    </dataValidation>
  </dataValidations>
  <pageMargins left="0.70866141732283472" right="0.70866141732283472" top="0.74803149606299213" bottom="0.74803149606299213" header="0.31496062992125984" footer="0.31496062992125984"/>
  <pageSetup paperSize="8" scale="50" fitToHeight="2" orientation="landscape" r:id="rId1"/>
  <rowBreaks count="1" manualBreakCount="1">
    <brk id="17"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U90"/>
  <sheetViews>
    <sheetView showGridLines="0" view="pageBreakPreview" zoomScale="70" zoomScaleNormal="70" zoomScaleSheetLayoutView="70" workbookViewId="0"/>
  </sheetViews>
  <sheetFormatPr defaultColWidth="9" defaultRowHeight="14.25" x14ac:dyDescent="0.15"/>
  <cols>
    <col min="1" max="1" width="12" style="41" customWidth="1"/>
    <col min="2" max="14" width="20" style="41" customWidth="1"/>
    <col min="15" max="21" width="13.875" style="41" customWidth="1"/>
    <col min="22" max="16384" width="9" style="41"/>
  </cols>
  <sheetData>
    <row r="1" spans="1:21" x14ac:dyDescent="0.15">
      <c r="N1" s="42" t="str">
        <f>'PMS(input)'!K1</f>
        <v>JCM_MM_F_PMS_ver01.0</v>
      </c>
    </row>
    <row r="2" spans="1:21" x14ac:dyDescent="0.15">
      <c r="A2" s="41" t="s">
        <v>201</v>
      </c>
      <c r="U2" s="42"/>
    </row>
    <row r="3" spans="1:21" s="44" customFormat="1" ht="27.6" customHeight="1" x14ac:dyDescent="0.15">
      <c r="A3" s="43"/>
      <c r="B3" s="43"/>
      <c r="C3" s="132" t="s">
        <v>68</v>
      </c>
      <c r="D3" s="133"/>
      <c r="E3" s="132" t="s">
        <v>69</v>
      </c>
      <c r="F3" s="134"/>
      <c r="G3" s="134"/>
      <c r="H3" s="133"/>
      <c r="I3" s="95" t="s">
        <v>70</v>
      </c>
    </row>
    <row r="4" spans="1:21" ht="18.75" x14ac:dyDescent="0.15">
      <c r="A4" s="45" t="s">
        <v>71</v>
      </c>
      <c r="B4" s="46" t="s">
        <v>72</v>
      </c>
      <c r="C4" s="24" t="s">
        <v>100</v>
      </c>
      <c r="D4" s="24" t="s">
        <v>101</v>
      </c>
      <c r="E4" s="31" t="s">
        <v>157</v>
      </c>
      <c r="F4" s="31" t="s">
        <v>158</v>
      </c>
      <c r="G4" s="31" t="s">
        <v>159</v>
      </c>
      <c r="H4" s="31" t="s">
        <v>160</v>
      </c>
      <c r="I4" s="46" t="s">
        <v>125</v>
      </c>
    </row>
    <row r="5" spans="1:21" ht="171" x14ac:dyDescent="0.15">
      <c r="A5" s="45" t="s">
        <v>73</v>
      </c>
      <c r="B5" s="47" t="s">
        <v>121</v>
      </c>
      <c r="C5" s="88" t="s">
        <v>161</v>
      </c>
      <c r="D5" s="88" t="s">
        <v>162</v>
      </c>
      <c r="E5" s="50" t="s">
        <v>195</v>
      </c>
      <c r="F5" s="50" t="s">
        <v>193</v>
      </c>
      <c r="G5" s="50" t="s">
        <v>123</v>
      </c>
      <c r="H5" s="50" t="s">
        <v>124</v>
      </c>
      <c r="I5" s="48" t="s">
        <v>192</v>
      </c>
    </row>
    <row r="6" spans="1:21" ht="18.75" x14ac:dyDescent="0.15">
      <c r="A6" s="45" t="s">
        <v>75</v>
      </c>
      <c r="B6" s="52" t="s">
        <v>76</v>
      </c>
      <c r="C6" s="53" t="s">
        <v>163</v>
      </c>
      <c r="D6" s="53" t="s">
        <v>163</v>
      </c>
      <c r="E6" s="37" t="s">
        <v>65</v>
      </c>
      <c r="F6" s="37" t="s">
        <v>77</v>
      </c>
      <c r="G6" s="37" t="s">
        <v>122</v>
      </c>
      <c r="H6" s="37" t="s">
        <v>117</v>
      </c>
      <c r="I6" s="52" t="s">
        <v>78</v>
      </c>
    </row>
    <row r="7" spans="1:21" x14ac:dyDescent="0.15">
      <c r="A7" s="131" t="s">
        <v>79</v>
      </c>
      <c r="B7" s="55">
        <v>1</v>
      </c>
      <c r="C7" s="56"/>
      <c r="D7" s="56"/>
      <c r="E7" s="57"/>
      <c r="F7" s="57"/>
      <c r="G7" s="100">
        <f>'PMS(input)'!$E$31</f>
        <v>0</v>
      </c>
      <c r="H7" s="100">
        <f>'PMS(input)'!$E$32</f>
        <v>0</v>
      </c>
      <c r="I7" s="101">
        <f>IF(ISERROR((C7-D7)*G7*H7/F7*E7),0,((C7-D7)*G7*H7/F7*E7))</f>
        <v>0</v>
      </c>
    </row>
    <row r="8" spans="1:21" x14ac:dyDescent="0.15">
      <c r="A8" s="131"/>
      <c r="B8" s="55">
        <v>2</v>
      </c>
      <c r="C8" s="56"/>
      <c r="D8" s="56"/>
      <c r="E8" s="57"/>
      <c r="F8" s="57"/>
      <c r="G8" s="100">
        <f>'PMS(input)'!$E$31</f>
        <v>0</v>
      </c>
      <c r="H8" s="100">
        <f>'PMS(input)'!$E$32</f>
        <v>0</v>
      </c>
      <c r="I8" s="101">
        <f t="shared" ref="I8:I26" si="0">IF(ISERROR((C8-D8)*G8*H8/F8*E8),0,((C8-D8)*G8*H8/F8*E8))</f>
        <v>0</v>
      </c>
    </row>
    <row r="9" spans="1:21" x14ac:dyDescent="0.15">
      <c r="A9" s="131"/>
      <c r="B9" s="55">
        <v>3</v>
      </c>
      <c r="C9" s="56"/>
      <c r="D9" s="56"/>
      <c r="E9" s="57"/>
      <c r="F9" s="57"/>
      <c r="G9" s="100">
        <f>'PMS(input)'!$E$31</f>
        <v>0</v>
      </c>
      <c r="H9" s="100">
        <f>'PMS(input)'!$E$32</f>
        <v>0</v>
      </c>
      <c r="I9" s="101">
        <f t="shared" si="0"/>
        <v>0</v>
      </c>
    </row>
    <row r="10" spans="1:21" x14ac:dyDescent="0.15">
      <c r="A10" s="131"/>
      <c r="B10" s="55">
        <v>4</v>
      </c>
      <c r="C10" s="56"/>
      <c r="D10" s="56"/>
      <c r="E10" s="57"/>
      <c r="F10" s="57"/>
      <c r="G10" s="100">
        <f>'PMS(input)'!$E$31</f>
        <v>0</v>
      </c>
      <c r="H10" s="100">
        <f>'PMS(input)'!$E$32</f>
        <v>0</v>
      </c>
      <c r="I10" s="101">
        <f t="shared" si="0"/>
        <v>0</v>
      </c>
    </row>
    <row r="11" spans="1:21" x14ac:dyDescent="0.15">
      <c r="A11" s="131"/>
      <c r="B11" s="55">
        <v>5</v>
      </c>
      <c r="C11" s="56"/>
      <c r="D11" s="56"/>
      <c r="E11" s="57"/>
      <c r="F11" s="57"/>
      <c r="G11" s="100">
        <f>'PMS(input)'!$E$31</f>
        <v>0</v>
      </c>
      <c r="H11" s="100">
        <f>'PMS(input)'!$E$32</f>
        <v>0</v>
      </c>
      <c r="I11" s="101">
        <f t="shared" si="0"/>
        <v>0</v>
      </c>
    </row>
    <row r="12" spans="1:21" x14ac:dyDescent="0.15">
      <c r="A12" s="131"/>
      <c r="B12" s="55">
        <v>6</v>
      </c>
      <c r="C12" s="56"/>
      <c r="D12" s="56"/>
      <c r="E12" s="57"/>
      <c r="F12" s="57"/>
      <c r="G12" s="100">
        <f>'PMS(input)'!$E$31</f>
        <v>0</v>
      </c>
      <c r="H12" s="100">
        <f>'PMS(input)'!$E$32</f>
        <v>0</v>
      </c>
      <c r="I12" s="101">
        <f t="shared" si="0"/>
        <v>0</v>
      </c>
    </row>
    <row r="13" spans="1:21" x14ac:dyDescent="0.15">
      <c r="A13" s="131"/>
      <c r="B13" s="55">
        <v>7</v>
      </c>
      <c r="C13" s="56"/>
      <c r="D13" s="56"/>
      <c r="E13" s="57"/>
      <c r="F13" s="57"/>
      <c r="G13" s="100">
        <f>'PMS(input)'!$E$31</f>
        <v>0</v>
      </c>
      <c r="H13" s="100">
        <f>'PMS(input)'!$E$32</f>
        <v>0</v>
      </c>
      <c r="I13" s="101">
        <f t="shared" si="0"/>
        <v>0</v>
      </c>
    </row>
    <row r="14" spans="1:21" x14ac:dyDescent="0.15">
      <c r="A14" s="131"/>
      <c r="B14" s="55">
        <v>8</v>
      </c>
      <c r="C14" s="56"/>
      <c r="D14" s="56"/>
      <c r="E14" s="57"/>
      <c r="F14" s="57"/>
      <c r="G14" s="100">
        <f>'PMS(input)'!$E$31</f>
        <v>0</v>
      </c>
      <c r="H14" s="100">
        <f>'PMS(input)'!$E$32</f>
        <v>0</v>
      </c>
      <c r="I14" s="101">
        <f t="shared" si="0"/>
        <v>0</v>
      </c>
    </row>
    <row r="15" spans="1:21" x14ac:dyDescent="0.15">
      <c r="A15" s="131"/>
      <c r="B15" s="55">
        <v>9</v>
      </c>
      <c r="C15" s="56"/>
      <c r="D15" s="56"/>
      <c r="E15" s="57"/>
      <c r="F15" s="57"/>
      <c r="G15" s="100">
        <f>'PMS(input)'!$E$31</f>
        <v>0</v>
      </c>
      <c r="H15" s="100">
        <f>'PMS(input)'!$E$32</f>
        <v>0</v>
      </c>
      <c r="I15" s="101">
        <f t="shared" si="0"/>
        <v>0</v>
      </c>
    </row>
    <row r="16" spans="1:21" x14ac:dyDescent="0.15">
      <c r="A16" s="131"/>
      <c r="B16" s="55">
        <v>10</v>
      </c>
      <c r="C16" s="56"/>
      <c r="D16" s="56"/>
      <c r="E16" s="57"/>
      <c r="F16" s="57"/>
      <c r="G16" s="100">
        <f>'PMS(input)'!$E$31</f>
        <v>0</v>
      </c>
      <c r="H16" s="100">
        <f>'PMS(input)'!$E$32</f>
        <v>0</v>
      </c>
      <c r="I16" s="101">
        <f t="shared" si="0"/>
        <v>0</v>
      </c>
    </row>
    <row r="17" spans="1:21" x14ac:dyDescent="0.15">
      <c r="A17" s="131"/>
      <c r="B17" s="55">
        <v>11</v>
      </c>
      <c r="C17" s="56"/>
      <c r="D17" s="56"/>
      <c r="E17" s="57"/>
      <c r="F17" s="57"/>
      <c r="G17" s="100">
        <f>'PMS(input)'!$E$31</f>
        <v>0</v>
      </c>
      <c r="H17" s="100">
        <f>'PMS(input)'!$E$32</f>
        <v>0</v>
      </c>
      <c r="I17" s="101">
        <f t="shared" si="0"/>
        <v>0</v>
      </c>
    </row>
    <row r="18" spans="1:21" x14ac:dyDescent="0.15">
      <c r="A18" s="131"/>
      <c r="B18" s="55">
        <v>12</v>
      </c>
      <c r="C18" s="56"/>
      <c r="D18" s="56"/>
      <c r="E18" s="57"/>
      <c r="F18" s="57"/>
      <c r="G18" s="100">
        <f>'PMS(input)'!$E$31</f>
        <v>0</v>
      </c>
      <c r="H18" s="100">
        <f>'PMS(input)'!$E$32</f>
        <v>0</v>
      </c>
      <c r="I18" s="101">
        <f t="shared" si="0"/>
        <v>0</v>
      </c>
    </row>
    <row r="19" spans="1:21" x14ac:dyDescent="0.15">
      <c r="A19" s="131"/>
      <c r="B19" s="55">
        <v>13</v>
      </c>
      <c r="C19" s="56"/>
      <c r="D19" s="56"/>
      <c r="E19" s="57"/>
      <c r="F19" s="57"/>
      <c r="G19" s="100">
        <f>'PMS(input)'!$E$31</f>
        <v>0</v>
      </c>
      <c r="H19" s="100">
        <f>'PMS(input)'!$E$32</f>
        <v>0</v>
      </c>
      <c r="I19" s="101">
        <f t="shared" si="0"/>
        <v>0</v>
      </c>
    </row>
    <row r="20" spans="1:21" x14ac:dyDescent="0.15">
      <c r="A20" s="131"/>
      <c r="B20" s="55">
        <v>14</v>
      </c>
      <c r="C20" s="56"/>
      <c r="D20" s="56"/>
      <c r="E20" s="57"/>
      <c r="F20" s="57"/>
      <c r="G20" s="100">
        <f>'PMS(input)'!$E$31</f>
        <v>0</v>
      </c>
      <c r="H20" s="100">
        <f>'PMS(input)'!$E$32</f>
        <v>0</v>
      </c>
      <c r="I20" s="101">
        <f t="shared" si="0"/>
        <v>0</v>
      </c>
    </row>
    <row r="21" spans="1:21" x14ac:dyDescent="0.15">
      <c r="A21" s="131"/>
      <c r="B21" s="55">
        <v>15</v>
      </c>
      <c r="C21" s="56"/>
      <c r="D21" s="56"/>
      <c r="E21" s="57"/>
      <c r="F21" s="57"/>
      <c r="G21" s="100">
        <f>'PMS(input)'!$E$31</f>
        <v>0</v>
      </c>
      <c r="H21" s="100">
        <f>'PMS(input)'!$E$32</f>
        <v>0</v>
      </c>
      <c r="I21" s="101">
        <f t="shared" si="0"/>
        <v>0</v>
      </c>
    </row>
    <row r="22" spans="1:21" x14ac:dyDescent="0.15">
      <c r="A22" s="131"/>
      <c r="B22" s="55">
        <v>16</v>
      </c>
      <c r="C22" s="56"/>
      <c r="D22" s="56"/>
      <c r="E22" s="57"/>
      <c r="F22" s="57"/>
      <c r="G22" s="100">
        <f>'PMS(input)'!$E$31</f>
        <v>0</v>
      </c>
      <c r="H22" s="100">
        <f>'PMS(input)'!$E$32</f>
        <v>0</v>
      </c>
      <c r="I22" s="101">
        <f t="shared" si="0"/>
        <v>0</v>
      </c>
    </row>
    <row r="23" spans="1:21" x14ac:dyDescent="0.15">
      <c r="A23" s="131"/>
      <c r="B23" s="55">
        <v>17</v>
      </c>
      <c r="C23" s="56"/>
      <c r="D23" s="56"/>
      <c r="E23" s="57"/>
      <c r="F23" s="57"/>
      <c r="G23" s="100">
        <f>'PMS(input)'!$E$31</f>
        <v>0</v>
      </c>
      <c r="H23" s="100">
        <f>'PMS(input)'!$E$32</f>
        <v>0</v>
      </c>
      <c r="I23" s="101">
        <f t="shared" si="0"/>
        <v>0</v>
      </c>
    </row>
    <row r="24" spans="1:21" x14ac:dyDescent="0.15">
      <c r="A24" s="131"/>
      <c r="B24" s="55">
        <v>18</v>
      </c>
      <c r="C24" s="56"/>
      <c r="D24" s="56"/>
      <c r="E24" s="57"/>
      <c r="F24" s="57"/>
      <c r="G24" s="100">
        <f>'PMS(input)'!$E$31</f>
        <v>0</v>
      </c>
      <c r="H24" s="100">
        <f>'PMS(input)'!$E$32</f>
        <v>0</v>
      </c>
      <c r="I24" s="101">
        <f t="shared" si="0"/>
        <v>0</v>
      </c>
    </row>
    <row r="25" spans="1:21" x14ac:dyDescent="0.15">
      <c r="A25" s="131"/>
      <c r="B25" s="55">
        <v>19</v>
      </c>
      <c r="C25" s="56"/>
      <c r="D25" s="56"/>
      <c r="E25" s="57"/>
      <c r="F25" s="57"/>
      <c r="G25" s="100">
        <f>'PMS(input)'!$E$31</f>
        <v>0</v>
      </c>
      <c r="H25" s="100">
        <f>'PMS(input)'!$E$32</f>
        <v>0</v>
      </c>
      <c r="I25" s="101">
        <f t="shared" si="0"/>
        <v>0</v>
      </c>
    </row>
    <row r="26" spans="1:21" x14ac:dyDescent="0.15">
      <c r="A26" s="131"/>
      <c r="B26" s="55">
        <v>20</v>
      </c>
      <c r="C26" s="56"/>
      <c r="D26" s="56"/>
      <c r="E26" s="57"/>
      <c r="F26" s="57"/>
      <c r="G26" s="100">
        <f>'PMS(input)'!$E$31</f>
        <v>0</v>
      </c>
      <c r="H26" s="100">
        <f>'PMS(input)'!$E$32</f>
        <v>0</v>
      </c>
      <c r="I26" s="101">
        <f t="shared" si="0"/>
        <v>0</v>
      </c>
    </row>
    <row r="27" spans="1:21" ht="15" x14ac:dyDescent="0.15">
      <c r="A27" s="131"/>
      <c r="B27" s="59" t="s">
        <v>80</v>
      </c>
      <c r="C27" s="60" t="s">
        <v>81</v>
      </c>
      <c r="D27" s="60" t="s">
        <v>81</v>
      </c>
      <c r="E27" s="60" t="s">
        <v>81</v>
      </c>
      <c r="F27" s="60" t="s">
        <v>81</v>
      </c>
      <c r="G27" s="60"/>
      <c r="H27" s="60"/>
      <c r="I27" s="61">
        <f>SUMIF(I7:I26,"&gt;0",I7:I26)</f>
        <v>0</v>
      </c>
    </row>
    <row r="29" spans="1:21" x14ac:dyDescent="0.15">
      <c r="A29" s="102" t="s">
        <v>204</v>
      </c>
      <c r="U29" s="42"/>
    </row>
    <row r="30" spans="1:21" s="44" customFormat="1" ht="27.6" customHeight="1" x14ac:dyDescent="0.15">
      <c r="A30" s="43"/>
      <c r="B30" s="43"/>
      <c r="C30" s="132" t="s">
        <v>68</v>
      </c>
      <c r="D30" s="134"/>
      <c r="E30" s="133"/>
      <c r="F30" s="132" t="s">
        <v>69</v>
      </c>
      <c r="G30" s="134"/>
      <c r="H30" s="134"/>
      <c r="I30" s="134"/>
      <c r="J30" s="134"/>
      <c r="K30" s="134"/>
      <c r="L30" s="133"/>
      <c r="M30" s="129" t="s">
        <v>70</v>
      </c>
      <c r="N30" s="130"/>
    </row>
    <row r="31" spans="1:21" ht="18.75" x14ac:dyDescent="0.15">
      <c r="A31" s="90" t="s">
        <v>71</v>
      </c>
      <c r="B31" s="46" t="s">
        <v>128</v>
      </c>
      <c r="C31" s="24" t="s">
        <v>106</v>
      </c>
      <c r="D31" s="24" t="s">
        <v>39</v>
      </c>
      <c r="E31" s="24" t="s">
        <v>43</v>
      </c>
      <c r="F31" s="31" t="s">
        <v>45</v>
      </c>
      <c r="G31" s="31" t="s">
        <v>45</v>
      </c>
      <c r="H31" s="31" t="s">
        <v>45</v>
      </c>
      <c r="I31" s="31" t="s">
        <v>45</v>
      </c>
      <c r="J31" s="31" t="s">
        <v>55</v>
      </c>
      <c r="K31" s="31" t="s">
        <v>59</v>
      </c>
      <c r="L31" s="31" t="s">
        <v>63</v>
      </c>
      <c r="M31" s="46" t="s">
        <v>164</v>
      </c>
      <c r="N31" s="46" t="s">
        <v>165</v>
      </c>
      <c r="O31" s="102"/>
    </row>
    <row r="32" spans="1:21" ht="97.35" customHeight="1" x14ac:dyDescent="0.15">
      <c r="A32" s="90" t="s">
        <v>73</v>
      </c>
      <c r="B32" s="47" t="s">
        <v>129</v>
      </c>
      <c r="C32" s="88" t="s">
        <v>109</v>
      </c>
      <c r="D32" s="88" t="s">
        <v>40</v>
      </c>
      <c r="E32" s="88" t="s">
        <v>44</v>
      </c>
      <c r="F32" s="49" t="s">
        <v>46</v>
      </c>
      <c r="G32" s="50" t="s">
        <v>48</v>
      </c>
      <c r="H32" s="50" t="s">
        <v>51</v>
      </c>
      <c r="I32" s="50" t="s">
        <v>74</v>
      </c>
      <c r="J32" s="50" t="s">
        <v>56</v>
      </c>
      <c r="K32" s="50" t="s">
        <v>60</v>
      </c>
      <c r="L32" s="51" t="s">
        <v>64</v>
      </c>
      <c r="M32" s="48" t="s">
        <v>190</v>
      </c>
      <c r="N32" s="48" t="s">
        <v>191</v>
      </c>
      <c r="O32" s="102"/>
    </row>
    <row r="33" spans="1:15" ht="18.75" x14ac:dyDescent="0.15">
      <c r="A33" s="90" t="s">
        <v>75</v>
      </c>
      <c r="B33" s="52" t="s">
        <v>76</v>
      </c>
      <c r="C33" s="53" t="s">
        <v>110</v>
      </c>
      <c r="D33" s="54" t="s">
        <v>41</v>
      </c>
      <c r="E33" s="53" t="s">
        <v>110</v>
      </c>
      <c r="F33" s="54" t="s">
        <v>47</v>
      </c>
      <c r="G33" s="54" t="s">
        <v>47</v>
      </c>
      <c r="H33" s="54" t="s">
        <v>47</v>
      </c>
      <c r="I33" s="54" t="s">
        <v>47</v>
      </c>
      <c r="J33" s="37" t="s">
        <v>57</v>
      </c>
      <c r="K33" s="37" t="s">
        <v>61</v>
      </c>
      <c r="L33" s="37" t="s">
        <v>65</v>
      </c>
      <c r="M33" s="52" t="s">
        <v>78</v>
      </c>
      <c r="N33" s="52" t="s">
        <v>78</v>
      </c>
      <c r="O33" s="102"/>
    </row>
    <row r="34" spans="1:15" x14ac:dyDescent="0.15">
      <c r="A34" s="131" t="s">
        <v>79</v>
      </c>
      <c r="B34" s="55">
        <v>1</v>
      </c>
      <c r="C34" s="56"/>
      <c r="D34" s="103">
        <f>'PMS(input)'!$E$10</f>
        <v>0</v>
      </c>
      <c r="E34" s="104">
        <f>'PMS(input)'!$E$11</f>
        <v>0</v>
      </c>
      <c r="F34" s="105">
        <f>'PMS(input)'!$E$21</f>
        <v>0</v>
      </c>
      <c r="G34" s="106">
        <f>'PMS(input)'!$E$22</f>
        <v>0</v>
      </c>
      <c r="H34" s="106">
        <f>'PMS(input)'!$E$23</f>
        <v>0</v>
      </c>
      <c r="I34" s="106">
        <f>'PMS(input)'!$E$24</f>
        <v>0</v>
      </c>
      <c r="J34" s="107">
        <f>'PMS(input)'!$E$34</f>
        <v>0</v>
      </c>
      <c r="K34" s="108">
        <f>'PMS(input)'!$E$35</f>
        <v>0</v>
      </c>
      <c r="L34" s="109">
        <f>'PMS(input)'!$E$36</f>
        <v>0</v>
      </c>
      <c r="M34" s="110">
        <f>IF(ISERROR(C34*SMALL(F34:I34,COUNTIF(F34:I34,0)+1)),0,(C34*SMALL(F34:I34,COUNTIF(F34:I34,0)+1)))</f>
        <v>0</v>
      </c>
      <c r="N34" s="58">
        <f>I7-M34</f>
        <v>0</v>
      </c>
      <c r="O34" s="102"/>
    </row>
    <row r="35" spans="1:15" x14ac:dyDescent="0.15">
      <c r="A35" s="131"/>
      <c r="B35" s="55">
        <v>2</v>
      </c>
      <c r="C35" s="56"/>
      <c r="D35" s="103">
        <f>'PMS(input)'!$E$10</f>
        <v>0</v>
      </c>
      <c r="E35" s="104">
        <f>'PMS(input)'!$E$11</f>
        <v>0</v>
      </c>
      <c r="F35" s="105">
        <f>'PMS(input)'!$E$21</f>
        <v>0</v>
      </c>
      <c r="G35" s="106">
        <f>'PMS(input)'!$E$22</f>
        <v>0</v>
      </c>
      <c r="H35" s="106">
        <f>'PMS(input)'!$E$23</f>
        <v>0</v>
      </c>
      <c r="I35" s="106">
        <f>'PMS(input)'!$E$24</f>
        <v>0</v>
      </c>
      <c r="J35" s="107">
        <f>'PMS(input)'!$E$34</f>
        <v>0</v>
      </c>
      <c r="K35" s="108">
        <f>'PMS(input)'!$E$35</f>
        <v>0</v>
      </c>
      <c r="L35" s="109">
        <f>'PMS(input)'!$E$36</f>
        <v>0</v>
      </c>
      <c r="M35" s="110">
        <f t="shared" ref="M35:M53" si="1">IF(ISERROR(C35*SMALL(F35:I35,COUNTIF(F35:I35,0)+1)),0,(C35*SMALL(F35:I35,COUNTIF(F35:I35,0)+1)))</f>
        <v>0</v>
      </c>
      <c r="N35" s="58">
        <f t="shared" ref="N35:N53" si="2">I8-M35</f>
        <v>0</v>
      </c>
      <c r="O35" s="102"/>
    </row>
    <row r="36" spans="1:15" x14ac:dyDescent="0.15">
      <c r="A36" s="131"/>
      <c r="B36" s="55">
        <v>3</v>
      </c>
      <c r="C36" s="56"/>
      <c r="D36" s="103">
        <f>'PMS(input)'!$E$10</f>
        <v>0</v>
      </c>
      <c r="E36" s="104">
        <f>'PMS(input)'!$E$11</f>
        <v>0</v>
      </c>
      <c r="F36" s="105">
        <f>'PMS(input)'!$E$21</f>
        <v>0</v>
      </c>
      <c r="G36" s="106">
        <f>'PMS(input)'!$E$22</f>
        <v>0</v>
      </c>
      <c r="H36" s="106">
        <f>'PMS(input)'!$E$23</f>
        <v>0</v>
      </c>
      <c r="I36" s="106">
        <f>'PMS(input)'!$E$24</f>
        <v>0</v>
      </c>
      <c r="J36" s="107">
        <f>'PMS(input)'!$E$34</f>
        <v>0</v>
      </c>
      <c r="K36" s="108">
        <f>'PMS(input)'!$E$35</f>
        <v>0</v>
      </c>
      <c r="L36" s="109">
        <f>'PMS(input)'!$E$36</f>
        <v>0</v>
      </c>
      <c r="M36" s="110">
        <f t="shared" si="1"/>
        <v>0</v>
      </c>
      <c r="N36" s="58">
        <f t="shared" si="2"/>
        <v>0</v>
      </c>
      <c r="O36" s="102"/>
    </row>
    <row r="37" spans="1:15" x14ac:dyDescent="0.15">
      <c r="A37" s="131"/>
      <c r="B37" s="55">
        <v>4</v>
      </c>
      <c r="C37" s="56"/>
      <c r="D37" s="103">
        <f>'PMS(input)'!$E$10</f>
        <v>0</v>
      </c>
      <c r="E37" s="104">
        <f>'PMS(input)'!$E$11</f>
        <v>0</v>
      </c>
      <c r="F37" s="105">
        <f>'PMS(input)'!$E$21</f>
        <v>0</v>
      </c>
      <c r="G37" s="106">
        <f>'PMS(input)'!$E$22</f>
        <v>0</v>
      </c>
      <c r="H37" s="106">
        <f>'PMS(input)'!$E$23</f>
        <v>0</v>
      </c>
      <c r="I37" s="106">
        <f>'PMS(input)'!$E$24</f>
        <v>0</v>
      </c>
      <c r="J37" s="107">
        <f>'PMS(input)'!$E$34</f>
        <v>0</v>
      </c>
      <c r="K37" s="108">
        <f>'PMS(input)'!$E$35</f>
        <v>0</v>
      </c>
      <c r="L37" s="109">
        <f>'PMS(input)'!$E$36</f>
        <v>0</v>
      </c>
      <c r="M37" s="110">
        <f t="shared" si="1"/>
        <v>0</v>
      </c>
      <c r="N37" s="58">
        <f t="shared" si="2"/>
        <v>0</v>
      </c>
      <c r="O37" s="102"/>
    </row>
    <row r="38" spans="1:15" x14ac:dyDescent="0.15">
      <c r="A38" s="131"/>
      <c r="B38" s="55">
        <v>5</v>
      </c>
      <c r="C38" s="56"/>
      <c r="D38" s="103">
        <f>'PMS(input)'!$E$10</f>
        <v>0</v>
      </c>
      <c r="E38" s="104">
        <f>'PMS(input)'!$E$11</f>
        <v>0</v>
      </c>
      <c r="F38" s="105">
        <f>'PMS(input)'!$E$21</f>
        <v>0</v>
      </c>
      <c r="G38" s="106">
        <f>'PMS(input)'!$E$22</f>
        <v>0</v>
      </c>
      <c r="H38" s="106">
        <f>'PMS(input)'!$E$23</f>
        <v>0</v>
      </c>
      <c r="I38" s="106">
        <f>'PMS(input)'!$E$24</f>
        <v>0</v>
      </c>
      <c r="J38" s="107">
        <f>'PMS(input)'!$E$34</f>
        <v>0</v>
      </c>
      <c r="K38" s="108">
        <f>'PMS(input)'!$E$35</f>
        <v>0</v>
      </c>
      <c r="L38" s="109">
        <f>'PMS(input)'!$E$36</f>
        <v>0</v>
      </c>
      <c r="M38" s="110">
        <f t="shared" si="1"/>
        <v>0</v>
      </c>
      <c r="N38" s="58">
        <f t="shared" si="2"/>
        <v>0</v>
      </c>
      <c r="O38" s="102"/>
    </row>
    <row r="39" spans="1:15" x14ac:dyDescent="0.15">
      <c r="A39" s="131"/>
      <c r="B39" s="55">
        <v>6</v>
      </c>
      <c r="C39" s="56"/>
      <c r="D39" s="103">
        <f>'PMS(input)'!$E$10</f>
        <v>0</v>
      </c>
      <c r="E39" s="104">
        <f>'PMS(input)'!$E$11</f>
        <v>0</v>
      </c>
      <c r="F39" s="105">
        <f>'PMS(input)'!$E$21</f>
        <v>0</v>
      </c>
      <c r="G39" s="106">
        <f>'PMS(input)'!$E$22</f>
        <v>0</v>
      </c>
      <c r="H39" s="106">
        <f>'PMS(input)'!$E$23</f>
        <v>0</v>
      </c>
      <c r="I39" s="106">
        <f>'PMS(input)'!$E$24</f>
        <v>0</v>
      </c>
      <c r="J39" s="107">
        <f>'PMS(input)'!$E$34</f>
        <v>0</v>
      </c>
      <c r="K39" s="108">
        <f>'PMS(input)'!$E$35</f>
        <v>0</v>
      </c>
      <c r="L39" s="109">
        <f>'PMS(input)'!$E$36</f>
        <v>0</v>
      </c>
      <c r="M39" s="110">
        <f t="shared" si="1"/>
        <v>0</v>
      </c>
      <c r="N39" s="58">
        <f t="shared" si="2"/>
        <v>0</v>
      </c>
      <c r="O39" s="102"/>
    </row>
    <row r="40" spans="1:15" x14ac:dyDescent="0.15">
      <c r="A40" s="131"/>
      <c r="B40" s="55">
        <v>7</v>
      </c>
      <c r="C40" s="56"/>
      <c r="D40" s="103">
        <f>'PMS(input)'!$E$10</f>
        <v>0</v>
      </c>
      <c r="E40" s="104">
        <f>'PMS(input)'!$E$11</f>
        <v>0</v>
      </c>
      <c r="F40" s="105">
        <f>'PMS(input)'!$E$21</f>
        <v>0</v>
      </c>
      <c r="G40" s="106">
        <f>'PMS(input)'!$E$22</f>
        <v>0</v>
      </c>
      <c r="H40" s="106">
        <f>'PMS(input)'!$E$23</f>
        <v>0</v>
      </c>
      <c r="I40" s="106">
        <f>'PMS(input)'!$E$24</f>
        <v>0</v>
      </c>
      <c r="J40" s="107">
        <f>'PMS(input)'!$E$34</f>
        <v>0</v>
      </c>
      <c r="K40" s="108">
        <f>'PMS(input)'!$E$35</f>
        <v>0</v>
      </c>
      <c r="L40" s="109">
        <f>'PMS(input)'!$E$36</f>
        <v>0</v>
      </c>
      <c r="M40" s="110">
        <f t="shared" si="1"/>
        <v>0</v>
      </c>
      <c r="N40" s="58">
        <f t="shared" si="2"/>
        <v>0</v>
      </c>
      <c r="O40" s="102"/>
    </row>
    <row r="41" spans="1:15" x14ac:dyDescent="0.15">
      <c r="A41" s="131"/>
      <c r="B41" s="55">
        <v>8</v>
      </c>
      <c r="C41" s="56"/>
      <c r="D41" s="103">
        <f>'PMS(input)'!$E$10</f>
        <v>0</v>
      </c>
      <c r="E41" s="104">
        <f>'PMS(input)'!$E$11</f>
        <v>0</v>
      </c>
      <c r="F41" s="105">
        <f>'PMS(input)'!$E$21</f>
        <v>0</v>
      </c>
      <c r="G41" s="106">
        <f>'PMS(input)'!$E$22</f>
        <v>0</v>
      </c>
      <c r="H41" s="106">
        <f>'PMS(input)'!$E$23</f>
        <v>0</v>
      </c>
      <c r="I41" s="106">
        <f>'PMS(input)'!$E$24</f>
        <v>0</v>
      </c>
      <c r="J41" s="107">
        <f>'PMS(input)'!$E$34</f>
        <v>0</v>
      </c>
      <c r="K41" s="108">
        <f>'PMS(input)'!$E$35</f>
        <v>0</v>
      </c>
      <c r="L41" s="109">
        <f>'PMS(input)'!$E$36</f>
        <v>0</v>
      </c>
      <c r="M41" s="110">
        <f t="shared" si="1"/>
        <v>0</v>
      </c>
      <c r="N41" s="58">
        <f t="shared" si="2"/>
        <v>0</v>
      </c>
      <c r="O41" s="102"/>
    </row>
    <row r="42" spans="1:15" x14ac:dyDescent="0.15">
      <c r="A42" s="131"/>
      <c r="B42" s="55">
        <v>9</v>
      </c>
      <c r="C42" s="56"/>
      <c r="D42" s="103">
        <f>'PMS(input)'!$E$10</f>
        <v>0</v>
      </c>
      <c r="E42" s="104">
        <f>'PMS(input)'!$E$11</f>
        <v>0</v>
      </c>
      <c r="F42" s="105">
        <f>'PMS(input)'!$E$21</f>
        <v>0</v>
      </c>
      <c r="G42" s="106">
        <f>'PMS(input)'!$E$22</f>
        <v>0</v>
      </c>
      <c r="H42" s="106">
        <f>'PMS(input)'!$E$23</f>
        <v>0</v>
      </c>
      <c r="I42" s="106">
        <f>'PMS(input)'!$E$24</f>
        <v>0</v>
      </c>
      <c r="J42" s="107">
        <f>'PMS(input)'!$E$34</f>
        <v>0</v>
      </c>
      <c r="K42" s="108">
        <f>'PMS(input)'!$E$35</f>
        <v>0</v>
      </c>
      <c r="L42" s="109">
        <f>'PMS(input)'!$E$36</f>
        <v>0</v>
      </c>
      <c r="M42" s="110">
        <f t="shared" si="1"/>
        <v>0</v>
      </c>
      <c r="N42" s="58">
        <f t="shared" si="2"/>
        <v>0</v>
      </c>
      <c r="O42" s="102"/>
    </row>
    <row r="43" spans="1:15" x14ac:dyDescent="0.15">
      <c r="A43" s="131"/>
      <c r="B43" s="55">
        <v>10</v>
      </c>
      <c r="C43" s="56"/>
      <c r="D43" s="103">
        <f>'PMS(input)'!$E$10</f>
        <v>0</v>
      </c>
      <c r="E43" s="104">
        <f>'PMS(input)'!$E$11</f>
        <v>0</v>
      </c>
      <c r="F43" s="105">
        <f>'PMS(input)'!$E$21</f>
        <v>0</v>
      </c>
      <c r="G43" s="106">
        <f>'PMS(input)'!$E$22</f>
        <v>0</v>
      </c>
      <c r="H43" s="106">
        <f>'PMS(input)'!$E$23</f>
        <v>0</v>
      </c>
      <c r="I43" s="106">
        <f>'PMS(input)'!$E$24</f>
        <v>0</v>
      </c>
      <c r="J43" s="107">
        <f>'PMS(input)'!$E$34</f>
        <v>0</v>
      </c>
      <c r="K43" s="108">
        <f>'PMS(input)'!$E$35</f>
        <v>0</v>
      </c>
      <c r="L43" s="109">
        <f>'PMS(input)'!$E$36</f>
        <v>0</v>
      </c>
      <c r="M43" s="110">
        <f t="shared" si="1"/>
        <v>0</v>
      </c>
      <c r="N43" s="58">
        <f t="shared" si="2"/>
        <v>0</v>
      </c>
      <c r="O43" s="102"/>
    </row>
    <row r="44" spans="1:15" x14ac:dyDescent="0.15">
      <c r="A44" s="131"/>
      <c r="B44" s="55">
        <v>11</v>
      </c>
      <c r="C44" s="56"/>
      <c r="D44" s="103">
        <f>'PMS(input)'!$E$10</f>
        <v>0</v>
      </c>
      <c r="E44" s="104">
        <f>'PMS(input)'!$E$11</f>
        <v>0</v>
      </c>
      <c r="F44" s="105">
        <f>'PMS(input)'!$E$21</f>
        <v>0</v>
      </c>
      <c r="G44" s="106">
        <f>'PMS(input)'!$E$22</f>
        <v>0</v>
      </c>
      <c r="H44" s="106">
        <f>'PMS(input)'!$E$23</f>
        <v>0</v>
      </c>
      <c r="I44" s="106">
        <f>'PMS(input)'!$E$24</f>
        <v>0</v>
      </c>
      <c r="J44" s="107">
        <f>'PMS(input)'!$E$34</f>
        <v>0</v>
      </c>
      <c r="K44" s="108">
        <f>'PMS(input)'!$E$35</f>
        <v>0</v>
      </c>
      <c r="L44" s="109">
        <f>'PMS(input)'!$E$36</f>
        <v>0</v>
      </c>
      <c r="M44" s="110">
        <f t="shared" si="1"/>
        <v>0</v>
      </c>
      <c r="N44" s="58">
        <f t="shared" si="2"/>
        <v>0</v>
      </c>
      <c r="O44" s="102"/>
    </row>
    <row r="45" spans="1:15" x14ac:dyDescent="0.15">
      <c r="A45" s="131"/>
      <c r="B45" s="55">
        <v>12</v>
      </c>
      <c r="C45" s="56"/>
      <c r="D45" s="103">
        <f>'PMS(input)'!$E$10</f>
        <v>0</v>
      </c>
      <c r="E45" s="104">
        <f>'PMS(input)'!$E$11</f>
        <v>0</v>
      </c>
      <c r="F45" s="105">
        <f>'PMS(input)'!$E$21</f>
        <v>0</v>
      </c>
      <c r="G45" s="106">
        <f>'PMS(input)'!$E$22</f>
        <v>0</v>
      </c>
      <c r="H45" s="106">
        <f>'PMS(input)'!$E$23</f>
        <v>0</v>
      </c>
      <c r="I45" s="106">
        <f>'PMS(input)'!$E$24</f>
        <v>0</v>
      </c>
      <c r="J45" s="107">
        <f>'PMS(input)'!$E$34</f>
        <v>0</v>
      </c>
      <c r="K45" s="108">
        <f>'PMS(input)'!$E$35</f>
        <v>0</v>
      </c>
      <c r="L45" s="109">
        <f>'PMS(input)'!$E$36</f>
        <v>0</v>
      </c>
      <c r="M45" s="110">
        <f t="shared" si="1"/>
        <v>0</v>
      </c>
      <c r="N45" s="58">
        <f t="shared" si="2"/>
        <v>0</v>
      </c>
      <c r="O45" s="102"/>
    </row>
    <row r="46" spans="1:15" x14ac:dyDescent="0.15">
      <c r="A46" s="131"/>
      <c r="B46" s="55">
        <v>13</v>
      </c>
      <c r="C46" s="56"/>
      <c r="D46" s="103">
        <f>'PMS(input)'!$E$10</f>
        <v>0</v>
      </c>
      <c r="E46" s="104">
        <f>'PMS(input)'!$E$11</f>
        <v>0</v>
      </c>
      <c r="F46" s="105">
        <f>'PMS(input)'!$E$21</f>
        <v>0</v>
      </c>
      <c r="G46" s="106">
        <f>'PMS(input)'!$E$22</f>
        <v>0</v>
      </c>
      <c r="H46" s="106">
        <f>'PMS(input)'!$E$23</f>
        <v>0</v>
      </c>
      <c r="I46" s="106">
        <f>'PMS(input)'!$E$24</f>
        <v>0</v>
      </c>
      <c r="J46" s="107">
        <f>'PMS(input)'!$E$34</f>
        <v>0</v>
      </c>
      <c r="K46" s="108">
        <f>'PMS(input)'!$E$35</f>
        <v>0</v>
      </c>
      <c r="L46" s="109">
        <f>'PMS(input)'!$E$36</f>
        <v>0</v>
      </c>
      <c r="M46" s="110">
        <f t="shared" si="1"/>
        <v>0</v>
      </c>
      <c r="N46" s="58">
        <f t="shared" si="2"/>
        <v>0</v>
      </c>
      <c r="O46" s="102"/>
    </row>
    <row r="47" spans="1:15" x14ac:dyDescent="0.15">
      <c r="A47" s="131"/>
      <c r="B47" s="55">
        <v>14</v>
      </c>
      <c r="C47" s="56"/>
      <c r="D47" s="103">
        <f>'PMS(input)'!$E$10</f>
        <v>0</v>
      </c>
      <c r="E47" s="104">
        <f>'PMS(input)'!$E$11</f>
        <v>0</v>
      </c>
      <c r="F47" s="105">
        <f>'PMS(input)'!$E$21</f>
        <v>0</v>
      </c>
      <c r="G47" s="106">
        <f>'PMS(input)'!$E$22</f>
        <v>0</v>
      </c>
      <c r="H47" s="106">
        <f>'PMS(input)'!$E$23</f>
        <v>0</v>
      </c>
      <c r="I47" s="106">
        <f>'PMS(input)'!$E$24</f>
        <v>0</v>
      </c>
      <c r="J47" s="107">
        <f>'PMS(input)'!$E$34</f>
        <v>0</v>
      </c>
      <c r="K47" s="108">
        <f>'PMS(input)'!$E$35</f>
        <v>0</v>
      </c>
      <c r="L47" s="109">
        <f>'PMS(input)'!$E$36</f>
        <v>0</v>
      </c>
      <c r="M47" s="110">
        <f t="shared" si="1"/>
        <v>0</v>
      </c>
      <c r="N47" s="58">
        <f t="shared" si="2"/>
        <v>0</v>
      </c>
      <c r="O47" s="102"/>
    </row>
    <row r="48" spans="1:15" x14ac:dyDescent="0.15">
      <c r="A48" s="131"/>
      <c r="B48" s="55">
        <v>15</v>
      </c>
      <c r="C48" s="56"/>
      <c r="D48" s="103">
        <f>'PMS(input)'!$E$10</f>
        <v>0</v>
      </c>
      <c r="E48" s="104">
        <f>'PMS(input)'!$E$11</f>
        <v>0</v>
      </c>
      <c r="F48" s="105">
        <f>'PMS(input)'!$E$21</f>
        <v>0</v>
      </c>
      <c r="G48" s="106">
        <f>'PMS(input)'!$E$22</f>
        <v>0</v>
      </c>
      <c r="H48" s="106">
        <f>'PMS(input)'!$E$23</f>
        <v>0</v>
      </c>
      <c r="I48" s="106">
        <f>'PMS(input)'!$E$24</f>
        <v>0</v>
      </c>
      <c r="J48" s="107">
        <f>'PMS(input)'!$E$34</f>
        <v>0</v>
      </c>
      <c r="K48" s="108">
        <f>'PMS(input)'!$E$35</f>
        <v>0</v>
      </c>
      <c r="L48" s="109">
        <f>'PMS(input)'!$E$36</f>
        <v>0</v>
      </c>
      <c r="M48" s="110">
        <f t="shared" si="1"/>
        <v>0</v>
      </c>
      <c r="N48" s="58">
        <f t="shared" si="2"/>
        <v>0</v>
      </c>
      <c r="O48" s="102"/>
    </row>
    <row r="49" spans="1:21" x14ac:dyDescent="0.15">
      <c r="A49" s="131"/>
      <c r="B49" s="55">
        <v>16</v>
      </c>
      <c r="C49" s="56"/>
      <c r="D49" s="103">
        <f>'PMS(input)'!$E$10</f>
        <v>0</v>
      </c>
      <c r="E49" s="104">
        <f>'PMS(input)'!$E$11</f>
        <v>0</v>
      </c>
      <c r="F49" s="105">
        <f>'PMS(input)'!$E$21</f>
        <v>0</v>
      </c>
      <c r="G49" s="106">
        <f>'PMS(input)'!$E$22</f>
        <v>0</v>
      </c>
      <c r="H49" s="106">
        <f>'PMS(input)'!$E$23</f>
        <v>0</v>
      </c>
      <c r="I49" s="106">
        <f>'PMS(input)'!$E$24</f>
        <v>0</v>
      </c>
      <c r="J49" s="107">
        <f>'PMS(input)'!$E$34</f>
        <v>0</v>
      </c>
      <c r="K49" s="108">
        <f>'PMS(input)'!$E$35</f>
        <v>0</v>
      </c>
      <c r="L49" s="109">
        <f>'PMS(input)'!$E$36</f>
        <v>0</v>
      </c>
      <c r="M49" s="110">
        <f t="shared" si="1"/>
        <v>0</v>
      </c>
      <c r="N49" s="58">
        <f t="shared" si="2"/>
        <v>0</v>
      </c>
      <c r="O49" s="102"/>
    </row>
    <row r="50" spans="1:21" x14ac:dyDescent="0.15">
      <c r="A50" s="131"/>
      <c r="B50" s="55">
        <v>17</v>
      </c>
      <c r="C50" s="56"/>
      <c r="D50" s="103">
        <f>'PMS(input)'!$E$10</f>
        <v>0</v>
      </c>
      <c r="E50" s="104">
        <f>'PMS(input)'!$E$11</f>
        <v>0</v>
      </c>
      <c r="F50" s="105">
        <f>'PMS(input)'!$E$21</f>
        <v>0</v>
      </c>
      <c r="G50" s="106">
        <f>'PMS(input)'!$E$22</f>
        <v>0</v>
      </c>
      <c r="H50" s="106">
        <f>'PMS(input)'!$E$23</f>
        <v>0</v>
      </c>
      <c r="I50" s="106">
        <f>'PMS(input)'!$E$24</f>
        <v>0</v>
      </c>
      <c r="J50" s="107">
        <f>'PMS(input)'!$E$34</f>
        <v>0</v>
      </c>
      <c r="K50" s="108">
        <f>'PMS(input)'!$E$35</f>
        <v>0</v>
      </c>
      <c r="L50" s="109">
        <f>'PMS(input)'!$E$36</f>
        <v>0</v>
      </c>
      <c r="M50" s="110">
        <f t="shared" si="1"/>
        <v>0</v>
      </c>
      <c r="N50" s="58">
        <f t="shared" si="2"/>
        <v>0</v>
      </c>
      <c r="O50" s="102"/>
    </row>
    <row r="51" spans="1:21" x14ac:dyDescent="0.15">
      <c r="A51" s="131"/>
      <c r="B51" s="55">
        <v>18</v>
      </c>
      <c r="C51" s="56"/>
      <c r="D51" s="103">
        <f>'PMS(input)'!$E$10</f>
        <v>0</v>
      </c>
      <c r="E51" s="104">
        <f>'PMS(input)'!$E$11</f>
        <v>0</v>
      </c>
      <c r="F51" s="105">
        <f>'PMS(input)'!$E$21</f>
        <v>0</v>
      </c>
      <c r="G51" s="106">
        <f>'PMS(input)'!$E$22</f>
        <v>0</v>
      </c>
      <c r="H51" s="106">
        <f>'PMS(input)'!$E$23</f>
        <v>0</v>
      </c>
      <c r="I51" s="106">
        <f>'PMS(input)'!$E$24</f>
        <v>0</v>
      </c>
      <c r="J51" s="107">
        <f>'PMS(input)'!$E$34</f>
        <v>0</v>
      </c>
      <c r="K51" s="108">
        <f>'PMS(input)'!$E$35</f>
        <v>0</v>
      </c>
      <c r="L51" s="109">
        <f>'PMS(input)'!$E$36</f>
        <v>0</v>
      </c>
      <c r="M51" s="110">
        <f t="shared" si="1"/>
        <v>0</v>
      </c>
      <c r="N51" s="58">
        <f t="shared" si="2"/>
        <v>0</v>
      </c>
      <c r="O51" s="102"/>
    </row>
    <row r="52" spans="1:21" x14ac:dyDescent="0.15">
      <c r="A52" s="131"/>
      <c r="B52" s="55">
        <v>19</v>
      </c>
      <c r="C52" s="56"/>
      <c r="D52" s="103">
        <f>'PMS(input)'!$E$10</f>
        <v>0</v>
      </c>
      <c r="E52" s="104">
        <f>'PMS(input)'!$E$11</f>
        <v>0</v>
      </c>
      <c r="F52" s="105">
        <f>'PMS(input)'!$E$21</f>
        <v>0</v>
      </c>
      <c r="G52" s="106">
        <f>'PMS(input)'!$E$22</f>
        <v>0</v>
      </c>
      <c r="H52" s="106">
        <f>'PMS(input)'!$E$23</f>
        <v>0</v>
      </c>
      <c r="I52" s="106">
        <f>'PMS(input)'!$E$24</f>
        <v>0</v>
      </c>
      <c r="J52" s="107">
        <f>'PMS(input)'!$E$34</f>
        <v>0</v>
      </c>
      <c r="K52" s="108">
        <f>'PMS(input)'!$E$35</f>
        <v>0</v>
      </c>
      <c r="L52" s="109">
        <f>'PMS(input)'!$E$36</f>
        <v>0</v>
      </c>
      <c r="M52" s="110">
        <f t="shared" si="1"/>
        <v>0</v>
      </c>
      <c r="N52" s="58">
        <f t="shared" si="2"/>
        <v>0</v>
      </c>
      <c r="O52" s="102"/>
    </row>
    <row r="53" spans="1:21" x14ac:dyDescent="0.15">
      <c r="A53" s="131"/>
      <c r="B53" s="55">
        <v>20</v>
      </c>
      <c r="C53" s="56"/>
      <c r="D53" s="103">
        <f>'PMS(input)'!$E$10</f>
        <v>0</v>
      </c>
      <c r="E53" s="104">
        <f>'PMS(input)'!$E$11</f>
        <v>0</v>
      </c>
      <c r="F53" s="105">
        <f>'PMS(input)'!$E$21</f>
        <v>0</v>
      </c>
      <c r="G53" s="106">
        <f>'PMS(input)'!$E$22</f>
        <v>0</v>
      </c>
      <c r="H53" s="106">
        <f>'PMS(input)'!$E$23</f>
        <v>0</v>
      </c>
      <c r="I53" s="106">
        <f>'PMS(input)'!$E$24</f>
        <v>0</v>
      </c>
      <c r="J53" s="107">
        <f>'PMS(input)'!$E$34</f>
        <v>0</v>
      </c>
      <c r="K53" s="108">
        <f>'PMS(input)'!$E$35</f>
        <v>0</v>
      </c>
      <c r="L53" s="109">
        <f>'PMS(input)'!$E$36</f>
        <v>0</v>
      </c>
      <c r="M53" s="110">
        <f t="shared" si="1"/>
        <v>0</v>
      </c>
      <c r="N53" s="58">
        <f t="shared" si="2"/>
        <v>0</v>
      </c>
      <c r="O53" s="102"/>
    </row>
    <row r="54" spans="1:21" ht="15" x14ac:dyDescent="0.15">
      <c r="A54" s="131"/>
      <c r="B54" s="59" t="s">
        <v>80</v>
      </c>
      <c r="C54" s="60" t="s">
        <v>122</v>
      </c>
      <c r="D54" s="60" t="s">
        <v>122</v>
      </c>
      <c r="E54" s="60" t="s">
        <v>76</v>
      </c>
      <c r="F54" s="60" t="s">
        <v>76</v>
      </c>
      <c r="G54" s="60" t="s">
        <v>76</v>
      </c>
      <c r="H54" s="60" t="s">
        <v>76</v>
      </c>
      <c r="I54" s="60" t="s">
        <v>76</v>
      </c>
      <c r="J54" s="60" t="s">
        <v>76</v>
      </c>
      <c r="K54" s="60" t="s">
        <v>76</v>
      </c>
      <c r="L54" s="60" t="s">
        <v>76</v>
      </c>
      <c r="M54" s="61">
        <f>SUMIF(M34:M53,"&gt;0",M34:M53)</f>
        <v>0</v>
      </c>
      <c r="N54" s="61">
        <f>SUMIF(N34:N53,"&gt;0",N34:N53)</f>
        <v>0</v>
      </c>
      <c r="O54" s="102"/>
    </row>
    <row r="56" spans="1:21" x14ac:dyDescent="0.15">
      <c r="A56" s="102" t="s">
        <v>205</v>
      </c>
      <c r="U56" s="42"/>
    </row>
    <row r="57" spans="1:21" s="44" customFormat="1" ht="30" x14ac:dyDescent="0.15">
      <c r="A57" s="43"/>
      <c r="B57" s="43"/>
      <c r="C57" s="93"/>
      <c r="D57" s="94" t="s">
        <v>68</v>
      </c>
      <c r="E57" s="132" t="s">
        <v>69</v>
      </c>
      <c r="F57" s="134"/>
      <c r="G57" s="134"/>
      <c r="H57" s="134"/>
      <c r="I57" s="133"/>
      <c r="J57" s="129" t="s">
        <v>70</v>
      </c>
      <c r="K57" s="135"/>
      <c r="L57" s="130"/>
    </row>
    <row r="58" spans="1:21" ht="18.75" x14ac:dyDescent="0.15">
      <c r="A58" s="90" t="s">
        <v>71</v>
      </c>
      <c r="B58" s="46" t="s">
        <v>126</v>
      </c>
      <c r="C58" s="46" t="s">
        <v>127</v>
      </c>
      <c r="D58" s="24" t="s">
        <v>103</v>
      </c>
      <c r="E58" s="31" t="s">
        <v>102</v>
      </c>
      <c r="F58" s="31" t="s">
        <v>104</v>
      </c>
      <c r="G58" s="31" t="s">
        <v>166</v>
      </c>
      <c r="H58" s="31" t="s">
        <v>167</v>
      </c>
      <c r="I58" s="31" t="s">
        <v>105</v>
      </c>
      <c r="J58" s="46" t="s">
        <v>168</v>
      </c>
      <c r="K58" s="46" t="s">
        <v>169</v>
      </c>
      <c r="L58" s="46" t="s">
        <v>170</v>
      </c>
    </row>
    <row r="59" spans="1:21" ht="90.75" customHeight="1" x14ac:dyDescent="0.15">
      <c r="A59" s="90" t="s">
        <v>73</v>
      </c>
      <c r="B59" s="47" t="s">
        <v>130</v>
      </c>
      <c r="C59" s="47" t="s">
        <v>131</v>
      </c>
      <c r="D59" s="88" t="s">
        <v>202</v>
      </c>
      <c r="E59" s="50" t="s">
        <v>180</v>
      </c>
      <c r="F59" s="50" t="s">
        <v>181</v>
      </c>
      <c r="G59" s="50" t="s">
        <v>186</v>
      </c>
      <c r="H59" s="50" t="s">
        <v>203</v>
      </c>
      <c r="I59" s="50" t="s">
        <v>118</v>
      </c>
      <c r="J59" s="48" t="s">
        <v>187</v>
      </c>
      <c r="K59" s="48" t="s">
        <v>188</v>
      </c>
      <c r="L59" s="48" t="s">
        <v>189</v>
      </c>
    </row>
    <row r="60" spans="1:21" ht="18.75" x14ac:dyDescent="0.15">
      <c r="A60" s="90" t="s">
        <v>75</v>
      </c>
      <c r="B60" s="52" t="s">
        <v>76</v>
      </c>
      <c r="C60" s="52" t="s">
        <v>76</v>
      </c>
      <c r="D60" s="54" t="s">
        <v>171</v>
      </c>
      <c r="E60" s="37" t="s">
        <v>65</v>
      </c>
      <c r="F60" s="37" t="s">
        <v>65</v>
      </c>
      <c r="G60" s="37" t="s">
        <v>122</v>
      </c>
      <c r="H60" s="37" t="s">
        <v>122</v>
      </c>
      <c r="I60" s="37" t="s">
        <v>119</v>
      </c>
      <c r="J60" s="52" t="s">
        <v>78</v>
      </c>
      <c r="K60" s="52" t="s">
        <v>78</v>
      </c>
      <c r="L60" s="52" t="s">
        <v>78</v>
      </c>
    </row>
    <row r="61" spans="1:21" x14ac:dyDescent="0.15">
      <c r="A61" s="131" t="s">
        <v>79</v>
      </c>
      <c r="B61" s="55">
        <v>1</v>
      </c>
      <c r="C61" s="55">
        <v>1</v>
      </c>
      <c r="D61" s="56"/>
      <c r="E61" s="57"/>
      <c r="F61" s="57"/>
      <c r="G61" s="57"/>
      <c r="H61" s="100">
        <f>'PMS(input)'!$E$30</f>
        <v>0</v>
      </c>
      <c r="I61" s="57"/>
      <c r="J61" s="101">
        <f>IF(ISERROR(D61*I61*E61*G61/H61),0,(D61*I61*E61*G61/H61))</f>
        <v>0</v>
      </c>
      <c r="K61" s="110">
        <f>IF(ISERROR(D61*I61*F61),0,(D61*I61*F61))</f>
        <v>0</v>
      </c>
      <c r="L61" s="58">
        <f>J61-K61</f>
        <v>0</v>
      </c>
    </row>
    <row r="62" spans="1:21" x14ac:dyDescent="0.15">
      <c r="A62" s="131"/>
      <c r="B62" s="55">
        <v>2</v>
      </c>
      <c r="C62" s="55">
        <v>1</v>
      </c>
      <c r="D62" s="56"/>
      <c r="E62" s="57"/>
      <c r="F62" s="57"/>
      <c r="G62" s="57"/>
      <c r="H62" s="100">
        <f>'PMS(input)'!$E$30</f>
        <v>0</v>
      </c>
      <c r="I62" s="57"/>
      <c r="J62" s="101">
        <f t="shared" ref="J62:J80" si="3">IF(ISERROR(D62*I62*E62*G62/H62),0,(D62*I62*E62*G62/H62))</f>
        <v>0</v>
      </c>
      <c r="K62" s="110">
        <f t="shared" ref="K62:K80" si="4">IF(ISERROR(D62*I62*F62),0,(D62*I62*F62))</f>
        <v>0</v>
      </c>
      <c r="L62" s="58">
        <f t="shared" ref="L62:L80" si="5">J62-K62</f>
        <v>0</v>
      </c>
    </row>
    <row r="63" spans="1:21" x14ac:dyDescent="0.15">
      <c r="A63" s="131"/>
      <c r="B63" s="55">
        <v>3</v>
      </c>
      <c r="C63" s="55">
        <v>1</v>
      </c>
      <c r="D63" s="56"/>
      <c r="E63" s="57"/>
      <c r="F63" s="57"/>
      <c r="G63" s="57"/>
      <c r="H63" s="100">
        <f>'PMS(input)'!$E$30</f>
        <v>0</v>
      </c>
      <c r="I63" s="57"/>
      <c r="J63" s="101">
        <f t="shared" si="3"/>
        <v>0</v>
      </c>
      <c r="K63" s="110">
        <f t="shared" si="4"/>
        <v>0</v>
      </c>
      <c r="L63" s="58">
        <f t="shared" si="5"/>
        <v>0</v>
      </c>
    </row>
    <row r="64" spans="1:21" x14ac:dyDescent="0.15">
      <c r="A64" s="131"/>
      <c r="B64" s="55">
        <v>4</v>
      </c>
      <c r="C64" s="55">
        <v>1</v>
      </c>
      <c r="D64" s="56"/>
      <c r="E64" s="57"/>
      <c r="F64" s="57"/>
      <c r="G64" s="57"/>
      <c r="H64" s="100">
        <f>'PMS(input)'!$E$30</f>
        <v>0</v>
      </c>
      <c r="I64" s="57"/>
      <c r="J64" s="101">
        <f t="shared" si="3"/>
        <v>0</v>
      </c>
      <c r="K64" s="110">
        <f t="shared" si="4"/>
        <v>0</v>
      </c>
      <c r="L64" s="58">
        <f t="shared" si="5"/>
        <v>0</v>
      </c>
    </row>
    <row r="65" spans="1:12" x14ac:dyDescent="0.15">
      <c r="A65" s="131"/>
      <c r="B65" s="55">
        <v>5</v>
      </c>
      <c r="C65" s="55">
        <v>1</v>
      </c>
      <c r="D65" s="56"/>
      <c r="E65" s="57"/>
      <c r="F65" s="57"/>
      <c r="G65" s="57"/>
      <c r="H65" s="100">
        <f>'PMS(input)'!$E$30</f>
        <v>0</v>
      </c>
      <c r="I65" s="57"/>
      <c r="J65" s="101">
        <f t="shared" si="3"/>
        <v>0</v>
      </c>
      <c r="K65" s="110">
        <f t="shared" si="4"/>
        <v>0</v>
      </c>
      <c r="L65" s="58">
        <f t="shared" si="5"/>
        <v>0</v>
      </c>
    </row>
    <row r="66" spans="1:12" x14ac:dyDescent="0.15">
      <c r="A66" s="131"/>
      <c r="B66" s="55">
        <v>6</v>
      </c>
      <c r="C66" s="55">
        <v>1</v>
      </c>
      <c r="D66" s="56"/>
      <c r="E66" s="57"/>
      <c r="F66" s="57"/>
      <c r="G66" s="57"/>
      <c r="H66" s="100">
        <f>'PMS(input)'!$E$30</f>
        <v>0</v>
      </c>
      <c r="I66" s="57"/>
      <c r="J66" s="101">
        <f t="shared" si="3"/>
        <v>0</v>
      </c>
      <c r="K66" s="110">
        <f t="shared" si="4"/>
        <v>0</v>
      </c>
      <c r="L66" s="58">
        <f t="shared" si="5"/>
        <v>0</v>
      </c>
    </row>
    <row r="67" spans="1:12" x14ac:dyDescent="0.15">
      <c r="A67" s="131"/>
      <c r="B67" s="55">
        <v>7</v>
      </c>
      <c r="C67" s="55">
        <v>1</v>
      </c>
      <c r="D67" s="56"/>
      <c r="E67" s="57"/>
      <c r="F67" s="57"/>
      <c r="G67" s="57"/>
      <c r="H67" s="100">
        <f>'PMS(input)'!$E$30</f>
        <v>0</v>
      </c>
      <c r="I67" s="57"/>
      <c r="J67" s="101">
        <f t="shared" si="3"/>
        <v>0</v>
      </c>
      <c r="K67" s="110">
        <f t="shared" si="4"/>
        <v>0</v>
      </c>
      <c r="L67" s="58">
        <f t="shared" si="5"/>
        <v>0</v>
      </c>
    </row>
    <row r="68" spans="1:12" x14ac:dyDescent="0.15">
      <c r="A68" s="131"/>
      <c r="B68" s="55">
        <v>8</v>
      </c>
      <c r="C68" s="55">
        <v>1</v>
      </c>
      <c r="D68" s="56"/>
      <c r="E68" s="57"/>
      <c r="F68" s="57"/>
      <c r="G68" s="57"/>
      <c r="H68" s="100">
        <f>'PMS(input)'!$E$30</f>
        <v>0</v>
      </c>
      <c r="I68" s="57"/>
      <c r="J68" s="101">
        <f t="shared" si="3"/>
        <v>0</v>
      </c>
      <c r="K68" s="110">
        <f t="shared" si="4"/>
        <v>0</v>
      </c>
      <c r="L68" s="58">
        <f t="shared" si="5"/>
        <v>0</v>
      </c>
    </row>
    <row r="69" spans="1:12" x14ac:dyDescent="0.15">
      <c r="A69" s="131"/>
      <c r="B69" s="55">
        <v>9</v>
      </c>
      <c r="C69" s="55">
        <v>1</v>
      </c>
      <c r="D69" s="56"/>
      <c r="E69" s="57"/>
      <c r="F69" s="57"/>
      <c r="G69" s="57"/>
      <c r="H69" s="100">
        <f>'PMS(input)'!$E$30</f>
        <v>0</v>
      </c>
      <c r="I69" s="57"/>
      <c r="J69" s="101">
        <f t="shared" si="3"/>
        <v>0</v>
      </c>
      <c r="K69" s="110">
        <f t="shared" si="4"/>
        <v>0</v>
      </c>
      <c r="L69" s="58">
        <f t="shared" si="5"/>
        <v>0</v>
      </c>
    </row>
    <row r="70" spans="1:12" x14ac:dyDescent="0.15">
      <c r="A70" s="131"/>
      <c r="B70" s="55">
        <v>10</v>
      </c>
      <c r="C70" s="55">
        <v>1</v>
      </c>
      <c r="D70" s="56"/>
      <c r="E70" s="57"/>
      <c r="F70" s="57"/>
      <c r="G70" s="57"/>
      <c r="H70" s="100">
        <f>'PMS(input)'!$E$30</f>
        <v>0</v>
      </c>
      <c r="I70" s="57"/>
      <c r="J70" s="101">
        <f t="shared" si="3"/>
        <v>0</v>
      </c>
      <c r="K70" s="110">
        <f t="shared" si="4"/>
        <v>0</v>
      </c>
      <c r="L70" s="58">
        <f t="shared" si="5"/>
        <v>0</v>
      </c>
    </row>
    <row r="71" spans="1:12" x14ac:dyDescent="0.15">
      <c r="A71" s="131"/>
      <c r="B71" s="55">
        <v>11</v>
      </c>
      <c r="C71" s="55">
        <v>1</v>
      </c>
      <c r="D71" s="56"/>
      <c r="E71" s="57"/>
      <c r="F71" s="57"/>
      <c r="G71" s="57"/>
      <c r="H71" s="100">
        <f>'PMS(input)'!$E$30</f>
        <v>0</v>
      </c>
      <c r="I71" s="57"/>
      <c r="J71" s="101">
        <f t="shared" si="3"/>
        <v>0</v>
      </c>
      <c r="K71" s="110">
        <f t="shared" si="4"/>
        <v>0</v>
      </c>
      <c r="L71" s="58">
        <f t="shared" si="5"/>
        <v>0</v>
      </c>
    </row>
    <row r="72" spans="1:12" x14ac:dyDescent="0.15">
      <c r="A72" s="131"/>
      <c r="B72" s="55">
        <v>12</v>
      </c>
      <c r="C72" s="55">
        <v>1</v>
      </c>
      <c r="D72" s="56"/>
      <c r="E72" s="57"/>
      <c r="F72" s="57"/>
      <c r="G72" s="57"/>
      <c r="H72" s="100">
        <f>'PMS(input)'!$E$30</f>
        <v>0</v>
      </c>
      <c r="I72" s="57"/>
      <c r="J72" s="101">
        <f t="shared" si="3"/>
        <v>0</v>
      </c>
      <c r="K72" s="110">
        <f t="shared" si="4"/>
        <v>0</v>
      </c>
      <c r="L72" s="58">
        <f t="shared" si="5"/>
        <v>0</v>
      </c>
    </row>
    <row r="73" spans="1:12" x14ac:dyDescent="0.15">
      <c r="A73" s="131"/>
      <c r="B73" s="55">
        <v>13</v>
      </c>
      <c r="C73" s="55">
        <v>1</v>
      </c>
      <c r="D73" s="56"/>
      <c r="E73" s="57"/>
      <c r="F73" s="57"/>
      <c r="G73" s="57"/>
      <c r="H73" s="100">
        <f>'PMS(input)'!$E$30</f>
        <v>0</v>
      </c>
      <c r="I73" s="57"/>
      <c r="J73" s="101">
        <f t="shared" si="3"/>
        <v>0</v>
      </c>
      <c r="K73" s="110">
        <f t="shared" si="4"/>
        <v>0</v>
      </c>
      <c r="L73" s="58">
        <f t="shared" si="5"/>
        <v>0</v>
      </c>
    </row>
    <row r="74" spans="1:12" x14ac:dyDescent="0.15">
      <c r="A74" s="131"/>
      <c r="B74" s="55">
        <v>14</v>
      </c>
      <c r="C74" s="55">
        <v>1</v>
      </c>
      <c r="D74" s="56"/>
      <c r="E74" s="57"/>
      <c r="F74" s="57"/>
      <c r="G74" s="57"/>
      <c r="H74" s="100">
        <f>'PMS(input)'!$E$30</f>
        <v>0</v>
      </c>
      <c r="I74" s="57"/>
      <c r="J74" s="101">
        <f t="shared" si="3"/>
        <v>0</v>
      </c>
      <c r="K74" s="110">
        <f t="shared" si="4"/>
        <v>0</v>
      </c>
      <c r="L74" s="58">
        <f t="shared" si="5"/>
        <v>0</v>
      </c>
    </row>
    <row r="75" spans="1:12" x14ac:dyDescent="0.15">
      <c r="A75" s="131"/>
      <c r="B75" s="55">
        <v>15</v>
      </c>
      <c r="C75" s="55">
        <v>1</v>
      </c>
      <c r="D75" s="56"/>
      <c r="E75" s="57"/>
      <c r="F75" s="57"/>
      <c r="G75" s="57"/>
      <c r="H75" s="100">
        <f>'PMS(input)'!$E$30</f>
        <v>0</v>
      </c>
      <c r="I75" s="57"/>
      <c r="J75" s="101">
        <f t="shared" si="3"/>
        <v>0</v>
      </c>
      <c r="K75" s="110">
        <f t="shared" si="4"/>
        <v>0</v>
      </c>
      <c r="L75" s="58">
        <f t="shared" si="5"/>
        <v>0</v>
      </c>
    </row>
    <row r="76" spans="1:12" x14ac:dyDescent="0.15">
      <c r="A76" s="131"/>
      <c r="B76" s="55">
        <v>16</v>
      </c>
      <c r="C76" s="55">
        <v>1</v>
      </c>
      <c r="D76" s="56"/>
      <c r="E76" s="57"/>
      <c r="F76" s="57"/>
      <c r="G76" s="57"/>
      <c r="H76" s="100">
        <f>'PMS(input)'!$E$30</f>
        <v>0</v>
      </c>
      <c r="I76" s="57"/>
      <c r="J76" s="101">
        <f t="shared" si="3"/>
        <v>0</v>
      </c>
      <c r="K76" s="110">
        <f t="shared" si="4"/>
        <v>0</v>
      </c>
      <c r="L76" s="58">
        <f t="shared" si="5"/>
        <v>0</v>
      </c>
    </row>
    <row r="77" spans="1:12" x14ac:dyDescent="0.15">
      <c r="A77" s="131"/>
      <c r="B77" s="55">
        <v>17</v>
      </c>
      <c r="C77" s="55">
        <v>1</v>
      </c>
      <c r="D77" s="56"/>
      <c r="E77" s="57"/>
      <c r="F77" s="57"/>
      <c r="G77" s="57"/>
      <c r="H77" s="100">
        <f>'PMS(input)'!$E$30</f>
        <v>0</v>
      </c>
      <c r="I77" s="57"/>
      <c r="J77" s="101">
        <f t="shared" si="3"/>
        <v>0</v>
      </c>
      <c r="K77" s="110">
        <f t="shared" si="4"/>
        <v>0</v>
      </c>
      <c r="L77" s="58">
        <f t="shared" si="5"/>
        <v>0</v>
      </c>
    </row>
    <row r="78" spans="1:12" x14ac:dyDescent="0.15">
      <c r="A78" s="131"/>
      <c r="B78" s="55">
        <v>18</v>
      </c>
      <c r="C78" s="55">
        <v>1</v>
      </c>
      <c r="D78" s="56"/>
      <c r="E78" s="57"/>
      <c r="F78" s="57"/>
      <c r="G78" s="57"/>
      <c r="H78" s="100">
        <f>'PMS(input)'!$E$30</f>
        <v>0</v>
      </c>
      <c r="I78" s="57"/>
      <c r="J78" s="101">
        <f t="shared" si="3"/>
        <v>0</v>
      </c>
      <c r="K78" s="110">
        <f t="shared" si="4"/>
        <v>0</v>
      </c>
      <c r="L78" s="58">
        <f t="shared" si="5"/>
        <v>0</v>
      </c>
    </row>
    <row r="79" spans="1:12" x14ac:dyDescent="0.15">
      <c r="A79" s="131"/>
      <c r="B79" s="55">
        <v>19</v>
      </c>
      <c r="C79" s="55">
        <v>1</v>
      </c>
      <c r="D79" s="56"/>
      <c r="E79" s="57"/>
      <c r="F79" s="57"/>
      <c r="G79" s="57"/>
      <c r="H79" s="100">
        <f>'PMS(input)'!$E$30</f>
        <v>0</v>
      </c>
      <c r="I79" s="57"/>
      <c r="J79" s="101">
        <f t="shared" si="3"/>
        <v>0</v>
      </c>
      <c r="K79" s="110">
        <f t="shared" si="4"/>
        <v>0</v>
      </c>
      <c r="L79" s="58">
        <f t="shared" si="5"/>
        <v>0</v>
      </c>
    </row>
    <row r="80" spans="1:12" x14ac:dyDescent="0.15">
      <c r="A80" s="131"/>
      <c r="B80" s="55">
        <v>20</v>
      </c>
      <c r="C80" s="55">
        <v>1</v>
      </c>
      <c r="D80" s="56"/>
      <c r="E80" s="57"/>
      <c r="F80" s="57"/>
      <c r="G80" s="57"/>
      <c r="H80" s="100">
        <f>'PMS(input)'!$E$30</f>
        <v>0</v>
      </c>
      <c r="I80" s="57"/>
      <c r="J80" s="101">
        <f t="shared" si="3"/>
        <v>0</v>
      </c>
      <c r="K80" s="110">
        <f t="shared" si="4"/>
        <v>0</v>
      </c>
      <c r="L80" s="58">
        <f t="shared" si="5"/>
        <v>0</v>
      </c>
    </row>
    <row r="81" spans="1:12" ht="15" x14ac:dyDescent="0.15">
      <c r="A81" s="131"/>
      <c r="B81" s="59" t="s">
        <v>80</v>
      </c>
      <c r="C81" s="59" t="s">
        <v>122</v>
      </c>
      <c r="D81" s="60" t="s">
        <v>76</v>
      </c>
      <c r="E81" s="60" t="s">
        <v>76</v>
      </c>
      <c r="F81" s="60" t="s">
        <v>76</v>
      </c>
      <c r="G81" s="60" t="s">
        <v>76</v>
      </c>
      <c r="H81" s="60"/>
      <c r="I81" s="60" t="s">
        <v>76</v>
      </c>
      <c r="J81" s="61">
        <f>SUMIF(J61:J80,"&gt;0",J61:J80)</f>
        <v>0</v>
      </c>
      <c r="K81" s="61">
        <f>SUMIF(K61:K80,"&gt;0",K61:K80)</f>
        <v>0</v>
      </c>
      <c r="L81" s="61">
        <f>SUMIF(L61:L80,"&gt;0",L61:L80)</f>
        <v>0</v>
      </c>
    </row>
    <row r="82" spans="1:12" x14ac:dyDescent="0.15">
      <c r="B82" s="102"/>
      <c r="C82" s="102"/>
      <c r="D82" s="102"/>
      <c r="E82" s="102"/>
      <c r="F82" s="102"/>
      <c r="G82" s="102"/>
      <c r="H82" s="102"/>
      <c r="I82" s="102"/>
      <c r="J82" s="102"/>
      <c r="K82" s="102"/>
      <c r="L82" s="102"/>
    </row>
    <row r="83" spans="1:12" x14ac:dyDescent="0.15">
      <c r="B83" s="102"/>
      <c r="C83" s="102"/>
      <c r="D83" s="102"/>
      <c r="E83" s="102"/>
      <c r="F83" s="102"/>
      <c r="G83" s="102"/>
      <c r="H83" s="102"/>
      <c r="I83" s="102"/>
      <c r="J83" s="102"/>
      <c r="K83" s="102"/>
      <c r="L83" s="102"/>
    </row>
    <row r="84" spans="1:12" x14ac:dyDescent="0.15">
      <c r="B84" s="102"/>
      <c r="C84" s="102"/>
      <c r="D84" s="102"/>
      <c r="E84" s="102"/>
      <c r="F84" s="102"/>
      <c r="G84" s="102"/>
      <c r="H84" s="102"/>
      <c r="I84" s="102"/>
      <c r="J84" s="102"/>
      <c r="K84" s="102"/>
      <c r="L84" s="102"/>
    </row>
    <row r="85" spans="1:12" x14ac:dyDescent="0.15">
      <c r="B85" s="102"/>
      <c r="C85" s="102"/>
      <c r="D85" s="102"/>
      <c r="E85" s="102"/>
      <c r="F85" s="102"/>
      <c r="G85" s="102"/>
      <c r="H85" s="102"/>
      <c r="I85" s="102"/>
      <c r="J85" s="102"/>
      <c r="K85" s="102"/>
      <c r="L85" s="102"/>
    </row>
    <row r="86" spans="1:12" x14ac:dyDescent="0.15">
      <c r="B86" s="102"/>
      <c r="C86" s="102"/>
      <c r="D86" s="102"/>
      <c r="E86" s="102"/>
      <c r="F86" s="102"/>
      <c r="G86" s="102"/>
      <c r="H86" s="102"/>
      <c r="I86" s="102"/>
      <c r="J86" s="102"/>
      <c r="K86" s="102"/>
      <c r="L86" s="102"/>
    </row>
    <row r="87" spans="1:12" x14ac:dyDescent="0.15">
      <c r="B87" s="102"/>
      <c r="C87" s="102"/>
      <c r="D87" s="102"/>
      <c r="E87" s="102"/>
      <c r="F87" s="102"/>
      <c r="G87" s="102"/>
      <c r="H87" s="102"/>
      <c r="I87" s="102"/>
      <c r="J87" s="102"/>
      <c r="K87" s="102"/>
      <c r="L87" s="102"/>
    </row>
    <row r="88" spans="1:12" x14ac:dyDescent="0.15">
      <c r="B88" s="102"/>
      <c r="C88" s="102"/>
      <c r="D88" s="102"/>
      <c r="E88" s="102"/>
      <c r="F88" s="102"/>
      <c r="G88" s="102"/>
      <c r="H88" s="102"/>
      <c r="I88" s="102"/>
      <c r="J88" s="102"/>
      <c r="K88" s="102"/>
      <c r="L88" s="102"/>
    </row>
    <row r="89" spans="1:12" x14ac:dyDescent="0.15">
      <c r="B89" s="102"/>
      <c r="C89" s="102"/>
      <c r="D89" s="102"/>
      <c r="E89" s="102"/>
      <c r="F89" s="102"/>
      <c r="G89" s="102"/>
      <c r="H89" s="102"/>
      <c r="I89" s="102"/>
      <c r="J89" s="102"/>
      <c r="K89" s="102"/>
      <c r="L89" s="102"/>
    </row>
    <row r="90" spans="1:12" x14ac:dyDescent="0.15">
      <c r="B90" s="102"/>
      <c r="C90" s="102"/>
      <c r="D90" s="102"/>
      <c r="E90" s="102"/>
      <c r="F90" s="102"/>
      <c r="G90" s="102"/>
      <c r="H90" s="102"/>
      <c r="I90" s="102"/>
      <c r="J90" s="102"/>
      <c r="K90" s="102"/>
      <c r="L90" s="102"/>
    </row>
  </sheetData>
  <sheetProtection formatCells="0" formatRows="0"/>
  <mergeCells count="10">
    <mergeCell ref="M30:N30"/>
    <mergeCell ref="A7:A27"/>
    <mergeCell ref="A61:A81"/>
    <mergeCell ref="C3:D3"/>
    <mergeCell ref="E3:H3"/>
    <mergeCell ref="C30:E30"/>
    <mergeCell ref="F30:L30"/>
    <mergeCell ref="E57:I57"/>
    <mergeCell ref="A34:A54"/>
    <mergeCell ref="J57:L57"/>
  </mergeCells>
  <phoneticPr fontId="27"/>
  <pageMargins left="0.70866141732283472" right="0.70866141732283472" top="0.74803149606299213" bottom="0.74803149606299213" header="0.31496062992125984" footer="0.31496062992125984"/>
  <pageSetup paperSize="9" scale="3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I28"/>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55.375" style="1" customWidth="1"/>
    <col min="6" max="7" width="12.625" style="1" customWidth="1"/>
    <col min="8" max="8" width="14.625" style="1" customWidth="1"/>
    <col min="9" max="9" width="26" style="8" bestFit="1" customWidth="1"/>
    <col min="10" max="16384" width="9" style="1"/>
  </cols>
  <sheetData>
    <row r="1" spans="1:9" x14ac:dyDescent="0.15">
      <c r="I1" s="14" t="str">
        <f>'PMS(input)'!K1</f>
        <v>JCM_MM_F_PMS_ver01.0</v>
      </c>
    </row>
    <row r="2" spans="1:9" ht="27.75" customHeight="1" x14ac:dyDescent="0.15">
      <c r="A2" s="136" t="s">
        <v>183</v>
      </c>
      <c r="B2" s="136"/>
      <c r="C2" s="136"/>
      <c r="D2" s="136"/>
      <c r="E2" s="136"/>
      <c r="F2" s="136"/>
      <c r="G2" s="136"/>
      <c r="H2" s="136"/>
      <c r="I2" s="136"/>
    </row>
    <row r="3" spans="1:9" ht="18" customHeight="1" x14ac:dyDescent="0.15">
      <c r="A3" s="137" t="s">
        <v>82</v>
      </c>
      <c r="B3" s="137"/>
      <c r="C3" s="137"/>
      <c r="D3" s="137"/>
      <c r="E3" s="137"/>
      <c r="F3" s="137"/>
      <c r="G3" s="137"/>
      <c r="H3" s="137"/>
      <c r="I3" s="137"/>
    </row>
    <row r="4" spans="1:9" ht="11.25" customHeight="1" x14ac:dyDescent="0.15"/>
    <row r="5" spans="1:9" ht="18.75" customHeight="1" thickBot="1" x14ac:dyDescent="0.2">
      <c r="A5" s="62" t="s">
        <v>83</v>
      </c>
      <c r="B5" s="63"/>
      <c r="C5" s="63"/>
      <c r="D5" s="63"/>
      <c r="E5" s="64"/>
      <c r="F5" s="65" t="s">
        <v>84</v>
      </c>
      <c r="G5" s="66" t="s">
        <v>85</v>
      </c>
      <c r="H5" s="65" t="s">
        <v>86</v>
      </c>
      <c r="I5" s="67" t="s">
        <v>0</v>
      </c>
    </row>
    <row r="6" spans="1:9" ht="18.75" customHeight="1" thickBot="1" x14ac:dyDescent="0.2">
      <c r="A6" s="68"/>
      <c r="B6" s="69" t="s">
        <v>87</v>
      </c>
      <c r="C6" s="69"/>
      <c r="D6" s="69"/>
      <c r="E6" s="69"/>
      <c r="F6" s="70" t="s">
        <v>88</v>
      </c>
      <c r="G6" s="91">
        <f>G8-G12</f>
        <v>0</v>
      </c>
      <c r="H6" s="72" t="s">
        <v>89</v>
      </c>
      <c r="I6" s="73" t="s">
        <v>142</v>
      </c>
    </row>
    <row r="7" spans="1:9" ht="18.75" customHeight="1" thickBot="1" x14ac:dyDescent="0.2">
      <c r="A7" s="62" t="s">
        <v>90</v>
      </c>
      <c r="B7" s="64"/>
      <c r="C7" s="63"/>
      <c r="D7" s="65"/>
      <c r="E7" s="65"/>
      <c r="F7" s="65"/>
      <c r="G7" s="74"/>
      <c r="H7" s="64"/>
      <c r="I7" s="65"/>
    </row>
    <row r="8" spans="1:9" ht="18.75" customHeight="1" thickBot="1" x14ac:dyDescent="0.2">
      <c r="A8" s="75"/>
      <c r="B8" s="76" t="s">
        <v>91</v>
      </c>
      <c r="C8" s="69"/>
      <c r="D8" s="69"/>
      <c r="E8" s="69"/>
      <c r="F8" s="70" t="s">
        <v>88</v>
      </c>
      <c r="G8" s="71">
        <f>G9+G10</f>
        <v>0</v>
      </c>
      <c r="H8" s="72" t="s">
        <v>92</v>
      </c>
      <c r="I8" s="97" t="s">
        <v>136</v>
      </c>
    </row>
    <row r="9" spans="1:9" ht="18.75" customHeight="1" x14ac:dyDescent="0.15">
      <c r="A9" s="75"/>
      <c r="B9" s="96"/>
      <c r="C9" s="79" t="s">
        <v>132</v>
      </c>
      <c r="D9" s="79"/>
      <c r="E9" s="79"/>
      <c r="F9" s="77" t="s">
        <v>93</v>
      </c>
      <c r="G9" s="80">
        <f>'PMS(input_separate)'!$I$27</f>
        <v>0</v>
      </c>
      <c r="H9" s="77" t="s">
        <v>89</v>
      </c>
      <c r="I9" s="98" t="s">
        <v>134</v>
      </c>
    </row>
    <row r="10" spans="1:9" ht="18.75" customHeight="1" x14ac:dyDescent="0.15">
      <c r="A10" s="68"/>
      <c r="B10" s="78"/>
      <c r="C10" s="79" t="s">
        <v>133</v>
      </c>
      <c r="D10" s="79"/>
      <c r="E10" s="79"/>
      <c r="F10" s="77" t="s">
        <v>93</v>
      </c>
      <c r="G10" s="80">
        <f>'PMS(input_separate)'!$J$81</f>
        <v>0</v>
      </c>
      <c r="H10" s="77" t="s">
        <v>92</v>
      </c>
      <c r="I10" s="98" t="s">
        <v>135</v>
      </c>
    </row>
    <row r="11" spans="1:9" ht="18.75" customHeight="1" thickBot="1" x14ac:dyDescent="0.2">
      <c r="A11" s="62" t="s">
        <v>94</v>
      </c>
      <c r="B11" s="63"/>
      <c r="C11" s="63"/>
      <c r="D11" s="63"/>
      <c r="E11" s="64"/>
      <c r="F11" s="65"/>
      <c r="G11" s="62"/>
      <c r="H11" s="64"/>
      <c r="I11" s="65"/>
    </row>
    <row r="12" spans="1:9" ht="18.75" customHeight="1" thickBot="1" x14ac:dyDescent="0.2">
      <c r="A12" s="75"/>
      <c r="B12" s="81" t="s">
        <v>95</v>
      </c>
      <c r="C12" s="82"/>
      <c r="D12" s="82"/>
      <c r="E12" s="82"/>
      <c r="F12" s="83" t="s">
        <v>96</v>
      </c>
      <c r="G12" s="71">
        <f>G13+G14</f>
        <v>0</v>
      </c>
      <c r="H12" s="84" t="s">
        <v>97</v>
      </c>
      <c r="I12" s="85" t="s">
        <v>141</v>
      </c>
    </row>
    <row r="13" spans="1:9" ht="18.75" customHeight="1" x14ac:dyDescent="0.15">
      <c r="A13" s="75"/>
      <c r="B13" s="99"/>
      <c r="C13" s="79" t="s">
        <v>137</v>
      </c>
      <c r="D13" s="79"/>
      <c r="E13" s="79"/>
      <c r="F13" s="85" t="s">
        <v>93</v>
      </c>
      <c r="G13" s="80">
        <f>'PMS(input_separate)'!$M$54</f>
        <v>0</v>
      </c>
      <c r="H13" s="85" t="s">
        <v>97</v>
      </c>
      <c r="I13" s="98" t="s">
        <v>139</v>
      </c>
    </row>
    <row r="14" spans="1:9" ht="18.75" customHeight="1" x14ac:dyDescent="0.15">
      <c r="A14" s="68"/>
      <c r="B14" s="78"/>
      <c r="C14" s="79" t="s">
        <v>138</v>
      </c>
      <c r="D14" s="79"/>
      <c r="E14" s="79"/>
      <c r="F14" s="85" t="s">
        <v>93</v>
      </c>
      <c r="G14" s="80">
        <f>'PMS(input_separate)'!$K$81</f>
        <v>0</v>
      </c>
      <c r="H14" s="85" t="s">
        <v>97</v>
      </c>
      <c r="I14" s="98" t="s">
        <v>140</v>
      </c>
    </row>
    <row r="15" spans="1:9" x14ac:dyDescent="0.15">
      <c r="A15" s="2"/>
      <c r="B15" s="2"/>
      <c r="C15" s="2"/>
      <c r="D15" s="2"/>
      <c r="E15" s="2"/>
      <c r="F15" s="10"/>
      <c r="G15" s="9"/>
      <c r="H15" s="9"/>
      <c r="I15" s="3"/>
    </row>
    <row r="16" spans="1:9" ht="21.75" customHeight="1" x14ac:dyDescent="0.15">
      <c r="E16" s="2" t="s">
        <v>143</v>
      </c>
      <c r="F16" s="6"/>
    </row>
    <row r="17" spans="5:8" ht="21" customHeight="1" x14ac:dyDescent="0.15">
      <c r="E17" s="86" t="s">
        <v>144</v>
      </c>
      <c r="F17" s="22">
        <v>46.5</v>
      </c>
      <c r="G17" s="22" t="s">
        <v>145</v>
      </c>
      <c r="H17" s="3"/>
    </row>
    <row r="18" spans="5:8" ht="21" customHeight="1" x14ac:dyDescent="0.15">
      <c r="E18" s="86" t="s">
        <v>146</v>
      </c>
      <c r="F18" s="87">
        <v>44.8</v>
      </c>
      <c r="G18" s="87" t="s">
        <v>145</v>
      </c>
      <c r="H18" s="3"/>
    </row>
    <row r="19" spans="5:8" ht="21" customHeight="1" x14ac:dyDescent="0.15">
      <c r="E19" s="86" t="s">
        <v>147</v>
      </c>
      <c r="F19" s="87">
        <v>41.4</v>
      </c>
      <c r="G19" s="87" t="s">
        <v>145</v>
      </c>
      <c r="H19" s="3"/>
    </row>
    <row r="20" spans="5:8" x14ac:dyDescent="0.15">
      <c r="E20" s="4"/>
      <c r="F20" s="114"/>
      <c r="G20" s="2"/>
      <c r="H20" s="2"/>
    </row>
    <row r="21" spans="5:8" ht="21" customHeight="1" x14ac:dyDescent="0.15">
      <c r="E21" s="86" t="s">
        <v>148</v>
      </c>
      <c r="F21" s="22">
        <v>5.4300000000000001E-2</v>
      </c>
      <c r="G21" s="22" t="s">
        <v>149</v>
      </c>
    </row>
    <row r="22" spans="5:8" ht="21" customHeight="1" x14ac:dyDescent="0.15">
      <c r="E22" s="86" t="s">
        <v>150</v>
      </c>
      <c r="F22" s="87">
        <v>6.1600000000000002E-2</v>
      </c>
      <c r="G22" s="87" t="s">
        <v>149</v>
      </c>
    </row>
    <row r="23" spans="5:8" ht="21" customHeight="1" x14ac:dyDescent="0.15">
      <c r="E23" s="86" t="s">
        <v>151</v>
      </c>
      <c r="F23" s="87">
        <v>7.2599999999999998E-2</v>
      </c>
      <c r="G23" s="87" t="s">
        <v>149</v>
      </c>
    </row>
    <row r="24" spans="5:8" ht="21" customHeight="1" x14ac:dyDescent="0.15">
      <c r="E24" s="86" t="s">
        <v>152</v>
      </c>
      <c r="F24" s="22">
        <v>7.0800000000000002E-2</v>
      </c>
      <c r="G24" s="22" t="s">
        <v>149</v>
      </c>
    </row>
    <row r="25" spans="5:8" ht="21" customHeight="1" x14ac:dyDescent="0.15">
      <c r="E25" s="86" t="s">
        <v>153</v>
      </c>
      <c r="F25" s="87">
        <v>7.5499999999999998E-2</v>
      </c>
      <c r="G25" s="87" t="s">
        <v>149</v>
      </c>
    </row>
    <row r="26" spans="5:8" ht="21" customHeight="1" x14ac:dyDescent="0.15">
      <c r="E26" s="86" t="s">
        <v>154</v>
      </c>
      <c r="F26" s="87">
        <v>9.0899999999999995E-2</v>
      </c>
      <c r="G26" s="87" t="s">
        <v>149</v>
      </c>
    </row>
    <row r="28" spans="5:8" ht="21" customHeight="1" x14ac:dyDescent="0.15">
      <c r="E28" s="86" t="s">
        <v>155</v>
      </c>
      <c r="F28" s="115">
        <v>0.89</v>
      </c>
      <c r="G28" s="87" t="s">
        <v>156</v>
      </c>
    </row>
  </sheetData>
  <mergeCells count="2">
    <mergeCell ref="A2:I2"/>
    <mergeCell ref="A3:I3"/>
  </mergeCells>
  <phoneticPr fontId="27"/>
  <pageMargins left="0.70866141732283472" right="0.70866141732283472" top="0.74803149606299213" bottom="0.74803149606299213" header="0.31496062992125984" footer="0.31496062992125984"/>
  <pageSetup paperSize="9" scale="65"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PMS(input)</vt:lpstr>
      <vt:lpstr>PMS(input_separate)</vt:lpstr>
      <vt:lpstr>PMS(calc_process)</vt:lpstr>
      <vt:lpstr>COP</vt:lpstr>
      <vt:lpstr>'PMS(calc_process)'!Print_Area</vt:lpstr>
      <vt:lpstr>'PMS(input)'!Print_Area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2013-08-01T01:38:02Z</cp:lastPrinted>
  <dcterms:created xsi:type="dcterms:W3CDTF">2012-01-13T02:28:29Z</dcterms:created>
  <dcterms:modified xsi:type="dcterms:W3CDTF">2020-10-01T10:30:31Z</dcterms:modified>
</cp:coreProperties>
</file>