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7\P170289501_平成30年度二国間クレジット制度の制度改善検討・提案・実施事業委託業務\02_MRV方法論\01_方法論開発作業\05_フジタ\方法論\190820_事務局提出版\"/>
    </mc:Choice>
  </mc:AlternateContent>
  <xr:revisionPtr revIDLastSave="0" documentId="13_ncr:1_{3502962A-BF0E-4353-9B9B-D138E93415C6}" xr6:coauthVersionLast="41" xr6:coauthVersionMax="41" xr10:uidLastSave="{00000000-0000-0000-0000-000000000000}"/>
  <bookViews>
    <workbookView xWindow="28680" yWindow="-120" windowWidth="29040" windowHeight="15990" tabRatio="587" xr2:uid="{00000000-000D-0000-FFFF-FFFF00000000}"/>
  </bookViews>
  <sheets>
    <sheet name="PMS(input)" sheetId="30" r:id="rId1"/>
    <sheet name="PMS(calc_process)" sheetId="31" r:id="rId2"/>
  </sheets>
  <definedNames>
    <definedName name="EF">'PMS(calc_process)'!$G$25:$G$26</definedName>
    <definedName name="_xlnm.Print_Area" localSheetId="1">'PMS(calc_process)'!$A$1:$J$27</definedName>
    <definedName name="_xlnm.Print_Area" localSheetId="0">'PMS(input)'!$A$1:$K$26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31" l="1"/>
  <c r="H19" i="31"/>
  <c r="H18" i="31"/>
  <c r="H16" i="31"/>
  <c r="H9" i="31" s="1"/>
  <c r="H14" i="31" l="1"/>
  <c r="H15" i="31"/>
  <c r="H12" i="31"/>
  <c r="H13" i="31" l="1"/>
  <c r="H11" i="31" s="1"/>
  <c r="H17" i="31" l="1"/>
  <c r="J1" i="31"/>
  <c r="H10" i="31" l="1"/>
  <c r="H8" i="31" s="1"/>
  <c r="H6" i="31" s="1"/>
  <c r="B21" i="30" s="1"/>
</calcChain>
</file>

<file path=xl/sharedStrings.xml><?xml version="1.0" encoding="utf-8"?>
<sst xmlns="http://schemas.openxmlformats.org/spreadsheetml/2006/main" count="166" uniqueCount="121">
  <si>
    <t>Value</t>
    <phoneticPr fontId="2"/>
  </si>
  <si>
    <t>Units</t>
    <phoneticPr fontId="2"/>
  </si>
  <si>
    <t>1. Calculations for emission reductions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</si>
  <si>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</si>
  <si>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</si>
  <si>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</si>
  <si>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</si>
  <si>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</si>
  <si>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</si>
  <si>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</si>
  <si>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</si>
  <si>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</si>
  <si>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</si>
  <si>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</si>
  <si>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</si>
  <si>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</si>
  <si>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</si>
  <si>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</si>
  <si>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</si>
  <si>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</si>
  <si>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</si>
  <si>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</si>
  <si>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</si>
  <si>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</si>
  <si>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</si>
  <si>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</si>
  <si>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</si>
  <si>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</si>
  <si>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</si>
  <si>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</si>
  <si>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</si>
  <si>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</si>
  <si>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</si>
  <si>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</si>
  <si>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</si>
  <si>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</si>
  <si>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</si>
  <si>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</si>
  <si>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</si>
  <si>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</si>
  <si>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</si>
  <si>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</si>
  <si>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</si>
  <si>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</si>
  <si>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</si>
  <si>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</si>
  <si>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</si>
  <si>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JCM_MM_F_PMS_ver01.0</t>
    <phoneticPr fontId="2"/>
  </si>
  <si>
    <t>(1)</t>
    <phoneticPr fontId="2"/>
  </si>
  <si>
    <t>MWh/p</t>
  </si>
  <si>
    <t>MWh/p</t>
    <phoneticPr fontId="2"/>
  </si>
  <si>
    <t>Option C</t>
    <phoneticPr fontId="2"/>
  </si>
  <si>
    <t>day/p</t>
    <phoneticPr fontId="2"/>
  </si>
  <si>
    <t>N/A</t>
    <phoneticPr fontId="2"/>
  </si>
  <si>
    <t>Counted by project participants</t>
    <phoneticPr fontId="2"/>
  </si>
  <si>
    <r>
      <t>EG</t>
    </r>
    <r>
      <rPr>
        <vertAlign val="subscript"/>
        <sz val="14"/>
        <color theme="1"/>
        <rFont val="Arial"/>
        <family val="2"/>
      </rPr>
      <t>p</t>
    </r>
    <phoneticPr fontId="2"/>
  </si>
  <si>
    <r>
      <t>D</t>
    </r>
    <r>
      <rPr>
        <vertAlign val="subscript"/>
        <sz val="14"/>
        <color theme="1"/>
        <rFont val="Arial"/>
        <family val="2"/>
      </rPr>
      <t>p</t>
    </r>
    <phoneticPr fontId="2"/>
  </si>
  <si>
    <t>Project participants count the number of days for a certain monitoring period.</t>
    <phoneticPr fontId="2"/>
  </si>
  <si>
    <t>Once at the end of a certain monitoring period</t>
    <phoneticPr fontId="2"/>
  </si>
  <si>
    <r>
      <t>tCO</t>
    </r>
    <r>
      <rPr>
        <vertAlign val="subscript"/>
        <sz val="14"/>
        <color theme="1"/>
        <rFont val="Arial"/>
        <family val="2"/>
      </rPr>
      <t>2</t>
    </r>
    <r>
      <rPr>
        <sz val="14"/>
        <color theme="1"/>
        <rFont val="Arial"/>
        <family val="2"/>
      </rPr>
      <t>/MWh</t>
    </r>
    <phoneticPr fontId="2"/>
  </si>
  <si>
    <t>MW</t>
    <phoneticPr fontId="2"/>
  </si>
  <si>
    <t>2. Calculations for reference emissions</t>
    <phoneticPr fontId="2"/>
  </si>
  <si>
    <t>3. Calculations of the project emissions</t>
    <phoneticPr fontId="2"/>
  </si>
  <si>
    <r>
      <t>EG</t>
    </r>
    <r>
      <rPr>
        <vertAlign val="subscript"/>
        <sz val="14"/>
        <color theme="1"/>
        <rFont val="Arial"/>
        <family val="2"/>
      </rPr>
      <t>p</t>
    </r>
    <phoneticPr fontId="2"/>
  </si>
  <si>
    <r>
      <t>D</t>
    </r>
    <r>
      <rPr>
        <vertAlign val="subscript"/>
        <sz val="14"/>
        <color theme="1"/>
        <rFont val="Arial"/>
        <family val="2"/>
      </rPr>
      <t>p</t>
    </r>
    <phoneticPr fontId="2"/>
  </si>
  <si>
    <r>
      <t>EC</t>
    </r>
    <r>
      <rPr>
        <vertAlign val="subscript"/>
        <sz val="11"/>
        <color indexed="8"/>
        <rFont val="Arial"/>
        <family val="2"/>
      </rPr>
      <t>aux,p</t>
    </r>
    <phoneticPr fontId="2"/>
  </si>
  <si>
    <r>
      <t>NEG</t>
    </r>
    <r>
      <rPr>
        <vertAlign val="subscript"/>
        <sz val="14"/>
        <color theme="1"/>
        <rFont val="Arial"/>
        <family val="2"/>
      </rPr>
      <t>p</t>
    </r>
    <phoneticPr fontId="2"/>
  </si>
  <si>
    <t>MW</t>
    <phoneticPr fontId="2"/>
  </si>
  <si>
    <t>day/p</t>
    <phoneticPr fontId="2"/>
  </si>
  <si>
    <r>
      <t>tCO</t>
    </r>
    <r>
      <rPr>
        <vertAlign val="subscript"/>
        <sz val="11"/>
        <color indexed="8"/>
        <rFont val="Arial"/>
        <family val="2"/>
      </rPr>
      <t>2</t>
    </r>
    <r>
      <rPr>
        <sz val="11"/>
        <color indexed="8"/>
        <rFont val="Arial"/>
        <family val="2"/>
      </rPr>
      <t>/MWh</t>
    </r>
    <phoneticPr fontId="2"/>
  </si>
  <si>
    <t>N/A</t>
    <phoneticPr fontId="2"/>
  </si>
  <si>
    <t>N/A</t>
    <phoneticPr fontId="2"/>
  </si>
  <si>
    <t>Electricity</t>
    <phoneticPr fontId="2"/>
  </si>
  <si>
    <t>N/A</t>
    <phoneticPr fontId="2"/>
  </si>
  <si>
    <t>N/A</t>
    <phoneticPr fontId="2"/>
  </si>
  <si>
    <r>
      <t xml:space="preserve">Amount of electricity generated by the rice husk power plant during the period </t>
    </r>
    <r>
      <rPr>
        <i/>
        <sz val="14"/>
        <color theme="1"/>
        <rFont val="Arial"/>
        <family val="2"/>
      </rPr>
      <t>p</t>
    </r>
    <phoneticPr fontId="2"/>
  </si>
  <si>
    <r>
      <t xml:space="preserve">Number of days during the period </t>
    </r>
    <r>
      <rPr>
        <i/>
        <sz val="14"/>
        <color theme="1"/>
        <rFont val="Arial"/>
        <family val="2"/>
      </rPr>
      <t>p</t>
    </r>
    <phoneticPr fontId="2"/>
  </si>
  <si>
    <r>
      <t>EF</t>
    </r>
    <r>
      <rPr>
        <vertAlign val="subscript"/>
        <sz val="14"/>
        <color theme="1"/>
        <rFont val="Arial"/>
        <family val="2"/>
      </rPr>
      <t>RE,elec</t>
    </r>
    <phoneticPr fontId="2"/>
  </si>
  <si>
    <t>Option B
/Option C</t>
    <phoneticPr fontId="2"/>
  </si>
  <si>
    <t>Invoice
/Monitored data</t>
    <phoneticPr fontId="2"/>
  </si>
  <si>
    <t>Monthly</t>
    <phoneticPr fontId="2"/>
  </si>
  <si>
    <t>(2)</t>
  </si>
  <si>
    <r>
      <t>ES</t>
    </r>
    <r>
      <rPr>
        <vertAlign val="subscript"/>
        <sz val="14"/>
        <color theme="1"/>
        <rFont val="Arial"/>
        <family val="2"/>
      </rPr>
      <t>grid,p</t>
    </r>
    <phoneticPr fontId="2"/>
  </si>
  <si>
    <r>
      <t xml:space="preserve">Amount of electricity supplied by the rice husk power plant to the national grid during the period </t>
    </r>
    <r>
      <rPr>
        <i/>
        <sz val="14"/>
        <color theme="1"/>
        <rFont val="Arial"/>
        <family val="2"/>
      </rPr>
      <t>p</t>
    </r>
    <phoneticPr fontId="2"/>
  </si>
  <si>
    <r>
      <t>CO</t>
    </r>
    <r>
      <rPr>
        <vertAlign val="subscript"/>
        <sz val="14"/>
        <color theme="1"/>
        <rFont val="Arial"/>
        <family val="2"/>
      </rPr>
      <t>2</t>
    </r>
    <r>
      <rPr>
        <sz val="14"/>
        <color theme="1"/>
        <rFont val="Arial"/>
        <family val="2"/>
      </rPr>
      <t xml:space="preserve"> emission factor for grid electricity
(In case the rice husk power plant is connected to the national grid)</t>
    </r>
    <phoneticPr fontId="2"/>
  </si>
  <si>
    <r>
      <t>CO</t>
    </r>
    <r>
      <rPr>
        <vertAlign val="subscript"/>
        <sz val="14"/>
        <color theme="1"/>
        <rFont val="Arial"/>
        <family val="2"/>
      </rPr>
      <t>2</t>
    </r>
    <r>
      <rPr>
        <sz val="14"/>
        <color theme="1"/>
        <rFont val="Arial"/>
        <family val="2"/>
      </rPr>
      <t xml:space="preserve"> emission factor for grid electricity
(In case the rice husk power plant is connected to the recipient facility)</t>
    </r>
    <phoneticPr fontId="2"/>
  </si>
  <si>
    <r>
      <t>ES</t>
    </r>
    <r>
      <rPr>
        <vertAlign val="subscript"/>
        <sz val="11"/>
        <color indexed="8"/>
        <rFont val="Arial"/>
        <family val="2"/>
      </rPr>
      <t>grid,p</t>
    </r>
    <phoneticPr fontId="2"/>
  </si>
  <si>
    <r>
      <t>NEG</t>
    </r>
    <r>
      <rPr>
        <vertAlign val="subscript"/>
        <sz val="11"/>
        <color theme="1"/>
        <rFont val="Arial"/>
        <family val="2"/>
      </rPr>
      <t>p</t>
    </r>
    <r>
      <rPr>
        <sz val="11"/>
        <color theme="1"/>
        <rFont val="Arial"/>
        <family val="2"/>
      </rPr>
      <t xml:space="preserve"> - ES</t>
    </r>
    <r>
      <rPr>
        <vertAlign val="subscript"/>
        <sz val="11"/>
        <color theme="1"/>
        <rFont val="Arial"/>
        <family val="2"/>
      </rPr>
      <t>grid,p</t>
    </r>
    <phoneticPr fontId="2"/>
  </si>
  <si>
    <r>
      <t>CO</t>
    </r>
    <r>
      <rPr>
        <vertAlign val="subscript"/>
        <sz val="11"/>
        <color indexed="8"/>
        <rFont val="Arial"/>
        <family val="2"/>
      </rPr>
      <t>2</t>
    </r>
    <r>
      <rPr>
        <sz val="11"/>
        <color indexed="8"/>
        <rFont val="Arial"/>
        <family val="2"/>
      </rPr>
      <t xml:space="preserve"> emission factor for grid electricity
(In case the rice husk power plant is connected to the recipient facility)</t>
    </r>
    <phoneticPr fontId="2"/>
  </si>
  <si>
    <r>
      <t>CO</t>
    </r>
    <r>
      <rPr>
        <vertAlign val="subscript"/>
        <sz val="11"/>
        <color indexed="8"/>
        <rFont val="Arial"/>
        <family val="2"/>
      </rPr>
      <t>2</t>
    </r>
    <r>
      <rPr>
        <sz val="11"/>
        <color indexed="8"/>
        <rFont val="Arial"/>
        <family val="2"/>
      </rPr>
      <t xml:space="preserve"> emission factor for captive electricity
(In case the rice husk power plant is connected to the recipient facility)</t>
    </r>
    <phoneticPr fontId="2"/>
  </si>
  <si>
    <r>
      <t xml:space="preserve">Reference emissions from grid electricity generation during the period </t>
    </r>
    <r>
      <rPr>
        <i/>
        <sz val="11"/>
        <color indexed="8"/>
        <rFont val="Arial"/>
        <family val="2"/>
      </rPr>
      <t>p</t>
    </r>
    <phoneticPr fontId="2"/>
  </si>
  <si>
    <r>
      <t xml:space="preserve">Reference emissions from electricity use in the recipient facility during the period </t>
    </r>
    <r>
      <rPr>
        <i/>
        <sz val="11"/>
        <color indexed="8"/>
        <rFont val="Arial"/>
        <family val="2"/>
      </rPr>
      <t>p</t>
    </r>
    <phoneticPr fontId="2"/>
  </si>
  <si>
    <t>N/A</t>
  </si>
  <si>
    <r>
      <t>tCO</t>
    </r>
    <r>
      <rPr>
        <vertAlign val="subscript"/>
        <sz val="11"/>
        <color indexed="8"/>
        <rFont val="Arial"/>
        <family val="2"/>
      </rPr>
      <t>2</t>
    </r>
    <r>
      <rPr>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</si>
  <si>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</si>
  <si>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Input the value if the rice husk power plant is connected to the national grid. Otherwise, leave the cell blank.</t>
    <phoneticPr fontId="2"/>
  </si>
  <si>
    <t>For grid electricity: PDD of the most recently registered CDM project hosted in Myanmar or the latest version of the “Tool to calculate the emission factor for an electricity system” under the CDM at the time of validation.</t>
    <phoneticPr fontId="2"/>
  </si>
  <si>
    <t>For captive electricity with diesel fuel: CDM approved small scale methodology AMS-I.A.
For captive electricity with natural gas: 2006 IPCC Guidelines on National GHG Inventories for the source of EF of natural gas, and CDM Methodological tool "Determining the baseline efficiency of thermal or electric energy generation systems version02.0" for the default efficiency for off-grid power plants.</t>
    <phoneticPr fontId="2"/>
  </si>
  <si>
    <t>[List of Default Values]</t>
    <phoneticPr fontId="2"/>
  </si>
  <si>
    <r>
      <t>EF</t>
    </r>
    <r>
      <rPr>
        <vertAlign val="subscript"/>
        <sz val="11"/>
        <color indexed="8"/>
        <rFont val="Arial"/>
        <family val="2"/>
      </rPr>
      <t>RE,elec</t>
    </r>
    <phoneticPr fontId="2"/>
  </si>
  <si>
    <r>
      <t>CO</t>
    </r>
    <r>
      <rPr>
        <vertAlign val="subscript"/>
        <sz val="11"/>
        <color indexed="8"/>
        <rFont val="Arial"/>
        <family val="2"/>
      </rPr>
      <t>2</t>
    </r>
    <r>
      <rPr>
        <sz val="11"/>
        <color indexed="8"/>
        <rFont val="Arial"/>
        <family val="2"/>
      </rPr>
      <t xml:space="preserve"> emission factor for captive electricity (diesel)</t>
    </r>
    <phoneticPr fontId="2"/>
  </si>
  <si>
    <r>
      <t>CO</t>
    </r>
    <r>
      <rPr>
        <vertAlign val="subscript"/>
        <sz val="11"/>
        <color indexed="8"/>
        <rFont val="Arial"/>
        <family val="2"/>
      </rPr>
      <t>2</t>
    </r>
    <r>
      <rPr>
        <sz val="11"/>
        <color indexed="8"/>
        <rFont val="Arial"/>
        <family val="2"/>
      </rPr>
      <t xml:space="preserve"> emission factor for captive electricity (otherwise)</t>
    </r>
    <phoneticPr fontId="2"/>
  </si>
  <si>
    <t>Input the value if the rice husk power plant is connected to the recipient facility, and also:
- if the recipient facility is connected to the national grid; or
- if the recipient facility is connected to neither the national grid nor captive power generator.
Otherwise, leave the cell blank.</t>
    <phoneticPr fontId="2"/>
  </si>
  <si>
    <r>
      <t>Input the value if the rice husk power plant is connected to both the national grid and a recipient facility, and ES</t>
    </r>
    <r>
      <rPr>
        <vertAlign val="subscript"/>
        <sz val="14"/>
        <color theme="1"/>
        <rFont val="Arial"/>
        <family val="2"/>
      </rPr>
      <t>grid,p</t>
    </r>
    <r>
      <rPr>
        <sz val="14"/>
        <color theme="1"/>
        <rFont val="Arial"/>
        <family val="2"/>
      </rPr>
      <t xml:space="preserve"> is identified. Otherwise, leave the cell blank.</t>
    </r>
    <phoneticPr fontId="2"/>
  </si>
  <si>
    <t>Input the value if the rice husk power plant is connected to the recipient facility, and also:
- if the recipient facility is connected to captive power generator; or
- if the recipient facility is connected to neither the national grid nor captive power generator.
Otherwise, leave the cell blank.</t>
    <phoneticPr fontId="2"/>
  </si>
  <si>
    <r>
      <t>CO</t>
    </r>
    <r>
      <rPr>
        <vertAlign val="subscript"/>
        <sz val="14"/>
        <color theme="1"/>
        <rFont val="Arial"/>
        <family val="2"/>
      </rPr>
      <t>2</t>
    </r>
    <r>
      <rPr>
        <sz val="14"/>
        <color theme="1"/>
        <rFont val="Arial"/>
        <family val="2"/>
      </rPr>
      <t xml:space="preserve"> emission factor for captive electricity
(In case the rice husk power plant is connected to the recipient facility)
In case the captive electricity is solely generated by diesel fuel, apply 0.8 tCO</t>
    </r>
    <r>
      <rPr>
        <vertAlign val="subscript"/>
        <sz val="14"/>
        <color theme="1"/>
        <rFont val="Arial"/>
        <family val="2"/>
      </rPr>
      <t>2</t>
    </r>
    <r>
      <rPr>
        <sz val="14"/>
        <color theme="1"/>
        <rFont val="Arial"/>
        <family val="2"/>
      </rPr>
      <t>/MWh, otherwise (regardless of the energy sources) apply 0.46 tCO</t>
    </r>
    <r>
      <rPr>
        <vertAlign val="subscript"/>
        <sz val="14"/>
        <color theme="1"/>
        <rFont val="Arial"/>
        <family val="2"/>
      </rPr>
      <t>2</t>
    </r>
    <r>
      <rPr>
        <sz val="14"/>
        <color theme="1"/>
        <rFont val="Arial"/>
        <family val="2"/>
      </rPr>
      <t>/MWh.</t>
    </r>
    <phoneticPr fontId="2"/>
  </si>
  <si>
    <r>
      <t>RE</t>
    </r>
    <r>
      <rPr>
        <vertAlign val="subscript"/>
        <sz val="11"/>
        <color indexed="8"/>
        <rFont val="Arial"/>
        <family val="2"/>
      </rPr>
      <t>fac,p</t>
    </r>
    <phoneticPr fontId="2"/>
  </si>
  <si>
    <r>
      <t>RE</t>
    </r>
    <r>
      <rPr>
        <vertAlign val="subscript"/>
        <sz val="11"/>
        <color indexed="8"/>
        <rFont val="Arial"/>
        <family val="2"/>
      </rPr>
      <t>grid,p</t>
    </r>
    <phoneticPr fontId="2"/>
  </si>
  <si>
    <r>
      <t>[Option B]
Data on invoice provided by the project participant to the national grid and/or the recipient facility</t>
    </r>
    <r>
      <rPr>
        <sz val="14"/>
        <color theme="1"/>
        <rFont val="Arial"/>
        <family val="2"/>
      </rPr>
      <t xml:space="preserve">
[Option C]
Measuring instrument(s) is installed at either of the following point(s):
- where the electricity generated by the rice husk power plant can be measured (e.g., at generating-end); or
- where the electricity generated by the rice husk power plant and supplied to the national grid and/or the recipient facility can be measured (e.g., at sending-end).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</si>
  <si>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Net amount of electricity generated by the rice husk power plant during the period </t>
    </r>
    <r>
      <rPr>
        <i/>
        <sz val="11"/>
        <rFont val="Arial"/>
        <family val="2"/>
      </rPr>
      <t>p</t>
    </r>
    <phoneticPr fontId="2"/>
  </si>
  <si>
    <r>
      <t xml:space="preserve">Amount of electricity generated by the rice husk power plant during the period </t>
    </r>
    <r>
      <rPr>
        <i/>
        <sz val="11"/>
        <rFont val="Arial"/>
        <family val="2"/>
      </rPr>
      <t>p</t>
    </r>
    <phoneticPr fontId="2"/>
  </si>
  <si>
    <r>
      <t xml:space="preserve">Amount of electricity consumed by the auxiliary equipment of the rice husk power plant during the period </t>
    </r>
    <r>
      <rPr>
        <i/>
        <sz val="11"/>
        <rFont val="Arial"/>
        <family val="2"/>
      </rPr>
      <t>p</t>
    </r>
    <phoneticPr fontId="2"/>
  </si>
  <si>
    <t>Total rated power consumption of the auxiliary equipment of the rice husk power plant</t>
    <phoneticPr fontId="2"/>
  </si>
  <si>
    <r>
      <t xml:space="preserve">Number of days during the period </t>
    </r>
    <r>
      <rPr>
        <i/>
        <sz val="11"/>
        <rFont val="Arial"/>
        <family val="2"/>
      </rPr>
      <t>p</t>
    </r>
    <phoneticPr fontId="2"/>
  </si>
  <si>
    <r>
      <t xml:space="preserve">Amount of electricity supplied by the rice husk power plant to the national grid during the period </t>
    </r>
    <r>
      <rPr>
        <i/>
        <sz val="11"/>
        <rFont val="Arial"/>
        <family val="2"/>
      </rPr>
      <t>p</t>
    </r>
    <phoneticPr fontId="2"/>
  </si>
  <si>
    <r>
      <t xml:space="preserve">The remaining amount of electricity supplied by the rice husk power plant during the period </t>
    </r>
    <r>
      <rPr>
        <i/>
        <sz val="11"/>
        <rFont val="Arial"/>
        <family val="2"/>
      </rPr>
      <t>p</t>
    </r>
    <phoneticPr fontId="2"/>
  </si>
  <si>
    <r>
      <t>CO</t>
    </r>
    <r>
      <rPr>
        <vertAlign val="subscript"/>
        <sz val="11"/>
        <rFont val="Arial"/>
        <family val="2"/>
      </rPr>
      <t>2</t>
    </r>
    <r>
      <rPr>
        <sz val="11"/>
        <rFont val="Arial"/>
        <family val="2"/>
      </rPr>
      <t xml:space="preserve"> emission factor for grid electricity
(In case the rice husk power plant is connected to the national grid)</t>
    </r>
    <phoneticPr fontId="2"/>
  </si>
  <si>
    <r>
      <t>EF</t>
    </r>
    <r>
      <rPr>
        <vertAlign val="subscript"/>
        <sz val="11"/>
        <rFont val="Arial"/>
        <family val="2"/>
      </rPr>
      <t>RE,elec</t>
    </r>
    <phoneticPr fontId="2"/>
  </si>
  <si>
    <t>Specification of all the auxiliary equipment included in the rice husk power plant, provided by the manufacturer.</t>
    <phoneticPr fontId="2"/>
  </si>
  <si>
    <t>[Option B]
Data on invoice provided by the project participant to the national grid
[Option C]
Measuring instrument(s) is installed at the point(s) where the electricity generated by the rice husk power plant and supplied to the national grid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</si>
  <si>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RPC</t>
    </r>
    <r>
      <rPr>
        <vertAlign val="subscript"/>
        <sz val="14"/>
        <color theme="1"/>
        <rFont val="Arial"/>
        <family val="2"/>
      </rPr>
      <t>aux</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</si>
</sst>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Red]\-#,##0.0\ "/>
    <numFmt numFmtId="177" formatCode="#,##0.000_ ;[Red]\-#,##0.000\ "/>
    <numFmt numFmtId="178" formatCode="#,##0_ ;[Red]\-#,##0\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color theme="1"/>
      <name val="Arial"/>
      <family val="2"/>
    </font>
    <font>
      <vertAlign val="subscript"/>
      <sz val="14"/>
      <color theme="1"/>
      <name val="Arial"/>
      <family val="2"/>
    </font>
    <font>
      <i/>
      <sz val="14"/>
      <color theme="1"/>
      <name val="Arial"/>
      <family val="2"/>
    </font>
    <font>
      <vertAlign val="subscript"/>
      <sz val="11"/>
      <color theme="1"/>
      <name val="Arial"/>
      <family val="2"/>
    </font>
    <font>
      <sz val="11"/>
      <color theme="1"/>
      <name val="Arial"/>
      <family val="2"/>
    </font>
    <font>
      <i/>
      <sz val="11"/>
      <name val="Arial"/>
      <family val="2"/>
    </font>
    <font>
      <vertAlign val="subscript"/>
      <sz val="11"/>
      <name val="Arial"/>
      <family val="2"/>
    </font>
    <font>
      <sz val="14"/>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F2DCDB"/>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style="thin">
        <color theme="1" tint="0.34998626667073579"/>
      </bottom>
      <diagonal/>
    </border>
    <border>
      <left style="thin">
        <color theme="1" tint="0.34998626667073579"/>
      </left>
      <right/>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6" xfId="1" applyFont="1" applyFill="1" applyBorder="1">
      <alignment vertical="center"/>
    </xf>
    <xf numFmtId="0" fontId="3" fillId="7" borderId="6" xfId="0" applyFont="1" applyFill="1" applyBorder="1" applyAlignment="1">
      <alignment vertical="center"/>
    </xf>
    <xf numFmtId="38" fontId="3" fillId="0" borderId="6" xfId="0" applyNumberFormat="1"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23" fillId="6" borderId="1" xfId="0" quotePrefix="1" applyFont="1" applyFill="1" applyBorder="1" applyAlignment="1">
      <alignment horizontal="center" vertical="center"/>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vertical="center" wrapText="1"/>
    </xf>
    <xf numFmtId="0" fontId="23" fillId="2" borderId="1" xfId="0" applyFont="1" applyFill="1" applyBorder="1" applyAlignment="1">
      <alignment vertical="center" wrapText="1"/>
    </xf>
    <xf numFmtId="0" fontId="23" fillId="6" borderId="1" xfId="0" applyFont="1" applyFill="1" applyBorder="1" applyAlignment="1">
      <alignment vertical="center" wrapText="1"/>
    </xf>
    <xf numFmtId="0" fontId="23" fillId="2" borderId="1" xfId="0" quotePrefix="1" applyFont="1" applyFill="1" applyBorder="1" applyAlignment="1">
      <alignment vertical="center" wrapText="1"/>
    </xf>
    <xf numFmtId="176" fontId="3" fillId="0" borderId="6" xfId="0" applyNumberFormat="1" applyFont="1" applyFill="1" applyBorder="1">
      <alignment vertical="center"/>
    </xf>
    <xf numFmtId="178" fontId="3" fillId="0" borderId="6" xfId="0" applyNumberFormat="1" applyFont="1" applyFill="1" applyBorder="1">
      <alignment vertical="center"/>
    </xf>
    <xf numFmtId="177" fontId="3" fillId="0" borderId="6" xfId="1" applyNumberFormat="1" applyFont="1" applyFill="1" applyBorder="1">
      <alignment vertical="center"/>
    </xf>
    <xf numFmtId="177" fontId="3" fillId="0" borderId="6" xfId="0" applyNumberFormat="1" applyFont="1" applyFill="1" applyBorder="1">
      <alignment vertical="center"/>
    </xf>
    <xf numFmtId="176" fontId="23" fillId="2" borderId="1" xfId="2" applyNumberFormat="1" applyFont="1" applyFill="1" applyBorder="1">
      <alignment vertical="center"/>
    </xf>
    <xf numFmtId="178" fontId="23" fillId="2" borderId="1" xfId="2" applyNumberFormat="1" applyFont="1" applyFill="1" applyBorder="1">
      <alignment vertical="center"/>
    </xf>
    <xf numFmtId="177" fontId="23" fillId="0" borderId="1" xfId="0" applyNumberFormat="1" applyFont="1" applyBorder="1">
      <alignment vertical="center"/>
    </xf>
    <xf numFmtId="0" fontId="3" fillId="0" borderId="7" xfId="0" applyFont="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176" fontId="3" fillId="0" borderId="18" xfId="0" applyNumberFormat="1" applyFont="1" applyBorder="1">
      <alignment vertical="center"/>
    </xf>
    <xf numFmtId="0" fontId="6" fillId="5" borderId="12" xfId="0" applyFont="1" applyFill="1" applyBorder="1">
      <alignment vertical="center"/>
    </xf>
    <xf numFmtId="176" fontId="3" fillId="0" borderId="11" xfId="0" applyNumberFormat="1" applyFont="1" applyFill="1" applyBorder="1">
      <alignment vertical="center"/>
    </xf>
    <xf numFmtId="0" fontId="23" fillId="6" borderId="1" xfId="0" applyFont="1" applyFill="1" applyBorder="1" applyAlignment="1">
      <alignment vertical="center" wrapText="1"/>
    </xf>
    <xf numFmtId="0" fontId="3" fillId="7" borderId="15" xfId="0" applyFont="1" applyFill="1" applyBorder="1">
      <alignment vertical="center"/>
    </xf>
    <xf numFmtId="0" fontId="3" fillId="7" borderId="14" xfId="0" applyFont="1" applyFill="1" applyBorder="1">
      <alignment vertical="center"/>
    </xf>
    <xf numFmtId="0" fontId="3" fillId="7" borderId="16" xfId="0" applyFont="1" applyFill="1" applyBorder="1">
      <alignment vertical="center"/>
    </xf>
    <xf numFmtId="0" fontId="3" fillId="7" borderId="17" xfId="0" applyFont="1" applyFill="1" applyBorder="1">
      <alignment vertical="center"/>
    </xf>
    <xf numFmtId="0" fontId="3" fillId="7" borderId="7" xfId="0" applyFont="1" applyFill="1" applyBorder="1">
      <alignment vertical="center"/>
    </xf>
    <xf numFmtId="176" fontId="3" fillId="0" borderId="6" xfId="0" applyNumberFormat="1" applyFont="1" applyBorder="1" applyAlignment="1">
      <alignment vertical="center"/>
    </xf>
    <xf numFmtId="177" fontId="3" fillId="0" borderId="0" xfId="0" applyNumberFormat="1" applyFont="1">
      <alignment vertical="center"/>
    </xf>
    <xf numFmtId="0" fontId="3" fillId="8" borderId="6" xfId="0" applyFont="1" applyFill="1" applyBorder="1">
      <alignment vertical="center"/>
    </xf>
    <xf numFmtId="177" fontId="3" fillId="8" borderId="6" xfId="0" applyNumberFormat="1" applyFont="1" applyFill="1" applyBorder="1" applyAlignment="1">
      <alignment vertical="center"/>
    </xf>
    <xf numFmtId="0" fontId="3" fillId="8" borderId="6" xfId="1" applyFont="1" applyFill="1" applyBorder="1">
      <alignment vertical="center"/>
    </xf>
    <xf numFmtId="0" fontId="8" fillId="6" borderId="12" xfId="0" applyFont="1" applyFill="1" applyBorder="1" applyAlignment="1">
      <alignment vertical="center" wrapText="1"/>
    </xf>
    <xf numFmtId="0" fontId="8" fillId="6" borderId="15" xfId="0" applyFont="1" applyFill="1" applyBorder="1" applyAlignment="1">
      <alignment vertical="center" wrapText="1"/>
    </xf>
    <xf numFmtId="0" fontId="8" fillId="6" borderId="7" xfId="0" applyFont="1" applyFill="1" applyBorder="1" applyAlignment="1">
      <alignment vertical="center" wrapText="1"/>
    </xf>
    <xf numFmtId="0" fontId="8" fillId="6" borderId="14" xfId="0" applyFont="1" applyFill="1" applyBorder="1" applyAlignment="1">
      <alignment vertical="center" wrapText="1"/>
    </xf>
    <xf numFmtId="0" fontId="8" fillId="0" borderId="6" xfId="0" applyFont="1" applyBorder="1" applyAlignment="1">
      <alignment horizontal="center" vertical="center"/>
    </xf>
    <xf numFmtId="0" fontId="30" fillId="2" borderId="1" xfId="0" quotePrefix="1" applyFont="1" applyFill="1" applyBorder="1" applyAlignment="1">
      <alignment vertical="center" wrapText="1"/>
    </xf>
    <xf numFmtId="0" fontId="23" fillId="0" borderId="1" xfId="0" applyFont="1" applyBorder="1" applyAlignment="1">
      <alignment horizontal="left" vertical="center" wrapText="1"/>
    </xf>
    <xf numFmtId="0" fontId="23" fillId="6" borderId="1" xfId="0" applyFont="1" applyFill="1" applyBorder="1" applyAlignment="1">
      <alignment vertical="center" wrapText="1"/>
    </xf>
    <xf numFmtId="0" fontId="30" fillId="6" borderId="1" xfId="0" applyFont="1" applyFill="1" applyBorder="1" applyAlignment="1">
      <alignment vertical="center" wrapText="1"/>
    </xf>
    <xf numFmtId="0" fontId="10"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6" fillId="0" borderId="6" xfId="0" applyFont="1" applyFill="1" applyBorder="1" applyAlignment="1">
      <alignment vertical="center" wrapText="1"/>
    </xf>
    <xf numFmtId="0" fontId="30" fillId="0" borderId="1" xfId="0" applyFont="1" applyBorder="1" applyAlignment="1">
      <alignment horizontal="lef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3" fillId="8" borderId="6" xfId="0" applyFont="1" applyFill="1" applyBorder="1" applyAlignment="1">
      <alignment horizontal="center" vertical="center"/>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60" zoomScaleNormal="60" workbookViewId="0"/>
  </sheetViews>
  <sheetFormatPr defaultRowHeight="14.25" x14ac:dyDescent="0.15"/>
  <cols>
    <col min="1" max="1" width="3.625" style="1" customWidth="1"/>
    <col min="2" max="3" width="15.625" style="1" customWidth="1"/>
    <col min="4" max="4" width="30.625" style="1" customWidth="1"/>
    <col min="5" max="5" width="20.625" style="1" customWidth="1"/>
    <col min="6" max="7" width="15.625" style="1" customWidth="1"/>
    <col min="8" max="8" width="20.625" style="1" customWidth="1"/>
    <col min="9" max="9" width="120.625" style="1" customWidth="1"/>
    <col min="10" max="10" width="20.625" style="1" customWidth="1"/>
    <col min="11" max="11" width="89.375" style="1" customWidth="1"/>
    <col min="12" max="16384" width="9" style="1"/>
  </cols>
  <sheetData>
    <row r="1" spans="1:11" ht="18" customHeight="1" x14ac:dyDescent="0.15">
      <c r="K1" s="14" t="s">
        <v>47</v>
      </c>
    </row>
    <row r="2" spans="1:11" ht="27.75" customHeight="1" x14ac:dyDescent="0.15">
      <c r="A2" s="17" t="s">
        <v>38</v>
      </c>
      <c r="B2" s="18"/>
      <c r="C2" s="18"/>
      <c r="D2" s="18"/>
      <c r="E2" s="18"/>
      <c r="F2" s="18"/>
      <c r="G2" s="18"/>
      <c r="H2" s="18"/>
      <c r="I2" s="18"/>
      <c r="J2" s="18"/>
      <c r="K2" s="19"/>
    </row>
    <row r="4" spans="1:11" ht="18.75" customHeight="1" x14ac:dyDescent="0.15">
      <c r="A4" s="15" t="s">
        <v>5</v>
      </c>
      <c r="B4" s="5"/>
    </row>
    <row r="5" spans="1:11" ht="18.75" customHeight="1" x14ac:dyDescent="0.15">
      <c r="A5" s="5"/>
      <c r="B5" s="20" t="s">
        <v>9</v>
      </c>
      <c r="C5" s="20" t="s">
        <v>10</v>
      </c>
      <c r="D5" s="20" t="s">
        <v>11</v>
      </c>
      <c r="E5" s="20" t="s">
        <v>12</v>
      </c>
      <c r="F5" s="20" t="s">
        <v>13</v>
      </c>
      <c r="G5" s="20" t="s">
        <v>14</v>
      </c>
      <c r="H5" s="20" t="s">
        <v>15</v>
      </c>
      <c r="I5" s="20" t="s">
        <v>16</v>
      </c>
      <c r="J5" s="20" t="s">
        <v>17</v>
      </c>
      <c r="K5" s="20" t="s">
        <v>18</v>
      </c>
    </row>
    <row r="6" spans="1:11" s="11" customFormat="1" ht="39" customHeight="1" x14ac:dyDescent="0.15">
      <c r="B6" s="20" t="s">
        <v>19</v>
      </c>
      <c r="C6" s="20" t="s">
        <v>20</v>
      </c>
      <c r="D6" s="20" t="s">
        <v>21</v>
      </c>
      <c r="E6" s="20" t="s">
        <v>22</v>
      </c>
      <c r="F6" s="20" t="s">
        <v>23</v>
      </c>
      <c r="G6" s="20" t="s">
        <v>24</v>
      </c>
      <c r="H6" s="20" t="s">
        <v>25</v>
      </c>
      <c r="I6" s="20" t="s">
        <v>26</v>
      </c>
      <c r="J6" s="20" t="s">
        <v>27</v>
      </c>
      <c r="K6" s="20" t="s">
        <v>28</v>
      </c>
    </row>
    <row r="7" spans="1:11" ht="300" customHeight="1" x14ac:dyDescent="0.15">
      <c r="B7" s="42" t="s">
        <v>48</v>
      </c>
      <c r="C7" s="43" t="s">
        <v>55</v>
      </c>
      <c r="D7" s="44" t="s">
        <v>75</v>
      </c>
      <c r="E7" s="53"/>
      <c r="F7" s="43" t="s">
        <v>50</v>
      </c>
      <c r="G7" s="45" t="s">
        <v>78</v>
      </c>
      <c r="H7" s="45" t="s">
        <v>79</v>
      </c>
      <c r="I7" s="48" t="s">
        <v>108</v>
      </c>
      <c r="J7" s="46" t="s">
        <v>80</v>
      </c>
      <c r="K7" s="46"/>
    </row>
    <row r="8" spans="1:11" ht="300" customHeight="1" x14ac:dyDescent="0.15">
      <c r="B8" s="42" t="s">
        <v>81</v>
      </c>
      <c r="C8" s="43" t="s">
        <v>82</v>
      </c>
      <c r="D8" s="62" t="s">
        <v>83</v>
      </c>
      <c r="E8" s="53"/>
      <c r="F8" s="43" t="s">
        <v>50</v>
      </c>
      <c r="G8" s="45" t="s">
        <v>78</v>
      </c>
      <c r="H8" s="45" t="s">
        <v>79</v>
      </c>
      <c r="I8" s="78" t="s">
        <v>119</v>
      </c>
      <c r="J8" s="46" t="s">
        <v>80</v>
      </c>
      <c r="K8" s="46" t="s">
        <v>103</v>
      </c>
    </row>
    <row r="9" spans="1:11" ht="99.95" customHeight="1" x14ac:dyDescent="0.15">
      <c r="B9" s="42" t="s">
        <v>53</v>
      </c>
      <c r="C9" s="43" t="s">
        <v>56</v>
      </c>
      <c r="D9" s="47" t="s">
        <v>76</v>
      </c>
      <c r="E9" s="54"/>
      <c r="F9" s="43" t="s">
        <v>52</v>
      </c>
      <c r="G9" s="45" t="s">
        <v>51</v>
      </c>
      <c r="H9" s="45" t="s">
        <v>54</v>
      </c>
      <c r="I9" s="46" t="s">
        <v>57</v>
      </c>
      <c r="J9" s="46" t="s">
        <v>58</v>
      </c>
      <c r="K9" s="46"/>
    </row>
    <row r="10" spans="1:11" ht="8.25" customHeight="1" x14ac:dyDescent="0.15"/>
    <row r="11" spans="1:11" ht="20.100000000000001" customHeight="1" x14ac:dyDescent="0.15">
      <c r="A11" s="15" t="s">
        <v>6</v>
      </c>
    </row>
    <row r="12" spans="1:11" ht="20.100000000000001" customHeight="1" x14ac:dyDescent="0.15">
      <c r="B12" s="20" t="s">
        <v>9</v>
      </c>
      <c r="C12" s="82" t="s">
        <v>10</v>
      </c>
      <c r="D12" s="82"/>
      <c r="E12" s="20" t="s">
        <v>11</v>
      </c>
      <c r="F12" s="20" t="s">
        <v>12</v>
      </c>
      <c r="G12" s="82" t="s">
        <v>13</v>
      </c>
      <c r="H12" s="82"/>
      <c r="I12" s="82"/>
      <c r="J12" s="82" t="s">
        <v>14</v>
      </c>
      <c r="K12" s="82"/>
    </row>
    <row r="13" spans="1:11" ht="39" customHeight="1" x14ac:dyDescent="0.15">
      <c r="B13" s="20" t="s">
        <v>20</v>
      </c>
      <c r="C13" s="82" t="s">
        <v>21</v>
      </c>
      <c r="D13" s="82"/>
      <c r="E13" s="20" t="s">
        <v>22</v>
      </c>
      <c r="F13" s="20" t="s">
        <v>23</v>
      </c>
      <c r="G13" s="82" t="s">
        <v>25</v>
      </c>
      <c r="H13" s="82"/>
      <c r="I13" s="82"/>
      <c r="J13" s="82" t="s">
        <v>28</v>
      </c>
      <c r="K13" s="82"/>
    </row>
    <row r="14" spans="1:11" ht="99.95" customHeight="1" x14ac:dyDescent="0.15">
      <c r="B14" s="43" t="s">
        <v>77</v>
      </c>
      <c r="C14" s="80" t="s">
        <v>84</v>
      </c>
      <c r="D14" s="80"/>
      <c r="E14" s="55"/>
      <c r="F14" s="43" t="s">
        <v>59</v>
      </c>
      <c r="G14" s="79" t="s">
        <v>96</v>
      </c>
      <c r="H14" s="79"/>
      <c r="I14" s="79"/>
      <c r="J14" s="79" t="s">
        <v>95</v>
      </c>
      <c r="K14" s="79"/>
    </row>
    <row r="15" spans="1:11" ht="99.95" customHeight="1" x14ac:dyDescent="0.15">
      <c r="B15" s="43" t="s">
        <v>77</v>
      </c>
      <c r="C15" s="80" t="s">
        <v>85</v>
      </c>
      <c r="D15" s="80"/>
      <c r="E15" s="55"/>
      <c r="F15" s="43" t="s">
        <v>59</v>
      </c>
      <c r="G15" s="79" t="s">
        <v>96</v>
      </c>
      <c r="H15" s="79"/>
      <c r="I15" s="79"/>
      <c r="J15" s="79" t="s">
        <v>102</v>
      </c>
      <c r="K15" s="79"/>
    </row>
    <row r="16" spans="1:11" ht="180" customHeight="1" x14ac:dyDescent="0.15">
      <c r="B16" s="43" t="s">
        <v>77</v>
      </c>
      <c r="C16" s="80" t="s">
        <v>105</v>
      </c>
      <c r="D16" s="80"/>
      <c r="E16" s="55"/>
      <c r="F16" s="43" t="s">
        <v>59</v>
      </c>
      <c r="G16" s="79" t="s">
        <v>97</v>
      </c>
      <c r="H16" s="79"/>
      <c r="I16" s="79"/>
      <c r="J16" s="79" t="s">
        <v>104</v>
      </c>
      <c r="K16" s="79"/>
    </row>
    <row r="17" spans="1:11" ht="99.95" customHeight="1" x14ac:dyDescent="0.15">
      <c r="B17" s="43" t="s">
        <v>120</v>
      </c>
      <c r="C17" s="81" t="s">
        <v>112</v>
      </c>
      <c r="D17" s="81"/>
      <c r="E17" s="55"/>
      <c r="F17" s="43" t="s">
        <v>60</v>
      </c>
      <c r="G17" s="85" t="s">
        <v>118</v>
      </c>
      <c r="H17" s="85"/>
      <c r="I17" s="85"/>
      <c r="J17" s="83"/>
      <c r="K17" s="83"/>
    </row>
    <row r="18" spans="1:11" ht="6.75" customHeight="1" x14ac:dyDescent="0.15"/>
    <row r="19" spans="1:11" ht="18.75" customHeight="1" x14ac:dyDescent="0.15">
      <c r="A19" s="16" t="s">
        <v>7</v>
      </c>
      <c r="B19" s="3"/>
    </row>
    <row r="20" spans="1:11" ht="21.75" thickBot="1" x14ac:dyDescent="0.2">
      <c r="B20" s="86" t="s">
        <v>35</v>
      </c>
      <c r="C20" s="86"/>
      <c r="D20" s="21" t="s">
        <v>23</v>
      </c>
    </row>
    <row r="21" spans="1:11" ht="21.75" thickBot="1" x14ac:dyDescent="0.2">
      <c r="B21" s="87">
        <f>ROUNDDOWN('PMS(calc_process)'!H6, 0)</f>
        <v>0</v>
      </c>
      <c r="C21" s="88"/>
      <c r="D21" s="22" t="s">
        <v>46</v>
      </c>
    </row>
    <row r="22" spans="1:11" ht="20.100000000000001" customHeight="1" x14ac:dyDescent="0.15">
      <c r="B22" s="4"/>
      <c r="C22" s="4"/>
      <c r="F22" s="12"/>
      <c r="G22" s="12"/>
    </row>
    <row r="23" spans="1:11" ht="18.75" customHeight="1" x14ac:dyDescent="0.15">
      <c r="A23" s="15" t="s">
        <v>8</v>
      </c>
    </row>
    <row r="24" spans="1:11" ht="18" customHeight="1" x14ac:dyDescent="0.15">
      <c r="B24" s="23" t="s">
        <v>30</v>
      </c>
      <c r="C24" s="84" t="s">
        <v>31</v>
      </c>
      <c r="D24" s="84"/>
      <c r="E24" s="84"/>
      <c r="F24" s="84"/>
      <c r="G24" s="84"/>
      <c r="H24" s="84"/>
      <c r="I24" s="84"/>
      <c r="J24" s="13"/>
    </row>
    <row r="25" spans="1:11" ht="18" customHeight="1" x14ac:dyDescent="0.15">
      <c r="B25" s="23" t="s">
        <v>29</v>
      </c>
      <c r="C25" s="84" t="s">
        <v>32</v>
      </c>
      <c r="D25" s="84"/>
      <c r="E25" s="84"/>
      <c r="F25" s="84"/>
      <c r="G25" s="84"/>
      <c r="H25" s="84"/>
      <c r="I25" s="84"/>
      <c r="J25" s="13"/>
    </row>
    <row r="26" spans="1:11" ht="18" customHeight="1" x14ac:dyDescent="0.15">
      <c r="B26" s="23" t="s">
        <v>33</v>
      </c>
      <c r="C26" s="84" t="s">
        <v>34</v>
      </c>
      <c r="D26" s="84"/>
      <c r="E26" s="84"/>
      <c r="F26" s="84"/>
      <c r="G26" s="84"/>
      <c r="H26" s="84"/>
      <c r="I26" s="84"/>
      <c r="J26" s="13"/>
    </row>
  </sheetData>
  <mergeCells count="23">
    <mergeCell ref="C25:I25"/>
    <mergeCell ref="C26:I26"/>
    <mergeCell ref="C24:I24"/>
    <mergeCell ref="G17:I17"/>
    <mergeCell ref="B20:C20"/>
    <mergeCell ref="B21:C21"/>
    <mergeCell ref="J12:K12"/>
    <mergeCell ref="J13:K13"/>
    <mergeCell ref="J14:K14"/>
    <mergeCell ref="G12:I12"/>
    <mergeCell ref="C12:D12"/>
    <mergeCell ref="C13:D13"/>
    <mergeCell ref="J16:K16"/>
    <mergeCell ref="C14:D14"/>
    <mergeCell ref="C17:D17"/>
    <mergeCell ref="G13:I13"/>
    <mergeCell ref="G14:I14"/>
    <mergeCell ref="J17:K17"/>
    <mergeCell ref="C15:D15"/>
    <mergeCell ref="G15:I15"/>
    <mergeCell ref="J15:K15"/>
    <mergeCell ref="C16:D16"/>
    <mergeCell ref="G16:I16"/>
  </mergeCells>
  <phoneticPr fontId="2"/>
  <dataValidations count="1">
    <dataValidation type="list" allowBlank="1" showInputMessage="1" showErrorMessage="1" sqref="E16" xr:uid="{00000000-0002-0000-0000-000000000000}">
      <formula1>EF</formula1>
    </dataValidation>
  </dataValidations>
  <pageMargins left="0.70866141732283472" right="0.70866141732283472" top="0.74803149606299213" bottom="0.74803149606299213" header="0.31496062992125984" footer="0.31496062992125984"/>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26"/>
  <sheetViews>
    <sheetView showGridLines="0" view="pageBreakPreview" zoomScale="70" zoomScaleNormal="100" zoomScaleSheetLayoutView="70" workbookViewId="0"/>
  </sheetViews>
  <sheetFormatPr defaultRowHeight="14.25" x14ac:dyDescent="0.15"/>
  <cols>
    <col min="1" max="5" width="3.625" style="1" customWidth="1"/>
    <col min="6" max="6" width="64.125" style="1" customWidth="1"/>
    <col min="7" max="7" width="12.625" style="1" customWidth="1"/>
    <col min="8" max="8" width="20.625" style="1" customWidth="1"/>
    <col min="9" max="9" width="12.625" style="1" customWidth="1"/>
    <col min="10" max="10" width="15.625" style="6" customWidth="1"/>
    <col min="11" max="16384" width="9" style="1"/>
  </cols>
  <sheetData>
    <row r="1" spans="1:10" ht="18" customHeight="1" x14ac:dyDescent="0.15">
      <c r="J1" s="14" t="str">
        <f>'PMS(input)'!K1</f>
        <v>JCM_MM_F_PMS_ver01.0</v>
      </c>
    </row>
    <row r="2" spans="1:10" ht="27.75" customHeight="1" x14ac:dyDescent="0.15">
      <c r="A2" s="96" t="s">
        <v>37</v>
      </c>
      <c r="B2" s="96"/>
      <c r="C2" s="96"/>
      <c r="D2" s="96"/>
      <c r="E2" s="96"/>
      <c r="F2" s="96"/>
      <c r="G2" s="96"/>
      <c r="H2" s="96"/>
      <c r="I2" s="96"/>
      <c r="J2" s="96"/>
    </row>
    <row r="3" spans="1:10" ht="18" customHeight="1" x14ac:dyDescent="0.15">
      <c r="A3" s="97" t="s">
        <v>36</v>
      </c>
      <c r="B3" s="98"/>
      <c r="C3" s="98"/>
      <c r="D3" s="98"/>
      <c r="E3" s="98"/>
      <c r="F3" s="98"/>
      <c r="G3" s="98"/>
      <c r="H3" s="98"/>
      <c r="I3" s="98"/>
      <c r="J3" s="98"/>
    </row>
    <row r="4" spans="1:10" ht="11.25" customHeight="1" x14ac:dyDescent="0.15"/>
    <row r="5" spans="1:10" ht="18.75" customHeight="1" thickBot="1" x14ac:dyDescent="0.2">
      <c r="A5" s="36" t="s">
        <v>2</v>
      </c>
      <c r="B5" s="24"/>
      <c r="C5" s="24"/>
      <c r="D5" s="24"/>
      <c r="E5" s="24"/>
      <c r="F5" s="25"/>
      <c r="G5" s="26" t="s">
        <v>3</v>
      </c>
      <c r="H5" s="58" t="s">
        <v>0</v>
      </c>
      <c r="I5" s="26" t="s">
        <v>1</v>
      </c>
      <c r="J5" s="27" t="s">
        <v>4</v>
      </c>
    </row>
    <row r="6" spans="1:10" ht="18.75" customHeight="1" thickBot="1" x14ac:dyDescent="0.2">
      <c r="A6" s="37"/>
      <c r="B6" s="28" t="s">
        <v>39</v>
      </c>
      <c r="C6" s="28"/>
      <c r="D6" s="28"/>
      <c r="E6" s="28"/>
      <c r="F6" s="28"/>
      <c r="G6" s="56" t="s">
        <v>70</v>
      </c>
      <c r="H6" s="59">
        <f>H8-H22</f>
        <v>0</v>
      </c>
      <c r="I6" s="57" t="s">
        <v>42</v>
      </c>
      <c r="J6" s="29" t="s">
        <v>43</v>
      </c>
    </row>
    <row r="7" spans="1:10" ht="18.75" customHeight="1" thickBot="1" x14ac:dyDescent="0.2">
      <c r="A7" s="36" t="s">
        <v>61</v>
      </c>
      <c r="B7" s="25"/>
      <c r="C7" s="25"/>
      <c r="D7" s="24"/>
      <c r="E7" s="26"/>
      <c r="F7" s="26"/>
      <c r="G7" s="26"/>
      <c r="H7" s="60"/>
      <c r="I7" s="25"/>
      <c r="J7" s="26"/>
    </row>
    <row r="8" spans="1:10" ht="18.75" customHeight="1" thickBot="1" x14ac:dyDescent="0.2">
      <c r="A8" s="38"/>
      <c r="B8" s="41" t="s">
        <v>40</v>
      </c>
      <c r="C8" s="41"/>
      <c r="D8" s="28"/>
      <c r="E8" s="28"/>
      <c r="F8" s="28"/>
      <c r="G8" s="56" t="s">
        <v>71</v>
      </c>
      <c r="H8" s="59">
        <f>IFERROR(IF(H16&lt;&gt;"",SUM('PMS(calc_process)'!H9:H10),H11*MIN(H18:H20)),0)</f>
        <v>0</v>
      </c>
      <c r="I8" s="57" t="s">
        <v>42</v>
      </c>
      <c r="J8" s="31" t="s">
        <v>44</v>
      </c>
    </row>
    <row r="9" spans="1:10" ht="18.75" customHeight="1" x14ac:dyDescent="0.15">
      <c r="A9" s="38"/>
      <c r="B9" s="39"/>
      <c r="C9" s="67" t="s">
        <v>90</v>
      </c>
      <c r="D9" s="65"/>
      <c r="E9" s="65"/>
      <c r="F9" s="66"/>
      <c r="G9" s="56" t="s">
        <v>92</v>
      </c>
      <c r="H9" s="68" t="str">
        <f>IF(H16&lt;&gt;"",H16*H18,"")</f>
        <v/>
      </c>
      <c r="I9" s="57" t="s">
        <v>93</v>
      </c>
      <c r="J9" s="31" t="s">
        <v>107</v>
      </c>
    </row>
    <row r="10" spans="1:10" ht="18.75" customHeight="1" x14ac:dyDescent="0.15">
      <c r="A10" s="38"/>
      <c r="B10" s="39"/>
      <c r="C10" s="67" t="s">
        <v>91</v>
      </c>
      <c r="D10" s="65"/>
      <c r="E10" s="65"/>
      <c r="F10" s="66"/>
      <c r="G10" s="56" t="s">
        <v>92</v>
      </c>
      <c r="H10" s="68" t="str">
        <f>IF(H16&lt;&gt;"",H17*MIN(H19:H20),"")</f>
        <v/>
      </c>
      <c r="I10" s="57" t="s">
        <v>94</v>
      </c>
      <c r="J10" s="31" t="s">
        <v>106</v>
      </c>
    </row>
    <row r="11" spans="1:10" ht="50.1" customHeight="1" x14ac:dyDescent="0.15">
      <c r="A11" s="38"/>
      <c r="B11" s="39"/>
      <c r="C11" s="63"/>
      <c r="D11" s="93" t="s">
        <v>109</v>
      </c>
      <c r="E11" s="94"/>
      <c r="F11" s="95"/>
      <c r="G11" s="32" t="s">
        <v>72</v>
      </c>
      <c r="H11" s="61">
        <f>H12-H13</f>
        <v>0</v>
      </c>
      <c r="I11" s="35" t="s">
        <v>49</v>
      </c>
      <c r="J11" s="31" t="s">
        <v>66</v>
      </c>
    </row>
    <row r="12" spans="1:10" ht="50.1" customHeight="1" x14ac:dyDescent="0.15">
      <c r="A12" s="38"/>
      <c r="B12" s="39"/>
      <c r="C12" s="39"/>
      <c r="D12" s="73"/>
      <c r="E12" s="90" t="s">
        <v>110</v>
      </c>
      <c r="F12" s="92"/>
      <c r="G12" s="32" t="s">
        <v>72</v>
      </c>
      <c r="H12" s="49">
        <f>'PMS(input)'!E7</f>
        <v>0</v>
      </c>
      <c r="I12" s="35" t="s">
        <v>49</v>
      </c>
      <c r="J12" s="31" t="s">
        <v>63</v>
      </c>
    </row>
    <row r="13" spans="1:10" ht="50.1" customHeight="1" x14ac:dyDescent="0.15">
      <c r="A13" s="38"/>
      <c r="B13" s="39"/>
      <c r="C13" s="63"/>
      <c r="D13" s="74"/>
      <c r="E13" s="93" t="s">
        <v>111</v>
      </c>
      <c r="F13" s="95"/>
      <c r="G13" s="32" t="s">
        <v>72</v>
      </c>
      <c r="H13" s="49">
        <f>H14*24*H15</f>
        <v>0</v>
      </c>
      <c r="I13" s="35" t="s">
        <v>49</v>
      </c>
      <c r="J13" s="31" t="s">
        <v>65</v>
      </c>
    </row>
    <row r="14" spans="1:10" ht="50.1" customHeight="1" x14ac:dyDescent="0.15">
      <c r="A14" s="38"/>
      <c r="B14" s="39"/>
      <c r="C14" s="39"/>
      <c r="D14" s="73"/>
      <c r="E14" s="73"/>
      <c r="F14" s="75" t="s">
        <v>112</v>
      </c>
      <c r="G14" s="32" t="s">
        <v>74</v>
      </c>
      <c r="H14" s="52">
        <f>'PMS(input)'!E17</f>
        <v>0</v>
      </c>
      <c r="I14" s="30" t="s">
        <v>67</v>
      </c>
      <c r="J14" s="31" t="s">
        <v>120</v>
      </c>
    </row>
    <row r="15" spans="1:10" ht="50.1" customHeight="1" x14ac:dyDescent="0.15">
      <c r="A15" s="38"/>
      <c r="B15" s="39"/>
      <c r="C15" s="63"/>
      <c r="D15" s="76"/>
      <c r="E15" s="76"/>
      <c r="F15" s="75" t="s">
        <v>113</v>
      </c>
      <c r="G15" s="32" t="s">
        <v>73</v>
      </c>
      <c r="H15" s="50">
        <f>'PMS(input)'!E9</f>
        <v>0</v>
      </c>
      <c r="I15" s="35" t="s">
        <v>68</v>
      </c>
      <c r="J15" s="31" t="s">
        <v>64</v>
      </c>
    </row>
    <row r="16" spans="1:10" ht="50.1" customHeight="1" x14ac:dyDescent="0.15">
      <c r="A16" s="38"/>
      <c r="B16" s="39"/>
      <c r="C16" s="63"/>
      <c r="D16" s="90" t="s">
        <v>114</v>
      </c>
      <c r="E16" s="91"/>
      <c r="F16" s="92"/>
      <c r="G16" s="32" t="s">
        <v>72</v>
      </c>
      <c r="H16" s="61" t="str">
        <f>IF('PMS(input)'!E8="","",'PMS(input)'!E8)</f>
        <v/>
      </c>
      <c r="I16" s="35" t="s">
        <v>49</v>
      </c>
      <c r="J16" s="31" t="s">
        <v>86</v>
      </c>
    </row>
    <row r="17" spans="1:15" ht="50.1" customHeight="1" x14ac:dyDescent="0.15">
      <c r="A17" s="38"/>
      <c r="B17" s="39"/>
      <c r="C17" s="63"/>
      <c r="D17" s="90" t="s">
        <v>115</v>
      </c>
      <c r="E17" s="91"/>
      <c r="F17" s="92"/>
      <c r="G17" s="32" t="s">
        <v>72</v>
      </c>
      <c r="H17" s="61" t="str">
        <f>IFERROR(H11-H16,"")</f>
        <v/>
      </c>
      <c r="I17" s="35" t="s">
        <v>49</v>
      </c>
      <c r="J17" s="31" t="s">
        <v>87</v>
      </c>
      <c r="O17" s="69"/>
    </row>
    <row r="18" spans="1:15" ht="50.1" customHeight="1" x14ac:dyDescent="0.15">
      <c r="A18" s="38"/>
      <c r="B18" s="39"/>
      <c r="C18" s="63"/>
      <c r="D18" s="90" t="s">
        <v>116</v>
      </c>
      <c r="E18" s="91"/>
      <c r="F18" s="92"/>
      <c r="G18" s="32" t="s">
        <v>72</v>
      </c>
      <c r="H18" s="51" t="str">
        <f>IF('PMS(input)'!E14&lt;&gt;"",'PMS(input)'!E14,"")</f>
        <v/>
      </c>
      <c r="I18" s="33" t="s">
        <v>69</v>
      </c>
      <c r="J18" s="77" t="s">
        <v>117</v>
      </c>
    </row>
    <row r="19" spans="1:15" ht="50.1" customHeight="1" x14ac:dyDescent="0.15">
      <c r="A19" s="38"/>
      <c r="B19" s="39"/>
      <c r="C19" s="63"/>
      <c r="D19" s="99" t="s">
        <v>88</v>
      </c>
      <c r="E19" s="100"/>
      <c r="F19" s="101"/>
      <c r="G19" s="32" t="s">
        <v>72</v>
      </c>
      <c r="H19" s="51" t="str">
        <f>IF('PMS(input)'!E15&lt;&gt;"",'PMS(input)'!E15,"")</f>
        <v/>
      </c>
      <c r="I19" s="33" t="s">
        <v>69</v>
      </c>
      <c r="J19" s="77" t="s">
        <v>117</v>
      </c>
    </row>
    <row r="20" spans="1:15" ht="50.1" customHeight="1" x14ac:dyDescent="0.15">
      <c r="A20" s="37"/>
      <c r="B20" s="40"/>
      <c r="C20" s="64"/>
      <c r="D20" s="99" t="s">
        <v>89</v>
      </c>
      <c r="E20" s="100"/>
      <c r="F20" s="101"/>
      <c r="G20" s="32" t="s">
        <v>72</v>
      </c>
      <c r="H20" s="51" t="str">
        <f>IF('PMS(input)'!E16&lt;&gt;"",'PMS(input)'!E16,"")</f>
        <v/>
      </c>
      <c r="I20" s="33" t="s">
        <v>69</v>
      </c>
      <c r="J20" s="77" t="s">
        <v>117</v>
      </c>
    </row>
    <row r="21" spans="1:15" ht="18.75" customHeight="1" thickBot="1" x14ac:dyDescent="0.2">
      <c r="A21" s="36" t="s">
        <v>62</v>
      </c>
      <c r="B21" s="24"/>
      <c r="C21" s="24"/>
      <c r="D21" s="24"/>
      <c r="E21" s="24"/>
      <c r="F21" s="25"/>
      <c r="G21" s="26"/>
      <c r="H21" s="36"/>
      <c r="I21" s="25"/>
      <c r="J21" s="26"/>
    </row>
    <row r="22" spans="1:15" ht="18.75" customHeight="1" thickBot="1" x14ac:dyDescent="0.2">
      <c r="A22" s="37"/>
      <c r="B22" s="34" t="s">
        <v>41</v>
      </c>
      <c r="C22" s="34"/>
      <c r="D22" s="34"/>
      <c r="E22" s="34"/>
      <c r="F22" s="34"/>
      <c r="G22" s="56" t="s">
        <v>71</v>
      </c>
      <c r="H22" s="59">
        <v>0</v>
      </c>
      <c r="I22" s="57" t="s">
        <v>42</v>
      </c>
      <c r="J22" s="31" t="s">
        <v>45</v>
      </c>
    </row>
    <row r="23" spans="1:15" x14ac:dyDescent="0.15">
      <c r="A23" s="2"/>
      <c r="B23" s="2"/>
      <c r="C23" s="2"/>
      <c r="D23" s="8"/>
      <c r="E23" s="2"/>
      <c r="F23" s="8"/>
      <c r="G23" s="10"/>
      <c r="H23" s="9"/>
      <c r="I23" s="9"/>
      <c r="J23" s="7"/>
    </row>
    <row r="24" spans="1:15" x14ac:dyDescent="0.15">
      <c r="C24" s="9" t="s">
        <v>98</v>
      </c>
      <c r="F24" s="4"/>
    </row>
    <row r="25" spans="1:15" ht="18.75" x14ac:dyDescent="0.15">
      <c r="C25" s="89" t="s">
        <v>99</v>
      </c>
      <c r="D25" s="89"/>
      <c r="E25" s="89"/>
      <c r="F25" s="70" t="s">
        <v>100</v>
      </c>
      <c r="G25" s="71">
        <v>0.8</v>
      </c>
      <c r="H25" s="72" t="s">
        <v>69</v>
      </c>
    </row>
    <row r="26" spans="1:15" ht="18.75" x14ac:dyDescent="0.15">
      <c r="C26" s="89"/>
      <c r="D26" s="89"/>
      <c r="E26" s="89"/>
      <c r="F26" s="70" t="s">
        <v>101</v>
      </c>
      <c r="G26" s="71">
        <v>0.46</v>
      </c>
      <c r="H26" s="72" t="s">
        <v>69</v>
      </c>
    </row>
  </sheetData>
  <mergeCells count="11">
    <mergeCell ref="A2:J2"/>
    <mergeCell ref="A3:J3"/>
    <mergeCell ref="D16:F16"/>
    <mergeCell ref="D17:F17"/>
    <mergeCell ref="D20:F20"/>
    <mergeCell ref="D19:F19"/>
    <mergeCell ref="C25:E26"/>
    <mergeCell ref="D18:F18"/>
    <mergeCell ref="D11:F11"/>
    <mergeCell ref="E12:F12"/>
    <mergeCell ref="E13:F13"/>
  </mergeCells>
  <phoneticPr fontId="2"/>
  <pageMargins left="0.70866141732283472" right="0.70866141732283472" top="0.74803149606299213" bottom="0.74803149606299213" header="0.31496062992125984" footer="0.31496062992125984"/>
  <pageSetup paperSize="9" scale="64"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PMS(input)</vt:lpstr>
      <vt:lpstr>PMS(calc_process)</vt:lpstr>
      <vt:lpstr>EF</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2018-11-26T09:41:00Z</cp:lastPrinted>
  <dcterms:created xsi:type="dcterms:W3CDTF">2012-01-13T02:28:29Z</dcterms:created>
  <dcterms:modified xsi:type="dcterms:W3CDTF">2019-08-19T09:54:18Z</dcterms:modified>
</cp:coreProperties>
</file>