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azabu\project\2018\P180330801_二国間クレジット制度の効率的な運用のための検討・実施事業\02_作業\02_各種申請\01_Methodology\15_MM\MM_PM005(IGES、セメント廃熱回収)\5_JCM_MM_AM005_ver01.0\"/>
    </mc:Choice>
  </mc:AlternateContent>
  <xr:revisionPtr revIDLastSave="0" documentId="13_ncr:1_{CA38AE63-7FE9-4B1C-9472-F5E75744BCB4}" xr6:coauthVersionLast="41" xr6:coauthVersionMax="41" xr10:uidLastSave="{00000000-0000-0000-0000-000000000000}"/>
  <bookViews>
    <workbookView xWindow="-120" yWindow="-120" windowWidth="29040" windowHeight="15990" tabRatio="587" xr2:uid="{00000000-000D-0000-FFFF-FFFF00000000}"/>
  </bookViews>
  <sheets>
    <sheet name="MPS(input)" sheetId="30" r:id="rId1"/>
    <sheet name="MPS(calc_process)" sheetId="31" r:id="rId2"/>
    <sheet name="MSS" sheetId="32" r:id="rId3"/>
    <sheet name="MRS(input)" sheetId="33" r:id="rId4"/>
    <sheet name="MRS(calc_process)" sheetId="34" r:id="rId5"/>
  </sheets>
  <definedNames>
    <definedName name="_xlnm.Print_Area" localSheetId="1">'MPS(calc_process)'!$A$1:$I$14</definedName>
    <definedName name="_xlnm.Print_Area" localSheetId="0">'MPS(input)'!$A$1:$K$32</definedName>
    <definedName name="_xlnm.Print_Area" localSheetId="4">'MRS(calc_process)'!$A$1:$I$14</definedName>
    <definedName name="_xlnm.Print_Area" localSheetId="3">'MRS(input)'!$A$1:$L$32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23" i="33" l="1"/>
  <c r="K22" i="33"/>
  <c r="K21" i="33"/>
  <c r="K20" i="33"/>
  <c r="K19" i="33"/>
  <c r="K18" i="33"/>
  <c r="K17" i="33"/>
  <c r="K16" i="33"/>
  <c r="H23" i="33"/>
  <c r="H22" i="33"/>
  <c r="H21" i="33"/>
  <c r="H20" i="33"/>
  <c r="H19" i="33"/>
  <c r="H18" i="33"/>
  <c r="H17" i="33"/>
  <c r="H16" i="33"/>
  <c r="F23" i="33"/>
  <c r="F22" i="33"/>
  <c r="F21" i="33"/>
  <c r="F20" i="33"/>
  <c r="F19" i="33"/>
  <c r="F17" i="33"/>
  <c r="F16" i="33"/>
  <c r="L2" i="33"/>
  <c r="L1" i="33"/>
  <c r="I2" i="34"/>
  <c r="I1" i="34"/>
  <c r="G10" i="34"/>
  <c r="G9" i="34"/>
  <c r="F18" i="33"/>
  <c r="G12" i="34"/>
  <c r="C2" i="32"/>
  <c r="C1" i="32"/>
  <c r="I2" i="31"/>
  <c r="G11" i="34" l="1"/>
  <c r="G8" i="34" s="1"/>
  <c r="G6" i="34" s="1"/>
  <c r="C27" i="33" s="1"/>
  <c r="G10" i="31" l="1"/>
  <c r="G9" i="31"/>
  <c r="E18" i="30"/>
  <c r="E17" i="30"/>
  <c r="G12" i="31" s="1"/>
  <c r="G11" i="31" l="1"/>
  <c r="G8" i="31" s="1"/>
  <c r="G6" i="31" s="1"/>
  <c r="I1" i="31" l="1"/>
  <c r="B27" i="30"/>
</calcChain>
</file>

<file path=xl/sharedStrings.xml><?xml version="1.0" encoding="utf-8"?>
<sst xmlns="http://schemas.openxmlformats.org/spreadsheetml/2006/main" count="301" uniqueCount="131">
  <si>
    <t>Value</t>
    <phoneticPr fontId="2"/>
  </si>
  <si>
    <t>Units</t>
    <phoneticPr fontId="2"/>
  </si>
  <si>
    <t>1. Calculations for emission reductions</t>
    <phoneticPr fontId="2"/>
  </si>
  <si>
    <t>Fuel type</t>
    <phoneticPr fontId="2"/>
  </si>
  <si>
    <t>Parameter</t>
  </si>
  <si>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</si>
  <si>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</si>
  <si>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</si>
  <si>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</si>
  <si>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</si>
  <si>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</si>
  <si>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</si>
  <si>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</si>
  <si>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</si>
  <si>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</si>
  <si>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</si>
  <si>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</si>
  <si>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</si>
  <si>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</si>
  <si>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</si>
  <si>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</si>
  <si>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</si>
  <si>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</si>
  <si>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</si>
  <si>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</si>
  <si>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</si>
  <si>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</si>
  <si>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</si>
  <si>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</si>
  <si>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</si>
  <si>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</si>
  <si>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</si>
  <si>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</si>
  <si>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</si>
  <si>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 xml:space="preserve">Project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</si>
  <si>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</si>
  <si>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</si>
  <si>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RE</t>
    </r>
    <r>
      <rPr>
        <vertAlign val="subscript"/>
        <sz val="11"/>
        <color indexed="8"/>
        <rFont val="Arial"/>
        <family val="2"/>
      </rPr>
      <t>p</t>
    </r>
    <phoneticPr fontId="2"/>
  </si>
  <si>
    <r>
      <t>PE</t>
    </r>
    <r>
      <rPr>
        <vertAlign val="subscript"/>
        <sz val="11"/>
        <color indexed="8"/>
        <rFont val="Arial"/>
        <family val="2"/>
      </rPr>
      <t>p</t>
    </r>
    <phoneticPr fontId="2"/>
  </si>
  <si>
    <t>(1)</t>
  </si>
  <si>
    <t>MWh/p</t>
  </si>
  <si>
    <t>Option C</t>
  </si>
  <si>
    <t>monitored data</t>
  </si>
  <si>
    <t>continuous</t>
  </si>
  <si>
    <t>N.A.</t>
  </si>
  <si>
    <t>- Counting the numbers of days of this monitoring period</t>
  </si>
  <si>
    <t>once at the end of this monitoring period</t>
  </si>
  <si>
    <t>Power generation efficiency obtained from manufacturer's specification</t>
    <phoneticPr fontId="2"/>
  </si>
  <si>
    <t>Calculated</t>
    <phoneticPr fontId="2"/>
  </si>
  <si>
    <t>The power generation efficiency calculated from monitored data of the amount of fuel input for power generation and the amount of electricity generated.</t>
    <phoneticPr fontId="2"/>
  </si>
  <si>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</si>
  <si>
    <t>The total maximum rated capacity of equipment of the WHR system which consumes electricity except for the capacity of equipment which use the electricity generated by itself directly</t>
    <phoneticPr fontId="2"/>
  </si>
  <si>
    <t>MW</t>
  </si>
  <si>
    <t xml:space="preserve">Electricity </t>
  </si>
  <si>
    <r>
      <t>EG</t>
    </r>
    <r>
      <rPr>
        <vertAlign val="subscript"/>
        <sz val="11"/>
        <color indexed="8"/>
        <rFont val="Arial"/>
        <family val="2"/>
      </rPr>
      <t>SUP,p</t>
    </r>
  </si>
  <si>
    <r>
      <t>EC</t>
    </r>
    <r>
      <rPr>
        <vertAlign val="subscript"/>
        <sz val="11"/>
        <color indexed="8"/>
        <rFont val="Arial"/>
        <family val="2"/>
      </rPr>
      <t>AUX,p</t>
    </r>
  </si>
  <si>
    <r>
      <t>EG</t>
    </r>
    <r>
      <rPr>
        <vertAlign val="subscript"/>
        <sz val="11"/>
        <color indexed="8"/>
        <rFont val="Arial"/>
        <family val="2"/>
      </rPr>
      <t>p</t>
    </r>
  </si>
  <si>
    <t>day/p</t>
    <phoneticPr fontId="2"/>
  </si>
  <si>
    <t>mass or volume/p</t>
    <phoneticPr fontId="2"/>
  </si>
  <si>
    <t>Option B</t>
    <phoneticPr fontId="2"/>
  </si>
  <si>
    <t>invoice from fuel supply company</t>
    <phoneticPr fontId="2"/>
  </si>
  <si>
    <t>Data is collected and recorded from the invoices by the fuel supply company.</t>
    <phoneticPr fontId="2"/>
  </si>
  <si>
    <t>for option b)</t>
    <phoneticPr fontId="2"/>
  </si>
  <si>
    <t>MWh/p</t>
    <phoneticPr fontId="2"/>
  </si>
  <si>
    <t>Option C</t>
    <phoneticPr fontId="2"/>
  </si>
  <si>
    <t>(2)</t>
    <phoneticPr fontId="2"/>
  </si>
  <si>
    <t>(3)</t>
    <phoneticPr fontId="2"/>
  </si>
  <si>
    <t>[For captive electricity]
In case the captive electricity generation system meets all of the following conditions;
 - The system is non-renewable generation system
 - Electricity generation capacity of the system is less than or equal to 15 MW</t>
    <phoneticPr fontId="2"/>
  </si>
  <si>
    <t>Rated capacity of all installed equipment of the WHR system which consumes electricity except for the capacity of equipment which use the electricity generated by itself directly</t>
    <phoneticPr fontId="2"/>
  </si>
  <si>
    <t xml:space="preserve">Power generation efficiency </t>
    <phoneticPr fontId="2"/>
  </si>
  <si>
    <t>%</t>
    <phoneticPr fontId="2"/>
  </si>
  <si>
    <t>Specification of the captive power generation system provided by the manufacturer</t>
    <phoneticPr fontId="2"/>
  </si>
  <si>
    <t>for option a)</t>
    <phoneticPr fontId="2"/>
  </si>
  <si>
    <t>Net calorific value of consumed fuel</t>
    <phoneticPr fontId="2"/>
  </si>
  <si>
    <t>GJ/mass or volume</t>
    <phoneticPr fontId="2"/>
  </si>
  <si>
    <t>In order of preference:
1) values provided by the fuel supplier;
2) measurement by the project participants;
3) regional or national default values;
4) IPCC default values provided in table 1.2 of Ch.1 Vol.2 of 2006 IPCC Guidelines on National GHG Inventories. Lower value is applied.</t>
    <phoneticPr fontId="2"/>
  </si>
  <si>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2"/>
  </si>
  <si>
    <t>for option a) and b)</t>
    <phoneticPr fontId="2"/>
  </si>
  <si>
    <r>
      <t>CO</t>
    </r>
    <r>
      <rPr>
        <vertAlign val="subscript"/>
        <sz val="11"/>
        <rFont val="Arial"/>
        <family val="2"/>
      </rPr>
      <t>2</t>
    </r>
    <r>
      <rPr>
        <sz val="11"/>
        <rFont val="Arial"/>
        <family val="2"/>
      </rPr>
      <t xml:space="preserve"> emission factor for consumed electricity</t>
    </r>
    <phoneticPr fontId="2"/>
  </si>
  <si>
    <t>Electricity</t>
  </si>
  <si>
    <r>
      <t>tCO</t>
    </r>
    <r>
      <rPr>
        <vertAlign val="subscript"/>
        <sz val="11"/>
        <color indexed="8"/>
        <rFont val="Arial"/>
        <family val="2"/>
      </rPr>
      <t>2</t>
    </r>
    <r>
      <rPr>
        <sz val="11"/>
        <color indexed="8"/>
        <rFont val="Arial"/>
        <family val="2"/>
      </rPr>
      <t>/MWh</t>
    </r>
    <phoneticPr fontId="2"/>
  </si>
  <si>
    <r>
      <t>EF</t>
    </r>
    <r>
      <rPr>
        <vertAlign val="subscript"/>
        <sz val="11"/>
        <color theme="1"/>
        <rFont val="Arial"/>
        <family val="2"/>
      </rPr>
      <t>elec</t>
    </r>
    <phoneticPr fontId="2"/>
  </si>
  <si>
    <t>2. Calculations for reference emissions</t>
    <phoneticPr fontId="2"/>
  </si>
  <si>
    <t>3. Calculations of the project emissions</t>
    <phoneticPr fontId="2"/>
  </si>
  <si>
    <t>PDD of the most recently registered CDM project hosted in Myanmar or the latest version of the “Tool to calculate the emission factor for an electricity system” under the CDM at the time of validation.</t>
  </si>
  <si>
    <r>
      <t xml:space="preserve">The quantity of electricity consumption by the WHR system except for the direct captive use of the electricity generated by itself during a given time period </t>
    </r>
    <r>
      <rPr>
        <i/>
        <sz val="11"/>
        <color rgb="FF000000"/>
        <rFont val="Arial"/>
        <family val="2"/>
      </rPr>
      <t>p</t>
    </r>
    <phoneticPr fontId="2"/>
  </si>
  <si>
    <r>
      <t xml:space="preserve">The quantity of net electricity generation by the WHR system during a given time period </t>
    </r>
    <r>
      <rPr>
        <i/>
        <sz val="11"/>
        <color rgb="FF000000"/>
        <rFont val="Arial"/>
        <family val="2"/>
      </rPr>
      <t>p</t>
    </r>
    <phoneticPr fontId="2"/>
  </si>
  <si>
    <t>MWh/p</t>
    <phoneticPr fontId="2"/>
  </si>
  <si>
    <t>Reference Number:</t>
    <phoneticPr fontId="2"/>
  </si>
  <si>
    <t>Monitoring Spreadsheet: JCM_MM_AM005_ver01.0</t>
    <phoneticPr fontId="2"/>
  </si>
  <si>
    <t>Monitoring Plan Sheet (Input Sheet) [Attachment to Project Design Document]</t>
    <phoneticPr fontId="2"/>
  </si>
  <si>
    <t>Monitoring Plan Sheet (Calculation Process Sheet) [Attachment to Project Design Document]</t>
    <phoneticPr fontId="2"/>
  </si>
  <si>
    <r>
      <t xml:space="preserve">Table 1: Parameters to be monitored </t>
    </r>
    <r>
      <rPr>
        <b/>
        <i/>
        <sz val="11"/>
        <color indexed="8"/>
        <rFont val="Arial"/>
        <family val="2"/>
      </rPr>
      <t>ex post</t>
    </r>
    <phoneticPr fontId="2"/>
  </si>
  <si>
    <r>
      <t>EG</t>
    </r>
    <r>
      <rPr>
        <vertAlign val="subscript"/>
        <sz val="11"/>
        <color theme="1"/>
        <rFont val="Arial"/>
        <family val="2"/>
      </rPr>
      <t>SUP,p</t>
    </r>
  </si>
  <si>
    <r>
      <t xml:space="preserve">The quantity of the electricity supplied from the WHR system to the cement production facility during a given time period </t>
    </r>
    <r>
      <rPr>
        <i/>
        <sz val="11"/>
        <color theme="1"/>
        <rFont val="Arial"/>
        <family val="2"/>
      </rPr>
      <t>p</t>
    </r>
  </si>
  <si>
    <r>
      <t xml:space="preserve">On-site measurement by measuring equipments.
- Measuring and recording:
</t>
    </r>
    <r>
      <rPr>
        <sz val="11"/>
        <color theme="1"/>
        <rFont val="ＭＳ Ｐゴシック"/>
        <family val="3"/>
        <charset val="128"/>
      </rPr>
      <t>　</t>
    </r>
    <r>
      <rPr>
        <sz val="11"/>
        <color theme="1"/>
        <rFont val="Arial"/>
        <family val="2"/>
      </rPr>
      <t xml:space="preserve">1) Measured data is  recorded and stored in the measuring equipments.
</t>
    </r>
    <r>
      <rPr>
        <sz val="11"/>
        <color theme="1"/>
        <rFont val="ＭＳ Ｐゴシック"/>
        <family val="3"/>
        <charset val="128"/>
      </rPr>
      <t>　</t>
    </r>
    <r>
      <rPr>
        <sz val="11"/>
        <color theme="1"/>
        <rFont val="Arial"/>
        <family val="2"/>
      </rPr>
      <t>2) Recorded data is checked its integrity once a month by responsible staff.
- Calibration: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t>
    </r>
  </si>
  <si>
    <r>
      <t>D</t>
    </r>
    <r>
      <rPr>
        <vertAlign val="subscript"/>
        <sz val="11"/>
        <color theme="1"/>
        <rFont val="Arial"/>
        <family val="2"/>
      </rPr>
      <t>p</t>
    </r>
  </si>
  <si>
    <r>
      <t xml:space="preserve">The number of days during a given time period </t>
    </r>
    <r>
      <rPr>
        <i/>
        <sz val="11"/>
        <color theme="1"/>
        <rFont val="Arial"/>
        <family val="2"/>
      </rPr>
      <t>p</t>
    </r>
  </si>
  <si>
    <r>
      <t>FC</t>
    </r>
    <r>
      <rPr>
        <vertAlign val="subscript"/>
        <sz val="11"/>
        <rFont val="Arial"/>
        <family val="2"/>
      </rPr>
      <t>PJ,p</t>
    </r>
    <phoneticPr fontId="2"/>
  </si>
  <si>
    <r>
      <t xml:space="preserve">The amount of fuel input for captive power generation during a given time period </t>
    </r>
    <r>
      <rPr>
        <i/>
        <sz val="11"/>
        <rFont val="Arial"/>
        <family val="2"/>
      </rPr>
      <t>p</t>
    </r>
    <phoneticPr fontId="2"/>
  </si>
  <si>
    <r>
      <t>EG</t>
    </r>
    <r>
      <rPr>
        <vertAlign val="subscript"/>
        <sz val="11"/>
        <rFont val="Arial"/>
        <family val="2"/>
      </rPr>
      <t>PJ,p</t>
    </r>
    <phoneticPr fontId="2"/>
  </si>
  <si>
    <r>
      <t xml:space="preserve">The amount of electricity generated by captive power generation during a given time period </t>
    </r>
    <r>
      <rPr>
        <i/>
        <sz val="11"/>
        <rFont val="Arial"/>
        <family val="2"/>
      </rPr>
      <t>p</t>
    </r>
    <phoneticPr fontId="2"/>
  </si>
  <si>
    <r>
      <t xml:space="preserve">On-site measurement by measuring equipments.
- Measuring and recording:
</t>
    </r>
    <r>
      <rPr>
        <sz val="11"/>
        <rFont val="ＭＳ Ｐゴシック"/>
        <family val="3"/>
        <charset val="128"/>
      </rPr>
      <t>　</t>
    </r>
    <r>
      <rPr>
        <sz val="11"/>
        <rFont val="Arial"/>
        <family val="2"/>
      </rPr>
      <t xml:space="preserve">1) Measured data is  recorded and stored in the measuring equipments.
</t>
    </r>
    <r>
      <rPr>
        <sz val="11"/>
        <rFont val="ＭＳ Ｐゴシック"/>
        <family val="3"/>
        <charset val="128"/>
      </rPr>
      <t>　</t>
    </r>
    <r>
      <rPr>
        <sz val="11"/>
        <rFont val="Arial"/>
        <family val="2"/>
      </rPr>
      <t>2) Recorded data is checked its integrity once a month by responsible staff.
- Calibration: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</si>
  <si>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</si>
  <si>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elec</t>
    </r>
    <phoneticPr fontId="2"/>
  </si>
  <si>
    <r>
      <t>[For grid electricity]
CO</t>
    </r>
    <r>
      <rPr>
        <vertAlign val="subscript"/>
        <sz val="11"/>
        <rFont val="Arial"/>
        <family val="2"/>
      </rPr>
      <t>2</t>
    </r>
    <r>
      <rPr>
        <sz val="11"/>
        <rFont val="Arial"/>
        <family val="2"/>
      </rPr>
      <t xml:space="preserve"> emission factor for consumed electricity</t>
    </r>
    <phoneticPr fontId="2"/>
  </si>
  <si>
    <r>
      <t>tCO</t>
    </r>
    <r>
      <rPr>
        <vertAlign val="subscript"/>
        <sz val="11"/>
        <rFont val="Arial"/>
        <family val="2"/>
      </rPr>
      <t>2</t>
    </r>
    <r>
      <rPr>
        <sz val="11"/>
        <rFont val="Arial"/>
        <family val="2"/>
      </rPr>
      <t>/MWh</t>
    </r>
    <phoneticPr fontId="2"/>
  </si>
  <si>
    <r>
      <t>[For captive electricity]
CO</t>
    </r>
    <r>
      <rPr>
        <vertAlign val="subscript"/>
        <sz val="11"/>
        <color theme="1"/>
        <rFont val="Arial"/>
        <family val="2"/>
      </rPr>
      <t>2</t>
    </r>
    <r>
      <rPr>
        <sz val="11"/>
        <color theme="1"/>
        <rFont val="Arial"/>
        <family val="2"/>
      </rPr>
      <t xml:space="preserve"> emission factor for consumed electricity
Option a</t>
    </r>
    <phoneticPr fontId="2"/>
  </si>
  <si>
    <r>
      <t>tCO</t>
    </r>
    <r>
      <rPr>
        <vertAlign val="subscript"/>
        <sz val="11"/>
        <color theme="1"/>
        <rFont val="Arial"/>
        <family val="2"/>
      </rPr>
      <t>2</t>
    </r>
    <r>
      <rPr>
        <sz val="11"/>
        <color theme="1"/>
        <rFont val="Arial"/>
        <family val="2"/>
      </rPr>
      <t>/MWh</t>
    </r>
    <phoneticPr fontId="2"/>
  </si>
  <si>
    <r>
      <t>[For captive electricity]
CO</t>
    </r>
    <r>
      <rPr>
        <vertAlign val="subscript"/>
        <sz val="11"/>
        <color theme="1"/>
        <rFont val="Arial"/>
        <family val="2"/>
      </rPr>
      <t>2</t>
    </r>
    <r>
      <rPr>
        <sz val="11"/>
        <color theme="1"/>
        <rFont val="Arial"/>
        <family val="2"/>
      </rPr>
      <t xml:space="preserve"> emission factor for consumed electricity
Option b</t>
    </r>
    <phoneticPr fontId="2"/>
  </si>
  <si>
    <r>
      <t>EC</t>
    </r>
    <r>
      <rPr>
        <vertAlign val="subscript"/>
        <sz val="11"/>
        <color theme="1"/>
        <rFont val="Arial"/>
        <family val="2"/>
      </rPr>
      <t>CAP</t>
    </r>
    <phoneticPr fontId="2"/>
  </si>
  <si>
    <r>
      <t>η</t>
    </r>
    <r>
      <rPr>
        <vertAlign val="subscript"/>
        <sz val="11"/>
        <rFont val="Arial"/>
        <family val="2"/>
      </rPr>
      <t>elec</t>
    </r>
    <phoneticPr fontId="2"/>
  </si>
  <si>
    <r>
      <t>NCV</t>
    </r>
    <r>
      <rPr>
        <vertAlign val="subscript"/>
        <sz val="11"/>
        <rFont val="Arial"/>
        <family val="2"/>
      </rPr>
      <t>fuel</t>
    </r>
    <phoneticPr fontId="2"/>
  </si>
  <si>
    <r>
      <t>EF</t>
    </r>
    <r>
      <rPr>
        <vertAlign val="subscript"/>
        <sz val="11"/>
        <rFont val="Arial"/>
        <family val="2"/>
      </rPr>
      <t>fuel</t>
    </r>
    <phoneticPr fontId="2"/>
  </si>
  <si>
    <r>
      <t>CO</t>
    </r>
    <r>
      <rPr>
        <vertAlign val="subscript"/>
        <sz val="11"/>
        <rFont val="Arial"/>
        <family val="2"/>
      </rPr>
      <t>2</t>
    </r>
    <r>
      <rPr>
        <sz val="11"/>
        <rFont val="Arial"/>
        <family val="2"/>
      </rPr>
      <t xml:space="preserve"> emission factor of consumed fuel</t>
    </r>
    <phoneticPr fontId="2"/>
  </si>
  <si>
    <r>
      <t>tCO</t>
    </r>
    <r>
      <rPr>
        <vertAlign val="subscript"/>
        <sz val="11"/>
        <rFont val="Arial"/>
        <family val="2"/>
      </rPr>
      <t>2</t>
    </r>
    <r>
      <rPr>
        <sz val="11"/>
        <rFont val="Arial"/>
        <family val="2"/>
      </rPr>
      <t>/GJ</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</si>
  <si>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</si>
  <si>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</si>
  <si>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t>N/A</t>
  </si>
  <si>
    <t>Monitoring Structure Sheet [Attachment to Project Design Document]</t>
    <phoneticPr fontId="2"/>
  </si>
  <si>
    <t>Responsible personnel</t>
  </si>
  <si>
    <t>Role</t>
    <phoneticPr fontId="2"/>
  </si>
  <si>
    <t>Monitoring Report Sheet (Input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</si>
  <si>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</si>
  <si>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</si>
  <si>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</si>
  <si>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</si>
  <si>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Monitoring period</t>
    <phoneticPr fontId="2"/>
  </si>
  <si>
    <t>(k)</t>
    <phoneticPr fontId="2"/>
  </si>
  <si>
    <t>Monitored Values</t>
    <phoneticPr fontId="2"/>
  </si>
  <si>
    <r>
      <t xml:space="preserve">The quantity of the electricity supplied from the WHR system to the cement production facility during a given time period </t>
    </r>
    <r>
      <rPr>
        <i/>
        <sz val="11"/>
        <color rgb="FF000000"/>
        <rFont val="Arial"/>
        <family val="2"/>
      </rPr>
      <t>p</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</si>
</sst>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Red]\-#,##0.0\ "/>
    <numFmt numFmtId="177" formatCode="#,##0.000_ ;[Red]\-#,##0.000\ "/>
    <numFmt numFmtId="178" formatCode="#,##0_ ;[Red]\-#,##0\ "/>
    <numFmt numFmtId="179" formatCode="0.000_ ;[Red]\-0.000\ "/>
    <numFmt numFmtId="180" formatCode="#,##0.0000_ ;[Red]\-#,##0.0000\ "/>
  </numFmts>
  <fonts count="25"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i/>
      <sz val="11"/>
      <color indexed="8"/>
      <name val="Arial"/>
      <family val="2"/>
    </font>
    <font>
      <vertAlign val="subscript"/>
      <sz val="11"/>
      <name val="Arial"/>
      <family val="2"/>
    </font>
    <font>
      <sz val="11"/>
      <color theme="1"/>
      <name val="Arial"/>
      <family val="2"/>
    </font>
    <font>
      <vertAlign val="subscript"/>
      <sz val="11"/>
      <color theme="1"/>
      <name val="Arial"/>
      <family val="2"/>
    </font>
    <font>
      <i/>
      <sz val="11"/>
      <color rgb="FF000000"/>
      <name val="Arial"/>
      <family val="2"/>
    </font>
    <font>
      <sz val="11"/>
      <color theme="1"/>
      <name val="ＭＳ Ｐゴシック"/>
      <family val="3"/>
      <charset val="128"/>
      <scheme val="minor"/>
    </font>
    <font>
      <b/>
      <i/>
      <sz val="11"/>
      <color indexed="8"/>
      <name val="Arial"/>
      <family val="2"/>
    </font>
    <font>
      <i/>
      <sz val="11"/>
      <color theme="1"/>
      <name val="Arial"/>
      <family val="2"/>
    </font>
    <font>
      <sz val="11"/>
      <color theme="1"/>
      <name val="ＭＳ Ｐゴシック"/>
      <family val="3"/>
      <charset val="128"/>
    </font>
    <font>
      <i/>
      <sz val="11"/>
      <name val="Arial"/>
      <family val="2"/>
    </font>
    <font>
      <sz val="11"/>
      <name val="ＭＳ Ｐゴシック"/>
      <family val="3"/>
      <charset val="128"/>
    </font>
    <font>
      <sz val="11"/>
      <color rgb="FFFF0000"/>
      <name val="Arial"/>
      <family val="2"/>
    </font>
    <font>
      <b/>
      <vertAlign val="subscript"/>
      <sz val="11"/>
      <color indexed="8"/>
      <name val="Arial"/>
      <family val="2"/>
    </font>
    <font>
      <b/>
      <vertAlign val="subscript"/>
      <sz val="11"/>
      <color indexed="9"/>
      <name val="Arial"/>
      <family val="2"/>
    </font>
    <font>
      <sz val="11"/>
      <color indexed="10"/>
      <name val="Arial"/>
      <family val="2"/>
    </font>
    <font>
      <sz val="6"/>
      <name val="ＭＳ Ｐゴシック"/>
      <family val="3"/>
      <charset val="128"/>
      <scheme val="minor"/>
    </font>
  </fonts>
  <fills count="9">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rgb="FFC5D9F1"/>
        <bgColor indexed="64"/>
      </patternFill>
    </fill>
    <fill>
      <patternFill patternType="solid">
        <fgColor theme="7" tint="0.79998168889431442"/>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23"/>
      </left>
      <right/>
      <top style="thin">
        <color indexed="23"/>
      </top>
      <bottom style="medium">
        <color rgb="FFFF0000"/>
      </bottom>
      <diagonal/>
    </border>
    <border>
      <left/>
      <right style="thin">
        <color indexed="23"/>
      </right>
      <top style="thin">
        <color indexed="23"/>
      </top>
      <bottom style="medium">
        <color rgb="FFFF0000"/>
      </bottom>
      <diagonal/>
    </border>
  </borders>
  <cellStyleXfs count="3">
    <xf numFmtId="0" fontId="0" fillId="0" borderId="0">
      <alignment vertical="center"/>
    </xf>
    <xf numFmtId="38" fontId="1" fillId="0" borderId="0" applyFont="0" applyFill="0" applyBorder="0" applyAlignment="0" applyProtection="0">
      <alignment vertical="center"/>
    </xf>
    <xf numFmtId="0" fontId="14" fillId="0" borderId="0">
      <alignment vertical="center"/>
    </xf>
  </cellStyleXfs>
  <cellXfs count="14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4" borderId="6" xfId="0" applyFont="1" applyFill="1" applyBorder="1">
      <alignment vertical="center"/>
    </xf>
    <xf numFmtId="0" fontId="5" fillId="4" borderId="6" xfId="0" applyFont="1" applyFill="1" applyBorder="1">
      <alignment vertical="center"/>
    </xf>
    <xf numFmtId="0" fontId="5" fillId="4" borderId="6" xfId="0" applyFont="1" applyFill="1" applyBorder="1" applyAlignment="1">
      <alignment horizontal="center" vertical="center"/>
    </xf>
    <xf numFmtId="0" fontId="5" fillId="4" borderId="6" xfId="0" applyFont="1" applyFill="1" applyBorder="1" applyAlignment="1">
      <alignment horizontal="center" vertical="center" shrinkToFit="1"/>
    </xf>
    <xf numFmtId="0" fontId="3" fillId="6" borderId="6" xfId="0" applyFont="1" applyFill="1" applyBorder="1">
      <alignment vertical="center"/>
    </xf>
    <xf numFmtId="0" fontId="3" fillId="0" borderId="6" xfId="0" applyFont="1" applyFill="1" applyBorder="1" applyAlignment="1">
      <alignment horizontal="center" vertical="center"/>
    </xf>
    <xf numFmtId="0" fontId="3" fillId="0" borderId="6" xfId="0" applyFont="1" applyFill="1" applyBorder="1">
      <alignment vertical="center"/>
    </xf>
    <xf numFmtId="0" fontId="3" fillId="0" borderId="6" xfId="0" applyFont="1" applyBorder="1" applyAlignment="1">
      <alignment horizontal="center" vertical="center"/>
    </xf>
    <xf numFmtId="0" fontId="3" fillId="0" borderId="6" xfId="0" applyFont="1" applyBorder="1" applyAlignment="1">
      <alignment horizontal="left" vertical="center"/>
    </xf>
    <xf numFmtId="0" fontId="5"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0" xfId="0" applyFont="1" applyFill="1" applyBorder="1" applyAlignment="1">
      <alignment vertical="center"/>
    </xf>
    <xf numFmtId="0" fontId="3" fillId="6" borderId="12" xfId="0" applyFont="1" applyFill="1" applyBorder="1">
      <alignment vertical="center"/>
    </xf>
    <xf numFmtId="0" fontId="3" fillId="6" borderId="11" xfId="0" applyFont="1" applyFill="1" applyBorder="1">
      <alignment vertical="center"/>
    </xf>
    <xf numFmtId="0" fontId="3" fillId="6" borderId="10" xfId="0" applyFont="1" applyFill="1" applyBorder="1">
      <alignment vertical="center"/>
    </xf>
    <xf numFmtId="0" fontId="3" fillId="0" borderId="15" xfId="0" applyFont="1" applyBorder="1" applyAlignment="1">
      <alignment horizontal="center" vertical="center"/>
    </xf>
    <xf numFmtId="0" fontId="3" fillId="0" borderId="1" xfId="0" applyFont="1" applyFill="1" applyBorder="1" applyAlignment="1">
      <alignment horizontal="left" vertical="center"/>
    </xf>
    <xf numFmtId="0" fontId="3" fillId="8" borderId="1" xfId="0" applyFont="1" applyFill="1" applyBorder="1">
      <alignment vertical="center"/>
    </xf>
    <xf numFmtId="0" fontId="11" fillId="0" borderId="15" xfId="0" applyFont="1" applyBorder="1" applyAlignment="1">
      <alignment horizontal="center" vertical="center" wrapText="1"/>
    </xf>
    <xf numFmtId="0" fontId="3" fillId="5" borderId="6" xfId="0" applyFont="1" applyFill="1" applyBorder="1">
      <alignment vertical="center"/>
    </xf>
    <xf numFmtId="0" fontId="3" fillId="0" borderId="7" xfId="0" applyFont="1" applyBorder="1">
      <alignment vertical="center"/>
    </xf>
    <xf numFmtId="0" fontId="3" fillId="0" borderId="9" xfId="0" applyFont="1" applyBorder="1">
      <alignment vertical="center"/>
    </xf>
    <xf numFmtId="0" fontId="5" fillId="4" borderId="10" xfId="0" applyFont="1" applyFill="1" applyBorder="1" applyAlignment="1">
      <alignment horizontal="center" vertical="center"/>
    </xf>
    <xf numFmtId="0" fontId="3" fillId="0" borderId="7" xfId="0" applyFont="1" applyBorder="1" applyAlignment="1">
      <alignment horizontal="center" vertical="center"/>
    </xf>
    <xf numFmtId="176" fontId="3" fillId="0" borderId="16" xfId="1" applyNumberFormat="1" applyFont="1" applyBorder="1">
      <alignment vertical="center"/>
    </xf>
    <xf numFmtId="176" fontId="5" fillId="4" borderId="12" xfId="1" applyNumberFormat="1" applyFont="1" applyFill="1" applyBorder="1">
      <alignment vertical="center"/>
    </xf>
    <xf numFmtId="176" fontId="3" fillId="5" borderId="11" xfId="1" applyNumberFormat="1" applyFont="1" applyFill="1" applyBorder="1">
      <alignment vertical="center"/>
    </xf>
    <xf numFmtId="176" fontId="3" fillId="0" borderId="6" xfId="1" applyNumberFormat="1" applyFont="1" applyFill="1" applyBorder="1">
      <alignment vertical="center"/>
    </xf>
    <xf numFmtId="176" fontId="5" fillId="4" borderId="10" xfId="1" applyNumberFormat="1" applyFont="1" applyFill="1" applyBorder="1">
      <alignment vertical="center"/>
    </xf>
    <xf numFmtId="177" fontId="3" fillId="8" borderId="1" xfId="1" applyNumberFormat="1" applyFont="1" applyFill="1" applyBorder="1">
      <alignment vertical="center"/>
    </xf>
    <xf numFmtId="0" fontId="7" fillId="5" borderId="1" xfId="0" applyFont="1" applyFill="1" applyBorder="1" applyProtection="1">
      <alignment vertical="center"/>
    </xf>
    <xf numFmtId="0" fontId="7" fillId="5" borderId="1" xfId="0" applyFont="1" applyFill="1" applyBorder="1" applyAlignment="1" applyProtection="1">
      <alignment vertical="center" wrapText="1"/>
    </xf>
    <xf numFmtId="176" fontId="7" fillId="2" borderId="1" xfId="1" applyNumberFormat="1" applyFont="1" applyFill="1" applyBorder="1" applyProtection="1">
      <alignment vertical="center"/>
      <protection locked="0"/>
    </xf>
    <xf numFmtId="0" fontId="7" fillId="0" borderId="1" xfId="0" applyFont="1" applyFill="1" applyBorder="1" applyAlignment="1" applyProtection="1">
      <alignment vertical="center" wrapText="1"/>
      <protection locked="0"/>
    </xf>
    <xf numFmtId="38" fontId="7" fillId="2" borderId="1" xfId="1" quotePrefix="1"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7" fillId="5" borderId="1" xfId="0" applyFont="1" applyFill="1" applyBorder="1" applyAlignment="1" applyProtection="1">
      <alignment vertical="center"/>
    </xf>
    <xf numFmtId="179" fontId="7" fillId="0" borderId="1" xfId="0" applyNumberFormat="1" applyFont="1" applyBorder="1" applyProtection="1">
      <alignment vertical="center"/>
      <protection locked="0"/>
    </xf>
    <xf numFmtId="0" fontId="11" fillId="5" borderId="1" xfId="0" applyFont="1" applyFill="1" applyBorder="1" applyAlignment="1" applyProtection="1">
      <alignment vertical="center"/>
    </xf>
    <xf numFmtId="179" fontId="11" fillId="7" borderId="1" xfId="0" applyNumberFormat="1" applyFont="1" applyFill="1" applyBorder="1" applyProtection="1">
      <alignment vertical="center"/>
    </xf>
    <xf numFmtId="0" fontId="11" fillId="5" borderId="1" xfId="0" applyFont="1" applyFill="1" applyBorder="1" applyProtection="1">
      <alignment vertical="center"/>
    </xf>
    <xf numFmtId="179" fontId="11" fillId="0" borderId="1" xfId="0" applyNumberFormat="1" applyFont="1" applyBorder="1" applyProtection="1">
      <alignment vertical="center"/>
      <protection locked="0"/>
    </xf>
    <xf numFmtId="176" fontId="11" fillId="0" borderId="1" xfId="0" applyNumberFormat="1" applyFont="1" applyFill="1" applyBorder="1" applyProtection="1">
      <alignment vertical="center"/>
      <protection locked="0"/>
    </xf>
    <xf numFmtId="0" fontId="7" fillId="5" borderId="1" xfId="0" applyFont="1" applyFill="1" applyBorder="1" applyAlignment="1" applyProtection="1">
      <alignment horizontal="left" vertical="center"/>
    </xf>
    <xf numFmtId="176" fontId="7" fillId="0" borderId="1" xfId="0" applyNumberFormat="1" applyFont="1" applyFill="1" applyBorder="1" applyProtection="1">
      <alignment vertical="center"/>
      <protection locked="0"/>
    </xf>
    <xf numFmtId="0" fontId="7" fillId="5" borderId="1" xfId="0" quotePrefix="1" applyFont="1" applyFill="1" applyBorder="1" applyAlignment="1" applyProtection="1">
      <alignment vertical="center" wrapText="1"/>
    </xf>
    <xf numFmtId="177" fontId="7" fillId="0" borderId="1" xfId="0" applyNumberFormat="1" applyFont="1" applyFill="1" applyBorder="1" applyProtection="1">
      <alignment vertical="center"/>
      <protection locked="0"/>
    </xf>
    <xf numFmtId="0" fontId="3" fillId="0" borderId="0" xfId="0" applyFont="1" applyProtection="1">
      <alignment vertical="center"/>
    </xf>
    <xf numFmtId="0" fontId="3" fillId="0" borderId="0" xfId="0" applyFont="1" applyAlignment="1" applyProtection="1">
      <alignment horizontal="right" vertical="center"/>
    </xf>
    <xf numFmtId="0" fontId="8" fillId="3" borderId="0" xfId="0" applyFont="1" applyFill="1" applyAlignment="1" applyProtection="1">
      <alignment vertical="center"/>
    </xf>
    <xf numFmtId="0" fontId="5" fillId="3" borderId="0" xfId="0" applyFont="1" applyFill="1" applyAlignment="1" applyProtection="1">
      <alignment vertical="center"/>
    </xf>
    <xf numFmtId="0" fontId="5" fillId="3" borderId="0" xfId="0" applyFont="1" applyFill="1" applyAlignment="1" applyProtection="1">
      <alignment horizontal="right" vertical="center"/>
    </xf>
    <xf numFmtId="0" fontId="5" fillId="0" borderId="0" xfId="0" applyFont="1" applyFill="1" applyAlignment="1" applyProtection="1">
      <alignment vertical="center"/>
    </xf>
    <xf numFmtId="0" fontId="5" fillId="0" borderId="0" xfId="0" applyFont="1" applyFill="1" applyAlignment="1" applyProtection="1">
      <alignment horizontal="right" vertical="center"/>
    </xf>
    <xf numFmtId="0" fontId="6" fillId="0" borderId="0" xfId="0" applyFont="1" applyFill="1" applyBorder="1" applyProtection="1">
      <alignment vertical="center"/>
    </xf>
    <xf numFmtId="0" fontId="5" fillId="4" borderId="1" xfId="0" applyFont="1" applyFill="1" applyBorder="1" applyAlignment="1" applyProtection="1">
      <alignment horizontal="center" vertical="center" wrapText="1"/>
    </xf>
    <xf numFmtId="0" fontId="3" fillId="0" borderId="0" xfId="0" applyFont="1" applyAlignment="1" applyProtection="1">
      <alignment vertical="center" wrapText="1"/>
    </xf>
    <xf numFmtId="0" fontId="11" fillId="5" borderId="1" xfId="0" quotePrefix="1" applyFont="1" applyFill="1" applyBorder="1" applyAlignment="1" applyProtection="1">
      <alignment horizontal="center" vertical="center"/>
    </xf>
    <xf numFmtId="0" fontId="11" fillId="5" borderId="1" xfId="0" applyFont="1" applyFill="1" applyBorder="1" applyAlignment="1" applyProtection="1">
      <alignment vertical="center" wrapText="1"/>
    </xf>
    <xf numFmtId="0" fontId="6" fillId="0" borderId="0" xfId="0" applyFont="1" applyProtection="1">
      <alignment vertical="center"/>
    </xf>
    <xf numFmtId="0" fontId="5" fillId="4" borderId="1" xfId="0" applyFont="1" applyFill="1" applyBorder="1" applyAlignment="1" applyProtection="1">
      <alignment horizontal="center" vertical="center"/>
    </xf>
    <xf numFmtId="0" fontId="3" fillId="5" borderId="2" xfId="0" applyFont="1" applyFill="1" applyBorder="1" applyProtection="1">
      <alignment vertical="center"/>
    </xf>
    <xf numFmtId="0" fontId="3" fillId="0" borderId="0" xfId="0" applyFont="1" applyBorder="1" applyProtection="1">
      <alignment vertical="center"/>
    </xf>
    <xf numFmtId="38" fontId="3" fillId="0" borderId="0" xfId="1" applyFont="1" applyProtection="1">
      <alignment vertical="center"/>
    </xf>
    <xf numFmtId="0" fontId="3" fillId="0" borderId="6" xfId="0" applyFont="1" applyFill="1" applyBorder="1" applyProtection="1">
      <alignment vertical="center"/>
    </xf>
    <xf numFmtId="0" fontId="3" fillId="0" borderId="0" xfId="0" applyFont="1" applyFill="1" applyBorder="1" applyAlignment="1" applyProtection="1">
      <alignment horizontal="left" vertical="center" wrapText="1"/>
    </xf>
    <xf numFmtId="176" fontId="11" fillId="0" borderId="1" xfId="1" applyNumberFormat="1" applyFont="1" applyFill="1" applyBorder="1" applyProtection="1">
      <alignment vertical="center"/>
      <protection locked="0"/>
    </xf>
    <xf numFmtId="178" fontId="11" fillId="0" borderId="1" xfId="1" applyNumberFormat="1" applyFont="1" applyFill="1" applyBorder="1" applyProtection="1">
      <alignment vertical="center"/>
      <protection locked="0"/>
    </xf>
    <xf numFmtId="0" fontId="11" fillId="0" borderId="1" xfId="0" applyFont="1" applyFill="1" applyBorder="1" applyAlignment="1" applyProtection="1">
      <alignment vertical="center" wrapText="1"/>
      <protection locked="0"/>
    </xf>
    <xf numFmtId="0" fontId="11" fillId="2" borderId="1" xfId="0" applyFont="1" applyFill="1" applyBorder="1" applyAlignment="1" applyProtection="1">
      <alignment vertical="center" wrapText="1"/>
      <protection locked="0"/>
    </xf>
    <xf numFmtId="38" fontId="11" fillId="2" borderId="1" xfId="1" quotePrefix="1" applyFont="1" applyFill="1" applyBorder="1" applyAlignment="1" applyProtection="1">
      <alignment vertical="center" wrapText="1"/>
      <protection locked="0"/>
    </xf>
    <xf numFmtId="38" fontId="11" fillId="2" borderId="1" xfId="1" applyFont="1" applyFill="1" applyBorder="1" applyAlignment="1" applyProtection="1">
      <alignment vertical="center" wrapText="1"/>
      <protection locked="0"/>
    </xf>
    <xf numFmtId="180" fontId="7" fillId="0" borderId="1" xfId="0" applyNumberFormat="1" applyFont="1" applyFill="1" applyBorder="1" applyProtection="1">
      <alignment vertical="center"/>
      <protection locked="0"/>
    </xf>
    <xf numFmtId="0" fontId="14" fillId="0" borderId="0" xfId="2" applyFont="1">
      <alignment vertical="center"/>
    </xf>
    <xf numFmtId="0" fontId="3" fillId="0" borderId="0" xfId="2" applyFont="1" applyAlignment="1">
      <alignment horizontal="right" vertical="center"/>
    </xf>
    <xf numFmtId="0" fontId="5" fillId="4" borderId="6" xfId="2" applyFont="1" applyFill="1" applyBorder="1" applyAlignment="1">
      <alignment horizontal="center" vertical="center" wrapText="1"/>
    </xf>
    <xf numFmtId="0" fontId="7" fillId="0" borderId="6" xfId="2" applyFont="1" applyFill="1" applyBorder="1" applyAlignment="1" applyProtection="1">
      <alignment vertical="center" wrapText="1"/>
      <protection locked="0"/>
    </xf>
    <xf numFmtId="0" fontId="11" fillId="0" borderId="1" xfId="0" quotePrefix="1" applyFont="1" applyFill="1" applyBorder="1" applyAlignment="1" applyProtection="1">
      <alignment horizontal="center" vertical="center" wrapText="1"/>
      <protection locked="0"/>
    </xf>
    <xf numFmtId="0" fontId="3" fillId="0" borderId="13" xfId="0" applyFont="1" applyBorder="1" applyAlignment="1" applyProtection="1">
      <alignment vertical="center" shrinkToFit="1"/>
      <protection locked="0"/>
    </xf>
    <xf numFmtId="0" fontId="7" fillId="7" borderId="1" xfId="0" applyFont="1" applyFill="1" applyBorder="1" applyProtection="1">
      <alignment vertical="center"/>
    </xf>
    <xf numFmtId="179" fontId="7" fillId="7" borderId="1" xfId="0" applyNumberFormat="1" applyFont="1" applyFill="1" applyBorder="1" applyProtection="1">
      <alignment vertical="center"/>
    </xf>
    <xf numFmtId="176" fontId="11" fillId="7" borderId="1" xfId="0" applyNumberFormat="1" applyFont="1" applyFill="1" applyBorder="1" applyProtection="1">
      <alignment vertical="center"/>
    </xf>
    <xf numFmtId="176" fontId="7" fillId="7" borderId="1" xfId="0" applyNumberFormat="1" applyFont="1" applyFill="1" applyBorder="1" applyProtection="1">
      <alignment vertical="center"/>
    </xf>
    <xf numFmtId="177" fontId="7" fillId="7" borderId="1" xfId="0" applyNumberFormat="1" applyFont="1" applyFill="1" applyBorder="1" applyProtection="1">
      <alignment vertical="center"/>
    </xf>
    <xf numFmtId="180" fontId="7" fillId="7" borderId="1" xfId="0" applyNumberFormat="1" applyFont="1" applyFill="1" applyBorder="1" applyProtection="1">
      <alignment vertical="center"/>
    </xf>
    <xf numFmtId="0" fontId="7" fillId="0" borderId="1" xfId="0" applyFont="1" applyBorder="1" applyAlignment="1" applyProtection="1">
      <alignment horizontal="left" vertical="center" wrapText="1"/>
      <protection locked="0"/>
    </xf>
    <xf numFmtId="0" fontId="7" fillId="5" borderId="1" xfId="0" applyFont="1" applyFill="1" applyBorder="1" applyAlignment="1" applyProtection="1">
      <alignment vertical="center" wrapText="1"/>
    </xf>
    <xf numFmtId="0" fontId="7" fillId="0" borderId="1" xfId="0" applyFont="1" applyFill="1" applyBorder="1" applyAlignment="1" applyProtection="1">
      <alignment horizontal="left" vertical="center" wrapText="1"/>
      <protection locked="0"/>
    </xf>
    <xf numFmtId="0" fontId="3" fillId="0" borderId="6" xfId="0" applyFont="1" applyFill="1" applyBorder="1" applyAlignment="1" applyProtection="1">
      <alignment vertical="center" wrapText="1"/>
    </xf>
    <xf numFmtId="0" fontId="5" fillId="4" borderId="1" xfId="0" applyFont="1" applyFill="1" applyBorder="1" applyAlignment="1" applyProtection="1">
      <alignment horizontal="center" vertical="center" wrapText="1"/>
    </xf>
    <xf numFmtId="0" fontId="5" fillId="4" borderId="3" xfId="0" applyFont="1" applyFill="1" applyBorder="1" applyAlignment="1" applyProtection="1">
      <alignment horizontal="center" vertical="center"/>
    </xf>
    <xf numFmtId="178" fontId="23" fillId="2" borderId="4" xfId="1" applyNumberFormat="1" applyFont="1" applyFill="1" applyBorder="1" applyAlignment="1" applyProtection="1">
      <alignment horizontal="right" vertical="center"/>
    </xf>
    <xf numFmtId="178" fontId="23" fillId="2" borderId="5" xfId="1" applyNumberFormat="1" applyFont="1" applyFill="1" applyBorder="1" applyAlignment="1" applyProtection="1">
      <alignment horizontal="right" vertical="center"/>
    </xf>
    <xf numFmtId="0" fontId="11" fillId="7" borderId="13" xfId="0" applyFont="1" applyFill="1" applyBorder="1" applyAlignment="1" applyProtection="1">
      <alignment vertical="center" wrapText="1"/>
    </xf>
    <xf numFmtId="0" fontId="11" fillId="7" borderId="2" xfId="0" applyFont="1" applyFill="1" applyBorder="1" applyAlignment="1" applyProtection="1">
      <alignment vertical="center" wrapText="1"/>
    </xf>
    <xf numFmtId="0" fontId="11" fillId="0" borderId="13"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11" fillId="5" borderId="1" xfId="0" applyFont="1" applyFill="1" applyBorder="1" applyAlignment="1" applyProtection="1">
      <alignment vertical="center" wrapText="1"/>
    </xf>
    <xf numFmtId="0" fontId="20" fillId="0" borderId="1"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11" fillId="0" borderId="1" xfId="0" applyFont="1" applyBorder="1" applyAlignment="1" applyProtection="1">
      <alignment horizontal="left" vertical="center" wrapText="1"/>
      <protection locked="0"/>
    </xf>
    <xf numFmtId="0" fontId="11" fillId="0" borderId="1" xfId="0" applyFont="1" applyFill="1" applyBorder="1" applyAlignment="1" applyProtection="1">
      <alignment horizontal="left" vertical="center" wrapText="1"/>
      <protection locked="0"/>
    </xf>
    <xf numFmtId="0" fontId="7" fillId="7" borderId="7" xfId="0" applyFont="1" applyFill="1" applyBorder="1" applyAlignment="1">
      <alignment horizontal="left" vertical="center" wrapText="1"/>
    </xf>
    <xf numFmtId="0" fontId="7" fillId="7" borderId="8" xfId="0" applyFont="1" applyFill="1" applyBorder="1" applyAlignment="1">
      <alignment horizontal="left" vertical="center" wrapText="1"/>
    </xf>
    <xf numFmtId="0" fontId="7" fillId="7" borderId="9" xfId="0" applyFont="1" applyFill="1" applyBorder="1" applyAlignment="1">
      <alignment horizontal="left" vertical="center" wrapText="1"/>
    </xf>
    <xf numFmtId="0" fontId="3" fillId="5" borderId="7" xfId="0" applyFont="1" applyFill="1" applyBorder="1" applyAlignment="1">
      <alignment horizontal="left" vertical="center" wrapText="1"/>
    </xf>
    <xf numFmtId="0" fontId="3" fillId="5" borderId="8" xfId="0" applyFont="1" applyFill="1" applyBorder="1" applyAlignment="1">
      <alignment horizontal="left" vertical="center" wrapText="1"/>
    </xf>
    <xf numFmtId="0" fontId="3" fillId="5" borderId="9" xfId="0" applyFont="1" applyFill="1" applyBorder="1" applyAlignment="1">
      <alignment horizontal="left" vertical="center" wrapText="1"/>
    </xf>
    <xf numFmtId="0" fontId="8" fillId="3" borderId="0" xfId="0" applyFont="1" applyFill="1" applyAlignment="1">
      <alignment vertical="center" wrapText="1"/>
    </xf>
    <xf numFmtId="0" fontId="8" fillId="3" borderId="0" xfId="2" applyFont="1" applyFill="1" applyAlignment="1">
      <alignment horizontal="left" vertical="center"/>
    </xf>
    <xf numFmtId="0" fontId="3" fillId="0" borderId="7"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5" fillId="4" borderId="13" xfId="0" applyFont="1" applyFill="1" applyBorder="1" applyAlignment="1" applyProtection="1">
      <alignment horizontal="center" vertical="center" wrapText="1"/>
    </xf>
    <xf numFmtId="0" fontId="5" fillId="4" borderId="14" xfId="0" applyFont="1" applyFill="1" applyBorder="1" applyAlignment="1" applyProtection="1">
      <alignment horizontal="center" vertical="center" wrapText="1"/>
    </xf>
    <xf numFmtId="0" fontId="5" fillId="4" borderId="2" xfId="0" applyFont="1" applyFill="1" applyBorder="1" applyAlignment="1" applyProtection="1">
      <alignment horizontal="center" vertical="center" wrapText="1"/>
    </xf>
    <xf numFmtId="0" fontId="7" fillId="5" borderId="13" xfId="0" applyFont="1" applyFill="1" applyBorder="1" applyAlignment="1" applyProtection="1">
      <alignment vertical="center" wrapText="1"/>
    </xf>
    <xf numFmtId="0" fontId="7" fillId="5" borderId="14" xfId="0" applyFont="1" applyFill="1" applyBorder="1" applyAlignment="1" applyProtection="1">
      <alignment vertical="center" wrapText="1"/>
    </xf>
    <xf numFmtId="0" fontId="7" fillId="5" borderId="2" xfId="0" applyFont="1" applyFill="1" applyBorder="1" applyAlignment="1" applyProtection="1">
      <alignment vertical="center" wrapText="1"/>
    </xf>
    <xf numFmtId="0" fontId="11" fillId="7" borderId="14" xfId="0" applyFont="1" applyFill="1" applyBorder="1" applyAlignment="1" applyProtection="1">
      <alignment vertical="center" wrapText="1"/>
    </xf>
    <xf numFmtId="0" fontId="11" fillId="5" borderId="13" xfId="0" applyFont="1" applyFill="1" applyBorder="1" applyAlignment="1" applyProtection="1">
      <alignment vertical="center" wrapText="1"/>
    </xf>
    <xf numFmtId="0" fontId="11" fillId="5" borderId="14" xfId="0" applyFont="1" applyFill="1" applyBorder="1" applyAlignment="1" applyProtection="1">
      <alignment vertical="center" wrapText="1"/>
    </xf>
    <xf numFmtId="0" fontId="11" fillId="5" borderId="2" xfId="0" applyFont="1" applyFill="1" applyBorder="1" applyAlignment="1" applyProtection="1">
      <alignment vertical="center" wrapText="1"/>
    </xf>
    <xf numFmtId="0" fontId="5" fillId="4" borderId="19" xfId="0" applyFont="1" applyFill="1" applyBorder="1" applyAlignment="1" applyProtection="1">
      <alignment horizontal="center" vertical="center"/>
    </xf>
    <xf numFmtId="0" fontId="5" fillId="4" borderId="20" xfId="0" applyFont="1" applyFill="1" applyBorder="1" applyAlignment="1" applyProtection="1">
      <alignment horizontal="center" vertical="center"/>
    </xf>
    <xf numFmtId="178" fontId="23" fillId="2" borderId="17" xfId="1" applyNumberFormat="1" applyFont="1" applyFill="1" applyBorder="1" applyAlignment="1" applyProtection="1">
      <alignment horizontal="right" vertical="center"/>
    </xf>
    <xf numFmtId="178" fontId="23" fillId="2" borderId="18" xfId="1" applyNumberFormat="1" applyFont="1" applyFill="1" applyBorder="1" applyAlignment="1" applyProtection="1">
      <alignment horizontal="right" vertical="center"/>
    </xf>
    <xf numFmtId="0" fontId="7" fillId="7" borderId="1" xfId="0" applyFont="1" applyFill="1" applyBorder="1" applyAlignment="1" applyProtection="1">
      <alignment horizontal="left" vertical="center" wrapText="1"/>
    </xf>
    <xf numFmtId="0" fontId="11" fillId="7" borderId="1" xfId="0" applyFont="1" applyFill="1" applyBorder="1" applyAlignment="1" applyProtection="1">
      <alignment horizontal="left" vertical="center" wrapText="1"/>
    </xf>
    <xf numFmtId="0" fontId="3" fillId="7" borderId="1" xfId="0" applyFont="1" applyFill="1" applyBorder="1" applyAlignment="1" applyProtection="1">
      <alignment horizontal="left" vertical="center" wrapText="1"/>
    </xf>
    <xf numFmtId="0" fontId="20" fillId="7" borderId="1" xfId="0" applyFont="1" applyFill="1" applyBorder="1" applyAlignment="1" applyProtection="1">
      <alignment horizontal="left" vertical="center" wrapText="1"/>
    </xf>
    <xf numFmtId="0" fontId="11" fillId="7" borderId="13" xfId="0" applyFont="1" applyFill="1" applyBorder="1" applyAlignment="1" applyProtection="1">
      <alignment horizontal="left" vertical="center" wrapText="1"/>
    </xf>
    <xf numFmtId="0" fontId="11" fillId="7" borderId="14" xfId="0" applyFont="1" applyFill="1" applyBorder="1" applyAlignment="1" applyProtection="1">
      <alignment horizontal="left" vertical="center" wrapText="1"/>
    </xf>
    <xf numFmtId="0" fontId="11" fillId="7" borderId="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cellXfs>
  <cellStyles count="3">
    <cellStyle name="桁区切り" xfId="1" builtinId="6"/>
    <cellStyle name="標準" xfId="0" builtinId="0"/>
    <cellStyle name="標準 3" xfId="2" xr:uid="{350C45EF-BEF7-4BD0-A5CE-E8D7607A58BC}"/>
  </cellStyles>
  <dxfs count="0"/>
  <tableStyles count="0" defaultTableStyle="TableStyleMedium9" defaultPivotStyle="PivotStyleLight16"/>
  <colors>
    <mruColors>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32"/>
  <sheetViews>
    <sheetView showGridLines="0" tabSelected="1" view="pageBreakPreview" zoomScale="80" zoomScaleNormal="60" zoomScaleSheetLayoutView="80" workbookViewId="0"/>
  </sheetViews>
  <sheetFormatPr defaultColWidth="9" defaultRowHeight="14.25" x14ac:dyDescent="0.15"/>
  <cols>
    <col min="1" max="1" width="3.625" style="52" customWidth="1"/>
    <col min="2" max="3" width="15.625" style="52" customWidth="1"/>
    <col min="4" max="4" width="32.25" style="52" customWidth="1"/>
    <col min="5" max="8" width="15.625" style="52" customWidth="1"/>
    <col min="9" max="9" width="60.625" style="52" customWidth="1"/>
    <col min="10" max="11" width="15.625" style="52" customWidth="1"/>
    <col min="12" max="16384" width="9" style="52"/>
  </cols>
  <sheetData>
    <row r="1" spans="1:11" ht="18" customHeight="1" x14ac:dyDescent="0.15">
      <c r="K1" s="53" t="s">
        <v>89</v>
      </c>
    </row>
    <row r="2" spans="1:11" ht="18" customHeight="1" x14ac:dyDescent="0.15">
      <c r="K2" s="53" t="s">
        <v>88</v>
      </c>
    </row>
    <row r="3" spans="1:11" ht="27.75" customHeight="1" x14ac:dyDescent="0.15">
      <c r="A3" s="54" t="s">
        <v>90</v>
      </c>
      <c r="B3" s="55"/>
      <c r="C3" s="55"/>
      <c r="D3" s="55"/>
      <c r="E3" s="55"/>
      <c r="F3" s="55"/>
      <c r="G3" s="55"/>
      <c r="H3" s="55"/>
      <c r="I3" s="55"/>
      <c r="J3" s="55"/>
      <c r="K3" s="56"/>
    </row>
    <row r="4" spans="1:11" ht="14.25" customHeight="1" x14ac:dyDescent="0.15">
      <c r="A4" s="57"/>
      <c r="B4" s="57"/>
      <c r="C4" s="57"/>
      <c r="D4" s="57"/>
      <c r="E4" s="57"/>
      <c r="F4" s="57"/>
      <c r="G4" s="57"/>
      <c r="H4" s="57"/>
      <c r="I4" s="57"/>
      <c r="J4" s="57"/>
      <c r="K4" s="58"/>
    </row>
    <row r="5" spans="1:11" ht="18.75" customHeight="1" x14ac:dyDescent="0.15">
      <c r="A5" s="59" t="s">
        <v>92</v>
      </c>
      <c r="B5" s="59"/>
    </row>
    <row r="6" spans="1:11" ht="18.75" customHeight="1" x14ac:dyDescent="0.15">
      <c r="A6" s="59"/>
      <c r="B6" s="60" t="s">
        <v>6</v>
      </c>
      <c r="C6" s="60" t="s">
        <v>7</v>
      </c>
      <c r="D6" s="60" t="s">
        <v>8</v>
      </c>
      <c r="E6" s="60" t="s">
        <v>9</v>
      </c>
      <c r="F6" s="60" t="s">
        <v>10</v>
      </c>
      <c r="G6" s="60" t="s">
        <v>11</v>
      </c>
      <c r="H6" s="60" t="s">
        <v>12</v>
      </c>
      <c r="I6" s="60" t="s">
        <v>13</v>
      </c>
      <c r="J6" s="60" t="s">
        <v>14</v>
      </c>
      <c r="K6" s="60" t="s">
        <v>15</v>
      </c>
    </row>
    <row r="7" spans="1:11" s="61" customFormat="1" ht="39" customHeight="1" x14ac:dyDescent="0.15">
      <c r="B7" s="60" t="s">
        <v>16</v>
      </c>
      <c r="C7" s="60" t="s">
        <v>17</v>
      </c>
      <c r="D7" s="60" t="s">
        <v>18</v>
      </c>
      <c r="E7" s="60" t="s">
        <v>19</v>
      </c>
      <c r="F7" s="60" t="s">
        <v>20</v>
      </c>
      <c r="G7" s="60" t="s">
        <v>21</v>
      </c>
      <c r="H7" s="60" t="s">
        <v>22</v>
      </c>
      <c r="I7" s="60" t="s">
        <v>23</v>
      </c>
      <c r="J7" s="60" t="s">
        <v>24</v>
      </c>
      <c r="K7" s="60" t="s">
        <v>25</v>
      </c>
    </row>
    <row r="8" spans="1:11" ht="249.95" customHeight="1" x14ac:dyDescent="0.15">
      <c r="B8" s="62" t="s">
        <v>39</v>
      </c>
      <c r="C8" s="45" t="s">
        <v>93</v>
      </c>
      <c r="D8" s="63" t="s">
        <v>94</v>
      </c>
      <c r="E8" s="71"/>
      <c r="F8" s="45" t="s">
        <v>40</v>
      </c>
      <c r="G8" s="73" t="s">
        <v>41</v>
      </c>
      <c r="H8" s="73" t="s">
        <v>42</v>
      </c>
      <c r="I8" s="74" t="s">
        <v>95</v>
      </c>
      <c r="J8" s="74" t="s">
        <v>43</v>
      </c>
      <c r="K8" s="74"/>
    </row>
    <row r="9" spans="1:11" ht="99.95" customHeight="1" x14ac:dyDescent="0.15">
      <c r="B9" s="62" t="s">
        <v>44</v>
      </c>
      <c r="C9" s="45" t="s">
        <v>96</v>
      </c>
      <c r="D9" s="63" t="s">
        <v>97</v>
      </c>
      <c r="E9" s="72"/>
      <c r="F9" s="45" t="s">
        <v>57</v>
      </c>
      <c r="G9" s="73" t="s">
        <v>41</v>
      </c>
      <c r="H9" s="73" t="s">
        <v>42</v>
      </c>
      <c r="I9" s="75" t="s">
        <v>45</v>
      </c>
      <c r="J9" s="76" t="s">
        <v>46</v>
      </c>
      <c r="K9" s="76"/>
    </row>
    <row r="10" spans="1:11" ht="99.95" customHeight="1" x14ac:dyDescent="0.15">
      <c r="B10" s="62" t="s">
        <v>65</v>
      </c>
      <c r="C10" s="35" t="s">
        <v>98</v>
      </c>
      <c r="D10" s="36" t="s">
        <v>99</v>
      </c>
      <c r="E10" s="37"/>
      <c r="F10" s="36" t="s">
        <v>58</v>
      </c>
      <c r="G10" s="38" t="s">
        <v>59</v>
      </c>
      <c r="H10" s="38" t="s">
        <v>60</v>
      </c>
      <c r="I10" s="39" t="s">
        <v>61</v>
      </c>
      <c r="J10" s="40" t="s">
        <v>43</v>
      </c>
      <c r="K10" s="40" t="s">
        <v>62</v>
      </c>
    </row>
    <row r="11" spans="1:11" ht="249.95" customHeight="1" x14ac:dyDescent="0.15">
      <c r="B11" s="62" t="s">
        <v>66</v>
      </c>
      <c r="C11" s="35" t="s">
        <v>100</v>
      </c>
      <c r="D11" s="36" t="s">
        <v>101</v>
      </c>
      <c r="E11" s="37"/>
      <c r="F11" s="35" t="s">
        <v>63</v>
      </c>
      <c r="G11" s="38" t="s">
        <v>64</v>
      </c>
      <c r="H11" s="38" t="s">
        <v>42</v>
      </c>
      <c r="I11" s="40" t="s">
        <v>102</v>
      </c>
      <c r="J11" s="40" t="s">
        <v>43</v>
      </c>
      <c r="K11" s="40" t="s">
        <v>62</v>
      </c>
    </row>
    <row r="12" spans="1:11" ht="18" customHeight="1" x14ac:dyDescent="0.15"/>
    <row r="13" spans="1:11" ht="20.25" customHeight="1" x14ac:dyDescent="0.15">
      <c r="A13" s="59" t="s">
        <v>103</v>
      </c>
    </row>
    <row r="14" spans="1:11" ht="20.25" customHeight="1" x14ac:dyDescent="0.15">
      <c r="B14" s="60" t="s">
        <v>6</v>
      </c>
      <c r="C14" s="94" t="s">
        <v>7</v>
      </c>
      <c r="D14" s="94"/>
      <c r="E14" s="60" t="s">
        <v>8</v>
      </c>
      <c r="F14" s="60" t="s">
        <v>9</v>
      </c>
      <c r="G14" s="94" t="s">
        <v>10</v>
      </c>
      <c r="H14" s="94"/>
      <c r="I14" s="94"/>
      <c r="J14" s="94" t="s">
        <v>11</v>
      </c>
      <c r="K14" s="94"/>
    </row>
    <row r="15" spans="1:11" ht="39" customHeight="1" x14ac:dyDescent="0.15">
      <c r="B15" s="60" t="s">
        <v>17</v>
      </c>
      <c r="C15" s="94" t="s">
        <v>18</v>
      </c>
      <c r="D15" s="94"/>
      <c r="E15" s="60" t="s">
        <v>19</v>
      </c>
      <c r="F15" s="60" t="s">
        <v>20</v>
      </c>
      <c r="G15" s="94" t="s">
        <v>22</v>
      </c>
      <c r="H15" s="94"/>
      <c r="I15" s="94"/>
      <c r="J15" s="94" t="s">
        <v>25</v>
      </c>
      <c r="K15" s="94"/>
    </row>
    <row r="16" spans="1:11" ht="99.95" customHeight="1" x14ac:dyDescent="0.15">
      <c r="B16" s="41" t="s">
        <v>104</v>
      </c>
      <c r="C16" s="91" t="s">
        <v>105</v>
      </c>
      <c r="D16" s="91"/>
      <c r="E16" s="42"/>
      <c r="F16" s="35" t="s">
        <v>106</v>
      </c>
      <c r="G16" s="90" t="s">
        <v>84</v>
      </c>
      <c r="H16" s="104"/>
      <c r="I16" s="104"/>
      <c r="J16" s="90"/>
      <c r="K16" s="90"/>
    </row>
    <row r="17" spans="1:11" ht="99.95" customHeight="1" x14ac:dyDescent="0.15">
      <c r="B17" s="43" t="s">
        <v>81</v>
      </c>
      <c r="C17" s="98" t="s">
        <v>107</v>
      </c>
      <c r="D17" s="99"/>
      <c r="E17" s="44">
        <f>IFERROR(3.6*(100/E21)*E23,0)</f>
        <v>0</v>
      </c>
      <c r="F17" s="45" t="s">
        <v>108</v>
      </c>
      <c r="G17" s="100" t="s">
        <v>47</v>
      </c>
      <c r="H17" s="101"/>
      <c r="I17" s="102"/>
      <c r="J17" s="106" t="s">
        <v>48</v>
      </c>
      <c r="K17" s="107"/>
    </row>
    <row r="18" spans="1:11" ht="99.95" customHeight="1" x14ac:dyDescent="0.15">
      <c r="B18" s="43" t="s">
        <v>81</v>
      </c>
      <c r="C18" s="103" t="s">
        <v>109</v>
      </c>
      <c r="D18" s="103"/>
      <c r="E18" s="44">
        <f>IFERROR(E10*E22*E23/E11,0)</f>
        <v>0</v>
      </c>
      <c r="F18" s="45" t="s">
        <v>108</v>
      </c>
      <c r="G18" s="108" t="s">
        <v>49</v>
      </c>
      <c r="H18" s="108"/>
      <c r="I18" s="108"/>
      <c r="J18" s="106" t="s">
        <v>48</v>
      </c>
      <c r="K18" s="107"/>
    </row>
    <row r="19" spans="1:11" ht="150" customHeight="1" x14ac:dyDescent="0.15">
      <c r="B19" s="43" t="s">
        <v>81</v>
      </c>
      <c r="C19" s="103" t="s">
        <v>67</v>
      </c>
      <c r="D19" s="103"/>
      <c r="E19" s="46"/>
      <c r="F19" s="45" t="s">
        <v>108</v>
      </c>
      <c r="G19" s="109" t="s">
        <v>50</v>
      </c>
      <c r="H19" s="109"/>
      <c r="I19" s="109"/>
      <c r="J19" s="106"/>
      <c r="K19" s="107"/>
    </row>
    <row r="20" spans="1:11" ht="99.95" customHeight="1" x14ac:dyDescent="0.15">
      <c r="B20" s="45" t="s">
        <v>110</v>
      </c>
      <c r="C20" s="103" t="s">
        <v>51</v>
      </c>
      <c r="D20" s="103"/>
      <c r="E20" s="47"/>
      <c r="F20" s="45" t="s">
        <v>52</v>
      </c>
      <c r="G20" s="90" t="s">
        <v>68</v>
      </c>
      <c r="H20" s="90"/>
      <c r="I20" s="90"/>
      <c r="J20" s="105"/>
      <c r="K20" s="105"/>
    </row>
    <row r="21" spans="1:11" ht="99.95" customHeight="1" x14ac:dyDescent="0.15">
      <c r="B21" s="48" t="s">
        <v>111</v>
      </c>
      <c r="C21" s="91" t="s">
        <v>69</v>
      </c>
      <c r="D21" s="91"/>
      <c r="E21" s="49"/>
      <c r="F21" s="50" t="s">
        <v>70</v>
      </c>
      <c r="G21" s="92" t="s">
        <v>71</v>
      </c>
      <c r="H21" s="92"/>
      <c r="I21" s="92"/>
      <c r="J21" s="90" t="s">
        <v>72</v>
      </c>
      <c r="K21" s="90"/>
    </row>
    <row r="22" spans="1:11" ht="99.95" customHeight="1" x14ac:dyDescent="0.15">
      <c r="B22" s="48" t="s">
        <v>112</v>
      </c>
      <c r="C22" s="91" t="s">
        <v>73</v>
      </c>
      <c r="D22" s="91"/>
      <c r="E22" s="51"/>
      <c r="F22" s="50" t="s">
        <v>74</v>
      </c>
      <c r="G22" s="92" t="s">
        <v>75</v>
      </c>
      <c r="H22" s="92"/>
      <c r="I22" s="92"/>
      <c r="J22" s="90" t="s">
        <v>62</v>
      </c>
      <c r="K22" s="90"/>
    </row>
    <row r="23" spans="1:11" ht="99.95" customHeight="1" x14ac:dyDescent="0.15">
      <c r="B23" s="48" t="s">
        <v>113</v>
      </c>
      <c r="C23" s="91" t="s">
        <v>114</v>
      </c>
      <c r="D23" s="91"/>
      <c r="E23" s="77"/>
      <c r="F23" s="50" t="s">
        <v>115</v>
      </c>
      <c r="G23" s="92" t="s">
        <v>76</v>
      </c>
      <c r="H23" s="92"/>
      <c r="I23" s="92"/>
      <c r="J23" s="90" t="s">
        <v>77</v>
      </c>
      <c r="K23" s="90"/>
    </row>
    <row r="24" spans="1:11" ht="27.75" customHeight="1" x14ac:dyDescent="0.15"/>
    <row r="25" spans="1:11" ht="18.75" customHeight="1" x14ac:dyDescent="0.15">
      <c r="A25" s="64" t="s">
        <v>116</v>
      </c>
      <c r="B25" s="64"/>
    </row>
    <row r="26" spans="1:11" ht="17.25" thickBot="1" x14ac:dyDescent="0.2">
      <c r="B26" s="95" t="s">
        <v>117</v>
      </c>
      <c r="C26" s="95"/>
      <c r="D26" s="65" t="s">
        <v>20</v>
      </c>
    </row>
    <row r="27" spans="1:11" ht="19.5" thickBot="1" x14ac:dyDescent="0.2">
      <c r="B27" s="96">
        <f>ROUNDDOWN('MPS(calc_process)'!G6, 0)</f>
        <v>0</v>
      </c>
      <c r="C27" s="97"/>
      <c r="D27" s="66" t="s">
        <v>35</v>
      </c>
    </row>
    <row r="28" spans="1:11" ht="20.25" customHeight="1" x14ac:dyDescent="0.15">
      <c r="B28" s="67"/>
      <c r="C28" s="67"/>
      <c r="F28" s="68"/>
      <c r="G28" s="68"/>
    </row>
    <row r="29" spans="1:11" ht="18.75" customHeight="1" x14ac:dyDescent="0.15">
      <c r="A29" s="59" t="s">
        <v>5</v>
      </c>
    </row>
    <row r="30" spans="1:11" ht="18" customHeight="1" x14ac:dyDescent="0.15">
      <c r="B30" s="69" t="s">
        <v>27</v>
      </c>
      <c r="C30" s="93" t="s">
        <v>28</v>
      </c>
      <c r="D30" s="93"/>
      <c r="E30" s="93"/>
      <c r="F30" s="93"/>
      <c r="G30" s="93"/>
      <c r="H30" s="93"/>
      <c r="I30" s="93"/>
      <c r="J30" s="70"/>
    </row>
    <row r="31" spans="1:11" ht="18" customHeight="1" x14ac:dyDescent="0.15">
      <c r="B31" s="69" t="s">
        <v>26</v>
      </c>
      <c r="C31" s="93" t="s">
        <v>29</v>
      </c>
      <c r="D31" s="93"/>
      <c r="E31" s="93"/>
      <c r="F31" s="93"/>
      <c r="G31" s="93"/>
      <c r="H31" s="93"/>
      <c r="I31" s="93"/>
      <c r="J31" s="70"/>
    </row>
    <row r="32" spans="1:11" ht="18" customHeight="1" x14ac:dyDescent="0.15">
      <c r="B32" s="69" t="s">
        <v>30</v>
      </c>
      <c r="C32" s="93" t="s">
        <v>31</v>
      </c>
      <c r="D32" s="93"/>
      <c r="E32" s="93"/>
      <c r="F32" s="93"/>
      <c r="G32" s="93"/>
      <c r="H32" s="93"/>
      <c r="I32" s="93"/>
      <c r="J32" s="70"/>
    </row>
  </sheetData>
  <sheetProtection algorithmName="SHA-512" hashValue="/opU8kFgNbfPjSDVh94c5CbSPIiKHcwJE2k5v2LRXhxF/KdqIVTcrhhensrr1WB61Ax7mAhFgnJg6h4wL24OOg==" saltValue="d+Z6VlG8+kgN6iatRfBU6Q==" spinCount="100000" sheet="1" objects="1" scenarios="1" formatCells="0" formatRows="0"/>
  <mergeCells count="35">
    <mergeCell ref="J20:K20"/>
    <mergeCell ref="J17:K17"/>
    <mergeCell ref="C18:D18"/>
    <mergeCell ref="G18:I18"/>
    <mergeCell ref="J18:K18"/>
    <mergeCell ref="C19:D19"/>
    <mergeCell ref="G19:I19"/>
    <mergeCell ref="J19:K19"/>
    <mergeCell ref="J14:K14"/>
    <mergeCell ref="J15:K15"/>
    <mergeCell ref="J16:K16"/>
    <mergeCell ref="G14:I14"/>
    <mergeCell ref="G15:I15"/>
    <mergeCell ref="G16:I16"/>
    <mergeCell ref="C31:I31"/>
    <mergeCell ref="C32:I32"/>
    <mergeCell ref="C14:D14"/>
    <mergeCell ref="C15:D15"/>
    <mergeCell ref="B26:C26"/>
    <mergeCell ref="B27:C27"/>
    <mergeCell ref="C16:D16"/>
    <mergeCell ref="C30:I30"/>
    <mergeCell ref="C21:D21"/>
    <mergeCell ref="C23:D23"/>
    <mergeCell ref="G21:I21"/>
    <mergeCell ref="G23:I23"/>
    <mergeCell ref="C17:D17"/>
    <mergeCell ref="G17:I17"/>
    <mergeCell ref="C20:D20"/>
    <mergeCell ref="G20:I20"/>
    <mergeCell ref="J21:K21"/>
    <mergeCell ref="J23:K23"/>
    <mergeCell ref="C22:D22"/>
    <mergeCell ref="G22:I22"/>
    <mergeCell ref="J22:K22"/>
  </mergeCells>
  <phoneticPr fontId="2"/>
  <dataValidations count="1">
    <dataValidation type="list" allowBlank="1" showInputMessage="1" showErrorMessage="1" sqref="E19" xr:uid="{00000000-0002-0000-0000-000000000000}">
      <formula1>"0.80, 0.46"</formula1>
    </dataValidation>
  </dataValidations>
  <pageMargins left="0.70866141732283472" right="0.70866141732283472" top="0.74803149606299213" bottom="0.74803149606299213" header="0.31496062992125984" footer="0.31496062992125984"/>
  <pageSetup paperSize="9" scale="3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I14"/>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50.125" style="1" customWidth="1"/>
    <col min="6" max="7" width="12.625" style="1" customWidth="1"/>
    <col min="8" max="8" width="14.625" style="1" customWidth="1"/>
    <col min="9" max="9" width="9" style="2"/>
    <col min="10" max="16384" width="9" style="1"/>
  </cols>
  <sheetData>
    <row r="1" spans="1:9" ht="18" customHeight="1" x14ac:dyDescent="0.15">
      <c r="I1" s="3" t="str">
        <f>'MPS(input)'!K1</f>
        <v>Monitoring Spreadsheet: JCM_MM_AM005_ver01.0</v>
      </c>
    </row>
    <row r="2" spans="1:9" ht="18" customHeight="1" x14ac:dyDescent="0.15">
      <c r="I2" s="3" t="str">
        <f>'MPS(input)'!K2</f>
        <v>Reference Number:</v>
      </c>
    </row>
    <row r="3" spans="1:9" ht="27.75" customHeight="1" x14ac:dyDescent="0.15">
      <c r="A3" s="116" t="s">
        <v>91</v>
      </c>
      <c r="B3" s="116"/>
      <c r="C3" s="116"/>
      <c r="D3" s="116"/>
      <c r="E3" s="116"/>
      <c r="F3" s="116"/>
      <c r="G3" s="116"/>
      <c r="H3" s="116"/>
      <c r="I3" s="116"/>
    </row>
    <row r="4" spans="1:9" ht="11.25" customHeight="1" x14ac:dyDescent="0.15"/>
    <row r="5" spans="1:9" ht="20.100000000000001" customHeight="1" thickBot="1" x14ac:dyDescent="0.2">
      <c r="A5" s="13" t="s">
        <v>2</v>
      </c>
      <c r="B5" s="4"/>
      <c r="C5" s="4"/>
      <c r="D5" s="4"/>
      <c r="E5" s="5"/>
      <c r="F5" s="6" t="s">
        <v>3</v>
      </c>
      <c r="G5" s="27" t="s">
        <v>0</v>
      </c>
      <c r="H5" s="6" t="s">
        <v>1</v>
      </c>
      <c r="I5" s="7" t="s">
        <v>4</v>
      </c>
    </row>
    <row r="6" spans="1:9" ht="20.100000000000001" customHeight="1" thickBot="1" x14ac:dyDescent="0.2">
      <c r="A6" s="14"/>
      <c r="B6" s="8" t="s">
        <v>32</v>
      </c>
      <c r="C6" s="8"/>
      <c r="D6" s="8"/>
      <c r="E6" s="8"/>
      <c r="F6" s="25" t="s">
        <v>118</v>
      </c>
      <c r="G6" s="29">
        <f>G8-G14</f>
        <v>0</v>
      </c>
      <c r="H6" s="26" t="s">
        <v>35</v>
      </c>
      <c r="I6" s="9" t="s">
        <v>36</v>
      </c>
    </row>
    <row r="7" spans="1:9" ht="20.100000000000001" customHeight="1" thickBot="1" x14ac:dyDescent="0.2">
      <c r="A7" s="13" t="s">
        <v>82</v>
      </c>
      <c r="B7" s="5"/>
      <c r="C7" s="4"/>
      <c r="D7" s="6"/>
      <c r="E7" s="6"/>
      <c r="F7" s="6"/>
      <c r="G7" s="30"/>
      <c r="H7" s="5"/>
      <c r="I7" s="6"/>
    </row>
    <row r="8" spans="1:9" ht="20.100000000000001" customHeight="1" thickBot="1" x14ac:dyDescent="0.2">
      <c r="A8" s="15"/>
      <c r="B8" s="19" t="s">
        <v>33</v>
      </c>
      <c r="C8" s="8"/>
      <c r="D8" s="8"/>
      <c r="E8" s="8"/>
      <c r="F8" s="25" t="s">
        <v>118</v>
      </c>
      <c r="G8" s="29">
        <f>+G11*G12</f>
        <v>0</v>
      </c>
      <c r="H8" s="26" t="s">
        <v>35</v>
      </c>
      <c r="I8" s="11" t="s">
        <v>37</v>
      </c>
    </row>
    <row r="9" spans="1:9" ht="50.1" customHeight="1" x14ac:dyDescent="0.15">
      <c r="A9" s="15"/>
      <c r="B9" s="17"/>
      <c r="C9" s="113" t="s">
        <v>130</v>
      </c>
      <c r="D9" s="114"/>
      <c r="E9" s="115"/>
      <c r="F9" s="12" t="s">
        <v>53</v>
      </c>
      <c r="G9" s="31">
        <f>+'MPS(input)'!E8</f>
        <v>0</v>
      </c>
      <c r="H9" s="24" t="s">
        <v>87</v>
      </c>
      <c r="I9" s="20" t="s">
        <v>54</v>
      </c>
    </row>
    <row r="10" spans="1:9" ht="50.1" customHeight="1" x14ac:dyDescent="0.15">
      <c r="A10" s="15"/>
      <c r="B10" s="17"/>
      <c r="C10" s="113" t="s">
        <v>85</v>
      </c>
      <c r="D10" s="114"/>
      <c r="E10" s="115"/>
      <c r="F10" s="12" t="s">
        <v>53</v>
      </c>
      <c r="G10" s="32">
        <f>+'MPS(input)'!E9*'MPS(input)'!E20*24</f>
        <v>0</v>
      </c>
      <c r="H10" s="10" t="s">
        <v>87</v>
      </c>
      <c r="I10" s="20" t="s">
        <v>55</v>
      </c>
    </row>
    <row r="11" spans="1:9" ht="50.1" customHeight="1" x14ac:dyDescent="0.15">
      <c r="A11" s="15"/>
      <c r="B11" s="17"/>
      <c r="C11" s="113" t="s">
        <v>86</v>
      </c>
      <c r="D11" s="114"/>
      <c r="E11" s="115"/>
      <c r="F11" s="12" t="s">
        <v>53</v>
      </c>
      <c r="G11" s="32">
        <f>+G9-G10</f>
        <v>0</v>
      </c>
      <c r="H11" s="10" t="s">
        <v>87</v>
      </c>
      <c r="I11" s="20" t="s">
        <v>56</v>
      </c>
    </row>
    <row r="12" spans="1:9" ht="50.1" customHeight="1" x14ac:dyDescent="0.15">
      <c r="A12" s="14"/>
      <c r="B12" s="18"/>
      <c r="C12" s="110" t="s">
        <v>78</v>
      </c>
      <c r="D12" s="111"/>
      <c r="E12" s="112"/>
      <c r="F12" s="21" t="s">
        <v>79</v>
      </c>
      <c r="G12" s="34">
        <f>IFERROR(SMALL('MPS(input)'!E16:E19,COUNTIF('MPS(input)'!E16:E19,0)+1),0)</f>
        <v>0</v>
      </c>
      <c r="H12" s="22" t="s">
        <v>80</v>
      </c>
      <c r="I12" s="23" t="s">
        <v>81</v>
      </c>
    </row>
    <row r="13" spans="1:9" ht="20.100000000000001" customHeight="1" thickBot="1" x14ac:dyDescent="0.2">
      <c r="A13" s="13" t="s">
        <v>83</v>
      </c>
      <c r="B13" s="4"/>
      <c r="C13" s="4"/>
      <c r="D13" s="4"/>
      <c r="E13" s="5"/>
      <c r="F13" s="6"/>
      <c r="G13" s="33"/>
      <c r="H13" s="5"/>
      <c r="I13" s="6"/>
    </row>
    <row r="14" spans="1:9" ht="20.100000000000001" customHeight="1" thickBot="1" x14ac:dyDescent="0.2">
      <c r="A14" s="15"/>
      <c r="B14" s="16" t="s">
        <v>34</v>
      </c>
      <c r="C14" s="16"/>
      <c r="D14" s="16"/>
      <c r="E14" s="16"/>
      <c r="F14" s="28" t="s">
        <v>118</v>
      </c>
      <c r="G14" s="29">
        <v>0</v>
      </c>
      <c r="H14" s="26" t="s">
        <v>35</v>
      </c>
      <c r="I14" s="11" t="s">
        <v>38</v>
      </c>
    </row>
  </sheetData>
  <sheetProtection algorithmName="SHA-512" hashValue="Ir+wCWMuAr9OjSq08uZBHk7CcfH49MExw5sz7Q63CbrHQSw5MVuQg7XJt/rdhxK0k25eoiCAIdyFBRMcNwsN0Q==" saltValue="ILmCBMjKHPsUBNIMAn21Yw==" spinCount="100000" sheet="1" objects="1" scenarios="1"/>
  <mergeCells count="5">
    <mergeCell ref="C12:E12"/>
    <mergeCell ref="C9:E9"/>
    <mergeCell ref="C11:E11"/>
    <mergeCell ref="C10:E10"/>
    <mergeCell ref="A3:I3"/>
  </mergeCells>
  <phoneticPr fontId="2"/>
  <dataValidations disablePrompts="1" count="1">
    <dataValidation type="list" allowBlank="1" showInputMessage="1" showErrorMessage="1" sqref="F11:F12" xr:uid="{00000000-0002-0000-0100-000000000000}">
      <formula1>植物種別1</formula1>
    </dataValidation>
  </dataValidations>
  <pageMargins left="0.70866141732283472" right="0.70866141732283472" top="0.74803149606299213" bottom="0.74803149606299213" header="0.31496062992125984" footer="0.31496062992125984"/>
  <pageSetup paperSize="9" scale="79"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39F39-37B8-4898-856E-E9EAD3099A4C}">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78" customWidth="1"/>
    <col min="2" max="2" width="36.375" style="78" customWidth="1"/>
    <col min="3" max="3" width="49.125" style="78" customWidth="1"/>
    <col min="4" max="256" width="9" style="78"/>
    <col min="257" max="257" width="3.625" style="78" customWidth="1"/>
    <col min="258" max="258" width="36.375" style="78" customWidth="1"/>
    <col min="259" max="259" width="49.125" style="78" customWidth="1"/>
    <col min="260" max="512" width="9" style="78"/>
    <col min="513" max="513" width="3.625" style="78" customWidth="1"/>
    <col min="514" max="514" width="36.375" style="78" customWidth="1"/>
    <col min="515" max="515" width="49.125" style="78" customWidth="1"/>
    <col min="516" max="768" width="9" style="78"/>
    <col min="769" max="769" width="3.625" style="78" customWidth="1"/>
    <col min="770" max="770" width="36.375" style="78" customWidth="1"/>
    <col min="771" max="771" width="49.125" style="78" customWidth="1"/>
    <col min="772" max="1024" width="9" style="78"/>
    <col min="1025" max="1025" width="3.625" style="78" customWidth="1"/>
    <col min="1026" max="1026" width="36.375" style="78" customWidth="1"/>
    <col min="1027" max="1027" width="49.125" style="78" customWidth="1"/>
    <col min="1028" max="1280" width="9" style="78"/>
    <col min="1281" max="1281" width="3.625" style="78" customWidth="1"/>
    <col min="1282" max="1282" width="36.375" style="78" customWidth="1"/>
    <col min="1283" max="1283" width="49.125" style="78" customWidth="1"/>
    <col min="1284" max="1536" width="9" style="78"/>
    <col min="1537" max="1537" width="3.625" style="78" customWidth="1"/>
    <col min="1538" max="1538" width="36.375" style="78" customWidth="1"/>
    <col min="1539" max="1539" width="49.125" style="78" customWidth="1"/>
    <col min="1540" max="1792" width="9" style="78"/>
    <col min="1793" max="1793" width="3.625" style="78" customWidth="1"/>
    <col min="1794" max="1794" width="36.375" style="78" customWidth="1"/>
    <col min="1795" max="1795" width="49.125" style="78" customWidth="1"/>
    <col min="1796" max="2048" width="9" style="78"/>
    <col min="2049" max="2049" width="3.625" style="78" customWidth="1"/>
    <col min="2050" max="2050" width="36.375" style="78" customWidth="1"/>
    <col min="2051" max="2051" width="49.125" style="78" customWidth="1"/>
    <col min="2052" max="2304" width="9" style="78"/>
    <col min="2305" max="2305" width="3.625" style="78" customWidth="1"/>
    <col min="2306" max="2306" width="36.375" style="78" customWidth="1"/>
    <col min="2307" max="2307" width="49.125" style="78" customWidth="1"/>
    <col min="2308" max="2560" width="9" style="78"/>
    <col min="2561" max="2561" width="3.625" style="78" customWidth="1"/>
    <col min="2562" max="2562" width="36.375" style="78" customWidth="1"/>
    <col min="2563" max="2563" width="49.125" style="78" customWidth="1"/>
    <col min="2564" max="2816" width="9" style="78"/>
    <col min="2817" max="2817" width="3.625" style="78" customWidth="1"/>
    <col min="2818" max="2818" width="36.375" style="78" customWidth="1"/>
    <col min="2819" max="2819" width="49.125" style="78" customWidth="1"/>
    <col min="2820" max="3072" width="9" style="78"/>
    <col min="3073" max="3073" width="3.625" style="78" customWidth="1"/>
    <col min="3074" max="3074" width="36.375" style="78" customWidth="1"/>
    <col min="3075" max="3075" width="49.125" style="78" customWidth="1"/>
    <col min="3076" max="3328" width="9" style="78"/>
    <col min="3329" max="3329" width="3.625" style="78" customWidth="1"/>
    <col min="3330" max="3330" width="36.375" style="78" customWidth="1"/>
    <col min="3331" max="3331" width="49.125" style="78" customWidth="1"/>
    <col min="3332" max="3584" width="9" style="78"/>
    <col min="3585" max="3585" width="3.625" style="78" customWidth="1"/>
    <col min="3586" max="3586" width="36.375" style="78" customWidth="1"/>
    <col min="3587" max="3587" width="49.125" style="78" customWidth="1"/>
    <col min="3588" max="3840" width="9" style="78"/>
    <col min="3841" max="3841" width="3.625" style="78" customWidth="1"/>
    <col min="3842" max="3842" width="36.375" style="78" customWidth="1"/>
    <col min="3843" max="3843" width="49.125" style="78" customWidth="1"/>
    <col min="3844" max="4096" width="9" style="78"/>
    <col min="4097" max="4097" width="3.625" style="78" customWidth="1"/>
    <col min="4098" max="4098" width="36.375" style="78" customWidth="1"/>
    <col min="4099" max="4099" width="49.125" style="78" customWidth="1"/>
    <col min="4100" max="4352" width="9" style="78"/>
    <col min="4353" max="4353" width="3.625" style="78" customWidth="1"/>
    <col min="4354" max="4354" width="36.375" style="78" customWidth="1"/>
    <col min="4355" max="4355" width="49.125" style="78" customWidth="1"/>
    <col min="4356" max="4608" width="9" style="78"/>
    <col min="4609" max="4609" width="3.625" style="78" customWidth="1"/>
    <col min="4610" max="4610" width="36.375" style="78" customWidth="1"/>
    <col min="4611" max="4611" width="49.125" style="78" customWidth="1"/>
    <col min="4612" max="4864" width="9" style="78"/>
    <col min="4865" max="4865" width="3.625" style="78" customWidth="1"/>
    <col min="4866" max="4866" width="36.375" style="78" customWidth="1"/>
    <col min="4867" max="4867" width="49.125" style="78" customWidth="1"/>
    <col min="4868" max="5120" width="9" style="78"/>
    <col min="5121" max="5121" width="3.625" style="78" customWidth="1"/>
    <col min="5122" max="5122" width="36.375" style="78" customWidth="1"/>
    <col min="5123" max="5123" width="49.125" style="78" customWidth="1"/>
    <col min="5124" max="5376" width="9" style="78"/>
    <col min="5377" max="5377" width="3.625" style="78" customWidth="1"/>
    <col min="5378" max="5378" width="36.375" style="78" customWidth="1"/>
    <col min="5379" max="5379" width="49.125" style="78" customWidth="1"/>
    <col min="5380" max="5632" width="9" style="78"/>
    <col min="5633" max="5633" width="3.625" style="78" customWidth="1"/>
    <col min="5634" max="5634" width="36.375" style="78" customWidth="1"/>
    <col min="5635" max="5635" width="49.125" style="78" customWidth="1"/>
    <col min="5636" max="5888" width="9" style="78"/>
    <col min="5889" max="5889" width="3.625" style="78" customWidth="1"/>
    <col min="5890" max="5890" width="36.375" style="78" customWidth="1"/>
    <col min="5891" max="5891" width="49.125" style="78" customWidth="1"/>
    <col min="5892" max="6144" width="9" style="78"/>
    <col min="6145" max="6145" width="3.625" style="78" customWidth="1"/>
    <col min="6146" max="6146" width="36.375" style="78" customWidth="1"/>
    <col min="6147" max="6147" width="49.125" style="78" customWidth="1"/>
    <col min="6148" max="6400" width="9" style="78"/>
    <col min="6401" max="6401" width="3.625" style="78" customWidth="1"/>
    <col min="6402" max="6402" width="36.375" style="78" customWidth="1"/>
    <col min="6403" max="6403" width="49.125" style="78" customWidth="1"/>
    <col min="6404" max="6656" width="9" style="78"/>
    <col min="6657" max="6657" width="3.625" style="78" customWidth="1"/>
    <col min="6658" max="6658" width="36.375" style="78" customWidth="1"/>
    <col min="6659" max="6659" width="49.125" style="78" customWidth="1"/>
    <col min="6660" max="6912" width="9" style="78"/>
    <col min="6913" max="6913" width="3.625" style="78" customWidth="1"/>
    <col min="6914" max="6914" width="36.375" style="78" customWidth="1"/>
    <col min="6915" max="6915" width="49.125" style="78" customWidth="1"/>
    <col min="6916" max="7168" width="9" style="78"/>
    <col min="7169" max="7169" width="3.625" style="78" customWidth="1"/>
    <col min="7170" max="7170" width="36.375" style="78" customWidth="1"/>
    <col min="7171" max="7171" width="49.125" style="78" customWidth="1"/>
    <col min="7172" max="7424" width="9" style="78"/>
    <col min="7425" max="7425" width="3.625" style="78" customWidth="1"/>
    <col min="7426" max="7426" width="36.375" style="78" customWidth="1"/>
    <col min="7427" max="7427" width="49.125" style="78" customWidth="1"/>
    <col min="7428" max="7680" width="9" style="78"/>
    <col min="7681" max="7681" width="3.625" style="78" customWidth="1"/>
    <col min="7682" max="7682" width="36.375" style="78" customWidth="1"/>
    <col min="7683" max="7683" width="49.125" style="78" customWidth="1"/>
    <col min="7684" max="7936" width="9" style="78"/>
    <col min="7937" max="7937" width="3.625" style="78" customWidth="1"/>
    <col min="7938" max="7938" width="36.375" style="78" customWidth="1"/>
    <col min="7939" max="7939" width="49.125" style="78" customWidth="1"/>
    <col min="7940" max="8192" width="9" style="78"/>
    <col min="8193" max="8193" width="3.625" style="78" customWidth="1"/>
    <col min="8194" max="8194" width="36.375" style="78" customWidth="1"/>
    <col min="8195" max="8195" width="49.125" style="78" customWidth="1"/>
    <col min="8196" max="8448" width="9" style="78"/>
    <col min="8449" max="8449" width="3.625" style="78" customWidth="1"/>
    <col min="8450" max="8450" width="36.375" style="78" customWidth="1"/>
    <col min="8451" max="8451" width="49.125" style="78" customWidth="1"/>
    <col min="8452" max="8704" width="9" style="78"/>
    <col min="8705" max="8705" width="3.625" style="78" customWidth="1"/>
    <col min="8706" max="8706" width="36.375" style="78" customWidth="1"/>
    <col min="8707" max="8707" width="49.125" style="78" customWidth="1"/>
    <col min="8708" max="8960" width="9" style="78"/>
    <col min="8961" max="8961" width="3.625" style="78" customWidth="1"/>
    <col min="8962" max="8962" width="36.375" style="78" customWidth="1"/>
    <col min="8963" max="8963" width="49.125" style="78" customWidth="1"/>
    <col min="8964" max="9216" width="9" style="78"/>
    <col min="9217" max="9217" width="3.625" style="78" customWidth="1"/>
    <col min="9218" max="9218" width="36.375" style="78" customWidth="1"/>
    <col min="9219" max="9219" width="49.125" style="78" customWidth="1"/>
    <col min="9220" max="9472" width="9" style="78"/>
    <col min="9473" max="9473" width="3.625" style="78" customWidth="1"/>
    <col min="9474" max="9474" width="36.375" style="78" customWidth="1"/>
    <col min="9475" max="9475" width="49.125" style="78" customWidth="1"/>
    <col min="9476" max="9728" width="9" style="78"/>
    <col min="9729" max="9729" width="3.625" style="78" customWidth="1"/>
    <col min="9730" max="9730" width="36.375" style="78" customWidth="1"/>
    <col min="9731" max="9731" width="49.125" style="78" customWidth="1"/>
    <col min="9732" max="9984" width="9" style="78"/>
    <col min="9985" max="9985" width="3.625" style="78" customWidth="1"/>
    <col min="9986" max="9986" width="36.375" style="78" customWidth="1"/>
    <col min="9987" max="9987" width="49.125" style="78" customWidth="1"/>
    <col min="9988" max="10240" width="9" style="78"/>
    <col min="10241" max="10241" width="3.625" style="78" customWidth="1"/>
    <col min="10242" max="10242" width="36.375" style="78" customWidth="1"/>
    <col min="10243" max="10243" width="49.125" style="78" customWidth="1"/>
    <col min="10244" max="10496" width="9" style="78"/>
    <col min="10497" max="10497" width="3.625" style="78" customWidth="1"/>
    <col min="10498" max="10498" width="36.375" style="78" customWidth="1"/>
    <col min="10499" max="10499" width="49.125" style="78" customWidth="1"/>
    <col min="10500" max="10752" width="9" style="78"/>
    <col min="10753" max="10753" width="3.625" style="78" customWidth="1"/>
    <col min="10754" max="10754" width="36.375" style="78" customWidth="1"/>
    <col min="10755" max="10755" width="49.125" style="78" customWidth="1"/>
    <col min="10756" max="11008" width="9" style="78"/>
    <col min="11009" max="11009" width="3.625" style="78" customWidth="1"/>
    <col min="11010" max="11010" width="36.375" style="78" customWidth="1"/>
    <col min="11011" max="11011" width="49.125" style="78" customWidth="1"/>
    <col min="11012" max="11264" width="9" style="78"/>
    <col min="11265" max="11265" width="3.625" style="78" customWidth="1"/>
    <col min="11266" max="11266" width="36.375" style="78" customWidth="1"/>
    <col min="11267" max="11267" width="49.125" style="78" customWidth="1"/>
    <col min="11268" max="11520" width="9" style="78"/>
    <col min="11521" max="11521" width="3.625" style="78" customWidth="1"/>
    <col min="11522" max="11522" width="36.375" style="78" customWidth="1"/>
    <col min="11523" max="11523" width="49.125" style="78" customWidth="1"/>
    <col min="11524" max="11776" width="9" style="78"/>
    <col min="11777" max="11777" width="3.625" style="78" customWidth="1"/>
    <col min="11778" max="11778" width="36.375" style="78" customWidth="1"/>
    <col min="11779" max="11779" width="49.125" style="78" customWidth="1"/>
    <col min="11780" max="12032" width="9" style="78"/>
    <col min="12033" max="12033" width="3.625" style="78" customWidth="1"/>
    <col min="12034" max="12034" width="36.375" style="78" customWidth="1"/>
    <col min="12035" max="12035" width="49.125" style="78" customWidth="1"/>
    <col min="12036" max="12288" width="9" style="78"/>
    <col min="12289" max="12289" width="3.625" style="78" customWidth="1"/>
    <col min="12290" max="12290" width="36.375" style="78" customWidth="1"/>
    <col min="12291" max="12291" width="49.125" style="78" customWidth="1"/>
    <col min="12292" max="12544" width="9" style="78"/>
    <col min="12545" max="12545" width="3.625" style="78" customWidth="1"/>
    <col min="12546" max="12546" width="36.375" style="78" customWidth="1"/>
    <col min="12547" max="12547" width="49.125" style="78" customWidth="1"/>
    <col min="12548" max="12800" width="9" style="78"/>
    <col min="12801" max="12801" width="3.625" style="78" customWidth="1"/>
    <col min="12802" max="12802" width="36.375" style="78" customWidth="1"/>
    <col min="12803" max="12803" width="49.125" style="78" customWidth="1"/>
    <col min="12804" max="13056" width="9" style="78"/>
    <col min="13057" max="13057" width="3.625" style="78" customWidth="1"/>
    <col min="13058" max="13058" width="36.375" style="78" customWidth="1"/>
    <col min="13059" max="13059" width="49.125" style="78" customWidth="1"/>
    <col min="13060" max="13312" width="9" style="78"/>
    <col min="13313" max="13313" width="3.625" style="78" customWidth="1"/>
    <col min="13314" max="13314" width="36.375" style="78" customWidth="1"/>
    <col min="13315" max="13315" width="49.125" style="78" customWidth="1"/>
    <col min="13316" max="13568" width="9" style="78"/>
    <col min="13569" max="13569" width="3.625" style="78" customWidth="1"/>
    <col min="13570" max="13570" width="36.375" style="78" customWidth="1"/>
    <col min="13571" max="13571" width="49.125" style="78" customWidth="1"/>
    <col min="13572" max="13824" width="9" style="78"/>
    <col min="13825" max="13825" width="3.625" style="78" customWidth="1"/>
    <col min="13826" max="13826" width="36.375" style="78" customWidth="1"/>
    <col min="13827" max="13827" width="49.125" style="78" customWidth="1"/>
    <col min="13828" max="14080" width="9" style="78"/>
    <col min="14081" max="14081" width="3.625" style="78" customWidth="1"/>
    <col min="14082" max="14082" width="36.375" style="78" customWidth="1"/>
    <col min="14083" max="14083" width="49.125" style="78" customWidth="1"/>
    <col min="14084" max="14336" width="9" style="78"/>
    <col min="14337" max="14337" width="3.625" style="78" customWidth="1"/>
    <col min="14338" max="14338" width="36.375" style="78" customWidth="1"/>
    <col min="14339" max="14339" width="49.125" style="78" customWidth="1"/>
    <col min="14340" max="14592" width="9" style="78"/>
    <col min="14593" max="14593" width="3.625" style="78" customWidth="1"/>
    <col min="14594" max="14594" width="36.375" style="78" customWidth="1"/>
    <col min="14595" max="14595" width="49.125" style="78" customWidth="1"/>
    <col min="14596" max="14848" width="9" style="78"/>
    <col min="14849" max="14849" width="3.625" style="78" customWidth="1"/>
    <col min="14850" max="14850" width="36.375" style="78" customWidth="1"/>
    <col min="14851" max="14851" width="49.125" style="78" customWidth="1"/>
    <col min="14852" max="15104" width="9" style="78"/>
    <col min="15105" max="15105" width="3.625" style="78" customWidth="1"/>
    <col min="15106" max="15106" width="36.375" style="78" customWidth="1"/>
    <col min="15107" max="15107" width="49.125" style="78" customWidth="1"/>
    <col min="15108" max="15360" width="9" style="78"/>
    <col min="15361" max="15361" width="3.625" style="78" customWidth="1"/>
    <col min="15362" max="15362" width="36.375" style="78" customWidth="1"/>
    <col min="15363" max="15363" width="49.125" style="78" customWidth="1"/>
    <col min="15364" max="15616" width="9" style="78"/>
    <col min="15617" max="15617" width="3.625" style="78" customWidth="1"/>
    <col min="15618" max="15618" width="36.375" style="78" customWidth="1"/>
    <col min="15619" max="15619" width="49.125" style="78" customWidth="1"/>
    <col min="15620" max="15872" width="9" style="78"/>
    <col min="15873" max="15873" width="3.625" style="78" customWidth="1"/>
    <col min="15874" max="15874" width="36.375" style="78" customWidth="1"/>
    <col min="15875" max="15875" width="49.125" style="78" customWidth="1"/>
    <col min="15876" max="16128" width="9" style="78"/>
    <col min="16129" max="16129" width="3.625" style="78" customWidth="1"/>
    <col min="16130" max="16130" width="36.375" style="78" customWidth="1"/>
    <col min="16131" max="16131" width="49.125" style="78" customWidth="1"/>
    <col min="16132" max="16384" width="9" style="78"/>
  </cols>
  <sheetData>
    <row r="1" spans="1:3" ht="18" customHeight="1" x14ac:dyDescent="0.15">
      <c r="C1" s="79" t="str">
        <f>'MPS(input)'!K1</f>
        <v>Monitoring Spreadsheet: JCM_MM_AM005_ver01.0</v>
      </c>
    </row>
    <row r="2" spans="1:3" ht="18" customHeight="1" x14ac:dyDescent="0.15">
      <c r="C2" s="79" t="str">
        <f>'MPS(input)'!K2</f>
        <v>Reference Number:</v>
      </c>
    </row>
    <row r="3" spans="1:3" ht="24" customHeight="1" x14ac:dyDescent="0.15">
      <c r="A3" s="117" t="s">
        <v>119</v>
      </c>
      <c r="B3" s="117"/>
      <c r="C3" s="117"/>
    </row>
    <row r="5" spans="1:3" ht="21" customHeight="1" x14ac:dyDescent="0.15">
      <c r="B5" s="80" t="s">
        <v>120</v>
      </c>
      <c r="C5" s="80" t="s">
        <v>121</v>
      </c>
    </row>
    <row r="6" spans="1:3" ht="54" customHeight="1" x14ac:dyDescent="0.15">
      <c r="B6" s="81"/>
      <c r="C6" s="81"/>
    </row>
    <row r="7" spans="1:3" ht="54" customHeight="1" x14ac:dyDescent="0.15">
      <c r="B7" s="81"/>
      <c r="C7" s="81"/>
    </row>
    <row r="8" spans="1:3" ht="54" customHeight="1" x14ac:dyDescent="0.15">
      <c r="B8" s="81"/>
      <c r="C8" s="81"/>
    </row>
    <row r="9" spans="1:3" ht="54" customHeight="1" x14ac:dyDescent="0.15">
      <c r="B9" s="81"/>
      <c r="C9" s="81"/>
    </row>
    <row r="10" spans="1:3" ht="54" customHeight="1" x14ac:dyDescent="0.15">
      <c r="B10" s="81"/>
      <c r="C10" s="81"/>
    </row>
    <row r="11" spans="1:3" ht="54" customHeight="1" x14ac:dyDescent="0.15">
      <c r="B11" s="81"/>
      <c r="C11" s="81"/>
    </row>
    <row r="12" spans="1:3" ht="54" customHeight="1" x14ac:dyDescent="0.15">
      <c r="B12" s="81"/>
      <c r="C12" s="81"/>
    </row>
  </sheetData>
  <sheetProtection algorithmName="SHA-512" hashValue="8z6YfptMdLYe4m470Y05/zEWYsNyFb8EtGrzHeLgFXIDzV7L+7kViSs3VKgX28dfMo7rywGthKjdWTK2cbfItQ==" saltValue="2Kl7W3ravB1B03kHtH64zg==" spinCount="100000" sheet="1" formatCells="0" formatRows="0" insertRows="0"/>
  <mergeCells count="1">
    <mergeCell ref="A3:C3"/>
  </mergeCells>
  <phoneticPr fontId="24"/>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97B9C-2C18-41BD-AB58-E7FDD430D47A}">
  <sheetPr>
    <tabColor theme="5" tint="0.39997558519241921"/>
    <pageSetUpPr fitToPage="1"/>
  </sheetPr>
  <dimension ref="A1:L32"/>
  <sheetViews>
    <sheetView showGridLines="0" view="pageBreakPreview" zoomScale="80" zoomScaleNormal="60" zoomScaleSheetLayoutView="80" workbookViewId="0"/>
  </sheetViews>
  <sheetFormatPr defaultColWidth="9" defaultRowHeight="14.25" x14ac:dyDescent="0.15"/>
  <cols>
    <col min="1" max="1" width="3.625" style="52" customWidth="1"/>
    <col min="2" max="2" width="20.625" style="52" customWidth="1"/>
    <col min="3" max="4" width="15.625" style="52" customWidth="1"/>
    <col min="5" max="5" width="32.25" style="52" customWidth="1"/>
    <col min="6" max="9" width="15.625" style="52" customWidth="1"/>
    <col min="10" max="10" width="60.625" style="52" customWidth="1"/>
    <col min="11" max="12" width="15.625" style="52" customWidth="1"/>
    <col min="13" max="16384" width="9" style="52"/>
  </cols>
  <sheetData>
    <row r="1" spans="1:12" ht="18" customHeight="1" x14ac:dyDescent="0.15">
      <c r="L1" s="53" t="str">
        <f>'MPS(input)'!K1</f>
        <v>Monitoring Spreadsheet: JCM_MM_AM005_ver01.0</v>
      </c>
    </row>
    <row r="2" spans="1:12" ht="18" customHeight="1" x14ac:dyDescent="0.15">
      <c r="L2" s="53" t="str">
        <f>'MPS(input)'!K2</f>
        <v>Reference Number:</v>
      </c>
    </row>
    <row r="3" spans="1:12" ht="27.75" customHeight="1" x14ac:dyDescent="0.15">
      <c r="A3" s="54" t="s">
        <v>122</v>
      </c>
      <c r="B3" s="54"/>
      <c r="C3" s="55"/>
      <c r="D3" s="55"/>
      <c r="E3" s="55"/>
      <c r="F3" s="55"/>
      <c r="G3" s="55"/>
      <c r="H3" s="55"/>
      <c r="I3" s="55"/>
      <c r="J3" s="55"/>
      <c r="K3" s="55"/>
      <c r="L3" s="56"/>
    </row>
    <row r="4" spans="1:12" ht="14.25" customHeight="1" x14ac:dyDescent="0.15">
      <c r="A4" s="57"/>
      <c r="B4" s="57"/>
      <c r="C4" s="57"/>
      <c r="D4" s="57"/>
      <c r="E4" s="57"/>
      <c r="F4" s="57"/>
      <c r="G4" s="57"/>
      <c r="H4" s="57"/>
      <c r="I4" s="57"/>
      <c r="J4" s="57"/>
      <c r="K4" s="57"/>
      <c r="L4" s="58"/>
    </row>
    <row r="5" spans="1:12" ht="18.75" customHeight="1" x14ac:dyDescent="0.15">
      <c r="A5" s="59" t="s">
        <v>124</v>
      </c>
      <c r="B5" s="59"/>
      <c r="C5" s="59"/>
    </row>
    <row r="6" spans="1:12" ht="18.75" customHeight="1" x14ac:dyDescent="0.15">
      <c r="A6" s="59"/>
      <c r="B6" s="60" t="s">
        <v>6</v>
      </c>
      <c r="C6" s="60" t="s">
        <v>7</v>
      </c>
      <c r="D6" s="60" t="s">
        <v>8</v>
      </c>
      <c r="E6" s="60" t="s">
        <v>9</v>
      </c>
      <c r="F6" s="60" t="s">
        <v>10</v>
      </c>
      <c r="G6" s="60" t="s">
        <v>11</v>
      </c>
      <c r="H6" s="60" t="s">
        <v>12</v>
      </c>
      <c r="I6" s="60" t="s">
        <v>13</v>
      </c>
      <c r="J6" s="60" t="s">
        <v>14</v>
      </c>
      <c r="K6" s="60" t="s">
        <v>15</v>
      </c>
      <c r="L6" s="60" t="s">
        <v>128</v>
      </c>
    </row>
    <row r="7" spans="1:12" s="61" customFormat="1" ht="39" customHeight="1" x14ac:dyDescent="0.15">
      <c r="B7" s="60" t="s">
        <v>127</v>
      </c>
      <c r="C7" s="60" t="s">
        <v>16</v>
      </c>
      <c r="D7" s="60" t="s">
        <v>17</v>
      </c>
      <c r="E7" s="60" t="s">
        <v>18</v>
      </c>
      <c r="F7" s="60" t="s">
        <v>129</v>
      </c>
      <c r="G7" s="60" t="s">
        <v>1</v>
      </c>
      <c r="H7" s="60" t="s">
        <v>21</v>
      </c>
      <c r="I7" s="60" t="s">
        <v>22</v>
      </c>
      <c r="J7" s="60" t="s">
        <v>23</v>
      </c>
      <c r="K7" s="60" t="s">
        <v>24</v>
      </c>
      <c r="L7" s="60" t="s">
        <v>25</v>
      </c>
    </row>
    <row r="8" spans="1:12" ht="249.95" customHeight="1" x14ac:dyDescent="0.15">
      <c r="B8" s="82"/>
      <c r="C8" s="62" t="s">
        <v>39</v>
      </c>
      <c r="D8" s="45" t="s">
        <v>93</v>
      </c>
      <c r="E8" s="63" t="s">
        <v>94</v>
      </c>
      <c r="F8" s="71"/>
      <c r="G8" s="45" t="s">
        <v>40</v>
      </c>
      <c r="H8" s="73" t="s">
        <v>41</v>
      </c>
      <c r="I8" s="73" t="s">
        <v>42</v>
      </c>
      <c r="J8" s="74" t="s">
        <v>95</v>
      </c>
      <c r="K8" s="74" t="s">
        <v>43</v>
      </c>
      <c r="L8" s="74"/>
    </row>
    <row r="9" spans="1:12" ht="99.95" customHeight="1" x14ac:dyDescent="0.15">
      <c r="B9" s="82"/>
      <c r="C9" s="62" t="s">
        <v>44</v>
      </c>
      <c r="D9" s="45" t="s">
        <v>96</v>
      </c>
      <c r="E9" s="63" t="s">
        <v>97</v>
      </c>
      <c r="F9" s="72"/>
      <c r="G9" s="45" t="s">
        <v>57</v>
      </c>
      <c r="H9" s="73" t="s">
        <v>41</v>
      </c>
      <c r="I9" s="73" t="s">
        <v>42</v>
      </c>
      <c r="J9" s="75" t="s">
        <v>45</v>
      </c>
      <c r="K9" s="76" t="s">
        <v>46</v>
      </c>
      <c r="L9" s="76"/>
    </row>
    <row r="10" spans="1:12" ht="99.95" customHeight="1" x14ac:dyDescent="0.15">
      <c r="B10" s="82"/>
      <c r="C10" s="62" t="s">
        <v>65</v>
      </c>
      <c r="D10" s="35" t="s">
        <v>98</v>
      </c>
      <c r="E10" s="36" t="s">
        <v>99</v>
      </c>
      <c r="F10" s="37"/>
      <c r="G10" s="36" t="s">
        <v>58</v>
      </c>
      <c r="H10" s="38" t="s">
        <v>26</v>
      </c>
      <c r="I10" s="38" t="s">
        <v>60</v>
      </c>
      <c r="J10" s="39" t="s">
        <v>61</v>
      </c>
      <c r="K10" s="40" t="s">
        <v>43</v>
      </c>
      <c r="L10" s="40" t="s">
        <v>62</v>
      </c>
    </row>
    <row r="11" spans="1:12" ht="249.95" customHeight="1" x14ac:dyDescent="0.15">
      <c r="B11" s="82"/>
      <c r="C11" s="62" t="s">
        <v>66</v>
      </c>
      <c r="D11" s="35" t="s">
        <v>100</v>
      </c>
      <c r="E11" s="36" t="s">
        <v>101</v>
      </c>
      <c r="F11" s="37"/>
      <c r="G11" s="35" t="s">
        <v>63</v>
      </c>
      <c r="H11" s="38" t="s">
        <v>30</v>
      </c>
      <c r="I11" s="38" t="s">
        <v>42</v>
      </c>
      <c r="J11" s="40" t="s">
        <v>102</v>
      </c>
      <c r="K11" s="40" t="s">
        <v>43</v>
      </c>
      <c r="L11" s="40" t="s">
        <v>62</v>
      </c>
    </row>
    <row r="12" spans="1:12" ht="18" customHeight="1" x14ac:dyDescent="0.15"/>
    <row r="13" spans="1:12" ht="20.25" customHeight="1" x14ac:dyDescent="0.15">
      <c r="A13" s="59" t="s">
        <v>125</v>
      </c>
      <c r="B13" s="59"/>
    </row>
    <row r="14" spans="1:12" ht="20.25" customHeight="1" x14ac:dyDescent="0.15">
      <c r="B14" s="60" t="s">
        <v>6</v>
      </c>
      <c r="C14" s="121" t="s">
        <v>7</v>
      </c>
      <c r="D14" s="122"/>
      <c r="E14" s="123"/>
      <c r="F14" s="60" t="s">
        <v>8</v>
      </c>
      <c r="G14" s="60" t="s">
        <v>9</v>
      </c>
      <c r="H14" s="94" t="s">
        <v>10</v>
      </c>
      <c r="I14" s="94"/>
      <c r="J14" s="94"/>
      <c r="K14" s="94" t="s">
        <v>11</v>
      </c>
      <c r="L14" s="94"/>
    </row>
    <row r="15" spans="1:12" ht="39" customHeight="1" x14ac:dyDescent="0.15">
      <c r="B15" s="60" t="s">
        <v>17</v>
      </c>
      <c r="C15" s="121" t="s">
        <v>18</v>
      </c>
      <c r="D15" s="122"/>
      <c r="E15" s="123"/>
      <c r="F15" s="60" t="s">
        <v>19</v>
      </c>
      <c r="G15" s="60" t="s">
        <v>1</v>
      </c>
      <c r="H15" s="94" t="s">
        <v>22</v>
      </c>
      <c r="I15" s="94"/>
      <c r="J15" s="94"/>
      <c r="K15" s="94" t="s">
        <v>25</v>
      </c>
      <c r="L15" s="94"/>
    </row>
    <row r="16" spans="1:12" ht="99.95" customHeight="1" x14ac:dyDescent="0.15">
      <c r="B16" s="41" t="s">
        <v>104</v>
      </c>
      <c r="C16" s="124" t="s">
        <v>105</v>
      </c>
      <c r="D16" s="125"/>
      <c r="E16" s="126"/>
      <c r="F16" s="85">
        <f>'MPS(input)'!E16</f>
        <v>0</v>
      </c>
      <c r="G16" s="84" t="s">
        <v>106</v>
      </c>
      <c r="H16" s="135" t="str">
        <f>IF('MPS(input)'!G16="","",'MPS(input)'!G16)</f>
        <v>PDD of the most recently registered CDM project hosted in Myanmar or the latest version of the “Tool to calculate the emission factor for an electricity system” under the CDM at the time of validation.</v>
      </c>
      <c r="I16" s="138"/>
      <c r="J16" s="138"/>
      <c r="K16" s="135" t="str">
        <f>IF('MPS(input)'!J16="","",'MPS(input)'!J16)</f>
        <v/>
      </c>
      <c r="L16" s="135"/>
    </row>
    <row r="17" spans="1:12" ht="99.95" customHeight="1" x14ac:dyDescent="0.15">
      <c r="B17" s="43" t="s">
        <v>81</v>
      </c>
      <c r="C17" s="98" t="s">
        <v>107</v>
      </c>
      <c r="D17" s="127"/>
      <c r="E17" s="99"/>
      <c r="F17" s="44">
        <f>'MPS(input)'!E17</f>
        <v>0</v>
      </c>
      <c r="G17" s="45" t="s">
        <v>108</v>
      </c>
      <c r="H17" s="139" t="str">
        <f>IF('MPS(input)'!G17="","",'MPS(input)'!G17)</f>
        <v>Power generation efficiency obtained from manufacturer's specification</v>
      </c>
      <c r="I17" s="140"/>
      <c r="J17" s="141"/>
      <c r="K17" s="142" t="str">
        <f>IF('MPS(input)'!J17="","",'MPS(input)'!J17)</f>
        <v>Calculated</v>
      </c>
      <c r="L17" s="143"/>
    </row>
    <row r="18" spans="1:12" ht="99.95" customHeight="1" x14ac:dyDescent="0.15">
      <c r="B18" s="43" t="s">
        <v>81</v>
      </c>
      <c r="C18" s="128" t="s">
        <v>109</v>
      </c>
      <c r="D18" s="129"/>
      <c r="E18" s="130"/>
      <c r="F18" s="44">
        <f>IFERROR(F10*F22*F23/F11,0)</f>
        <v>0</v>
      </c>
      <c r="G18" s="45" t="s">
        <v>108</v>
      </c>
      <c r="H18" s="136" t="str">
        <f>IF('MPS(input)'!G18="","",'MPS(input)'!G18)</f>
        <v>The power generation efficiency calculated from monitored data of the amount of fuel input for power generation and the amount of electricity generated.</v>
      </c>
      <c r="I18" s="136"/>
      <c r="J18" s="136"/>
      <c r="K18" s="142" t="str">
        <f>IF('MPS(input)'!J18="","",'MPS(input)'!J18)</f>
        <v>Calculated</v>
      </c>
      <c r="L18" s="143"/>
    </row>
    <row r="19" spans="1:12" ht="150" customHeight="1" x14ac:dyDescent="0.15">
      <c r="B19" s="43" t="s">
        <v>81</v>
      </c>
      <c r="C19" s="128" t="s">
        <v>67</v>
      </c>
      <c r="D19" s="129"/>
      <c r="E19" s="130"/>
      <c r="F19" s="44">
        <f>'MPS(input)'!E19</f>
        <v>0</v>
      </c>
      <c r="G19" s="45" t="s">
        <v>108</v>
      </c>
      <c r="H19" s="136" t="str">
        <f>IF('MPS(input)'!G19="","",'MPS(input)'!G19)</f>
        <v>[Captive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v>
      </c>
      <c r="I19" s="136"/>
      <c r="J19" s="136"/>
      <c r="K19" s="142" t="str">
        <f>IF('MPS(input)'!J19="","",'MPS(input)'!J19)</f>
        <v/>
      </c>
      <c r="L19" s="143"/>
    </row>
    <row r="20" spans="1:12" ht="99.95" customHeight="1" x14ac:dyDescent="0.15">
      <c r="B20" s="45" t="s">
        <v>110</v>
      </c>
      <c r="C20" s="128" t="s">
        <v>51</v>
      </c>
      <c r="D20" s="129"/>
      <c r="E20" s="130"/>
      <c r="F20" s="86">
        <f>'MPS(input)'!E20</f>
        <v>0</v>
      </c>
      <c r="G20" s="45" t="s">
        <v>52</v>
      </c>
      <c r="H20" s="135" t="str">
        <f>IF('MPS(input)'!G20="","",'MPS(input)'!G20)</f>
        <v>Rated capacity of all installed equipment of the WHR system which consumes electricity except for the capacity of equipment which use the electricity generated by itself directly</v>
      </c>
      <c r="I20" s="135"/>
      <c r="J20" s="135"/>
      <c r="K20" s="137" t="str">
        <f>IF('MPS(input)'!J20="","",'MPS(input)'!J20)</f>
        <v/>
      </c>
      <c r="L20" s="137"/>
    </row>
    <row r="21" spans="1:12" ht="99.95" customHeight="1" x14ac:dyDescent="0.15">
      <c r="B21" s="48" t="s">
        <v>111</v>
      </c>
      <c r="C21" s="124" t="s">
        <v>69</v>
      </c>
      <c r="D21" s="125"/>
      <c r="E21" s="126"/>
      <c r="F21" s="87">
        <f>'MPS(input)'!E21</f>
        <v>0</v>
      </c>
      <c r="G21" s="50" t="s">
        <v>70</v>
      </c>
      <c r="H21" s="135" t="str">
        <f>IF('MPS(input)'!G21="","",'MPS(input)'!G21)</f>
        <v>Specification of the captive power generation system provided by the manufacturer</v>
      </c>
      <c r="I21" s="135"/>
      <c r="J21" s="135"/>
      <c r="K21" s="135" t="str">
        <f>IF('MPS(input)'!J21="","",'MPS(input)'!J21)</f>
        <v>for option a)</v>
      </c>
      <c r="L21" s="135"/>
    </row>
    <row r="22" spans="1:12" ht="99.95" customHeight="1" x14ac:dyDescent="0.15">
      <c r="B22" s="48" t="s">
        <v>112</v>
      </c>
      <c r="C22" s="124" t="s">
        <v>73</v>
      </c>
      <c r="D22" s="125"/>
      <c r="E22" s="126"/>
      <c r="F22" s="88">
        <f>'MPS(input)'!E22</f>
        <v>0</v>
      </c>
      <c r="G22" s="50" t="s">
        <v>74</v>
      </c>
      <c r="H22" s="135" t="str">
        <f>IF('MPS(input)'!G22="","",'MPS(input)'!G22)</f>
        <v>In order of preference:
1) values provided by the fuel supplier;
2) measurement by the project participants;
3) regional or national default values;
4) IPCC default values provided in table 1.2 of Ch.1 Vol.2 of 2006 IPCC Guidelines on National GHG Inventories. Lower value is applied.</v>
      </c>
      <c r="I22" s="135"/>
      <c r="J22" s="135"/>
      <c r="K22" s="135" t="str">
        <f>IF('MPS(input)'!J22="","",'MPS(input)'!J22)</f>
        <v>for option b)</v>
      </c>
      <c r="L22" s="135"/>
    </row>
    <row r="23" spans="1:12" ht="99.95" customHeight="1" x14ac:dyDescent="0.15">
      <c r="B23" s="48" t="s">
        <v>113</v>
      </c>
      <c r="C23" s="124" t="s">
        <v>114</v>
      </c>
      <c r="D23" s="125"/>
      <c r="E23" s="126"/>
      <c r="F23" s="89">
        <f>'MPS(input)'!E23</f>
        <v>0</v>
      </c>
      <c r="G23" s="50" t="s">
        <v>115</v>
      </c>
      <c r="H23" s="135" t="str">
        <f>IF('MPS(input)'!G23="","",'MPS(input)'!G23)</f>
        <v>In order of preference:
1) values provided by the fuel supplier;
2) measurement by the project participants;
3) regional or national default values;
4) IPCC default values provided in table 1.4 of Ch.1 Vol.2 of 2006 IPCC Guidelines on National GHG Inventories. Lower value is applied.</v>
      </c>
      <c r="I23" s="135"/>
      <c r="J23" s="135"/>
      <c r="K23" s="135" t="str">
        <f>IF('MPS(input)'!J23="","",'MPS(input)'!J23)</f>
        <v>for option a) and b)</v>
      </c>
      <c r="L23" s="135"/>
    </row>
    <row r="24" spans="1:12" ht="27.75" customHeight="1" x14ac:dyDescent="0.15"/>
    <row r="25" spans="1:12" ht="18.75" customHeight="1" x14ac:dyDescent="0.15">
      <c r="A25" s="64" t="s">
        <v>126</v>
      </c>
      <c r="B25" s="64"/>
      <c r="C25" s="64"/>
    </row>
    <row r="26" spans="1:12" ht="17.25" thickBot="1" x14ac:dyDescent="0.2">
      <c r="B26" s="60" t="s">
        <v>127</v>
      </c>
      <c r="C26" s="131" t="s">
        <v>117</v>
      </c>
      <c r="D26" s="132"/>
      <c r="E26" s="65" t="s">
        <v>1</v>
      </c>
    </row>
    <row r="27" spans="1:12" ht="19.5" thickBot="1" x14ac:dyDescent="0.2">
      <c r="B27" s="83"/>
      <c r="C27" s="133">
        <f>ROUNDDOWN('MRS(calc_process)'!G6, 0)</f>
        <v>0</v>
      </c>
      <c r="D27" s="134"/>
      <c r="E27" s="66" t="s">
        <v>35</v>
      </c>
    </row>
    <row r="28" spans="1:12" ht="20.25" customHeight="1" x14ac:dyDescent="0.15">
      <c r="C28" s="67"/>
      <c r="D28" s="67"/>
      <c r="G28" s="68"/>
      <c r="H28" s="68"/>
    </row>
    <row r="29" spans="1:12" ht="18.75" customHeight="1" x14ac:dyDescent="0.15">
      <c r="A29" s="59" t="s">
        <v>5</v>
      </c>
      <c r="B29" s="59"/>
    </row>
    <row r="30" spans="1:12" ht="18" customHeight="1" x14ac:dyDescent="0.15">
      <c r="B30" s="69" t="s">
        <v>27</v>
      </c>
      <c r="C30" s="118" t="s">
        <v>28</v>
      </c>
      <c r="D30" s="119"/>
      <c r="E30" s="119"/>
      <c r="F30" s="119"/>
      <c r="G30" s="119"/>
      <c r="H30" s="119"/>
      <c r="I30" s="119"/>
      <c r="J30" s="120"/>
      <c r="K30" s="70"/>
    </row>
    <row r="31" spans="1:12" ht="18" customHeight="1" x14ac:dyDescent="0.15">
      <c r="B31" s="69" t="s">
        <v>26</v>
      </c>
      <c r="C31" s="118" t="s">
        <v>29</v>
      </c>
      <c r="D31" s="119"/>
      <c r="E31" s="119"/>
      <c r="F31" s="119"/>
      <c r="G31" s="119"/>
      <c r="H31" s="119"/>
      <c r="I31" s="119"/>
      <c r="J31" s="120"/>
      <c r="K31" s="70"/>
    </row>
    <row r="32" spans="1:12" ht="18" customHeight="1" x14ac:dyDescent="0.15">
      <c r="B32" s="69" t="s">
        <v>30</v>
      </c>
      <c r="C32" s="118" t="s">
        <v>31</v>
      </c>
      <c r="D32" s="119"/>
      <c r="E32" s="119"/>
      <c r="F32" s="119"/>
      <c r="G32" s="119"/>
      <c r="H32" s="119"/>
      <c r="I32" s="119"/>
      <c r="J32" s="120"/>
      <c r="K32" s="70"/>
    </row>
  </sheetData>
  <sheetProtection algorithmName="SHA-512" hashValue="PTvRvKaGJjBEKLtJ/BYPNfLDZgYM0YX+U2hmcNHFQWYvkdtAhrWupWleX3QiTtSyuS5+FSrsZwN3YmertxI6Ag==" saltValue="cG2EGwASwQV94n6jtz641A==" spinCount="100000" sheet="1" objects="1" scenarios="1" formatCells="0" formatRows="0"/>
  <mergeCells count="35">
    <mergeCell ref="K18:L18"/>
    <mergeCell ref="H19:J19"/>
    <mergeCell ref="K19:L19"/>
    <mergeCell ref="K16:L16"/>
    <mergeCell ref="H17:J17"/>
    <mergeCell ref="K17:L17"/>
    <mergeCell ref="K14:L14"/>
    <mergeCell ref="H15:J15"/>
    <mergeCell ref="K15:L15"/>
    <mergeCell ref="K20:L20"/>
    <mergeCell ref="H21:J21"/>
    <mergeCell ref="K21:L21"/>
    <mergeCell ref="C20:E20"/>
    <mergeCell ref="C21:E21"/>
    <mergeCell ref="K22:L22"/>
    <mergeCell ref="H23:J23"/>
    <mergeCell ref="K23:L23"/>
    <mergeCell ref="C22:E22"/>
    <mergeCell ref="C23:E23"/>
    <mergeCell ref="C30:J30"/>
    <mergeCell ref="C31:J31"/>
    <mergeCell ref="C32:J32"/>
    <mergeCell ref="C14:E14"/>
    <mergeCell ref="C15:E15"/>
    <mergeCell ref="C16:E16"/>
    <mergeCell ref="C17:E17"/>
    <mergeCell ref="C18:E18"/>
    <mergeCell ref="C26:D26"/>
    <mergeCell ref="C27:D27"/>
    <mergeCell ref="H22:J22"/>
    <mergeCell ref="H20:J20"/>
    <mergeCell ref="H18:J18"/>
    <mergeCell ref="H14:J14"/>
    <mergeCell ref="C19:E19"/>
    <mergeCell ref="H16:J16"/>
  </mergeCells>
  <phoneticPr fontId="24"/>
  <pageMargins left="0.70866141732283472" right="0.70866141732283472" top="0.74803149606299213" bottom="0.74803149606299213" header="0.31496062992125984" footer="0.31496062992125984"/>
  <pageSetup paperSize="9" scale="3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0813D-0CC8-4E5D-B3C1-A8F389657104}">
  <sheetPr>
    <tabColor theme="5" tint="0.39997558519241921"/>
  </sheetPr>
  <dimension ref="A1:I14"/>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50.125" style="1" customWidth="1"/>
    <col min="6" max="7" width="12.625" style="1" customWidth="1"/>
    <col min="8" max="8" width="14.625" style="1" customWidth="1"/>
    <col min="9" max="9" width="9" style="2"/>
    <col min="10" max="16384" width="9" style="1"/>
  </cols>
  <sheetData>
    <row r="1" spans="1:9" ht="18" customHeight="1" x14ac:dyDescent="0.15">
      <c r="I1" s="3" t="str">
        <f>'MPS(input)'!K1</f>
        <v>Monitoring Spreadsheet: JCM_MM_AM005_ver01.0</v>
      </c>
    </row>
    <row r="2" spans="1:9" ht="18" customHeight="1" x14ac:dyDescent="0.15">
      <c r="I2" s="3" t="str">
        <f>'MPS(input)'!K2</f>
        <v>Reference Number:</v>
      </c>
    </row>
    <row r="3" spans="1:9" ht="27.75" customHeight="1" x14ac:dyDescent="0.15">
      <c r="A3" s="116" t="s">
        <v>123</v>
      </c>
      <c r="B3" s="116"/>
      <c r="C3" s="116"/>
      <c r="D3" s="116"/>
      <c r="E3" s="116"/>
      <c r="F3" s="116"/>
      <c r="G3" s="116"/>
      <c r="H3" s="116"/>
      <c r="I3" s="116"/>
    </row>
    <row r="4" spans="1:9" ht="11.25" customHeight="1" x14ac:dyDescent="0.15"/>
    <row r="5" spans="1:9" ht="20.100000000000001" customHeight="1" thickBot="1" x14ac:dyDescent="0.2">
      <c r="A5" s="13" t="s">
        <v>2</v>
      </c>
      <c r="B5" s="4"/>
      <c r="C5" s="4"/>
      <c r="D5" s="4"/>
      <c r="E5" s="5"/>
      <c r="F5" s="6" t="s">
        <v>3</v>
      </c>
      <c r="G5" s="27" t="s">
        <v>0</v>
      </c>
      <c r="H5" s="6" t="s">
        <v>1</v>
      </c>
      <c r="I5" s="7" t="s">
        <v>4</v>
      </c>
    </row>
    <row r="6" spans="1:9" ht="20.100000000000001" customHeight="1" thickBot="1" x14ac:dyDescent="0.2">
      <c r="A6" s="14"/>
      <c r="B6" s="8" t="s">
        <v>32</v>
      </c>
      <c r="C6" s="8"/>
      <c r="D6" s="8"/>
      <c r="E6" s="8"/>
      <c r="F6" s="25" t="s">
        <v>118</v>
      </c>
      <c r="G6" s="29">
        <f>G8-G14</f>
        <v>0</v>
      </c>
      <c r="H6" s="26" t="s">
        <v>35</v>
      </c>
      <c r="I6" s="9" t="s">
        <v>36</v>
      </c>
    </row>
    <row r="7" spans="1:9" ht="20.100000000000001" customHeight="1" thickBot="1" x14ac:dyDescent="0.2">
      <c r="A7" s="13" t="s">
        <v>82</v>
      </c>
      <c r="B7" s="5"/>
      <c r="C7" s="4"/>
      <c r="D7" s="6"/>
      <c r="E7" s="6"/>
      <c r="F7" s="6"/>
      <c r="G7" s="30"/>
      <c r="H7" s="5"/>
      <c r="I7" s="6"/>
    </row>
    <row r="8" spans="1:9" ht="20.100000000000001" customHeight="1" thickBot="1" x14ac:dyDescent="0.2">
      <c r="A8" s="15"/>
      <c r="B8" s="19" t="s">
        <v>33</v>
      </c>
      <c r="C8" s="8"/>
      <c r="D8" s="8"/>
      <c r="E8" s="8"/>
      <c r="F8" s="25" t="s">
        <v>118</v>
      </c>
      <c r="G8" s="29">
        <f>+G11*G12</f>
        <v>0</v>
      </c>
      <c r="H8" s="26" t="s">
        <v>35</v>
      </c>
      <c r="I8" s="11" t="s">
        <v>37</v>
      </c>
    </row>
    <row r="9" spans="1:9" ht="50.1" customHeight="1" x14ac:dyDescent="0.15">
      <c r="A9" s="15"/>
      <c r="B9" s="17"/>
      <c r="C9" s="113" t="s">
        <v>130</v>
      </c>
      <c r="D9" s="114"/>
      <c r="E9" s="115"/>
      <c r="F9" s="12" t="s">
        <v>53</v>
      </c>
      <c r="G9" s="31">
        <f>+'MRS(input)'!F8</f>
        <v>0</v>
      </c>
      <c r="H9" s="24" t="s">
        <v>63</v>
      </c>
      <c r="I9" s="20" t="s">
        <v>54</v>
      </c>
    </row>
    <row r="10" spans="1:9" ht="50.1" customHeight="1" x14ac:dyDescent="0.15">
      <c r="A10" s="15"/>
      <c r="B10" s="17"/>
      <c r="C10" s="113" t="s">
        <v>85</v>
      </c>
      <c r="D10" s="114"/>
      <c r="E10" s="115"/>
      <c r="F10" s="12" t="s">
        <v>53</v>
      </c>
      <c r="G10" s="32">
        <f>+'MRS(input)'!F9*'MRS(input)'!F20*24</f>
        <v>0</v>
      </c>
      <c r="H10" s="10" t="s">
        <v>63</v>
      </c>
      <c r="I10" s="20" t="s">
        <v>55</v>
      </c>
    </row>
    <row r="11" spans="1:9" ht="50.1" customHeight="1" x14ac:dyDescent="0.15">
      <c r="A11" s="15"/>
      <c r="B11" s="17"/>
      <c r="C11" s="113" t="s">
        <v>86</v>
      </c>
      <c r="D11" s="114"/>
      <c r="E11" s="115"/>
      <c r="F11" s="12" t="s">
        <v>53</v>
      </c>
      <c r="G11" s="32">
        <f>+G9-G10</f>
        <v>0</v>
      </c>
      <c r="H11" s="10" t="s">
        <v>63</v>
      </c>
      <c r="I11" s="20" t="s">
        <v>56</v>
      </c>
    </row>
    <row r="12" spans="1:9" ht="50.1" customHeight="1" x14ac:dyDescent="0.15">
      <c r="A12" s="14"/>
      <c r="B12" s="18"/>
      <c r="C12" s="110" t="s">
        <v>78</v>
      </c>
      <c r="D12" s="111"/>
      <c r="E12" s="112"/>
      <c r="F12" s="21" t="s">
        <v>79</v>
      </c>
      <c r="G12" s="34">
        <f>IFERROR(SMALL('MRS(input)'!F16:F19,COUNTIF('MRS(input)'!F16:F19,0)+1),0)</f>
        <v>0</v>
      </c>
      <c r="H12" s="22" t="s">
        <v>80</v>
      </c>
      <c r="I12" s="23" t="s">
        <v>81</v>
      </c>
    </row>
    <row r="13" spans="1:9" ht="20.100000000000001" customHeight="1" thickBot="1" x14ac:dyDescent="0.2">
      <c r="A13" s="13" t="s">
        <v>83</v>
      </c>
      <c r="B13" s="4"/>
      <c r="C13" s="4"/>
      <c r="D13" s="4"/>
      <c r="E13" s="5"/>
      <c r="F13" s="6"/>
      <c r="G13" s="33"/>
      <c r="H13" s="5"/>
      <c r="I13" s="6"/>
    </row>
    <row r="14" spans="1:9" ht="20.100000000000001" customHeight="1" thickBot="1" x14ac:dyDescent="0.2">
      <c r="A14" s="15"/>
      <c r="B14" s="16" t="s">
        <v>34</v>
      </c>
      <c r="C14" s="16"/>
      <c r="D14" s="16"/>
      <c r="E14" s="16"/>
      <c r="F14" s="28" t="s">
        <v>118</v>
      </c>
      <c r="G14" s="29">
        <v>0</v>
      </c>
      <c r="H14" s="26" t="s">
        <v>35</v>
      </c>
      <c r="I14" s="11" t="s">
        <v>38</v>
      </c>
    </row>
  </sheetData>
  <sheetProtection algorithmName="SHA-512" hashValue="yjsDsFAhDLATvXwEX9YvsbFMBHT2p07jgEbMsVUcHg1H3p3jhbjqVwLag1Rjng4tgcUNinLmyQWpBzX4YX9zEg==" saltValue="x3qsMcTyRBdJur3vVeM/mg==" spinCount="100000" sheet="1" objects="1" scenarios="1"/>
  <mergeCells count="5">
    <mergeCell ref="A3:I3"/>
    <mergeCell ref="C9:E9"/>
    <mergeCell ref="C10:E10"/>
    <mergeCell ref="C11:E11"/>
    <mergeCell ref="C12:E12"/>
  </mergeCells>
  <phoneticPr fontId="24"/>
  <dataValidations count="1">
    <dataValidation type="list" allowBlank="1" showInputMessage="1" showErrorMessage="1" sqref="F11:F12" xr:uid="{55089D23-C880-4771-9C94-BA7BAD2569E9}">
      <formula1>植物種別1</formula1>
    </dataValidation>
  </dataValidations>
  <pageMargins left="0.70866141732283472" right="0.70866141732283472" top="0.74803149606299213" bottom="0.74803149606299213" header="0.31496062992125984" footer="0.31496062992125984"/>
  <pageSetup paperSize="9" scale="79"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MPS(input)</vt:lpstr>
      <vt:lpstr>MPS(calc_process)</vt:lpstr>
      <vt:lpstr>MSS</vt:lpstr>
      <vt:lpstr>MRS(input)</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2020-04-15T06:03:03Z</cp:lastPrinted>
  <dcterms:created xsi:type="dcterms:W3CDTF">2012-01-13T02:28:29Z</dcterms:created>
  <dcterms:modified xsi:type="dcterms:W3CDTF">2020-04-27T09:34:14Z</dcterms:modified>
</cp:coreProperties>
</file>