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C:\Users\misako-otsuka\Desktop\LA_PM044_resubmission_CC_JP\"/>
    </mc:Choice>
  </mc:AlternateContent>
  <xr:revisionPtr revIDLastSave="0" documentId="13_ncr:1_{EB754EBB-2489-4406-99F5-6865B71BF422}" xr6:coauthVersionLast="46" xr6:coauthVersionMax="46" xr10:uidLastSave="{00000000-0000-0000-0000-000000000000}"/>
  <bookViews>
    <workbookView xWindow="-120" yWindow="-120" windowWidth="29040" windowHeight="15990" tabRatio="716" xr2:uid="{00000000-000D-0000-FFFF-FFFF00000000}"/>
  </bookViews>
  <sheets>
    <sheet name="PMS(input)" sheetId="30" r:id="rId1"/>
    <sheet name="PMS(calc_process)" sheetId="44" r:id="rId2"/>
    <sheet name="Project" sheetId="42" r:id="rId3"/>
    <sheet name="Reference_period" sheetId="43" r:id="rId4"/>
  </sheets>
  <externalReferences>
    <externalReference r:id="rId5"/>
    <externalReference r:id="rId6"/>
    <externalReference r:id="rId7"/>
  </externalReferences>
  <definedNames>
    <definedName name="a" localSheetId="1">#REF!</definedName>
    <definedName name="a" localSheetId="2">#REF!</definedName>
    <definedName name="a" localSheetId="3">#REF!</definedName>
    <definedName name="a">#REF!</definedName>
    <definedName name="aa" localSheetId="1">#REF!</definedName>
    <definedName name="aa" localSheetId="2">#REF!</definedName>
    <definedName name="aa" localSheetId="3">#REF!</definedName>
    <definedName name="aa">#REF!</definedName>
    <definedName name="b" localSheetId="1">#REF!</definedName>
    <definedName name="b" localSheetId="2">#REF!</definedName>
    <definedName name="b" localSheetId="3">#REF!</definedName>
    <definedName name="b">#REF!</definedName>
    <definedName name="EF">'[1]MPS(calc_process)'!$G$25:$G$26</definedName>
    <definedName name="_xlnm.Print_Area" localSheetId="1">'PMS(calc_process)'!$A$1:$H$51</definedName>
    <definedName name="_xlnm.Print_Area" localSheetId="0">'PMS(input)'!$A$1:$K$56</definedName>
    <definedName name="_xlnm.Print_Area" localSheetId="2">Project!$A$1:$I$49</definedName>
    <definedName name="_xlnm.Print_Area" localSheetId="3">Reference_period!$A$1:$I$24</definedName>
    <definedName name="v" localSheetId="1">#REF!</definedName>
    <definedName name="v" localSheetId="2">Project!#REF!</definedName>
    <definedName name="v" localSheetId="3">Reference_period!#REF!</definedName>
    <definedName name="v">#REF!</definedName>
    <definedName name="w" localSheetId="1">'[2]1-1_Exist_default_input'!#REF!</definedName>
    <definedName name="w" localSheetId="2">'[3]1-1_Exist_default_input'!#REF!</definedName>
    <definedName name="w" localSheetId="3">'[3]1-1_Exist_default_input'!#REF!</definedName>
    <definedName name="w">'[3]1-1_Exist_default_input'!#REF!</definedName>
    <definedName name="x" localSheetId="1">#REF!</definedName>
    <definedName name="x" localSheetId="2">#REF!</definedName>
    <definedName name="x" localSheetId="3">#REF!</definedName>
    <definedName name="x">#REF!</definedName>
    <definedName name="z" localSheetId="1">#REF!</definedName>
    <definedName name="z" localSheetId="2">#REF!</definedName>
    <definedName name="z" localSheetId="3">#REF!</definedName>
    <definedName name="z">#REF!</definedName>
    <definedName name="化石燃料種別1" localSheetId="1">#REF!</definedName>
    <definedName name="化石燃料種別1" localSheetId="2">Project!#REF!</definedName>
    <definedName name="化石燃料種別1" localSheetId="3">Reference_period!#REF!</definedName>
    <definedName name="化石燃料種別1">#REF!</definedName>
    <definedName name="化石燃料種別2" localSheetId="1">#REF!</definedName>
    <definedName name="化石燃料種別2" localSheetId="2">#REF!</definedName>
    <definedName name="化石燃料種別2" localSheetId="3">#REF!</definedName>
    <definedName name="化石燃料種別2">#REF!</definedName>
    <definedName name="化石燃料種別3" localSheetId="1">#REF!</definedName>
    <definedName name="化石燃料種別3" localSheetId="2">#REF!</definedName>
    <definedName name="化石燃料種別3" localSheetId="3">#REF!</definedName>
    <definedName name="化石燃料種別3">#REF!</definedName>
    <definedName name="係数種別1" localSheetId="1">#REF!</definedName>
    <definedName name="係数種別1" localSheetId="2">Project!#REF!</definedName>
    <definedName name="係数種別1" localSheetId="3">Reference_period!#REF!</definedName>
    <definedName name="係数種別1">#REF!</definedName>
    <definedName name="係数種別2" localSheetId="1">#REF!</definedName>
    <definedName name="係数種別2" localSheetId="2">#REF!</definedName>
    <definedName name="係数種別2" localSheetId="3">#REF!</definedName>
    <definedName name="係数種別2">#REF!</definedName>
    <definedName name="係数種別3" localSheetId="1">#REF!</definedName>
    <definedName name="係数種別3" localSheetId="2">#REF!</definedName>
    <definedName name="係数種別3" localSheetId="3">#REF!</definedName>
    <definedName name="係数種別3">#REF!</definedName>
    <definedName name="種別" localSheetId="1">'[2]1-2_Exist_default_result'!$C$22:$C$23</definedName>
    <definedName name="種別">'[3]1-2_Exist_default_result'!$C$22:$C$23</definedName>
    <definedName name="種類" localSheetId="1">'[2]1-1_Exist_default_input'!#REF!</definedName>
    <definedName name="種類" localSheetId="2">'[3]1-1_Exist_default_input'!#REF!</definedName>
    <definedName name="種類" localSheetId="3">'[3]1-1_Exist_default_input'!#REF!</definedName>
    <definedName name="種類">'[3]1-1_Exist_default_input'!#REF!</definedName>
    <definedName name="植物種別1" localSheetId="1">#REF!</definedName>
    <definedName name="植物種別1" localSheetId="2">Project!#REF!</definedName>
    <definedName name="植物種別1" localSheetId="3">Reference_period!#REF!</definedName>
    <definedName name="植物種別1">#REF!</definedName>
    <definedName name="植物種別3" localSheetId="1">#REF!</definedName>
    <definedName name="植物種別3" localSheetId="2">#REF!</definedName>
    <definedName name="植物種別3" localSheetId="3">#REF!</definedName>
    <definedName name="植物種別3">#REF!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9" i="42" l="1"/>
  <c r="G46" i="42"/>
  <c r="G44" i="42"/>
  <c r="G41" i="42"/>
  <c r="G38" i="42"/>
  <c r="G29" i="42"/>
  <c r="D15" i="44" l="1"/>
  <c r="D16" i="44"/>
  <c r="D17" i="44"/>
  <c r="D18" i="44"/>
  <c r="D20" i="44"/>
  <c r="D21" i="44"/>
  <c r="D22" i="44"/>
  <c r="D23" i="44"/>
  <c r="D27" i="44"/>
  <c r="D28" i="44"/>
  <c r="D29" i="44"/>
  <c r="D30" i="44"/>
  <c r="G6" i="43" l="1"/>
  <c r="G23" i="43"/>
  <c r="F47" i="44" l="1"/>
  <c r="G13" i="42" l="1"/>
  <c r="G12" i="42"/>
  <c r="G13" i="43" l="1"/>
  <c r="G12" i="43"/>
  <c r="G11" i="43"/>
  <c r="G10" i="43"/>
  <c r="G8" i="43"/>
  <c r="G7" i="43"/>
  <c r="G24" i="43" s="1"/>
  <c r="G18" i="42" l="1"/>
  <c r="G17" i="42"/>
  <c r="G24" i="42"/>
  <c r="G48" i="42" s="1"/>
  <c r="G23" i="42"/>
  <c r="G22" i="42"/>
  <c r="G21" i="42"/>
  <c r="G20" i="42"/>
  <c r="G16" i="42"/>
  <c r="G15" i="42"/>
  <c r="G14" i="42"/>
  <c r="G11" i="42"/>
  <c r="G19" i="42" l="1"/>
  <c r="G9" i="43"/>
  <c r="G18" i="43"/>
  <c r="G7" i="42"/>
  <c r="G8" i="42"/>
  <c r="G9" i="42"/>
  <c r="G6" i="42"/>
  <c r="G35" i="42" s="1"/>
  <c r="G47" i="42"/>
  <c r="G17" i="43" l="1"/>
  <c r="G16" i="43" s="1"/>
  <c r="G15" i="43" s="1"/>
  <c r="G45" i="42"/>
  <c r="F16" i="44" l="1"/>
  <c r="F17" i="44"/>
  <c r="F18" i="44"/>
  <c r="F15" i="44"/>
  <c r="F37" i="44"/>
  <c r="F38" i="44"/>
  <c r="F39" i="44"/>
  <c r="F40" i="44"/>
  <c r="G43" i="42"/>
  <c r="G40" i="42"/>
  <c r="G37" i="42"/>
  <c r="G34" i="42"/>
  <c r="G28" i="42"/>
  <c r="D40" i="44" l="1"/>
  <c r="D33" i="44"/>
  <c r="D35" i="44" l="1"/>
  <c r="D34" i="44"/>
  <c r="D42" i="44"/>
  <c r="D43" i="44"/>
  <c r="D37" i="44"/>
  <c r="D44" i="44"/>
  <c r="D38" i="44"/>
  <c r="D45" i="44"/>
  <c r="D32" i="44"/>
  <c r="D39" i="44"/>
  <c r="I1" i="43" l="1"/>
  <c r="G22" i="43" l="1"/>
  <c r="G21" i="43" s="1"/>
  <c r="G27" i="42" l="1"/>
  <c r="G20" i="43" l="1"/>
  <c r="G19" i="43" s="1"/>
  <c r="G10" i="42"/>
  <c r="I1" i="42"/>
  <c r="F43" i="44" l="1"/>
  <c r="F44" i="44"/>
  <c r="F45" i="44"/>
  <c r="F42" i="44"/>
  <c r="F23" i="44"/>
  <c r="F20" i="44"/>
  <c r="F21" i="44"/>
  <c r="F22" i="44"/>
  <c r="G33" i="42"/>
  <c r="G39" i="42"/>
  <c r="G26" i="42"/>
  <c r="G36" i="42"/>
  <c r="F13" i="44" l="1"/>
  <c r="F27" i="44"/>
  <c r="F28" i="44"/>
  <c r="F29" i="44"/>
  <c r="F30" i="44"/>
  <c r="G42" i="42"/>
  <c r="G32" i="42" s="1"/>
  <c r="F33" i="44" l="1"/>
  <c r="F9" i="44" s="1"/>
  <c r="D48" i="30" s="1"/>
  <c r="F34" i="44"/>
  <c r="F10" i="44" s="1"/>
  <c r="D49" i="30" s="1"/>
  <c r="F35" i="44"/>
  <c r="F11" i="44" s="1"/>
  <c r="D50" i="30" s="1"/>
  <c r="F32" i="44"/>
  <c r="G31" i="42"/>
  <c r="F25" i="44" l="1"/>
  <c r="F8" i="44"/>
  <c r="D47" i="30" s="1"/>
  <c r="D46" i="30" s="1"/>
  <c r="G30" i="42"/>
  <c r="F6" i="44" l="1"/>
</calcChain>
</file>

<file path=xl/sharedStrings.xml><?xml version="1.0" encoding="utf-8"?>
<sst xmlns="http://schemas.openxmlformats.org/spreadsheetml/2006/main" count="619" uniqueCount="307">
  <si>
    <t>JCM_LA_F_PMS_ver01.0</t>
  </si>
  <si>
    <r>
      <t xml:space="preserve">JCM Proposed Methodology Spreadsheet Form (Input Sheet) </t>
    </r>
    <r>
      <rPr>
        <b/>
        <sz val="12"/>
        <color indexed="9"/>
        <rFont val="Arial"/>
        <family val="2"/>
      </rPr>
      <t xml:space="preserve">[Attachment to Proposed Methodology Form]  </t>
    </r>
  </si>
  <si>
    <r>
      <t xml:space="preserve">Table 1: Parameters to be monitored </t>
    </r>
    <r>
      <rPr>
        <b/>
        <i/>
        <sz val="14"/>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</si>
  <si>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</si>
  <si>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</si>
  <si>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</si>
  <si>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</si>
  <si>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</si>
  <si>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</si>
  <si>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</si>
  <si>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</si>
  <si>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</si>
  <si>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</si>
  <si>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</si>
  <si>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</si>
  <si>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</si>
  <si>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</si>
  <si>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</si>
  <si>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</si>
  <si>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</si>
  <si>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</si>
  <si>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</si>
  <si>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</si>
  <si>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</si>
  <si>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r>
      <t>CS</t>
    </r>
    <r>
      <rPr>
        <i/>
        <vertAlign val="subscript"/>
        <sz val="14"/>
        <rFont val="Arial"/>
        <family val="2"/>
      </rPr>
      <t>emission,pro,y</t>
    </r>
    <phoneticPr fontId="2"/>
  </si>
  <si>
    <t>Option A</t>
    <phoneticPr fontId="2"/>
  </si>
  <si>
    <t>The national FREL/FRL and Forest type map provided by the Government of Lao PDR</t>
    <phoneticPr fontId="2"/>
  </si>
  <si>
    <t>Monitored and provided by the Government of Lao PDR</t>
    <phoneticPr fontId="2"/>
  </si>
  <si>
    <t>Based on national system of Lao PDR</t>
    <phoneticPr fontId="2"/>
  </si>
  <si>
    <t>(2)</t>
  </si>
  <si>
    <r>
      <t>CS</t>
    </r>
    <r>
      <rPr>
        <i/>
        <vertAlign val="subscript"/>
        <sz val="14"/>
        <rFont val="Arial"/>
        <family val="2"/>
      </rPr>
      <t>removal,pro,y</t>
    </r>
    <phoneticPr fontId="2"/>
  </si>
  <si>
    <r>
      <t>Amount of CO</t>
    </r>
    <r>
      <rPr>
        <vertAlign val="subscript"/>
        <sz val="14"/>
        <rFont val="Arial"/>
        <family val="2"/>
      </rPr>
      <t>2</t>
    </r>
    <r>
      <rPr>
        <sz val="14"/>
        <rFont val="Arial"/>
        <family val="2"/>
      </rPr>
      <t xml:space="preserve"> removals into carbon pools (above- and below-ground biomass) during the monitoring period in the project area</t>
    </r>
    <phoneticPr fontId="2"/>
  </si>
  <si>
    <t>(3)</t>
  </si>
  <si>
    <r>
      <t>A-burn</t>
    </r>
    <r>
      <rPr>
        <i/>
        <vertAlign val="subscript"/>
        <sz val="14"/>
        <rFont val="Arial"/>
        <family val="2"/>
      </rPr>
      <t>pro,EF</t>
    </r>
    <phoneticPr fontId="2"/>
  </si>
  <si>
    <t>ha/yr</t>
    <phoneticPr fontId="2"/>
  </si>
  <si>
    <r>
      <t xml:space="preserve">Mentioned as </t>
    </r>
    <r>
      <rPr>
        <i/>
        <sz val="14"/>
        <rFont val="Arial"/>
        <family val="2"/>
      </rPr>
      <t>A-burn</t>
    </r>
    <r>
      <rPr>
        <i/>
        <vertAlign val="subscript"/>
        <sz val="14"/>
        <rFont val="Arial"/>
        <family val="2"/>
      </rPr>
      <t>pro,i</t>
    </r>
    <r>
      <rPr>
        <sz val="14"/>
        <rFont val="Arial"/>
        <family val="2"/>
      </rPr>
      <t xml:space="preserve"> in the medhodology</t>
    </r>
    <phoneticPr fontId="2"/>
  </si>
  <si>
    <t>(4)</t>
  </si>
  <si>
    <r>
      <t>A-burn</t>
    </r>
    <r>
      <rPr>
        <i/>
        <vertAlign val="subscript"/>
        <sz val="14"/>
        <rFont val="Arial"/>
        <family val="2"/>
      </rPr>
      <t>pro,MD/CF/DD</t>
    </r>
    <phoneticPr fontId="2"/>
  </si>
  <si>
    <t>(5)</t>
  </si>
  <si>
    <r>
      <t>A-burn</t>
    </r>
    <r>
      <rPr>
        <i/>
        <vertAlign val="subscript"/>
        <sz val="14"/>
        <rFont val="Arial"/>
        <family val="2"/>
      </rPr>
      <t>pro,DD</t>
    </r>
    <phoneticPr fontId="2"/>
  </si>
  <si>
    <t>(6)</t>
  </si>
  <si>
    <r>
      <t>A-burn</t>
    </r>
    <r>
      <rPr>
        <i/>
        <vertAlign val="subscript"/>
        <sz val="14"/>
        <rFont val="Arial"/>
        <family val="2"/>
      </rPr>
      <t>pro,P/B/RV</t>
    </r>
    <phoneticPr fontId="2"/>
  </si>
  <si>
    <t>(7)</t>
  </si>
  <si>
    <r>
      <t>C</t>
    </r>
    <r>
      <rPr>
        <i/>
        <vertAlign val="subscript"/>
        <sz val="14"/>
        <rFont val="Arial"/>
        <family val="2"/>
      </rPr>
      <t>pro,EF</t>
    </r>
    <phoneticPr fontId="2"/>
  </si>
  <si>
    <r>
      <t>tCO</t>
    </r>
    <r>
      <rPr>
        <vertAlign val="subscript"/>
        <sz val="14"/>
        <rFont val="Arial"/>
        <family val="2"/>
      </rPr>
      <t>2</t>
    </r>
    <r>
      <rPr>
        <sz val="14"/>
        <rFont val="Arial"/>
        <family val="2"/>
      </rPr>
      <t>/ha</t>
    </r>
    <phoneticPr fontId="2"/>
  </si>
  <si>
    <r>
      <t xml:space="preserve">Mentioned as </t>
    </r>
    <r>
      <rPr>
        <i/>
        <sz val="14"/>
        <rFont val="Arial"/>
        <family val="2"/>
      </rPr>
      <t>C</t>
    </r>
    <r>
      <rPr>
        <i/>
        <vertAlign val="subscript"/>
        <sz val="14"/>
        <rFont val="Arial"/>
        <family val="2"/>
      </rPr>
      <t>pro,i</t>
    </r>
    <r>
      <rPr>
        <sz val="14"/>
        <rFont val="Arial"/>
        <family val="2"/>
      </rPr>
      <t xml:space="preserve"> in the medhodology</t>
    </r>
    <phoneticPr fontId="2"/>
  </si>
  <si>
    <t>(8)</t>
  </si>
  <si>
    <r>
      <t>C</t>
    </r>
    <r>
      <rPr>
        <i/>
        <vertAlign val="subscript"/>
        <sz val="14"/>
        <rFont val="Arial"/>
        <family val="2"/>
      </rPr>
      <t>pro,MD/CF/MCB</t>
    </r>
    <phoneticPr fontId="2"/>
  </si>
  <si>
    <r>
      <t>Above-ground and below-ground carbon stock in stratum</t>
    </r>
    <r>
      <rPr>
        <i/>
        <sz val="14"/>
        <rFont val="Arial"/>
        <family val="2"/>
      </rPr>
      <t xml:space="preserve"> </t>
    </r>
    <r>
      <rPr>
        <sz val="14"/>
        <rFont val="Arial"/>
        <family val="2"/>
      </rPr>
      <t>mixed deciduous forest (</t>
    </r>
    <r>
      <rPr>
        <i/>
        <sz val="14"/>
        <rFont val="Arial"/>
        <family val="2"/>
      </rPr>
      <t>MD</t>
    </r>
    <r>
      <rPr>
        <sz val="14"/>
        <rFont val="Arial"/>
        <family val="2"/>
      </rPr>
      <t>)</t>
    </r>
    <r>
      <rPr>
        <i/>
        <sz val="14"/>
        <rFont val="Arial"/>
        <family val="2"/>
      </rPr>
      <t xml:space="preserve"> /</t>
    </r>
    <r>
      <rPr>
        <sz val="14"/>
        <rFont val="Arial"/>
        <family val="2"/>
      </rPr>
      <t xml:space="preserve"> coniferous forest (</t>
    </r>
    <r>
      <rPr>
        <i/>
        <sz val="14"/>
        <rFont val="Arial"/>
        <family val="2"/>
      </rPr>
      <t>CF</t>
    </r>
    <r>
      <rPr>
        <sz val="14"/>
        <rFont val="Arial"/>
        <family val="2"/>
      </rPr>
      <t xml:space="preserve">) </t>
    </r>
    <r>
      <rPr>
        <i/>
        <sz val="14"/>
        <rFont val="Arial"/>
        <family val="2"/>
      </rPr>
      <t xml:space="preserve">/ </t>
    </r>
    <r>
      <rPr>
        <sz val="14"/>
        <rFont val="Arial"/>
        <family val="2"/>
      </rPr>
      <t>mixed coniferous and broadleaved forest (</t>
    </r>
    <r>
      <rPr>
        <i/>
        <sz val="14"/>
        <rFont val="Arial"/>
        <family val="2"/>
      </rPr>
      <t>MCB</t>
    </r>
    <r>
      <rPr>
        <sz val="14"/>
        <rFont val="Arial"/>
        <family val="2"/>
      </rPr>
      <t>) during the monitoring period</t>
    </r>
    <phoneticPr fontId="2"/>
  </si>
  <si>
    <t>(9)</t>
  </si>
  <si>
    <r>
      <t>C</t>
    </r>
    <r>
      <rPr>
        <i/>
        <vertAlign val="subscript"/>
        <sz val="14"/>
        <rFont val="Arial"/>
        <family val="2"/>
      </rPr>
      <t>pro,DD</t>
    </r>
    <phoneticPr fontId="2"/>
  </si>
  <si>
    <r>
      <t>Above-ground and below-ground carbon stock in stratum dry ipterocarp forest (</t>
    </r>
    <r>
      <rPr>
        <i/>
        <sz val="14"/>
        <rFont val="Arial"/>
        <family val="2"/>
      </rPr>
      <t>DD</t>
    </r>
    <r>
      <rPr>
        <sz val="14"/>
        <rFont val="Arial"/>
        <family val="2"/>
      </rPr>
      <t>) during the monitoring period</t>
    </r>
    <phoneticPr fontId="2"/>
  </si>
  <si>
    <t>(10)</t>
  </si>
  <si>
    <r>
      <t>C</t>
    </r>
    <r>
      <rPr>
        <i/>
        <vertAlign val="subscript"/>
        <sz val="14"/>
        <rFont val="Arial"/>
        <family val="2"/>
      </rPr>
      <t>pro,P/B/RV</t>
    </r>
    <phoneticPr fontId="2"/>
  </si>
  <si>
    <t>(11)</t>
  </si>
  <si>
    <r>
      <t>C</t>
    </r>
    <r>
      <rPr>
        <i/>
        <vertAlign val="subscript"/>
        <sz val="14"/>
        <rFont val="Arial"/>
        <family val="2"/>
      </rPr>
      <t>pro,NF</t>
    </r>
    <phoneticPr fontId="2"/>
  </si>
  <si>
    <t>(12)</t>
  </si>
  <si>
    <r>
      <t>A-p</t>
    </r>
    <r>
      <rPr>
        <i/>
        <vertAlign val="subscript"/>
        <sz val="14"/>
        <rFont val="Arial"/>
        <family val="2"/>
      </rPr>
      <t>pro,y</t>
    </r>
    <phoneticPr fontId="2"/>
  </si>
  <si>
    <t>(13)</t>
  </si>
  <si>
    <r>
      <t>t</t>
    </r>
    <r>
      <rPr>
        <i/>
        <vertAlign val="subscript"/>
        <sz val="14"/>
        <rFont val="Arial"/>
        <family val="2"/>
      </rPr>
      <t>pro</t>
    </r>
    <phoneticPr fontId="2"/>
  </si>
  <si>
    <t>days</t>
    <phoneticPr fontId="2"/>
  </si>
  <si>
    <t>Option C</t>
    <phoneticPr fontId="2"/>
  </si>
  <si>
    <t>Participatory rural approval (PRA)</t>
    <phoneticPr fontId="2"/>
  </si>
  <si>
    <t>Once every year if necessary</t>
    <phoneticPr fontId="2"/>
  </si>
  <si>
    <t>(14)</t>
  </si>
  <si>
    <r>
      <t>FC</t>
    </r>
    <r>
      <rPr>
        <i/>
        <vertAlign val="subscript"/>
        <sz val="14"/>
        <rFont val="Arial"/>
        <family val="2"/>
      </rPr>
      <t>MG,y</t>
    </r>
    <phoneticPr fontId="2"/>
  </si>
  <si>
    <r>
      <t xml:space="preserve">Table 2: Project-specific parameters to be fixed </t>
    </r>
    <r>
      <rPr>
        <b/>
        <i/>
        <sz val="14"/>
        <color indexed="8"/>
        <rFont val="Arial"/>
        <family val="2"/>
      </rPr>
      <t>ex ante</t>
    </r>
    <phoneticPr fontId="2"/>
  </si>
  <si>
    <r>
      <t>A-burn</t>
    </r>
    <r>
      <rPr>
        <i/>
        <vertAlign val="subscript"/>
        <sz val="14"/>
        <rFont val="Arial"/>
        <family val="2"/>
      </rPr>
      <t>ref,i</t>
    </r>
    <phoneticPr fontId="2"/>
  </si>
  <si>
    <t>dimensionless</t>
    <phoneticPr fontId="19"/>
  </si>
  <si>
    <t>Table 2.6 of Chapter 2 Volume 4 of 2006 IPCC Guidelines</t>
    <phoneticPr fontId="19"/>
  </si>
  <si>
    <r>
      <t>G</t>
    </r>
    <r>
      <rPr>
        <i/>
        <vertAlign val="subscript"/>
        <sz val="14"/>
        <rFont val="Arial"/>
        <family val="2"/>
      </rPr>
      <t>ef,k</t>
    </r>
    <phoneticPr fontId="2"/>
  </si>
  <si>
    <r>
      <t xml:space="preserve">Emission factor for GHG </t>
    </r>
    <r>
      <rPr>
        <i/>
        <sz val="14"/>
        <rFont val="Arial"/>
        <family val="2"/>
      </rPr>
      <t>k</t>
    </r>
    <r>
      <rPr>
        <sz val="14"/>
        <rFont val="Arial"/>
        <family val="2"/>
      </rPr>
      <t xml:space="preserve"> (CH</t>
    </r>
    <r>
      <rPr>
        <vertAlign val="subscript"/>
        <sz val="14"/>
        <rFont val="Arial"/>
        <family val="2"/>
      </rPr>
      <t>4</t>
    </r>
    <r>
      <rPr>
        <sz val="14"/>
        <rFont val="Arial"/>
        <family val="2"/>
      </rPr>
      <t>) in forest fire in the project area</t>
    </r>
    <phoneticPr fontId="19"/>
  </si>
  <si>
    <t xml:space="preserve">g/kg-d.m. </t>
    <phoneticPr fontId="19"/>
  </si>
  <si>
    <t>Table 2.5 of Chapter 2 Volume 4 of 2006 IPCC Guidelines</t>
    <phoneticPr fontId="19"/>
  </si>
  <si>
    <r>
      <t xml:space="preserve">Emission factor for GHG </t>
    </r>
    <r>
      <rPr>
        <i/>
        <sz val="14"/>
        <rFont val="Arial"/>
        <family val="2"/>
      </rPr>
      <t>k</t>
    </r>
    <r>
      <rPr>
        <sz val="14"/>
        <rFont val="Arial"/>
        <family val="2"/>
      </rPr>
      <t xml:space="preserve"> (N</t>
    </r>
    <r>
      <rPr>
        <vertAlign val="subscript"/>
        <sz val="14"/>
        <rFont val="Arial"/>
        <family val="2"/>
      </rPr>
      <t>2</t>
    </r>
    <r>
      <rPr>
        <sz val="14"/>
        <rFont val="Arial"/>
        <family val="2"/>
      </rPr>
      <t>O) in forest fire in the project area</t>
    </r>
    <phoneticPr fontId="19"/>
  </si>
  <si>
    <r>
      <t>GWP</t>
    </r>
    <r>
      <rPr>
        <i/>
        <vertAlign val="subscript"/>
        <sz val="14"/>
        <rFont val="Arial"/>
        <family val="2"/>
      </rPr>
      <t>k</t>
    </r>
    <phoneticPr fontId="2"/>
  </si>
  <si>
    <t>Table 2.14 in Chapter 2 of Contribution of Working Group I to the Fourth Assessment Report of the IPCC</t>
    <phoneticPr fontId="2"/>
  </si>
  <si>
    <r>
      <t xml:space="preserve">Global Warming Potential of GHG </t>
    </r>
    <r>
      <rPr>
        <i/>
        <sz val="14"/>
        <rFont val="Arial"/>
        <family val="2"/>
      </rPr>
      <t>k (N</t>
    </r>
    <r>
      <rPr>
        <i/>
        <vertAlign val="subscript"/>
        <sz val="14"/>
        <rFont val="Arial"/>
        <family val="2"/>
      </rPr>
      <t>2</t>
    </r>
    <r>
      <rPr>
        <i/>
        <sz val="14"/>
        <rFont val="Arial"/>
        <family val="2"/>
      </rPr>
      <t>O)</t>
    </r>
    <r>
      <rPr>
        <sz val="14"/>
        <rFont val="Arial"/>
        <family val="2"/>
      </rPr>
      <t xml:space="preserve">
- N</t>
    </r>
    <r>
      <rPr>
        <vertAlign val="subscript"/>
        <sz val="14"/>
        <rFont val="Arial"/>
        <family val="2"/>
      </rPr>
      <t>2</t>
    </r>
    <r>
      <rPr>
        <sz val="14"/>
        <rFont val="Arial"/>
        <family val="2"/>
      </rPr>
      <t>O: 298</t>
    </r>
    <phoneticPr fontId="2"/>
  </si>
  <si>
    <r>
      <t>C</t>
    </r>
    <r>
      <rPr>
        <i/>
        <vertAlign val="subscript"/>
        <sz val="14"/>
        <rFont val="Arial"/>
        <family val="2"/>
      </rPr>
      <t>ref,rv</t>
    </r>
    <phoneticPr fontId="2"/>
  </si>
  <si>
    <t>Carbon stock in regenerating vegetation in project reference area to be applied for the reference period</t>
    <phoneticPr fontId="2"/>
  </si>
  <si>
    <r>
      <t>R</t>
    </r>
    <r>
      <rPr>
        <i/>
        <vertAlign val="subscript"/>
        <sz val="14"/>
        <rFont val="Arial"/>
        <family val="2"/>
      </rPr>
      <t>ratio,i</t>
    </r>
    <phoneticPr fontId="2"/>
  </si>
  <si>
    <t>%</t>
    <phoneticPr fontId="2"/>
  </si>
  <si>
    <r>
      <t>EF</t>
    </r>
    <r>
      <rPr>
        <i/>
        <vertAlign val="subscript"/>
        <sz val="14"/>
        <rFont val="Arial"/>
        <family val="2"/>
      </rPr>
      <t>c</t>
    </r>
    <phoneticPr fontId="2"/>
  </si>
  <si>
    <r>
      <t>Baseline emission factor for continuously flooded fields without organic amendments
- CH</t>
    </r>
    <r>
      <rPr>
        <vertAlign val="subscript"/>
        <sz val="14"/>
        <rFont val="Arial"/>
        <family val="2"/>
      </rPr>
      <t>4</t>
    </r>
    <r>
      <rPr>
        <sz val="14"/>
        <rFont val="Arial"/>
        <family val="2"/>
      </rPr>
      <t xml:space="preserve"> emission as IPCC default: 1.30 with error 0.80-2.20</t>
    </r>
    <phoneticPr fontId="2"/>
  </si>
  <si>
    <r>
      <t>kg CH</t>
    </r>
    <r>
      <rPr>
        <vertAlign val="subscript"/>
        <sz val="14"/>
        <rFont val="Arial"/>
        <family val="2"/>
      </rPr>
      <t>4</t>
    </r>
    <r>
      <rPr>
        <sz val="14"/>
        <rFont val="Arial"/>
        <family val="2"/>
      </rPr>
      <t>/ha/day</t>
    </r>
    <phoneticPr fontId="2"/>
  </si>
  <si>
    <t>Table 5.11 of Chapter 5 Volume 4 of 2006 IPCC Guidelines</t>
    <phoneticPr fontId="2"/>
  </si>
  <si>
    <r>
      <t>SF</t>
    </r>
    <r>
      <rPr>
        <i/>
        <vertAlign val="subscript"/>
        <sz val="14"/>
        <rFont val="Arial"/>
        <family val="2"/>
      </rPr>
      <t>w</t>
    </r>
    <phoneticPr fontId="2"/>
  </si>
  <si>
    <t>Scaling factor to account for the differences in water regime during the cultivation period
- Rainfed and deep water (Regular rainfed): 0.27 with error 0.21-0.34</t>
    <phoneticPr fontId="2"/>
  </si>
  <si>
    <t xml:space="preserve"> dimensionless</t>
    <phoneticPr fontId="2"/>
  </si>
  <si>
    <t>Table 5.12 of Chapter 5 Volume 4 of 2006 IPCC Guidelines</t>
    <phoneticPr fontId="2"/>
  </si>
  <si>
    <r>
      <t>SF</t>
    </r>
    <r>
      <rPr>
        <i/>
        <vertAlign val="subscript"/>
        <sz val="14"/>
        <rFont val="Arial"/>
        <family val="2"/>
      </rPr>
      <t>p</t>
    </r>
    <phoneticPr fontId="2"/>
  </si>
  <si>
    <t>Scaling factor to account for the differences in water regime in the pre-season before the cultivation period 
- Non flooded preseason &gt;180 day: 1.22 with error 1.07-1.40</t>
    <phoneticPr fontId="2"/>
  </si>
  <si>
    <t>dimensionless</t>
    <phoneticPr fontId="2"/>
  </si>
  <si>
    <t>Table 5.13 of Chapter 5 Volume 4 of 2006 IPCC Guidelines</t>
    <phoneticPr fontId="2"/>
  </si>
  <si>
    <r>
      <t>NCV</t>
    </r>
    <r>
      <rPr>
        <i/>
        <vertAlign val="subscript"/>
        <sz val="14"/>
        <rFont val="Arial"/>
        <family val="2"/>
      </rPr>
      <t>MG</t>
    </r>
    <phoneticPr fontId="2"/>
  </si>
  <si>
    <t>Net calorific value of motor gasoline: 44.3 TJ/Gg</t>
    <phoneticPr fontId="2"/>
  </si>
  <si>
    <t>GJ/kg</t>
    <phoneticPr fontId="2"/>
  </si>
  <si>
    <t>Table 1.2 of Chapter 1 Volume 2 of 2006 IPCC Guidelines</t>
    <phoneticPr fontId="2"/>
  </si>
  <si>
    <r>
      <t>EF</t>
    </r>
    <r>
      <rPr>
        <i/>
        <vertAlign val="subscript"/>
        <sz val="14"/>
        <rFont val="Arial"/>
        <family val="2"/>
      </rPr>
      <t>fuel, MG</t>
    </r>
    <phoneticPr fontId="2"/>
  </si>
  <si>
    <r>
      <t>CO</t>
    </r>
    <r>
      <rPr>
        <vertAlign val="subscript"/>
        <sz val="14"/>
        <rFont val="Arial"/>
        <family val="2"/>
      </rPr>
      <t>2</t>
    </r>
    <r>
      <rPr>
        <sz val="14"/>
        <rFont val="Arial"/>
        <family val="2"/>
      </rPr>
      <t xml:space="preserve"> emission factor of the motor gasoline combusted: 69,300 kg CO</t>
    </r>
    <r>
      <rPr>
        <vertAlign val="subscript"/>
        <sz val="14"/>
        <rFont val="Arial"/>
        <family val="2"/>
      </rPr>
      <t>2</t>
    </r>
    <r>
      <rPr>
        <sz val="14"/>
        <rFont val="Arial"/>
        <family val="2"/>
      </rPr>
      <t>/TJ</t>
    </r>
    <phoneticPr fontId="2"/>
  </si>
  <si>
    <r>
      <t>tCO</t>
    </r>
    <r>
      <rPr>
        <vertAlign val="subscript"/>
        <sz val="14"/>
        <rFont val="Arial"/>
        <family val="2"/>
      </rPr>
      <t>2</t>
    </r>
    <r>
      <rPr>
        <sz val="14"/>
        <rFont val="Arial"/>
        <family val="2"/>
      </rPr>
      <t>/GJ</t>
    </r>
    <phoneticPr fontId="2"/>
  </si>
  <si>
    <t>Table 3.2.1 of Chapter 3 and Table 2.5 of Chapter 2 Volume 2 of 2006 IPCC Guidelines</t>
    <phoneticPr fontId="2"/>
  </si>
  <si>
    <t>DF</t>
    <phoneticPr fontId="2"/>
  </si>
  <si>
    <r>
      <t>A default discount factor of 30% as defined in the guideline is applied (</t>
    </r>
    <r>
      <rPr>
        <i/>
        <sz val="14"/>
        <rFont val="Arial"/>
        <family val="2"/>
      </rPr>
      <t>see</t>
    </r>
    <r>
      <rPr>
        <sz val="14"/>
        <rFont val="Arial"/>
        <family val="2"/>
      </rPr>
      <t xml:space="preserve"> right)</t>
    </r>
    <phoneticPr fontId="2"/>
  </si>
  <si>
    <t>Joint Crediting Mechanism Guidelines for Developing Proposed Methodology for Reducing Emissions from Deforestation and Forest Degradation, and the Role of Conservation, Sustainable Management of Forests and Enhancement of Forest Carbon Stocks in Developing Countries (REDD-plus)  for Lao PDR.
(JCM_LA_GL_PM_REDD+_ver01.0)</t>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</si>
  <si>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</si>
  <si>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</si>
  <si>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 xml:space="preserve">during period </t>
    </r>
    <r>
      <rPr>
        <i/>
        <sz val="11"/>
        <rFont val="Arial"/>
        <family val="2"/>
      </rPr>
      <t>p</t>
    </r>
    <phoneticPr fontId="19"/>
  </si>
  <si>
    <r>
      <t>tCO</t>
    </r>
    <r>
      <rPr>
        <vertAlign val="subscript"/>
        <sz val="11"/>
        <color indexed="8"/>
        <rFont val="Arial"/>
        <family val="2"/>
      </rPr>
      <t>2</t>
    </r>
    <r>
      <rPr>
        <sz val="11"/>
        <color indexed="8"/>
        <rFont val="Arial"/>
        <family val="2"/>
      </rPr>
      <t>/p</t>
    </r>
    <phoneticPr fontId="19"/>
  </si>
  <si>
    <t>Year</t>
    <phoneticPr fontId="19"/>
  </si>
  <si>
    <t>1st year</t>
    <phoneticPr fontId="2"/>
  </si>
  <si>
    <r>
      <t>tCO</t>
    </r>
    <r>
      <rPr>
        <vertAlign val="subscript"/>
        <sz val="11"/>
        <color indexed="8"/>
        <rFont val="Arial"/>
        <family val="2"/>
      </rPr>
      <t>2</t>
    </r>
    <r>
      <rPr>
        <sz val="11"/>
        <color indexed="8"/>
        <rFont val="Arial"/>
        <family val="2"/>
      </rPr>
      <t>/yr</t>
    </r>
    <phoneticPr fontId="19"/>
  </si>
  <si>
    <t>2nd year</t>
  </si>
  <si>
    <t>3rd year</t>
  </si>
  <si>
    <t>4th year</t>
  </si>
  <si>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</si>
  <si>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</si>
  <si>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</si>
  <si>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</si>
  <si>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JCM_LA_F_PMS_REDD+_ver01.0</t>
  </si>
  <si>
    <t>JCM Proposed Methodology Spreadsheet Form (Calculation Process Sheet)</t>
    <phoneticPr fontId="2"/>
  </si>
  <si>
    <t xml:space="preserve">[Attachment to Proposed Methodology Form]  </t>
    <phoneticPr fontId="2"/>
  </si>
  <si>
    <t>1. Calculations for emission reductions or removals to be credited</t>
    <phoneticPr fontId="19"/>
  </si>
  <si>
    <t>Pool / Sources</t>
  </si>
  <si>
    <t>Value</t>
  </si>
  <si>
    <t>Units</t>
  </si>
  <si>
    <t>Parameter</t>
  </si>
  <si>
    <r>
      <t>tCO</t>
    </r>
    <r>
      <rPr>
        <vertAlign val="subscript"/>
        <sz val="11"/>
        <rFont val="Arial"/>
        <family val="2"/>
      </rPr>
      <t>2</t>
    </r>
    <r>
      <rPr>
        <sz val="11"/>
        <rFont val="Arial"/>
        <family val="2"/>
      </rPr>
      <t>e</t>
    </r>
  </si>
  <si>
    <r>
      <t>ER</t>
    </r>
    <r>
      <rPr>
        <i/>
        <vertAlign val="subscript"/>
        <sz val="11"/>
        <rFont val="Arial"/>
        <family val="2"/>
      </rPr>
      <t>credited,p</t>
    </r>
    <phoneticPr fontId="19"/>
  </si>
  <si>
    <r>
      <t xml:space="preserve">Project emission reductions or removals to be credited in year </t>
    </r>
    <r>
      <rPr>
        <i/>
        <sz val="11"/>
        <rFont val="Arial"/>
        <family val="2"/>
      </rPr>
      <t>y</t>
    </r>
    <phoneticPr fontId="19"/>
  </si>
  <si>
    <t>1st year</t>
    <phoneticPr fontId="19"/>
  </si>
  <si>
    <r>
      <t>ER</t>
    </r>
    <r>
      <rPr>
        <i/>
        <vertAlign val="subscript"/>
        <sz val="11"/>
        <rFont val="Arial"/>
        <family val="2"/>
      </rPr>
      <t>credited,y</t>
    </r>
    <phoneticPr fontId="19"/>
  </si>
  <si>
    <t>2. Calculations for project reference level</t>
  </si>
  <si>
    <r>
      <t xml:space="preserve">Project reference level during period </t>
    </r>
    <r>
      <rPr>
        <i/>
        <sz val="11"/>
        <rFont val="Arial"/>
        <family val="2"/>
      </rPr>
      <t>p</t>
    </r>
  </si>
  <si>
    <r>
      <t>RL</t>
    </r>
    <r>
      <rPr>
        <i/>
        <vertAlign val="subscript"/>
        <sz val="11"/>
        <rFont val="Arial"/>
        <family val="2"/>
      </rPr>
      <t>p</t>
    </r>
    <phoneticPr fontId="19"/>
  </si>
  <si>
    <r>
      <t xml:space="preserve">Net emissions from carbon stock changes in above- and below-ground biomass in year </t>
    </r>
    <r>
      <rPr>
        <i/>
        <sz val="11"/>
        <rFont val="Arial"/>
        <family val="2"/>
      </rPr>
      <t>y</t>
    </r>
    <phoneticPr fontId="19"/>
  </si>
  <si>
    <t>Carbon stock</t>
  </si>
  <si>
    <r>
      <t>tCO</t>
    </r>
    <r>
      <rPr>
        <vertAlign val="subscript"/>
        <sz val="11"/>
        <color indexed="8"/>
        <rFont val="Arial"/>
        <family val="2"/>
      </rPr>
      <t>2</t>
    </r>
    <r>
      <rPr>
        <sz val="11"/>
        <color indexed="8"/>
        <rFont val="Arial"/>
        <family val="2"/>
      </rPr>
      <t>e</t>
    </r>
  </si>
  <si>
    <r>
      <t>CS</t>
    </r>
    <r>
      <rPr>
        <i/>
        <vertAlign val="subscript"/>
        <sz val="11"/>
        <color rgb="FF000000"/>
        <rFont val="Arial"/>
        <family val="2"/>
      </rPr>
      <t>net ref,y</t>
    </r>
    <phoneticPr fontId="19"/>
  </si>
  <si>
    <r>
      <t>Non-CO</t>
    </r>
    <r>
      <rPr>
        <vertAlign val="subscript"/>
        <sz val="11"/>
        <rFont val="Arial"/>
        <family val="2"/>
      </rPr>
      <t xml:space="preserve">2 </t>
    </r>
    <r>
      <rPr>
        <sz val="11"/>
        <rFont val="Arial"/>
        <family val="2"/>
      </rPr>
      <t xml:space="preserve">GHG emissions from forest fires in year </t>
    </r>
    <r>
      <rPr>
        <i/>
        <sz val="11"/>
        <rFont val="Arial"/>
        <family val="2"/>
      </rPr>
      <t>y</t>
    </r>
    <phoneticPr fontId="19"/>
  </si>
  <si>
    <t>Forest fires</t>
    <phoneticPr fontId="19"/>
  </si>
  <si>
    <r>
      <t>Fire</t>
    </r>
    <r>
      <rPr>
        <i/>
        <vertAlign val="subscript"/>
        <sz val="11"/>
        <color rgb="FF000000"/>
        <rFont val="Arial"/>
        <family val="2"/>
      </rPr>
      <t>ref,y</t>
    </r>
    <phoneticPr fontId="19"/>
  </si>
  <si>
    <t>3. Calculations of project net emissions/removals</t>
    <phoneticPr fontId="19"/>
  </si>
  <si>
    <r>
      <t xml:space="preserve">Project net emissions/removals during period </t>
    </r>
    <r>
      <rPr>
        <i/>
        <sz val="11"/>
        <rFont val="Arial"/>
        <family val="2"/>
      </rPr>
      <t>p</t>
    </r>
    <phoneticPr fontId="19"/>
  </si>
  <si>
    <r>
      <t>PE</t>
    </r>
    <r>
      <rPr>
        <i/>
        <vertAlign val="subscript"/>
        <sz val="11"/>
        <rFont val="Arial"/>
        <family val="2"/>
      </rPr>
      <t>p</t>
    </r>
    <phoneticPr fontId="19"/>
  </si>
  <si>
    <r>
      <t xml:space="preserve">Net emissions/removals from carbon stock changes in above- and below-ground biomass in year </t>
    </r>
    <r>
      <rPr>
        <i/>
        <sz val="11"/>
        <rFont val="Arial"/>
        <family val="2"/>
      </rPr>
      <t>y</t>
    </r>
    <phoneticPr fontId="19"/>
  </si>
  <si>
    <r>
      <t>CS</t>
    </r>
    <r>
      <rPr>
        <i/>
        <vertAlign val="subscript"/>
        <sz val="11"/>
        <color rgb="FF000000"/>
        <rFont val="Arial"/>
        <family val="2"/>
      </rPr>
      <t>net pro,y</t>
    </r>
    <phoneticPr fontId="19"/>
  </si>
  <si>
    <r>
      <t>Fire</t>
    </r>
    <r>
      <rPr>
        <i/>
        <vertAlign val="subscript"/>
        <sz val="11"/>
        <color rgb="FF000000"/>
        <rFont val="Arial"/>
        <family val="2"/>
      </rPr>
      <t>pro,y</t>
    </r>
    <phoneticPr fontId="19"/>
  </si>
  <si>
    <r>
      <t xml:space="preserve">GHG emissions from rice paddy area expanded during the monitoring period in the project area in year </t>
    </r>
    <r>
      <rPr>
        <i/>
        <sz val="11"/>
        <rFont val="Arial"/>
        <family val="2"/>
      </rPr>
      <t>y</t>
    </r>
    <phoneticPr fontId="19"/>
  </si>
  <si>
    <t>Paddy area expanded</t>
    <phoneticPr fontId="19"/>
  </si>
  <si>
    <r>
      <t>Paddy</t>
    </r>
    <r>
      <rPr>
        <i/>
        <vertAlign val="subscript"/>
        <sz val="11"/>
        <color rgb="FF000000"/>
        <rFont val="Arial"/>
        <family val="2"/>
      </rPr>
      <t>pro,y</t>
    </r>
    <phoneticPr fontId="19"/>
  </si>
  <si>
    <r>
      <t>CO</t>
    </r>
    <r>
      <rPr>
        <vertAlign val="subscript"/>
        <sz val="11"/>
        <rFont val="Arial"/>
        <family val="2"/>
      </rPr>
      <t>2</t>
    </r>
    <r>
      <rPr>
        <sz val="11"/>
        <rFont val="Arial"/>
        <family val="2"/>
      </rPr>
      <t xml:space="preserve"> emissions from energy use for agriculcural heavy machine for the project activities in year </t>
    </r>
    <r>
      <rPr>
        <i/>
        <sz val="11"/>
        <rFont val="Arial"/>
        <family val="2"/>
      </rPr>
      <t>y</t>
    </r>
    <phoneticPr fontId="19"/>
  </si>
  <si>
    <t>Energy use</t>
    <phoneticPr fontId="19"/>
  </si>
  <si>
    <r>
      <t>E</t>
    </r>
    <r>
      <rPr>
        <i/>
        <vertAlign val="subscript"/>
        <sz val="11"/>
        <color rgb="FF000000"/>
        <rFont val="Arial"/>
        <family val="2"/>
      </rPr>
      <t>pro,y</t>
    </r>
    <phoneticPr fontId="19"/>
  </si>
  <si>
    <t>4. Calculation of discount factor</t>
  </si>
  <si>
    <t>Discount factor</t>
  </si>
  <si>
    <t>%</t>
  </si>
  <si>
    <t>DF</t>
  </si>
  <si>
    <t>[List of Default Values]</t>
  </si>
  <si>
    <r>
      <rPr>
        <i/>
        <sz val="11"/>
        <color indexed="8"/>
        <rFont val="Arial"/>
        <family val="2"/>
      </rPr>
      <t>See</t>
    </r>
    <r>
      <rPr>
        <sz val="11"/>
        <color indexed="8"/>
        <rFont val="Arial"/>
        <family val="2"/>
      </rPr>
      <t xml:space="preserve"> the sheet of "Project" and "Reference_2005-2015"</t>
    </r>
    <phoneticPr fontId="19"/>
  </si>
  <si>
    <t>JCM Proposed Methodology Spreadsheet Form for REDD+ (Calculation Process Sheet)</t>
    <phoneticPr fontId="2"/>
  </si>
  <si>
    <t>1. Selected default values, etc.</t>
    <phoneticPr fontId="2"/>
  </si>
  <si>
    <t>Pool / Sources</t>
    <phoneticPr fontId="2"/>
  </si>
  <si>
    <t>Value</t>
    <phoneticPr fontId="2"/>
  </si>
  <si>
    <t>Carbon stock per hectare of EF</t>
    <phoneticPr fontId="2"/>
  </si>
  <si>
    <t>Living biomass</t>
    <phoneticPr fontId="2"/>
  </si>
  <si>
    <t>Carbon stock per hectare of MD/CF/MCB</t>
    <phoneticPr fontId="2"/>
  </si>
  <si>
    <t>Carbon stock per hectare of DD</t>
    <phoneticPr fontId="2"/>
  </si>
  <si>
    <t>Carbon stock per hectare of P/B/RV</t>
    <phoneticPr fontId="2"/>
  </si>
  <si>
    <r>
      <t>Conversion factor of molecular weight of carbon to CO</t>
    </r>
    <r>
      <rPr>
        <vertAlign val="subscript"/>
        <sz val="11"/>
        <color indexed="8"/>
        <rFont val="Arial"/>
        <family val="2"/>
      </rPr>
      <t>2</t>
    </r>
    <phoneticPr fontId="19"/>
  </si>
  <si>
    <t>44/12</t>
    <phoneticPr fontId="19"/>
  </si>
  <si>
    <t>Carbon fraction (carbon/biomass)</t>
    <phoneticPr fontId="19"/>
  </si>
  <si>
    <t>Ratio of below-ground biomass to above-ground biomass, if above-ground biomass is under 125 t/ha</t>
    <phoneticPr fontId="19"/>
  </si>
  <si>
    <t>i.e. 20%</t>
    <phoneticPr fontId="19"/>
  </si>
  <si>
    <t>Ratio of below-ground biomass to above-ground biomass, if above-ground biomass is over 125 t/ha</t>
    <phoneticPr fontId="19"/>
  </si>
  <si>
    <t>i.e. 24%</t>
    <phoneticPr fontId="19"/>
  </si>
  <si>
    <t>Combustion factor</t>
    <phoneticPr fontId="2"/>
  </si>
  <si>
    <t>Biomass burning</t>
    <phoneticPr fontId="2"/>
  </si>
  <si>
    <r>
      <t>Emission factor for forest fires (CH</t>
    </r>
    <r>
      <rPr>
        <vertAlign val="subscript"/>
        <sz val="11"/>
        <color indexed="8"/>
        <rFont val="Arial"/>
        <family val="2"/>
      </rPr>
      <t>4</t>
    </r>
    <r>
      <rPr>
        <sz val="11"/>
        <color indexed="8"/>
        <rFont val="Arial"/>
        <family val="2"/>
      </rPr>
      <t>)</t>
    </r>
    <phoneticPr fontId="2"/>
  </si>
  <si>
    <t>g/kg-dm burnt</t>
    <phoneticPr fontId="19"/>
  </si>
  <si>
    <r>
      <t>Emission factor for forest fires (N</t>
    </r>
    <r>
      <rPr>
        <vertAlign val="subscript"/>
        <sz val="11"/>
        <color indexed="8"/>
        <rFont val="Arial"/>
        <family val="2"/>
      </rPr>
      <t>2</t>
    </r>
    <r>
      <rPr>
        <sz val="11"/>
        <color indexed="8"/>
        <rFont val="Arial"/>
        <family val="2"/>
      </rPr>
      <t>O)</t>
    </r>
    <phoneticPr fontId="2"/>
  </si>
  <si>
    <r>
      <t>Conversion factor of molecular weight of each CH</t>
    </r>
    <r>
      <rPr>
        <vertAlign val="subscript"/>
        <sz val="11"/>
        <color indexed="8"/>
        <rFont val="Arial"/>
        <family val="2"/>
      </rPr>
      <t>4</t>
    </r>
    <r>
      <rPr>
        <sz val="11"/>
        <color indexed="8"/>
        <rFont val="Arial"/>
        <family val="2"/>
      </rPr>
      <t xml:space="preserve"> to CO</t>
    </r>
    <r>
      <rPr>
        <vertAlign val="subscript"/>
        <sz val="11"/>
        <color indexed="8"/>
        <rFont val="Arial"/>
        <family val="2"/>
      </rPr>
      <t>2</t>
    </r>
    <phoneticPr fontId="19"/>
  </si>
  <si>
    <t>Paddy and Biomass burning</t>
    <phoneticPr fontId="19"/>
  </si>
  <si>
    <r>
      <t>GWP</t>
    </r>
    <r>
      <rPr>
        <i/>
        <vertAlign val="subscript"/>
        <sz val="11"/>
        <color indexed="8"/>
        <rFont val="Arial"/>
        <family val="2"/>
      </rPr>
      <t>k</t>
    </r>
    <phoneticPr fontId="19"/>
  </si>
  <si>
    <r>
      <t>Conversion factor of molecular weight of each N</t>
    </r>
    <r>
      <rPr>
        <vertAlign val="subscript"/>
        <sz val="11"/>
        <color indexed="8"/>
        <rFont val="Arial"/>
        <family val="2"/>
      </rPr>
      <t>2</t>
    </r>
    <r>
      <rPr>
        <sz val="11"/>
        <color indexed="8"/>
        <rFont val="Arial"/>
        <family val="2"/>
      </rPr>
      <t>O to CO</t>
    </r>
    <r>
      <rPr>
        <vertAlign val="subscript"/>
        <sz val="11"/>
        <color indexed="8"/>
        <rFont val="Arial"/>
        <family val="2"/>
      </rPr>
      <t>2</t>
    </r>
    <phoneticPr fontId="19"/>
  </si>
  <si>
    <t>A daily emission factor from paddy</t>
  </si>
  <si>
    <t>Paddy</t>
    <phoneticPr fontId="19"/>
  </si>
  <si>
    <t>Baseline emission factor for continuously flooded fields without organic amendments</t>
  </si>
  <si>
    <t>Scaling factor to account for the differences in water regime during the cultivation period</t>
  </si>
  <si>
    <t>Scaling factor to account for the differences in water regime in the pre-season before the cultivation period</t>
  </si>
  <si>
    <t>Net calorific value of fuel</t>
    <phoneticPr fontId="19"/>
  </si>
  <si>
    <t>Fuel comsumption</t>
    <phoneticPr fontId="19"/>
  </si>
  <si>
    <t>GJ/kg</t>
    <phoneticPr fontId="19"/>
  </si>
  <si>
    <t>Fuel comsumption</t>
  </si>
  <si>
    <t>2. Calculation of project net emissions/removals</t>
    <phoneticPr fontId="2"/>
  </si>
  <si>
    <t>Carbon stock change at year y</t>
    <phoneticPr fontId="2"/>
  </si>
  <si>
    <r>
      <t>PE</t>
    </r>
    <r>
      <rPr>
        <i/>
        <vertAlign val="subscript"/>
        <sz val="11"/>
        <color indexed="8"/>
        <rFont val="Arial"/>
        <family val="2"/>
      </rPr>
      <t>y</t>
    </r>
    <phoneticPr fontId="19"/>
  </si>
  <si>
    <t>living biomass</t>
    <phoneticPr fontId="2"/>
  </si>
  <si>
    <r>
      <t>ΔCS</t>
    </r>
    <r>
      <rPr>
        <i/>
        <vertAlign val="subscript"/>
        <sz val="11"/>
        <rFont val="Arial"/>
        <family val="2"/>
      </rPr>
      <t>pro,y</t>
    </r>
    <phoneticPr fontId="19"/>
  </si>
  <si>
    <r>
      <t>CS</t>
    </r>
    <r>
      <rPr>
        <i/>
        <vertAlign val="subscript"/>
        <sz val="11"/>
        <rFont val="Arial"/>
        <family val="2"/>
      </rPr>
      <t>emission pro,y</t>
    </r>
    <phoneticPr fontId="19"/>
  </si>
  <si>
    <r>
      <t>CS</t>
    </r>
    <r>
      <rPr>
        <i/>
        <vertAlign val="subscript"/>
        <sz val="11"/>
        <rFont val="Arial"/>
        <family val="2"/>
      </rPr>
      <t>removal pro,y</t>
    </r>
    <phoneticPr fontId="19"/>
  </si>
  <si>
    <t>Emissions (GHG sources) at year y for identifing GHG sources at year y</t>
    <phoneticPr fontId="2"/>
  </si>
  <si>
    <t>-</t>
    <phoneticPr fontId="19"/>
  </si>
  <si>
    <t>Emissions (GHG sources) at year y</t>
    <phoneticPr fontId="2"/>
  </si>
  <si>
    <t>Forest fires</t>
    <phoneticPr fontId="2"/>
  </si>
  <si>
    <t>ha</t>
    <phoneticPr fontId="2"/>
  </si>
  <si>
    <t>Burning (MD/CF/MCB to non-forest) at year y</t>
    <phoneticPr fontId="2"/>
  </si>
  <si>
    <t>Maximum burned area during project period (MD/CF/MCB to non-forest) at year</t>
    <phoneticPr fontId="2"/>
  </si>
  <si>
    <t>Mass of fuel in stratum (carbon stock per ha in above-ground) (MD/CF/MCB)</t>
    <phoneticPr fontId="2"/>
  </si>
  <si>
    <t>Burning (DD to non-forest) at year</t>
    <phoneticPr fontId="2"/>
  </si>
  <si>
    <t>Maximum burned area during project period (DD to non-forest) at year</t>
    <phoneticPr fontId="2"/>
  </si>
  <si>
    <t>Mass of fuel in stratum (carbon stock per ha in above-ground) (DD)</t>
    <phoneticPr fontId="2"/>
  </si>
  <si>
    <t>Burning (P/B/RV to non-forest) at year</t>
    <phoneticPr fontId="2"/>
  </si>
  <si>
    <t>Maximum burned area during project period (P/B/RV to non-forest) at year</t>
    <phoneticPr fontId="2"/>
  </si>
  <si>
    <t>Mass of fuel in stratum (carbon stock per ha in above-ground) (P/B/RV)</t>
    <phoneticPr fontId="2"/>
  </si>
  <si>
    <t xml:space="preserve">Paddy </t>
    <phoneticPr fontId="2"/>
  </si>
  <si>
    <t>Annual harvested area of rice paddy</t>
    <phoneticPr fontId="19"/>
  </si>
  <si>
    <t>Cultivation period of rice paddy</t>
    <phoneticPr fontId="19"/>
  </si>
  <si>
    <t>Day</t>
    <phoneticPr fontId="2"/>
  </si>
  <si>
    <t>Fuel comsumption</t>
    <phoneticPr fontId="2"/>
  </si>
  <si>
    <t>2. Calculations for project reference level</t>
    <phoneticPr fontId="2"/>
  </si>
  <si>
    <r>
      <t>CS</t>
    </r>
    <r>
      <rPr>
        <i/>
        <vertAlign val="subscript"/>
        <sz val="11"/>
        <rFont val="Arial"/>
        <family val="2"/>
      </rPr>
      <t>emission ref,y</t>
    </r>
    <phoneticPr fontId="19"/>
  </si>
  <si>
    <r>
      <t>CS</t>
    </r>
    <r>
      <rPr>
        <i/>
        <vertAlign val="subscript"/>
        <sz val="11"/>
        <rFont val="Arial"/>
        <family val="2"/>
      </rPr>
      <t>removal ref,y</t>
    </r>
    <phoneticPr fontId="19"/>
  </si>
  <si>
    <t>Emissions from forest fires (conerted to non-forest) at year</t>
    <phoneticPr fontId="2"/>
  </si>
  <si>
    <t>Minimum burned area (converted to non-forest)</t>
    <phoneticPr fontId="2"/>
  </si>
  <si>
    <t>Mass of fuel in stratum (carbon stock per ha in above-ground) (non-forest)</t>
    <phoneticPr fontId="2"/>
  </si>
  <si>
    <r>
      <t xml:space="preserve">Global Warming Potential of GHG </t>
    </r>
    <r>
      <rPr>
        <i/>
        <sz val="14"/>
        <rFont val="Arial"/>
        <family val="2"/>
      </rPr>
      <t>k (CH</t>
    </r>
    <r>
      <rPr>
        <i/>
        <vertAlign val="subscript"/>
        <sz val="14"/>
        <rFont val="Arial"/>
        <family val="2"/>
      </rPr>
      <t>4</t>
    </r>
    <r>
      <rPr>
        <i/>
        <sz val="14"/>
        <rFont val="Arial"/>
        <family val="2"/>
      </rPr>
      <t>)</t>
    </r>
    <r>
      <rPr>
        <sz val="14"/>
        <rFont val="Arial"/>
        <family val="2"/>
      </rPr>
      <t xml:space="preserve">
- CH</t>
    </r>
    <r>
      <rPr>
        <vertAlign val="subscript"/>
        <sz val="14"/>
        <rFont val="Arial"/>
        <family val="2"/>
      </rPr>
      <t>4</t>
    </r>
    <r>
      <rPr>
        <sz val="14"/>
        <rFont val="Arial"/>
        <family val="2"/>
      </rPr>
      <t>: 25</t>
    </r>
    <phoneticPr fontId="2"/>
  </si>
  <si>
    <r>
      <t>Amount of CO</t>
    </r>
    <r>
      <rPr>
        <vertAlign val="subscript"/>
        <sz val="14"/>
        <rFont val="Arial"/>
        <family val="2"/>
      </rPr>
      <t>2</t>
    </r>
    <r>
      <rPr>
        <sz val="14"/>
        <rFont val="Arial"/>
        <family val="2"/>
      </rPr>
      <t xml:space="preserve"> emissions from carbon pools (above- and below-ground biomass)  during the monitoring period in the project area</t>
    </r>
    <phoneticPr fontId="2"/>
  </si>
  <si>
    <r>
      <t>Maximum annual burnt area in stratum evergreen forest (</t>
    </r>
    <r>
      <rPr>
        <i/>
        <sz val="14"/>
        <rFont val="Arial"/>
        <family val="2"/>
      </rPr>
      <t>EF</t>
    </r>
    <r>
      <rPr>
        <sz val="14"/>
        <rFont val="Arial"/>
        <family val="2"/>
      </rPr>
      <t xml:space="preserve">) during the monitoring period  in the project area </t>
    </r>
    <phoneticPr fontId="2"/>
  </si>
  <si>
    <r>
      <t>Maximum annual burnt area in stratum mixed deciduous forest (</t>
    </r>
    <r>
      <rPr>
        <i/>
        <sz val="14"/>
        <rFont val="Arial"/>
        <family val="2"/>
      </rPr>
      <t>MD</t>
    </r>
    <r>
      <rPr>
        <sz val="14"/>
        <rFont val="Arial"/>
        <family val="2"/>
      </rPr>
      <t xml:space="preserve">) </t>
    </r>
    <r>
      <rPr>
        <i/>
        <sz val="14"/>
        <rFont val="Arial"/>
        <family val="2"/>
      </rPr>
      <t xml:space="preserve">/ </t>
    </r>
    <r>
      <rPr>
        <sz val="14"/>
        <rFont val="Arial"/>
        <family val="2"/>
      </rPr>
      <t>coniferous forest (</t>
    </r>
    <r>
      <rPr>
        <i/>
        <sz val="14"/>
        <rFont val="Arial"/>
        <family val="2"/>
      </rPr>
      <t>CF</t>
    </r>
    <r>
      <rPr>
        <sz val="14"/>
        <rFont val="Arial"/>
        <family val="2"/>
      </rPr>
      <t xml:space="preserve">) </t>
    </r>
    <r>
      <rPr>
        <i/>
        <sz val="14"/>
        <rFont val="Arial"/>
        <family val="2"/>
      </rPr>
      <t xml:space="preserve">/ </t>
    </r>
    <r>
      <rPr>
        <sz val="14"/>
        <rFont val="Arial"/>
        <family val="2"/>
      </rPr>
      <t>mixed coniferous and broadleaved forest (</t>
    </r>
    <r>
      <rPr>
        <i/>
        <sz val="14"/>
        <rFont val="Arial"/>
        <family val="2"/>
      </rPr>
      <t>MCB</t>
    </r>
    <r>
      <rPr>
        <sz val="14"/>
        <rFont val="Arial"/>
        <family val="2"/>
      </rPr>
      <t xml:space="preserve">) during the monitoring period  in the project area </t>
    </r>
    <phoneticPr fontId="2"/>
  </si>
  <si>
    <r>
      <t>Maximum annual burnt area in stratum dry ipterocarp forest (</t>
    </r>
    <r>
      <rPr>
        <i/>
        <sz val="14"/>
        <rFont val="Arial"/>
        <family val="2"/>
      </rPr>
      <t>DD</t>
    </r>
    <r>
      <rPr>
        <sz val="14"/>
        <rFont val="Arial"/>
        <family val="2"/>
      </rPr>
      <t>) during the monitoring period  in the project area</t>
    </r>
    <phoneticPr fontId="2"/>
  </si>
  <si>
    <r>
      <t>Maximum annual burnt area in stratum forest plantation (</t>
    </r>
    <r>
      <rPr>
        <i/>
        <sz val="14"/>
        <rFont val="Arial"/>
        <family val="2"/>
      </rPr>
      <t>P</t>
    </r>
    <r>
      <rPr>
        <sz val="14"/>
        <rFont val="Arial"/>
        <family val="2"/>
      </rPr>
      <t xml:space="preserve">) </t>
    </r>
    <r>
      <rPr>
        <i/>
        <sz val="14"/>
        <rFont val="Arial"/>
        <family val="2"/>
      </rPr>
      <t xml:space="preserve">/ </t>
    </r>
    <r>
      <rPr>
        <sz val="14"/>
        <rFont val="Arial"/>
        <family val="2"/>
      </rPr>
      <t>bamboo (</t>
    </r>
    <r>
      <rPr>
        <i/>
        <sz val="14"/>
        <rFont val="Arial"/>
        <family val="2"/>
      </rPr>
      <t>B</t>
    </r>
    <r>
      <rPr>
        <sz val="14"/>
        <rFont val="Arial"/>
        <family val="2"/>
      </rPr>
      <t xml:space="preserve">) </t>
    </r>
    <r>
      <rPr>
        <i/>
        <sz val="14"/>
        <rFont val="Arial"/>
        <family val="2"/>
      </rPr>
      <t xml:space="preserve">/ </t>
    </r>
    <r>
      <rPr>
        <sz val="14"/>
        <rFont val="Arial"/>
        <family val="2"/>
      </rPr>
      <t>regenerating vegetation (</t>
    </r>
    <r>
      <rPr>
        <i/>
        <sz val="14"/>
        <rFont val="Arial"/>
        <family val="2"/>
      </rPr>
      <t>RV</t>
    </r>
    <r>
      <rPr>
        <sz val="14"/>
        <rFont val="Arial"/>
        <family val="2"/>
      </rPr>
      <t>) during the monitoring period  in the project area</t>
    </r>
    <phoneticPr fontId="2"/>
  </si>
  <si>
    <r>
      <t>Above-ground and below-ground carbon stock in stratum evergreen forest (</t>
    </r>
    <r>
      <rPr>
        <i/>
        <sz val="14"/>
        <rFont val="Arial"/>
        <family val="2"/>
      </rPr>
      <t>EF</t>
    </r>
    <r>
      <rPr>
        <sz val="14"/>
        <rFont val="Arial"/>
        <family val="2"/>
      </rPr>
      <t>) during the monitoring period in the project area</t>
    </r>
    <phoneticPr fontId="2"/>
  </si>
  <si>
    <r>
      <t>Above-ground and below-ground carbon stock in stratum forest plantation (</t>
    </r>
    <r>
      <rPr>
        <i/>
        <sz val="14"/>
        <rFont val="Arial"/>
        <family val="2"/>
      </rPr>
      <t>P</t>
    </r>
    <r>
      <rPr>
        <sz val="14"/>
        <rFont val="Arial"/>
        <family val="2"/>
      </rPr>
      <t>)</t>
    </r>
    <r>
      <rPr>
        <i/>
        <sz val="14"/>
        <rFont val="Arial"/>
        <family val="2"/>
      </rPr>
      <t xml:space="preserve"> /</t>
    </r>
    <r>
      <rPr>
        <sz val="14"/>
        <rFont val="Arial"/>
        <family val="2"/>
      </rPr>
      <t xml:space="preserve"> bamboo (</t>
    </r>
    <r>
      <rPr>
        <i/>
        <sz val="14"/>
        <rFont val="Arial"/>
        <family val="2"/>
      </rPr>
      <t>B</t>
    </r>
    <r>
      <rPr>
        <sz val="14"/>
        <rFont val="Arial"/>
        <family val="2"/>
      </rPr>
      <t>)</t>
    </r>
    <r>
      <rPr>
        <i/>
        <sz val="14"/>
        <rFont val="Arial"/>
        <family val="2"/>
      </rPr>
      <t xml:space="preserve"> / </t>
    </r>
    <r>
      <rPr>
        <sz val="14"/>
        <rFont val="Arial"/>
        <family val="2"/>
      </rPr>
      <t>regenerating vegetation (</t>
    </r>
    <r>
      <rPr>
        <i/>
        <sz val="14"/>
        <rFont val="Arial"/>
        <family val="2"/>
      </rPr>
      <t>RV</t>
    </r>
    <r>
      <rPr>
        <sz val="14"/>
        <rFont val="Arial"/>
        <family val="2"/>
      </rPr>
      <t>) during the monitoring period  in the project area</t>
    </r>
    <phoneticPr fontId="2"/>
  </si>
  <si>
    <r>
      <t>Above-ground and below-ground carbon stock in stratum non-forest (</t>
    </r>
    <r>
      <rPr>
        <i/>
        <sz val="14"/>
        <rFont val="Arial"/>
        <family val="2"/>
      </rPr>
      <t>NF</t>
    </r>
    <r>
      <rPr>
        <sz val="14"/>
        <rFont val="Arial"/>
        <family val="2"/>
      </rPr>
      <t>) during the monitoring period  in the project area</t>
    </r>
    <phoneticPr fontId="2"/>
  </si>
  <si>
    <r>
      <t xml:space="preserve">Area of rice paddy expanded during the monitoring period in the project area in year </t>
    </r>
    <r>
      <rPr>
        <i/>
        <sz val="14"/>
        <rFont val="Arial"/>
        <family val="2"/>
      </rPr>
      <t>y</t>
    </r>
    <phoneticPr fontId="2"/>
  </si>
  <si>
    <r>
      <t xml:space="preserve">Maximum cultivation period of rice paddy during the monitoring period in the project area in year </t>
    </r>
    <r>
      <rPr>
        <i/>
        <sz val="14"/>
        <rFont val="Arial"/>
        <family val="2"/>
      </rPr>
      <t xml:space="preserve">y </t>
    </r>
    <phoneticPr fontId="2"/>
  </si>
  <si>
    <r>
      <t xml:space="preserve">Maximum consumption of motor gasoline during the monitoring period in year </t>
    </r>
    <r>
      <rPr>
        <i/>
        <sz val="14"/>
        <rFont val="Arial"/>
        <family val="2"/>
      </rPr>
      <t>y</t>
    </r>
    <phoneticPr fontId="2"/>
  </si>
  <si>
    <r>
      <t>tCO</t>
    </r>
    <r>
      <rPr>
        <vertAlign val="subscript"/>
        <sz val="14"/>
        <rFont val="Arial"/>
        <family val="2"/>
      </rPr>
      <t>2</t>
    </r>
    <r>
      <rPr>
        <sz val="14"/>
        <rFont val="Arial"/>
        <family val="2"/>
      </rPr>
      <t>e/yr</t>
    </r>
    <phoneticPr fontId="2"/>
  </si>
  <si>
    <t>Data are to be collected by participatory workshop(s) with villagers in line with procedures of the PRA.</t>
    <phoneticPr fontId="2"/>
  </si>
  <si>
    <t>Data are to be collected from business records in oil shop(s) and by participatory warkshop(s) with villagers in line with procedures of the PRA.</t>
    <phoneticPr fontId="2"/>
  </si>
  <si>
    <t>kg/yr</t>
    <phoneticPr fontId="2"/>
  </si>
  <si>
    <r>
      <t>Amount of CO</t>
    </r>
    <r>
      <rPr>
        <vertAlign val="subscript"/>
        <sz val="14"/>
        <rFont val="Arial"/>
        <family val="2"/>
      </rPr>
      <t>2</t>
    </r>
    <r>
      <rPr>
        <sz val="14"/>
        <rFont val="Arial"/>
        <family val="2"/>
      </rPr>
      <t xml:space="preserve"> emissions from carbon pools (above- and below-ground biomass) in project reference area in year </t>
    </r>
    <r>
      <rPr>
        <i/>
        <sz val="14"/>
        <rFont val="Arial"/>
        <family val="2"/>
      </rPr>
      <t>y</t>
    </r>
    <r>
      <rPr>
        <sz val="14"/>
        <rFont val="Arial"/>
        <family val="2"/>
      </rPr>
      <t xml:space="preserve"> during the reference periods</t>
    </r>
    <phoneticPr fontId="2"/>
  </si>
  <si>
    <t>Annual burnt area in stratum i in project reference area during the reference period</t>
    <phoneticPr fontId="2"/>
  </si>
  <si>
    <t>Combustion factor
- All secondary tropical forests: 0.55</t>
    <phoneticPr fontId="19"/>
  </si>
  <si>
    <t>Ratio of below-ground biomass to above-ground biomass, if above-ground biomass is under 125 t/ha</t>
    <phoneticPr fontId="2"/>
  </si>
  <si>
    <t>Ratio of below-ground biomass to above-ground biomass, if above-ground biomass is over 125 t/ha</t>
    <phoneticPr fontId="2"/>
  </si>
  <si>
    <t>Annex 2 of national FREL/FRL</t>
    <phoneticPr fontId="19"/>
  </si>
  <si>
    <r>
      <t>CS</t>
    </r>
    <r>
      <rPr>
        <i/>
        <vertAlign val="subscript"/>
        <sz val="14"/>
        <rFont val="Arial"/>
        <family val="2"/>
      </rPr>
      <t>emission ref,y</t>
    </r>
    <phoneticPr fontId="2"/>
  </si>
  <si>
    <r>
      <t>CS</t>
    </r>
    <r>
      <rPr>
        <i/>
        <vertAlign val="subscript"/>
        <sz val="14"/>
        <rFont val="Arial"/>
        <family val="2"/>
      </rPr>
      <t>removal ref,y</t>
    </r>
    <phoneticPr fontId="2"/>
  </si>
  <si>
    <r>
      <t>Amount of CO</t>
    </r>
    <r>
      <rPr>
        <vertAlign val="subscript"/>
        <sz val="14"/>
        <rFont val="Arial"/>
        <family val="2"/>
      </rPr>
      <t>2</t>
    </r>
    <r>
      <rPr>
        <sz val="14"/>
        <rFont val="Arial"/>
        <family val="2"/>
      </rPr>
      <t xml:space="preserve"> removals into carbon pools (above- and below-ground biomass) in project reference area in year </t>
    </r>
    <r>
      <rPr>
        <i/>
        <sz val="14"/>
        <rFont val="Arial"/>
        <family val="2"/>
      </rPr>
      <t>y</t>
    </r>
    <r>
      <rPr>
        <sz val="14"/>
        <rFont val="Arial"/>
        <family val="2"/>
      </rPr>
      <t xml:space="preserve"> during the reference periods</t>
    </r>
    <phoneticPr fontId="2"/>
  </si>
  <si>
    <r>
      <t>Cf</t>
    </r>
    <r>
      <rPr>
        <i/>
        <vertAlign val="subscript"/>
        <sz val="14"/>
        <rFont val="Arial"/>
        <family val="2"/>
      </rPr>
      <t>i</t>
    </r>
    <phoneticPr fontId="19"/>
  </si>
  <si>
    <r>
      <t>CF</t>
    </r>
    <r>
      <rPr>
        <i/>
        <vertAlign val="subscript"/>
        <sz val="14"/>
        <rFont val="Arial"/>
        <family val="2"/>
      </rPr>
      <t>i</t>
    </r>
    <phoneticPr fontId="19"/>
  </si>
  <si>
    <r>
      <t xml:space="preserve">Carbon fraction of dry matter in stratum </t>
    </r>
    <r>
      <rPr>
        <i/>
        <sz val="14"/>
        <rFont val="Arial"/>
        <family val="2"/>
      </rPr>
      <t>i</t>
    </r>
    <r>
      <rPr>
        <sz val="14"/>
        <rFont val="Arial"/>
        <family val="2"/>
      </rPr>
      <t xml:space="preserve"> 
- Current Forest: 0.47</t>
    </r>
    <phoneticPr fontId="19"/>
  </si>
  <si>
    <t>Table 4.4 of Chapter 4 Volume 4 of 2006 IPCC Guidelines</t>
    <phoneticPr fontId="19"/>
  </si>
  <si>
    <r>
      <t xml:space="preserve">Project emission reductions or removals to be credited during a monitoring period </t>
    </r>
    <r>
      <rPr>
        <i/>
        <sz val="11"/>
        <rFont val="Arial"/>
        <family val="2"/>
      </rPr>
      <t>p</t>
    </r>
    <phoneticPr fontId="19"/>
  </si>
  <si>
    <r>
      <t>tCO</t>
    </r>
    <r>
      <rPr>
        <vertAlign val="subscript"/>
        <sz val="11"/>
        <rFont val="Arial"/>
        <family val="2"/>
      </rPr>
      <t>2</t>
    </r>
    <r>
      <rPr>
        <sz val="11"/>
        <rFont val="Arial"/>
        <family val="2"/>
      </rPr>
      <t>e/yr</t>
    </r>
    <phoneticPr fontId="2"/>
  </si>
  <si>
    <r>
      <t>Fire</t>
    </r>
    <r>
      <rPr>
        <i/>
        <vertAlign val="subscript"/>
        <sz val="11"/>
        <rFont val="Arial"/>
        <family val="2"/>
      </rPr>
      <t>pro,y</t>
    </r>
    <phoneticPr fontId="19"/>
  </si>
  <si>
    <t>Burning (EF to non-forest) at year</t>
    <phoneticPr fontId="2"/>
  </si>
  <si>
    <t>Maximum burned area during project period (EF to non-forest) at year</t>
    <phoneticPr fontId="2"/>
  </si>
  <si>
    <r>
      <t>A-burn</t>
    </r>
    <r>
      <rPr>
        <i/>
        <vertAlign val="subscript"/>
        <sz val="11"/>
        <rFont val="Arial"/>
        <family val="2"/>
      </rPr>
      <t>pro,EF</t>
    </r>
    <phoneticPr fontId="19"/>
  </si>
  <si>
    <t>Mass of fuel in stratum (carbon stock per ha in above-ground) (EF)</t>
    <phoneticPr fontId="2"/>
  </si>
  <si>
    <t>tC/ha</t>
    <phoneticPr fontId="2"/>
  </si>
  <si>
    <r>
      <t>MB</t>
    </r>
    <r>
      <rPr>
        <i/>
        <vertAlign val="subscript"/>
        <sz val="11"/>
        <rFont val="Arial"/>
        <family val="2"/>
      </rPr>
      <t>pro,EF</t>
    </r>
    <phoneticPr fontId="19"/>
  </si>
  <si>
    <r>
      <t>A-burn</t>
    </r>
    <r>
      <rPr>
        <i/>
        <vertAlign val="subscript"/>
        <sz val="11"/>
        <rFont val="Arial"/>
        <family val="2"/>
      </rPr>
      <t>pro,MD/CF/DD</t>
    </r>
    <phoneticPr fontId="19"/>
  </si>
  <si>
    <r>
      <t>A-burn</t>
    </r>
    <r>
      <rPr>
        <i/>
        <vertAlign val="subscript"/>
        <sz val="11"/>
        <rFont val="Arial"/>
        <family val="2"/>
      </rPr>
      <t>pro,DD</t>
    </r>
    <phoneticPr fontId="19"/>
  </si>
  <si>
    <r>
      <t>A-burn</t>
    </r>
    <r>
      <rPr>
        <i/>
        <vertAlign val="subscript"/>
        <sz val="11"/>
        <rFont val="Arial"/>
        <family val="2"/>
      </rPr>
      <t>pro,P/B/RV</t>
    </r>
    <phoneticPr fontId="19"/>
  </si>
  <si>
    <r>
      <t>Paddy</t>
    </r>
    <r>
      <rPr>
        <i/>
        <vertAlign val="subscript"/>
        <sz val="11"/>
        <rFont val="Arial"/>
        <family val="2"/>
      </rPr>
      <t>pro,y</t>
    </r>
    <phoneticPr fontId="19"/>
  </si>
  <si>
    <r>
      <t>A-p</t>
    </r>
    <r>
      <rPr>
        <i/>
        <vertAlign val="subscript"/>
        <sz val="11"/>
        <rFont val="Arial"/>
        <family val="2"/>
      </rPr>
      <t>pro,y</t>
    </r>
    <phoneticPr fontId="19"/>
  </si>
  <si>
    <r>
      <t>t</t>
    </r>
    <r>
      <rPr>
        <i/>
        <vertAlign val="subscript"/>
        <sz val="11"/>
        <rFont val="Arial"/>
        <family val="2"/>
      </rPr>
      <t>pro</t>
    </r>
    <phoneticPr fontId="19"/>
  </si>
  <si>
    <r>
      <t>E</t>
    </r>
    <r>
      <rPr>
        <i/>
        <vertAlign val="subscript"/>
        <sz val="11"/>
        <rFont val="Arial"/>
        <family val="2"/>
      </rPr>
      <t>pro,y</t>
    </r>
    <phoneticPr fontId="19"/>
  </si>
  <si>
    <t>Consumption of motor gasoline</t>
    <phoneticPr fontId="2"/>
  </si>
  <si>
    <r>
      <t>FC</t>
    </r>
    <r>
      <rPr>
        <i/>
        <vertAlign val="subscript"/>
        <sz val="11"/>
        <rFont val="Arial"/>
        <family val="2"/>
      </rPr>
      <t>MG,y</t>
    </r>
    <phoneticPr fontId="19"/>
  </si>
  <si>
    <r>
      <t>Mean carbon stock change (tCO</t>
    </r>
    <r>
      <rPr>
        <vertAlign val="subscript"/>
        <sz val="11"/>
        <rFont val="Arial"/>
        <family val="2"/>
      </rPr>
      <t>2</t>
    </r>
    <r>
      <rPr>
        <sz val="11"/>
        <rFont val="Arial"/>
        <family val="2"/>
      </rPr>
      <t>e/yr)</t>
    </r>
    <phoneticPr fontId="2"/>
  </si>
  <si>
    <r>
      <t>Mean carbon stock change (emissions, tCO</t>
    </r>
    <r>
      <rPr>
        <vertAlign val="subscript"/>
        <sz val="11"/>
        <rFont val="Arial"/>
        <family val="2"/>
      </rPr>
      <t>2</t>
    </r>
    <r>
      <rPr>
        <sz val="11"/>
        <rFont val="Arial"/>
        <family val="2"/>
      </rPr>
      <t>e/yr)</t>
    </r>
    <phoneticPr fontId="19"/>
  </si>
  <si>
    <r>
      <t>Mean carbon stock change (removals, tCO</t>
    </r>
    <r>
      <rPr>
        <vertAlign val="subscript"/>
        <sz val="11"/>
        <rFont val="Arial"/>
        <family val="2"/>
      </rPr>
      <t>2</t>
    </r>
    <r>
      <rPr>
        <sz val="11"/>
        <rFont val="Arial"/>
        <family val="2"/>
      </rPr>
      <t>e/yr)</t>
    </r>
    <phoneticPr fontId="19"/>
  </si>
  <si>
    <r>
      <t>tCO</t>
    </r>
    <r>
      <rPr>
        <vertAlign val="subscript"/>
        <sz val="11"/>
        <rFont val="Arial"/>
        <family val="2"/>
      </rPr>
      <t>2</t>
    </r>
    <r>
      <rPr>
        <sz val="11"/>
        <rFont val="Arial"/>
        <family val="2"/>
      </rPr>
      <t>/ha</t>
    </r>
    <phoneticPr fontId="19"/>
  </si>
  <si>
    <r>
      <t>C</t>
    </r>
    <r>
      <rPr>
        <i/>
        <vertAlign val="subscript"/>
        <sz val="11"/>
        <rFont val="Arial"/>
        <family val="2"/>
      </rPr>
      <t>pro,EF</t>
    </r>
    <phoneticPr fontId="19"/>
  </si>
  <si>
    <r>
      <t>C</t>
    </r>
    <r>
      <rPr>
        <i/>
        <vertAlign val="subscript"/>
        <sz val="11"/>
        <rFont val="Arial"/>
        <family val="2"/>
      </rPr>
      <t>pro,MD/CF/MCB</t>
    </r>
    <phoneticPr fontId="19"/>
  </si>
  <si>
    <r>
      <t>C</t>
    </r>
    <r>
      <rPr>
        <i/>
        <vertAlign val="subscript"/>
        <sz val="11"/>
        <rFont val="Arial"/>
        <family val="2"/>
      </rPr>
      <t>pro,DD</t>
    </r>
    <phoneticPr fontId="19"/>
  </si>
  <si>
    <r>
      <t>C</t>
    </r>
    <r>
      <rPr>
        <i/>
        <vertAlign val="subscript"/>
        <sz val="11"/>
        <rFont val="Arial"/>
        <family val="2"/>
      </rPr>
      <t>pro,P/B/RV</t>
    </r>
    <phoneticPr fontId="19"/>
  </si>
  <si>
    <r>
      <t>Conversion factor of molecular weight of carbon to CO</t>
    </r>
    <r>
      <rPr>
        <vertAlign val="subscript"/>
        <sz val="11"/>
        <rFont val="Arial"/>
        <family val="2"/>
      </rPr>
      <t>2</t>
    </r>
    <phoneticPr fontId="19"/>
  </si>
  <si>
    <r>
      <t>CF</t>
    </r>
    <r>
      <rPr>
        <i/>
        <vertAlign val="subscript"/>
        <sz val="11"/>
        <rFont val="Arial"/>
        <family val="2"/>
      </rPr>
      <t>i</t>
    </r>
    <phoneticPr fontId="19"/>
  </si>
  <si>
    <r>
      <t>R</t>
    </r>
    <r>
      <rPr>
        <i/>
        <vertAlign val="subscript"/>
        <sz val="11"/>
        <rFont val="Arial"/>
        <family val="2"/>
      </rPr>
      <t>ratio,i</t>
    </r>
    <phoneticPr fontId="19"/>
  </si>
  <si>
    <r>
      <t>Cf</t>
    </r>
    <r>
      <rPr>
        <i/>
        <vertAlign val="subscript"/>
        <sz val="11"/>
        <rFont val="Arial"/>
        <family val="2"/>
      </rPr>
      <t>i</t>
    </r>
    <phoneticPr fontId="19"/>
  </si>
  <si>
    <r>
      <t>Emission factor for forest fires (CH</t>
    </r>
    <r>
      <rPr>
        <vertAlign val="subscript"/>
        <sz val="11"/>
        <rFont val="Arial"/>
        <family val="2"/>
      </rPr>
      <t>4</t>
    </r>
    <r>
      <rPr>
        <sz val="11"/>
        <rFont val="Arial"/>
        <family val="2"/>
      </rPr>
      <t>)</t>
    </r>
    <phoneticPr fontId="2"/>
  </si>
  <si>
    <r>
      <t>G</t>
    </r>
    <r>
      <rPr>
        <i/>
        <vertAlign val="subscript"/>
        <sz val="11"/>
        <rFont val="Arial"/>
        <family val="2"/>
      </rPr>
      <t>ef,k</t>
    </r>
    <phoneticPr fontId="19"/>
  </si>
  <si>
    <r>
      <t>Emission factor for forest fires (N</t>
    </r>
    <r>
      <rPr>
        <vertAlign val="subscript"/>
        <sz val="11"/>
        <rFont val="Arial"/>
        <family val="2"/>
      </rPr>
      <t>2</t>
    </r>
    <r>
      <rPr>
        <sz val="11"/>
        <rFont val="Arial"/>
        <family val="2"/>
      </rPr>
      <t>O)</t>
    </r>
    <phoneticPr fontId="2"/>
  </si>
  <si>
    <r>
      <t>Conversion factor of molecular weight of each CH</t>
    </r>
    <r>
      <rPr>
        <vertAlign val="subscript"/>
        <sz val="11"/>
        <rFont val="Arial"/>
        <family val="2"/>
      </rPr>
      <t>4</t>
    </r>
    <r>
      <rPr>
        <sz val="11"/>
        <rFont val="Arial"/>
        <family val="2"/>
      </rPr>
      <t xml:space="preserve"> to CO</t>
    </r>
    <r>
      <rPr>
        <vertAlign val="subscript"/>
        <sz val="11"/>
        <rFont val="Arial"/>
        <family val="2"/>
      </rPr>
      <t>2</t>
    </r>
    <phoneticPr fontId="19"/>
  </si>
  <si>
    <r>
      <t>GWP</t>
    </r>
    <r>
      <rPr>
        <i/>
        <vertAlign val="subscript"/>
        <sz val="11"/>
        <rFont val="Arial"/>
        <family val="2"/>
      </rPr>
      <t>k</t>
    </r>
    <phoneticPr fontId="19"/>
  </si>
  <si>
    <r>
      <t>Conversion factor of molecular weight of each N</t>
    </r>
    <r>
      <rPr>
        <vertAlign val="subscript"/>
        <sz val="11"/>
        <rFont val="Arial"/>
        <family val="2"/>
      </rPr>
      <t>2</t>
    </r>
    <r>
      <rPr>
        <sz val="11"/>
        <rFont val="Arial"/>
        <family val="2"/>
      </rPr>
      <t>O to CO</t>
    </r>
    <r>
      <rPr>
        <vertAlign val="subscript"/>
        <sz val="11"/>
        <rFont val="Arial"/>
        <family val="2"/>
      </rPr>
      <t>2</t>
    </r>
    <phoneticPr fontId="19"/>
  </si>
  <si>
    <r>
      <t>kg-CH</t>
    </r>
    <r>
      <rPr>
        <vertAlign val="subscript"/>
        <sz val="11"/>
        <rFont val="Arial"/>
        <family val="2"/>
      </rPr>
      <t>4</t>
    </r>
    <r>
      <rPr>
        <sz val="11"/>
        <rFont val="Arial"/>
        <family val="2"/>
      </rPr>
      <t>/ha/day</t>
    </r>
    <phoneticPr fontId="19"/>
  </si>
  <si>
    <r>
      <t>EF</t>
    </r>
    <r>
      <rPr>
        <i/>
        <vertAlign val="subscript"/>
        <sz val="11"/>
        <rFont val="Arial"/>
        <family val="2"/>
      </rPr>
      <t>pro</t>
    </r>
    <phoneticPr fontId="19"/>
  </si>
  <si>
    <r>
      <t>EF</t>
    </r>
    <r>
      <rPr>
        <i/>
        <vertAlign val="subscript"/>
        <sz val="11"/>
        <rFont val="Arial"/>
        <family val="2"/>
      </rPr>
      <t>c</t>
    </r>
    <phoneticPr fontId="19"/>
  </si>
  <si>
    <r>
      <t>SF</t>
    </r>
    <r>
      <rPr>
        <i/>
        <vertAlign val="subscript"/>
        <sz val="11"/>
        <rFont val="Arial"/>
        <family val="2"/>
      </rPr>
      <t>w</t>
    </r>
    <phoneticPr fontId="19"/>
  </si>
  <si>
    <r>
      <t>SF</t>
    </r>
    <r>
      <rPr>
        <i/>
        <vertAlign val="subscript"/>
        <sz val="11"/>
        <rFont val="Arial"/>
        <family val="2"/>
      </rPr>
      <t>p</t>
    </r>
    <phoneticPr fontId="19"/>
  </si>
  <si>
    <r>
      <t>NCV</t>
    </r>
    <r>
      <rPr>
        <i/>
        <vertAlign val="subscript"/>
        <sz val="11"/>
        <rFont val="Arial"/>
        <family val="2"/>
      </rPr>
      <t>MG</t>
    </r>
    <phoneticPr fontId="19"/>
  </si>
  <si>
    <r>
      <t>CO</t>
    </r>
    <r>
      <rPr>
        <vertAlign val="subscript"/>
        <sz val="11"/>
        <rFont val="Arial"/>
        <family val="2"/>
      </rPr>
      <t>2</t>
    </r>
    <r>
      <rPr>
        <sz val="11"/>
        <rFont val="Arial"/>
        <family val="2"/>
      </rPr>
      <t xml:space="preserve"> emission factor of motor gasoline combusted</t>
    </r>
    <phoneticPr fontId="19"/>
  </si>
  <si>
    <r>
      <t>tCO</t>
    </r>
    <r>
      <rPr>
        <vertAlign val="subscript"/>
        <sz val="11"/>
        <rFont val="Arial"/>
        <family val="2"/>
      </rPr>
      <t>2</t>
    </r>
    <r>
      <rPr>
        <sz val="11"/>
        <rFont val="Arial"/>
        <family val="2"/>
      </rPr>
      <t>/GJ</t>
    </r>
    <phoneticPr fontId="19"/>
  </si>
  <si>
    <r>
      <t>E</t>
    </r>
    <r>
      <rPr>
        <i/>
        <vertAlign val="subscript"/>
        <sz val="11"/>
        <rFont val="Arial"/>
        <family val="2"/>
      </rPr>
      <t>fuel,MG</t>
    </r>
    <phoneticPr fontId="19"/>
  </si>
  <si>
    <r>
      <t>RL</t>
    </r>
    <r>
      <rPr>
        <i/>
        <vertAlign val="subscript"/>
        <sz val="11"/>
        <rFont val="Arial"/>
        <family val="2"/>
      </rPr>
      <t>y</t>
    </r>
    <phoneticPr fontId="19"/>
  </si>
  <si>
    <r>
      <t>Mean carbon stock change (t-CO</t>
    </r>
    <r>
      <rPr>
        <vertAlign val="subscript"/>
        <sz val="11"/>
        <rFont val="Arial"/>
        <family val="2"/>
      </rPr>
      <t>2</t>
    </r>
    <r>
      <rPr>
        <sz val="11"/>
        <rFont val="Arial"/>
        <family val="2"/>
      </rPr>
      <t>e/yr)</t>
    </r>
    <phoneticPr fontId="2"/>
  </si>
  <si>
    <r>
      <t>CS</t>
    </r>
    <r>
      <rPr>
        <i/>
        <vertAlign val="subscript"/>
        <sz val="11"/>
        <rFont val="Arial"/>
        <family val="2"/>
      </rPr>
      <t>net ref,y</t>
    </r>
    <phoneticPr fontId="19"/>
  </si>
  <si>
    <r>
      <t>Fire</t>
    </r>
    <r>
      <rPr>
        <i/>
        <vertAlign val="subscript"/>
        <sz val="11"/>
        <rFont val="Arial"/>
        <family val="2"/>
      </rPr>
      <t>ref,y</t>
    </r>
    <phoneticPr fontId="19"/>
  </si>
  <si>
    <r>
      <t>A-burn</t>
    </r>
    <r>
      <rPr>
        <i/>
        <vertAlign val="subscript"/>
        <sz val="11"/>
        <rFont val="Arial"/>
        <family val="2"/>
      </rPr>
      <t>ref,i</t>
    </r>
    <phoneticPr fontId="19"/>
  </si>
  <si>
    <t>t/ha</t>
    <phoneticPr fontId="2"/>
  </si>
  <si>
    <r>
      <t>C</t>
    </r>
    <r>
      <rPr>
        <i/>
        <vertAlign val="subscript"/>
        <sz val="11"/>
        <rFont val="Arial"/>
        <family val="2"/>
      </rPr>
      <t>ref,rv</t>
    </r>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</si>
</sst>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0.00_ "/>
    <numFmt numFmtId="178" formatCode="#,##0.0000_ "/>
  </numFmts>
  <fonts count="3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i/>
      <sz val="11"/>
      <color indexed="8"/>
      <name val="Arial"/>
      <family val="2"/>
    </font>
    <font>
      <i/>
      <vertAlign val="subscript"/>
      <sz val="11"/>
      <color indexed="8"/>
      <name val="Arial"/>
      <family val="2"/>
    </font>
    <font>
      <sz val="6"/>
      <name val="ＭＳ Ｐゴシック"/>
      <family val="3"/>
      <charset val="128"/>
      <scheme val="minor"/>
    </font>
    <font>
      <sz val="14"/>
      <name val="Arial"/>
      <family val="2"/>
    </font>
    <font>
      <i/>
      <sz val="11"/>
      <name val="Arial"/>
      <family val="2"/>
    </font>
    <font>
      <vertAlign val="subscript"/>
      <sz val="11"/>
      <name val="Arial"/>
      <family val="2"/>
    </font>
    <font>
      <i/>
      <vertAlign val="subscript"/>
      <sz val="11"/>
      <name val="Arial"/>
      <family val="2"/>
    </font>
    <font>
      <i/>
      <vertAlign val="subscript"/>
      <sz val="11"/>
      <color rgb="FF000000"/>
      <name val="Arial"/>
      <family val="2"/>
    </font>
    <font>
      <b/>
      <vertAlign val="subscript"/>
      <sz val="11"/>
      <color indexed="9"/>
      <name val="Arial"/>
      <family val="2"/>
    </font>
    <font>
      <sz val="11"/>
      <color indexed="10"/>
      <name val="Arial"/>
      <family val="2"/>
    </font>
    <font>
      <sz val="11"/>
      <color rgb="FFFF0000"/>
      <name val="Arial"/>
      <family val="2"/>
    </font>
    <font>
      <sz val="11"/>
      <color rgb="FFFF0000"/>
      <name val="ＭＳ Ｐゴシック"/>
      <family val="3"/>
      <charset val="128"/>
    </font>
    <font>
      <sz val="11"/>
      <color rgb="FFFF0000"/>
      <name val="ＭＳ Ｐゴシック"/>
      <family val="3"/>
      <charset val="128"/>
      <scheme val="minor"/>
    </font>
    <font>
      <i/>
      <sz val="14"/>
      <name val="Arial"/>
      <family val="2"/>
    </font>
    <font>
      <i/>
      <vertAlign val="subscript"/>
      <sz val="14"/>
      <name val="Arial"/>
      <family val="2"/>
    </font>
    <font>
      <vertAlign val="subscript"/>
      <sz val="14"/>
      <name val="Arial"/>
      <family val="2"/>
    </font>
    <font>
      <sz val="12"/>
      <name val="Arial"/>
      <family val="2"/>
    </font>
    <font>
      <sz val="11"/>
      <color rgb="FF000000"/>
      <name val="Calibri"/>
      <family val="2"/>
    </font>
    <font>
      <sz val="10"/>
      <name val="Arial"/>
      <family val="2"/>
    </font>
  </fonts>
  <fills count="13">
    <fill>
      <patternFill patternType="none"/>
    </fill>
    <fill>
      <patternFill patternType="gray125"/>
    </fill>
    <fill>
      <patternFill patternType="solid">
        <fgColor indexed="56"/>
        <bgColor indexed="64"/>
      </patternFill>
    </fill>
    <fill>
      <patternFill patternType="solid">
        <fgColor indexed="9"/>
        <bgColor indexed="64"/>
      </patternFill>
    </fill>
    <fill>
      <patternFill patternType="solid">
        <fgColor indexed="44"/>
        <bgColor indexed="64"/>
      </patternFill>
    </fill>
    <fill>
      <patternFill patternType="solid">
        <fgColor indexed="31"/>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style="thin">
        <color indexed="23"/>
      </top>
      <bottom/>
      <diagonal/>
    </border>
    <border>
      <left style="thin">
        <color indexed="23"/>
      </left>
      <right style="thin">
        <color indexed="23"/>
      </right>
      <top/>
      <bottom/>
      <diagonal/>
    </border>
    <border>
      <left style="thin">
        <color indexed="23"/>
      </left>
      <right style="medium">
        <color indexed="64"/>
      </right>
      <top style="thin">
        <color indexed="23"/>
      </top>
      <bottom style="thin">
        <color indexed="23"/>
      </bottom>
      <diagonal/>
    </border>
    <border>
      <left style="medium">
        <color indexed="64"/>
      </left>
      <right/>
      <top/>
      <bottom/>
      <diagonal/>
    </border>
    <border>
      <left style="medium">
        <color indexed="64"/>
      </left>
      <right style="thin">
        <color indexed="23"/>
      </right>
      <top/>
      <bottom/>
      <diagonal/>
    </border>
    <border>
      <left style="thin">
        <color indexed="23"/>
      </left>
      <right/>
      <top/>
      <bottom/>
      <diagonal/>
    </border>
    <border>
      <left/>
      <right/>
      <top style="thin">
        <color indexed="23"/>
      </top>
      <bottom style="thin">
        <color indexed="23"/>
      </bottom>
      <diagonal/>
    </border>
    <border>
      <left/>
      <right/>
      <top/>
      <bottom style="thin">
        <color indexed="23"/>
      </bottom>
      <diagonal/>
    </border>
    <border>
      <left/>
      <right style="medium">
        <color indexed="64"/>
      </right>
      <top/>
      <bottom style="thin">
        <color indexed="23"/>
      </bottom>
      <diagonal/>
    </border>
    <border>
      <left/>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bottom/>
      <diagonal/>
    </border>
    <border>
      <left style="thin">
        <color theme="1" tint="0.34998626667073579"/>
      </left>
      <right/>
      <top style="thin">
        <color theme="1" tint="0.34998626667073579"/>
      </top>
      <bottom/>
      <diagonal/>
    </border>
    <border>
      <left/>
      <right style="thin">
        <color theme="1" tint="0.34998626667073579"/>
      </right>
      <top/>
      <bottom style="thin">
        <color theme="1" tint="0.34998626667073579"/>
      </bottom>
      <diagonal/>
    </border>
    <border>
      <left/>
      <right/>
      <top style="thin">
        <color theme="1" tint="0.34998626667073579"/>
      </top>
      <bottom style="thin">
        <color theme="1" tint="0.34998626667073579"/>
      </bottom>
      <diagonal/>
    </border>
    <border>
      <left/>
      <right/>
      <top style="thin">
        <color theme="1" tint="0.34998626667073579"/>
      </top>
      <bottom/>
      <diagonal/>
    </border>
    <border>
      <left/>
      <right style="thin">
        <color indexed="23"/>
      </right>
      <top style="thin">
        <color indexed="23"/>
      </top>
      <bottom/>
      <diagonal/>
    </border>
  </borders>
  <cellStyleXfs count="3">
    <xf numFmtId="0" fontId="0" fillId="0" borderId="0">
      <alignment vertical="center"/>
    </xf>
    <xf numFmtId="38" fontId="1" fillId="0" borderId="0" applyFont="0" applyFill="0" applyBorder="0" applyAlignment="0" applyProtection="0">
      <alignment vertical="center"/>
    </xf>
    <xf numFmtId="0" fontId="34" fillId="0" borderId="0">
      <alignment vertical="center"/>
    </xf>
  </cellStyleXfs>
  <cellXfs count="173">
    <xf numFmtId="0" fontId="0" fillId="0" borderId="0" xfId="0">
      <alignment vertical="center"/>
    </xf>
    <xf numFmtId="0" fontId="3" fillId="0" borderId="0" xfId="0" applyFont="1">
      <alignment vertical="center"/>
    </xf>
    <xf numFmtId="0" fontId="6" fillId="2" borderId="0" xfId="0" applyFont="1" applyFill="1" applyAlignment="1">
      <alignment horizontal="center" vertical="center"/>
    </xf>
    <xf numFmtId="0" fontId="7" fillId="0" borderId="0" xfId="0" applyFont="1">
      <alignment vertical="center"/>
    </xf>
    <xf numFmtId="0" fontId="3" fillId="0" borderId="0" xfId="0" applyFont="1" applyAlignment="1">
      <alignment horizontal="center" vertical="center"/>
    </xf>
    <xf numFmtId="0" fontId="3" fillId="4" borderId="3" xfId="0" applyFont="1" applyFill="1" applyBorder="1">
      <alignment vertical="center"/>
    </xf>
    <xf numFmtId="0" fontId="3" fillId="4" borderId="4" xfId="0" applyFont="1" applyFill="1" applyBorder="1">
      <alignment vertical="center"/>
    </xf>
    <xf numFmtId="0" fontId="3" fillId="2" borderId="1" xfId="0" applyFont="1" applyFill="1" applyBorder="1">
      <alignment vertical="center"/>
    </xf>
    <xf numFmtId="0" fontId="3" fillId="2" borderId="3" xfId="0" applyFont="1" applyFill="1" applyBorder="1">
      <alignment vertical="center"/>
    </xf>
    <xf numFmtId="0" fontId="6" fillId="2" borderId="4" xfId="0" applyFont="1" applyFill="1" applyBorder="1">
      <alignment vertical="center"/>
    </xf>
    <xf numFmtId="0" fontId="3" fillId="4" borderId="1" xfId="0" applyFont="1" applyFill="1" applyBorder="1">
      <alignment vertical="center"/>
    </xf>
    <xf numFmtId="0" fontId="3" fillId="4" borderId="6" xfId="0" applyFont="1" applyFill="1" applyBorder="1">
      <alignment vertical="center"/>
    </xf>
    <xf numFmtId="0" fontId="4" fillId="5" borderId="6" xfId="0" applyFont="1" applyFill="1" applyBorder="1">
      <alignment vertical="center"/>
    </xf>
    <xf numFmtId="0" fontId="6" fillId="2" borderId="8"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3" fillId="0" borderId="1" xfId="0" applyFont="1" applyBorder="1" applyAlignment="1">
      <alignment horizontal="left" vertical="center"/>
    </xf>
    <xf numFmtId="0" fontId="8" fillId="0" borderId="1" xfId="0" applyFont="1" applyBorder="1" applyAlignment="1">
      <alignment horizontal="left" vertical="center"/>
    </xf>
    <xf numFmtId="0" fontId="3" fillId="4" borderId="10" xfId="0" applyFont="1" applyFill="1" applyBorder="1">
      <alignmen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3" fillId="4" borderId="0" xfId="0" applyFont="1" applyFill="1">
      <alignment vertical="center"/>
    </xf>
    <xf numFmtId="0" fontId="6" fillId="2" borderId="11" xfId="0" applyFont="1" applyFill="1" applyBorder="1">
      <alignment vertical="center"/>
    </xf>
    <xf numFmtId="0" fontId="3" fillId="2" borderId="11" xfId="0" applyFont="1" applyFill="1" applyBorder="1">
      <alignment vertical="center"/>
    </xf>
    <xf numFmtId="0" fontId="6" fillId="2" borderId="12" xfId="0" applyFont="1" applyFill="1" applyBorder="1">
      <alignment vertical="center"/>
    </xf>
    <xf numFmtId="0" fontId="6" fillId="2" borderId="13" xfId="0" applyFont="1" applyFill="1" applyBorder="1" applyAlignment="1">
      <alignment horizontal="center" vertical="center"/>
    </xf>
    <xf numFmtId="0" fontId="13" fillId="0" borderId="0" xfId="0" applyFont="1">
      <alignment vertical="center"/>
    </xf>
    <xf numFmtId="0" fontId="16" fillId="0" borderId="1" xfId="0" applyFont="1" applyBorder="1">
      <alignment vertical="center"/>
    </xf>
    <xf numFmtId="0" fontId="3" fillId="5" borderId="5" xfId="0" applyFont="1" applyFill="1" applyBorder="1">
      <alignment vertical="center"/>
    </xf>
    <xf numFmtId="0" fontId="4" fillId="5" borderId="11" xfId="0" applyFont="1" applyFill="1" applyBorder="1">
      <alignment vertical="center"/>
    </xf>
    <xf numFmtId="0" fontId="3" fillId="4" borderId="11" xfId="0" applyFont="1" applyFill="1" applyBorder="1">
      <alignment vertical="center"/>
    </xf>
    <xf numFmtId="0" fontId="3" fillId="5" borderId="10" xfId="0" applyFont="1" applyFill="1" applyBorder="1">
      <alignment vertical="center"/>
    </xf>
    <xf numFmtId="0" fontId="3" fillId="5" borderId="6" xfId="0" applyFont="1" applyFill="1" applyBorder="1">
      <alignment vertical="center"/>
    </xf>
    <xf numFmtId="0" fontId="6" fillId="6" borderId="15" xfId="0" applyFont="1" applyFill="1" applyBorder="1" applyAlignment="1">
      <alignment horizontal="center" vertical="center"/>
    </xf>
    <xf numFmtId="0" fontId="6" fillId="6" borderId="15" xfId="0" applyFont="1" applyFill="1" applyBorder="1" applyAlignment="1">
      <alignment horizontal="center" vertical="center" shrinkToFit="1"/>
    </xf>
    <xf numFmtId="0" fontId="3" fillId="0" borderId="3" xfId="0" applyFont="1" applyBorder="1">
      <alignment vertical="center"/>
    </xf>
    <xf numFmtId="0" fontId="6" fillId="6" borderId="17" xfId="0" applyFont="1" applyFill="1" applyBorder="1">
      <alignment vertical="center"/>
    </xf>
    <xf numFmtId="0" fontId="3" fillId="6" borderId="15" xfId="0" applyFont="1" applyFill="1" applyBorder="1">
      <alignment vertical="center"/>
    </xf>
    <xf numFmtId="0" fontId="6" fillId="6" borderId="15" xfId="0" applyFont="1" applyFill="1" applyBorder="1">
      <alignment vertical="center"/>
    </xf>
    <xf numFmtId="0" fontId="6" fillId="6" borderId="17" xfId="0" applyFont="1" applyFill="1" applyBorder="1" applyAlignment="1">
      <alignment horizontal="center" vertical="center"/>
    </xf>
    <xf numFmtId="0" fontId="8" fillId="6" borderId="18" xfId="0" applyFont="1" applyFill="1" applyBorder="1">
      <alignment vertical="center"/>
    </xf>
    <xf numFmtId="0" fontId="8" fillId="8" borderId="15" xfId="0" applyFont="1" applyFill="1" applyBorder="1">
      <alignment vertical="center"/>
    </xf>
    <xf numFmtId="0" fontId="8" fillId="0" borderId="19" xfId="0" applyFont="1" applyBorder="1">
      <alignment vertical="center"/>
    </xf>
    <xf numFmtId="0" fontId="8" fillId="0" borderId="21" xfId="0" applyFont="1" applyBorder="1">
      <alignment vertical="center"/>
    </xf>
    <xf numFmtId="0" fontId="21" fillId="0" borderId="15" xfId="0" applyFont="1" applyBorder="1" applyAlignment="1">
      <alignment horizontal="center" vertical="center" shrinkToFit="1"/>
    </xf>
    <xf numFmtId="0" fontId="8" fillId="6" borderId="22" xfId="0" applyFont="1" applyFill="1" applyBorder="1">
      <alignment vertical="center"/>
    </xf>
    <xf numFmtId="0" fontId="8" fillId="8" borderId="23" xfId="0" applyFont="1" applyFill="1" applyBorder="1">
      <alignment vertical="center"/>
    </xf>
    <xf numFmtId="0" fontId="8" fillId="9" borderId="24" xfId="0" applyFont="1" applyFill="1" applyBorder="1">
      <alignment vertical="center"/>
    </xf>
    <xf numFmtId="0" fontId="8" fillId="9" borderId="21" xfId="0" applyFont="1" applyFill="1" applyBorder="1">
      <alignment vertical="center"/>
    </xf>
    <xf numFmtId="0" fontId="8" fillId="9" borderId="21" xfId="0" applyFont="1" applyFill="1" applyBorder="1" applyAlignment="1">
      <alignment horizontal="left" vertical="center"/>
    </xf>
    <xf numFmtId="0" fontId="8" fillId="9" borderId="15" xfId="0" applyFont="1" applyFill="1" applyBorder="1">
      <alignment vertical="center"/>
    </xf>
    <xf numFmtId="0" fontId="8" fillId="9" borderId="15" xfId="0" applyFont="1" applyFill="1" applyBorder="1" applyAlignment="1">
      <alignment horizontal="center" vertical="center" shrinkToFit="1"/>
    </xf>
    <xf numFmtId="0" fontId="8" fillId="8" borderId="22" xfId="0" applyFont="1" applyFill="1" applyBorder="1">
      <alignment vertical="center"/>
    </xf>
    <xf numFmtId="0" fontId="8" fillId="10" borderId="25" xfId="0" applyFont="1" applyFill="1" applyBorder="1">
      <alignment vertical="center"/>
    </xf>
    <xf numFmtId="0" fontId="8" fillId="0" borderId="15" xfId="0" applyFont="1" applyBorder="1" applyAlignment="1">
      <alignment horizontal="left" vertical="center"/>
    </xf>
    <xf numFmtId="0" fontId="8" fillId="0" borderId="15" xfId="0" applyFont="1" applyBorder="1">
      <alignment vertical="center"/>
    </xf>
    <xf numFmtId="0" fontId="8" fillId="8" borderId="17" xfId="0" applyFont="1" applyFill="1" applyBorder="1">
      <alignment vertical="center"/>
    </xf>
    <xf numFmtId="0" fontId="3" fillId="6" borderId="22" xfId="0" applyFont="1" applyFill="1" applyBorder="1">
      <alignment vertical="center"/>
    </xf>
    <xf numFmtId="0" fontId="3" fillId="8" borderId="22" xfId="0" applyFont="1" applyFill="1" applyBorder="1">
      <alignment vertical="center"/>
    </xf>
    <xf numFmtId="0" fontId="3" fillId="10" borderId="25" xfId="0" applyFont="1" applyFill="1" applyBorder="1">
      <alignment vertical="center"/>
    </xf>
    <xf numFmtId="0" fontId="3" fillId="0" borderId="15" xfId="0" applyFont="1" applyBorder="1" applyAlignment="1">
      <alignment horizontal="left" vertical="center"/>
    </xf>
    <xf numFmtId="0" fontId="3" fillId="0" borderId="15" xfId="0" applyFont="1" applyBorder="1">
      <alignment vertical="center"/>
    </xf>
    <xf numFmtId="0" fontId="17" fillId="0" borderId="15" xfId="0" applyFont="1" applyBorder="1" applyAlignment="1">
      <alignment horizontal="center" vertical="center" shrinkToFit="1"/>
    </xf>
    <xf numFmtId="0" fontId="3" fillId="6" borderId="18" xfId="0" applyFont="1" applyFill="1" applyBorder="1">
      <alignment vertical="center"/>
    </xf>
    <xf numFmtId="0" fontId="3" fillId="8" borderId="15" xfId="0" applyFont="1" applyFill="1" applyBorder="1">
      <alignment vertical="center"/>
    </xf>
    <xf numFmtId="0" fontId="3" fillId="9" borderId="26" xfId="0" applyFont="1" applyFill="1" applyBorder="1">
      <alignment vertical="center"/>
    </xf>
    <xf numFmtId="0" fontId="3" fillId="0" borderId="27" xfId="0" applyFont="1" applyBorder="1">
      <alignment vertical="center"/>
    </xf>
    <xf numFmtId="0" fontId="8" fillId="0" borderId="0" xfId="0" applyFont="1" applyAlignment="1">
      <alignment horizontal="left" vertical="center"/>
    </xf>
    <xf numFmtId="0" fontId="8" fillId="0" borderId="0" xfId="0" applyFont="1">
      <alignment vertical="center"/>
    </xf>
    <xf numFmtId="38" fontId="26" fillId="3" borderId="20" xfId="1" applyFont="1" applyFill="1" applyBorder="1" applyProtection="1">
      <alignment vertical="center"/>
    </xf>
    <xf numFmtId="0" fontId="8" fillId="10" borderId="1" xfId="0" applyFont="1" applyFill="1" applyBorder="1">
      <alignment vertical="center"/>
    </xf>
    <xf numFmtId="0" fontId="8" fillId="10" borderId="3" xfId="0" applyFont="1" applyFill="1" applyBorder="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176" fontId="3" fillId="0" borderId="0" xfId="0" applyNumberFormat="1" applyFont="1">
      <alignment vertical="center"/>
    </xf>
    <xf numFmtId="176" fontId="6" fillId="6" borderId="15" xfId="0" applyNumberFormat="1" applyFont="1" applyFill="1" applyBorder="1" applyAlignment="1">
      <alignment horizontal="center" vertical="center"/>
    </xf>
    <xf numFmtId="176" fontId="6" fillId="6" borderId="1" xfId="0" applyNumberFormat="1" applyFont="1" applyFill="1" applyBorder="1" applyAlignment="1">
      <alignment horizontal="center" vertical="center" wrapText="1"/>
    </xf>
    <xf numFmtId="176" fontId="8" fillId="10" borderId="4" xfId="0" applyNumberFormat="1" applyFont="1" applyFill="1" applyBorder="1">
      <alignment vertical="center"/>
    </xf>
    <xf numFmtId="0" fontId="17" fillId="0" borderId="0" xfId="0" applyFont="1">
      <alignment vertical="center"/>
    </xf>
    <xf numFmtId="0" fontId="20" fillId="0" borderId="1" xfId="0" applyFont="1" applyBorder="1" applyAlignment="1">
      <alignment vertical="center" wrapText="1"/>
    </xf>
    <xf numFmtId="177" fontId="20" fillId="0" borderId="1" xfId="1" applyNumberFormat="1" applyFont="1" applyFill="1" applyBorder="1" applyAlignment="1">
      <alignment horizontal="right" vertical="center"/>
    </xf>
    <xf numFmtId="0" fontId="20" fillId="0" borderId="1" xfId="0" quotePrefix="1" applyFont="1" applyBorder="1" applyAlignment="1">
      <alignment vertical="center" wrapText="1"/>
    </xf>
    <xf numFmtId="177" fontId="8" fillId="0" borderId="20" xfId="1" applyNumberFormat="1" applyFont="1" applyBorder="1" applyProtection="1">
      <alignment vertical="center"/>
    </xf>
    <xf numFmtId="177" fontId="8" fillId="9" borderId="18" xfId="1" applyNumberFormat="1" applyFont="1" applyFill="1" applyBorder="1" applyProtection="1">
      <alignment vertical="center"/>
    </xf>
    <xf numFmtId="177" fontId="8" fillId="0" borderId="15" xfId="1" applyNumberFormat="1" applyFont="1" applyBorder="1" applyProtection="1">
      <alignment vertical="center"/>
    </xf>
    <xf numFmtId="177" fontId="6" fillId="6" borderId="17" xfId="1" applyNumberFormat="1" applyFont="1" applyFill="1" applyBorder="1" applyProtection="1">
      <alignment vertical="center"/>
    </xf>
    <xf numFmtId="177" fontId="3" fillId="0" borderId="15" xfId="1" applyNumberFormat="1" applyFont="1" applyBorder="1" applyProtection="1">
      <alignment vertical="center"/>
    </xf>
    <xf numFmtId="177" fontId="8" fillId="0" borderId="15" xfId="1" applyNumberFormat="1" applyFont="1" applyFill="1" applyBorder="1" applyProtection="1">
      <alignment vertical="center"/>
    </xf>
    <xf numFmtId="177" fontId="3" fillId="0" borderId="1" xfId="1" applyNumberFormat="1" applyFont="1" applyFill="1" applyBorder="1">
      <alignment vertical="center"/>
    </xf>
    <xf numFmtId="177" fontId="8" fillId="0" borderId="1" xfId="1" applyNumberFormat="1" applyFont="1" applyFill="1" applyBorder="1">
      <alignment vertical="center"/>
    </xf>
    <xf numFmtId="177" fontId="6" fillId="2" borderId="0" xfId="0" applyNumberFormat="1" applyFont="1" applyFill="1">
      <alignment vertical="center"/>
    </xf>
    <xf numFmtId="177" fontId="3" fillId="0" borderId="16" xfId="1" applyNumberFormat="1" applyFont="1" applyBorder="1">
      <alignment vertical="center"/>
    </xf>
    <xf numFmtId="177" fontId="8" fillId="0" borderId="16" xfId="1" applyNumberFormat="1" applyFont="1" applyFill="1" applyBorder="1">
      <alignment vertical="center"/>
    </xf>
    <xf numFmtId="0" fontId="20" fillId="10" borderId="1" xfId="0" quotePrefix="1" applyFont="1" applyFill="1" applyBorder="1" applyAlignment="1">
      <alignment horizontal="center" vertical="center"/>
    </xf>
    <xf numFmtId="0" fontId="30" fillId="10" borderId="1" xfId="0" applyFont="1" applyFill="1" applyBorder="1">
      <alignment vertical="center"/>
    </xf>
    <xf numFmtId="0" fontId="20" fillId="10" borderId="1" xfId="0" applyFont="1" applyFill="1" applyBorder="1">
      <alignment vertical="center"/>
    </xf>
    <xf numFmtId="0" fontId="12" fillId="7" borderId="0" xfId="0" applyFont="1" applyFill="1">
      <alignment vertical="center"/>
    </xf>
    <xf numFmtId="0" fontId="6" fillId="7" borderId="0" xfId="0" applyFont="1" applyFill="1">
      <alignment vertical="center"/>
    </xf>
    <xf numFmtId="0" fontId="6" fillId="7" borderId="0" xfId="0" applyFont="1" applyFill="1" applyAlignment="1">
      <alignment horizontal="right" vertical="center"/>
    </xf>
    <xf numFmtId="0" fontId="10" fillId="11" borderId="1" xfId="0" applyFont="1" applyFill="1" applyBorder="1" applyAlignment="1">
      <alignment horizontal="center" vertical="center" wrapText="1"/>
    </xf>
    <xf numFmtId="176" fontId="10" fillId="11" borderId="1" xfId="0" applyNumberFormat="1" applyFont="1" applyFill="1" applyBorder="1" applyAlignment="1">
      <alignment horizontal="center" vertical="center" wrapText="1"/>
    </xf>
    <xf numFmtId="0" fontId="11" fillId="7" borderId="0" xfId="0" applyFont="1" applyFill="1">
      <alignment vertical="center"/>
    </xf>
    <xf numFmtId="0" fontId="3" fillId="10" borderId="1" xfId="0" applyFont="1" applyFill="1" applyBorder="1">
      <alignment vertical="center"/>
    </xf>
    <xf numFmtId="0" fontId="17" fillId="10" borderId="7" xfId="0" applyFont="1" applyFill="1" applyBorder="1" applyAlignment="1">
      <alignment horizontal="center" vertical="center"/>
    </xf>
    <xf numFmtId="0" fontId="21" fillId="10" borderId="7" xfId="0" applyFont="1" applyFill="1" applyBorder="1" applyAlignment="1">
      <alignment horizontal="center" vertical="center"/>
    </xf>
    <xf numFmtId="0" fontId="8" fillId="10" borderId="7" xfId="0" applyFont="1" applyFill="1" applyBorder="1" applyAlignment="1">
      <alignment horizontal="center" vertical="center"/>
    </xf>
    <xf numFmtId="176" fontId="20" fillId="10" borderId="1" xfId="1" applyNumberFormat="1" applyFont="1" applyFill="1" applyBorder="1" applyAlignment="1">
      <alignment horizontal="right" vertical="center"/>
    </xf>
    <xf numFmtId="0" fontId="20" fillId="10" borderId="1" xfId="0" applyFont="1" applyFill="1" applyBorder="1" applyAlignment="1">
      <alignment horizontal="right" vertical="center"/>
    </xf>
    <xf numFmtId="0" fontId="3" fillId="10" borderId="20" xfId="0" applyFont="1" applyFill="1" applyBorder="1">
      <alignment vertical="center"/>
    </xf>
    <xf numFmtId="0" fontId="3" fillId="10" borderId="19" xfId="0" applyFont="1" applyFill="1" applyBorder="1">
      <alignment vertical="center"/>
    </xf>
    <xf numFmtId="0" fontId="3" fillId="0" borderId="21" xfId="0" applyFont="1" applyBorder="1">
      <alignment vertical="center"/>
    </xf>
    <xf numFmtId="177" fontId="20" fillId="12" borderId="1" xfId="1" applyNumberFormat="1" applyFont="1" applyFill="1" applyBorder="1" applyAlignment="1">
      <alignment horizontal="right" vertical="center"/>
    </xf>
    <xf numFmtId="0" fontId="20" fillId="10" borderId="1" xfId="0" applyFont="1" applyFill="1" applyBorder="1" applyAlignment="1">
      <alignment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10" borderId="3" xfId="0" applyFont="1" applyFill="1" applyBorder="1" applyAlignment="1">
      <alignment horizontal="left" vertical="center" wrapText="1"/>
    </xf>
    <xf numFmtId="0" fontId="20" fillId="10" borderId="4" xfId="0" applyFont="1" applyFill="1" applyBorder="1" applyAlignment="1">
      <alignment horizontal="left" vertical="center" wrapText="1"/>
    </xf>
    <xf numFmtId="0" fontId="20" fillId="0" borderId="3" xfId="0" applyFont="1" applyBorder="1" applyAlignment="1">
      <alignment horizontal="left" vertical="center" wrapText="1"/>
    </xf>
    <xf numFmtId="0" fontId="20" fillId="0" borderId="11" xfId="0" applyFont="1" applyBorder="1" applyAlignment="1">
      <alignment horizontal="left" vertical="center" wrapText="1"/>
    </xf>
    <xf numFmtId="0" fontId="20" fillId="0" borderId="4" xfId="0" applyFont="1" applyBorder="1" applyAlignment="1">
      <alignment horizontal="left" vertical="center" wrapText="1"/>
    </xf>
    <xf numFmtId="0" fontId="20" fillId="10" borderId="3" xfId="0" applyFont="1" applyFill="1" applyBorder="1" applyAlignment="1">
      <alignment vertical="center" wrapText="1"/>
    </xf>
    <xf numFmtId="0" fontId="20" fillId="10" borderId="4" xfId="0" applyFont="1" applyFill="1" applyBorder="1" applyAlignment="1">
      <alignment vertical="center" wrapText="1"/>
    </xf>
    <xf numFmtId="0" fontId="10" fillId="11" borderId="1" xfId="0" applyFont="1" applyFill="1" applyBorder="1" applyAlignment="1">
      <alignment horizontal="center" vertical="center" wrapText="1"/>
    </xf>
    <xf numFmtId="0" fontId="10" fillId="11" borderId="3"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6" fillId="0" borderId="3" xfId="0" applyFont="1" applyBorder="1" applyAlignment="1">
      <alignment vertical="center" wrapText="1"/>
    </xf>
    <xf numFmtId="0" fontId="16" fillId="0" borderId="11" xfId="0" applyFont="1" applyBorder="1" applyAlignment="1">
      <alignment vertical="center" wrapText="1"/>
    </xf>
    <xf numFmtId="0" fontId="16" fillId="0" borderId="4" xfId="0" applyFont="1" applyBorder="1" applyAlignment="1">
      <alignment vertical="center" wrapText="1"/>
    </xf>
    <xf numFmtId="0" fontId="6" fillId="6" borderId="5"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28"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20" fillId="0" borderId="3" xfId="0" applyFont="1" applyBorder="1" applyAlignment="1">
      <alignment vertical="center" wrapText="1"/>
    </xf>
    <xf numFmtId="0" fontId="20" fillId="0" borderId="11" xfId="0" applyFont="1" applyBorder="1" applyAlignment="1">
      <alignment vertical="center" wrapText="1"/>
    </xf>
    <xf numFmtId="0" fontId="20" fillId="0" borderId="4" xfId="0" applyFont="1" applyBorder="1" applyAlignment="1">
      <alignment vertical="center" wrapText="1"/>
    </xf>
    <xf numFmtId="0" fontId="20" fillId="10" borderId="1" xfId="0" applyFont="1" applyFill="1" applyBorder="1" applyAlignment="1">
      <alignment vertical="center" wrapText="1"/>
    </xf>
    <xf numFmtId="0" fontId="33" fillId="0" borderId="3" xfId="0" applyFont="1" applyBorder="1" applyAlignment="1">
      <alignment vertical="center" wrapText="1"/>
    </xf>
    <xf numFmtId="0" fontId="33" fillId="0" borderId="11" xfId="0" applyFont="1" applyBorder="1" applyAlignment="1">
      <alignment vertical="center" wrapText="1"/>
    </xf>
    <xf numFmtId="0" fontId="33" fillId="0" borderId="4" xfId="0" applyFont="1" applyBorder="1" applyAlignment="1">
      <alignment vertical="center" wrapText="1"/>
    </xf>
    <xf numFmtId="0" fontId="11" fillId="7" borderId="0" xfId="0" applyFont="1" applyFill="1" applyAlignment="1">
      <alignment vertical="center"/>
    </xf>
    <xf numFmtId="0" fontId="9" fillId="7" borderId="0" xfId="0" applyFont="1" applyFill="1" applyAlignment="1">
      <alignment horizontal="right" vertical="center"/>
    </xf>
    <xf numFmtId="0" fontId="11" fillId="2" borderId="0" xfId="0" applyFont="1" applyFill="1" applyAlignment="1">
      <alignment vertical="center"/>
    </xf>
    <xf numFmtId="0" fontId="9" fillId="2" borderId="0" xfId="0" applyFont="1" applyFill="1" applyAlignment="1">
      <alignment horizontal="right" vertical="center"/>
    </xf>
    <xf numFmtId="0" fontId="11" fillId="2" borderId="0" xfId="0" applyFont="1" applyFill="1" applyAlignment="1">
      <alignment horizontal="right" vertical="center"/>
    </xf>
    <xf numFmtId="178" fontId="20" fillId="10" borderId="1" xfId="1" applyNumberFormat="1" applyFont="1" applyFill="1" applyBorder="1" applyAlignment="1">
      <alignment horizontal="right" vertical="center"/>
    </xf>
    <xf numFmtId="0" fontId="35" fillId="5" borderId="4" xfId="0" applyFont="1" applyFill="1" applyBorder="1">
      <alignment vertical="center"/>
    </xf>
    <xf numFmtId="0" fontId="8" fillId="0" borderId="3" xfId="0" applyFont="1" applyBorder="1" applyAlignment="1">
      <alignment horizontal="left" vertical="center"/>
    </xf>
    <xf numFmtId="0" fontId="8" fillId="10" borderId="4" xfId="0" applyFont="1" applyFill="1" applyBorder="1">
      <alignment vertical="center"/>
    </xf>
    <xf numFmtId="0" fontId="8" fillId="5" borderId="4" xfId="0" applyFont="1" applyFill="1" applyBorder="1">
      <alignment vertical="center"/>
    </xf>
    <xf numFmtId="0" fontId="8" fillId="4" borderId="1" xfId="0" applyFont="1" applyFill="1" applyBorder="1">
      <alignment vertical="center"/>
    </xf>
    <xf numFmtId="0" fontId="8" fillId="0" borderId="3" xfId="0" applyFont="1" applyBorder="1">
      <alignment vertical="center"/>
    </xf>
    <xf numFmtId="0" fontId="8" fillId="5" borderId="3" xfId="0" applyFont="1" applyFill="1" applyBorder="1">
      <alignment vertical="center"/>
    </xf>
    <xf numFmtId="0" fontId="8" fillId="5" borderId="5" xfId="0" applyFont="1" applyFill="1" applyBorder="1">
      <alignment vertical="center"/>
    </xf>
    <xf numFmtId="0" fontId="35" fillId="5" borderId="11" xfId="0" applyFont="1" applyFill="1" applyBorder="1">
      <alignment vertical="center"/>
    </xf>
    <xf numFmtId="0" fontId="8" fillId="5" borderId="10" xfId="0" applyFont="1" applyFill="1" applyBorder="1">
      <alignment vertical="center"/>
    </xf>
    <xf numFmtId="0" fontId="8" fillId="4" borderId="3" xfId="0" applyFont="1" applyFill="1" applyBorder="1">
      <alignment vertical="center"/>
    </xf>
    <xf numFmtId="0" fontId="8" fillId="4" borderId="14" xfId="0" applyFont="1" applyFill="1" applyBorder="1">
      <alignment vertical="center"/>
    </xf>
    <xf numFmtId="0" fontId="8" fillId="4" borderId="4" xfId="0" applyFont="1" applyFill="1" applyBorder="1">
      <alignment vertical="center"/>
    </xf>
    <xf numFmtId="0" fontId="8" fillId="4" borderId="11" xfId="0" applyFont="1" applyFill="1" applyBorder="1">
      <alignment vertical="center"/>
    </xf>
    <xf numFmtId="0" fontId="8" fillId="10" borderId="7" xfId="0" quotePrefix="1" applyFont="1" applyFill="1" applyBorder="1" applyAlignment="1">
      <alignment horizontal="center" vertical="center"/>
    </xf>
    <xf numFmtId="0" fontId="8" fillId="10" borderId="1" xfId="0" applyFont="1" applyFill="1" applyBorder="1" applyAlignment="1">
      <alignment horizontal="left" vertical="center"/>
    </xf>
    <xf numFmtId="0" fontId="8" fillId="4" borderId="10" xfId="0" applyFont="1" applyFill="1" applyBorder="1">
      <alignment vertical="center"/>
    </xf>
    <xf numFmtId="0" fontId="8" fillId="4" borderId="0" xfId="0" applyFont="1" applyFill="1">
      <alignment vertical="center"/>
    </xf>
    <xf numFmtId="177" fontId="8" fillId="0" borderId="16" xfId="1" applyNumberFormat="1" applyFont="1" applyBorder="1">
      <alignment vertical="center"/>
    </xf>
    <xf numFmtId="0" fontId="8" fillId="4" borderId="6" xfId="0" applyFont="1" applyFill="1" applyBorder="1">
      <alignment vertical="center"/>
    </xf>
    <xf numFmtId="177" fontId="8" fillId="0" borderId="2" xfId="1" applyNumberFormat="1" applyFont="1" applyFill="1" applyBorder="1">
      <alignment vertical="center"/>
    </xf>
    <xf numFmtId="0" fontId="35" fillId="5" borderId="6" xfId="0" applyFont="1" applyFill="1" applyBorder="1">
      <alignment vertical="center"/>
    </xf>
    <xf numFmtId="0" fontId="8" fillId="5" borderId="6" xfId="0" applyFont="1" applyFill="1" applyBorder="1">
      <alignment vertical="center"/>
    </xf>
  </cellXfs>
  <cellStyles count="3">
    <cellStyle name="桁区切り" xfId="1" builtinId="6"/>
    <cellStyle name="標準" xfId="0" builtinId="0"/>
    <cellStyle name="標準 12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zabu\project\2018\P180330801_&#20108;&#22269;&#38291;&#12463;&#12524;&#12472;&#12483;&#12488;&#21046;&#24230;&#12398;&#21177;&#29575;&#30340;&#12394;&#36939;&#29992;&#12398;&#12383;&#12417;&#12398;&#26908;&#35342;&#12539;&#23455;&#26045;&#20107;&#26989;\02_&#20316;&#26989;\02_&#21508;&#31278;&#30003;&#35531;\01_Methodology\15_MM\MM_PM004(&#12501;&#12472;&#12479;&#12289;&#12418;&#12415;&#27579;)\5_MM_AM004_ver01.0\JCM_MM_AM004_ver01.0_inter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vst303\home\Users\hemmi\AppData\Roaming\Microsoft\Excel\MRV&#26041;&#27861;&#35542;_&#39640;&#24615;&#33021;&#24037;&#26989;&#28809;_&#31639;&#23450;&#12484;&#12540;&#12523;_PDD&#29992;_e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st01\&#22320;&#29699;&#29872;&#22659;&#23616;_&#24066;&#22580;&#12513;&#12459;&#12491;&#12474;&#12512;&#23460;\Users\hemmi\AppData\Roaming\Microsoft\Excel\MRV&#26041;&#27861;&#35542;_&#39640;&#24615;&#33021;&#24037;&#26989;&#28809;_&#31639;&#23450;&#12484;&#12540;&#12523;_PDD&#29992;_e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S(input)"/>
      <sheetName val="MPS(calc_process)"/>
      <sheetName val="MSS"/>
      <sheetName val="MRS(input)"/>
      <sheetName val="MRS(calc_proces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J_summary"/>
      <sheetName val="contact_info"/>
      <sheetName val="1-1_Exist_default_input"/>
      <sheetName val="1-2_Exist_default_result"/>
      <sheetName val="2-1_Exist_spesific_input"/>
      <sheetName val="2-2_Exist_spesific_result"/>
      <sheetName val="3-1_Green_default_input"/>
      <sheetName val="3-2Green_default_result"/>
      <sheetName val="4-1_Green_spesific_input"/>
      <sheetName val="4-2_Green_spesific_result"/>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J_summary"/>
      <sheetName val="contact_info"/>
      <sheetName val="1-1_Exist_default_input"/>
      <sheetName val="1-2_Exist_default_result"/>
      <sheetName val="2-1_Exist_spesific_input"/>
      <sheetName val="2-2_Exist_spesific_result"/>
      <sheetName val="3-1_Green_default_input"/>
      <sheetName val="3-2Green_default_result"/>
      <sheetName val="4-1_Green_spesific_input"/>
      <sheetName val="4-2_Green_spesific_result"/>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L55"/>
  <sheetViews>
    <sheetView showGridLines="0" tabSelected="1" view="pageBreakPreview" zoomScale="80" zoomScaleNormal="55" zoomScaleSheetLayoutView="80" zoomScalePageLayoutView="25" workbookViewId="0"/>
  </sheetViews>
  <sheetFormatPr defaultColWidth="9" defaultRowHeight="14.25" x14ac:dyDescent="0.15"/>
  <cols>
    <col min="1" max="1" width="3.625" style="1" customWidth="1"/>
    <col min="2" max="2" width="15.625" style="1" customWidth="1"/>
    <col min="3" max="3" width="16.875" style="1" customWidth="1"/>
    <col min="4" max="4" width="55.625" style="1" customWidth="1"/>
    <col min="5" max="5" width="17.625" style="78" customWidth="1"/>
    <col min="6" max="6" width="18.375" style="1" customWidth="1"/>
    <col min="7" max="7" width="15.375" style="1" customWidth="1"/>
    <col min="8" max="8" width="30.625" style="1" customWidth="1"/>
    <col min="9" max="9" width="50.625" style="1" customWidth="1"/>
    <col min="10" max="10" width="25.625" style="1" customWidth="1"/>
    <col min="11" max="11" width="23.625" style="19" customWidth="1"/>
    <col min="12" max="16384" width="9" style="1"/>
  </cols>
  <sheetData>
    <row r="1" spans="1:12" ht="18" customHeight="1" x14ac:dyDescent="0.15">
      <c r="K1" s="23" t="s">
        <v>0</v>
      </c>
    </row>
    <row r="2" spans="1:12" ht="27.75" customHeight="1" x14ac:dyDescent="0.15">
      <c r="A2" s="100" t="s">
        <v>1</v>
      </c>
      <c r="B2" s="101"/>
      <c r="C2" s="101"/>
      <c r="D2" s="101"/>
      <c r="E2" s="101"/>
      <c r="F2" s="101"/>
      <c r="G2" s="101"/>
      <c r="H2" s="101"/>
      <c r="I2" s="101"/>
      <c r="J2" s="101"/>
      <c r="K2" s="102"/>
    </row>
    <row r="4" spans="1:12" ht="18.75" customHeight="1" x14ac:dyDescent="0.15">
      <c r="A4" s="29" t="s">
        <v>2</v>
      </c>
      <c r="B4" s="3"/>
    </row>
    <row r="5" spans="1:12" ht="18.75" customHeight="1" x14ac:dyDescent="0.15">
      <c r="A5" s="3"/>
      <c r="B5" s="103" t="s">
        <v>3</v>
      </c>
      <c r="C5" s="103" t="s">
        <v>4</v>
      </c>
      <c r="D5" s="103" t="s">
        <v>5</v>
      </c>
      <c r="E5" s="104" t="s">
        <v>6</v>
      </c>
      <c r="F5" s="103" t="s">
        <v>7</v>
      </c>
      <c r="G5" s="103" t="s">
        <v>8</v>
      </c>
      <c r="H5" s="103" t="s">
        <v>9</v>
      </c>
      <c r="I5" s="103" t="s">
        <v>10</v>
      </c>
      <c r="J5" s="103" t="s">
        <v>11</v>
      </c>
      <c r="K5" s="103" t="s">
        <v>12</v>
      </c>
    </row>
    <row r="6" spans="1:12" s="19" customFormat="1" ht="39" customHeight="1" x14ac:dyDescent="0.15">
      <c r="B6" s="103" t="s">
        <v>13</v>
      </c>
      <c r="C6" s="103" t="s">
        <v>14</v>
      </c>
      <c r="D6" s="103" t="s">
        <v>15</v>
      </c>
      <c r="E6" s="104" t="s">
        <v>16</v>
      </c>
      <c r="F6" s="103" t="s">
        <v>17</v>
      </c>
      <c r="G6" s="103" t="s">
        <v>18</v>
      </c>
      <c r="H6" s="103" t="s">
        <v>19</v>
      </c>
      <c r="I6" s="103" t="s">
        <v>20</v>
      </c>
      <c r="J6" s="103" t="s">
        <v>21</v>
      </c>
      <c r="K6" s="103" t="s">
        <v>22</v>
      </c>
    </row>
    <row r="7" spans="1:12" ht="75" customHeight="1" x14ac:dyDescent="0.15">
      <c r="B7" s="97" t="s">
        <v>23</v>
      </c>
      <c r="C7" s="98" t="s">
        <v>24</v>
      </c>
      <c r="D7" s="116" t="s">
        <v>227</v>
      </c>
      <c r="E7" s="84"/>
      <c r="F7" s="99" t="s">
        <v>238</v>
      </c>
      <c r="G7" s="83" t="s">
        <v>25</v>
      </c>
      <c r="H7" s="83" t="s">
        <v>26</v>
      </c>
      <c r="I7" s="85" t="s">
        <v>27</v>
      </c>
      <c r="J7" s="83" t="s">
        <v>28</v>
      </c>
      <c r="K7" s="83"/>
      <c r="L7" s="19"/>
    </row>
    <row r="8" spans="1:12" ht="75" customHeight="1" x14ac:dyDescent="0.15">
      <c r="B8" s="97" t="s">
        <v>29</v>
      </c>
      <c r="C8" s="98" t="s">
        <v>30</v>
      </c>
      <c r="D8" s="116" t="s">
        <v>31</v>
      </c>
      <c r="E8" s="84"/>
      <c r="F8" s="99" t="s">
        <v>238</v>
      </c>
      <c r="G8" s="83" t="s">
        <v>25</v>
      </c>
      <c r="H8" s="83" t="s">
        <v>26</v>
      </c>
      <c r="I8" s="85" t="s">
        <v>27</v>
      </c>
      <c r="J8" s="83" t="s">
        <v>28</v>
      </c>
      <c r="K8" s="83"/>
      <c r="L8" s="19"/>
    </row>
    <row r="9" spans="1:12" ht="75" customHeight="1" x14ac:dyDescent="0.15">
      <c r="B9" s="97" t="s">
        <v>32</v>
      </c>
      <c r="C9" s="98" t="s">
        <v>33</v>
      </c>
      <c r="D9" s="116" t="s">
        <v>228</v>
      </c>
      <c r="E9" s="84"/>
      <c r="F9" s="99" t="s">
        <v>34</v>
      </c>
      <c r="G9" s="83" t="s">
        <v>25</v>
      </c>
      <c r="H9" s="83" t="s">
        <v>26</v>
      </c>
      <c r="I9" s="85" t="s">
        <v>27</v>
      </c>
      <c r="J9" s="83" t="s">
        <v>28</v>
      </c>
      <c r="K9" s="83" t="s">
        <v>35</v>
      </c>
    </row>
    <row r="10" spans="1:12" ht="102" customHeight="1" x14ac:dyDescent="0.15">
      <c r="B10" s="97" t="s">
        <v>36</v>
      </c>
      <c r="C10" s="98" t="s">
        <v>37</v>
      </c>
      <c r="D10" s="116" t="s">
        <v>229</v>
      </c>
      <c r="E10" s="84"/>
      <c r="F10" s="99" t="s">
        <v>34</v>
      </c>
      <c r="G10" s="83" t="s">
        <v>25</v>
      </c>
      <c r="H10" s="83" t="s">
        <v>26</v>
      </c>
      <c r="I10" s="85" t="s">
        <v>27</v>
      </c>
      <c r="J10" s="83" t="s">
        <v>28</v>
      </c>
      <c r="K10" s="83" t="s">
        <v>35</v>
      </c>
    </row>
    <row r="11" spans="1:12" ht="75" customHeight="1" x14ac:dyDescent="0.15">
      <c r="B11" s="97" t="s">
        <v>38</v>
      </c>
      <c r="C11" s="98" t="s">
        <v>39</v>
      </c>
      <c r="D11" s="116" t="s">
        <v>230</v>
      </c>
      <c r="E11" s="84"/>
      <c r="F11" s="99" t="s">
        <v>34</v>
      </c>
      <c r="G11" s="83" t="s">
        <v>25</v>
      </c>
      <c r="H11" s="83" t="s">
        <v>26</v>
      </c>
      <c r="I11" s="85" t="s">
        <v>27</v>
      </c>
      <c r="J11" s="83" t="s">
        <v>28</v>
      </c>
      <c r="K11" s="83" t="s">
        <v>35</v>
      </c>
    </row>
    <row r="12" spans="1:12" ht="75" customHeight="1" x14ac:dyDescent="0.15">
      <c r="B12" s="97" t="s">
        <v>40</v>
      </c>
      <c r="C12" s="98" t="s">
        <v>41</v>
      </c>
      <c r="D12" s="116" t="s">
        <v>231</v>
      </c>
      <c r="E12" s="84"/>
      <c r="F12" s="99" t="s">
        <v>34</v>
      </c>
      <c r="G12" s="83" t="s">
        <v>25</v>
      </c>
      <c r="H12" s="83" t="s">
        <v>26</v>
      </c>
      <c r="I12" s="85" t="s">
        <v>27</v>
      </c>
      <c r="J12" s="83" t="s">
        <v>28</v>
      </c>
      <c r="K12" s="83" t="s">
        <v>35</v>
      </c>
    </row>
    <row r="13" spans="1:12" ht="75" customHeight="1" x14ac:dyDescent="0.15">
      <c r="B13" s="97" t="s">
        <v>42</v>
      </c>
      <c r="C13" s="98" t="s">
        <v>43</v>
      </c>
      <c r="D13" s="116" t="s">
        <v>232</v>
      </c>
      <c r="E13" s="84"/>
      <c r="F13" s="99" t="s">
        <v>44</v>
      </c>
      <c r="G13" s="83" t="s">
        <v>25</v>
      </c>
      <c r="H13" s="83" t="s">
        <v>26</v>
      </c>
      <c r="I13" s="85" t="s">
        <v>27</v>
      </c>
      <c r="J13" s="83" t="s">
        <v>28</v>
      </c>
      <c r="K13" s="83" t="s">
        <v>45</v>
      </c>
    </row>
    <row r="14" spans="1:12" ht="90.6" customHeight="1" x14ac:dyDescent="0.15">
      <c r="B14" s="97" t="s">
        <v>46</v>
      </c>
      <c r="C14" s="98" t="s">
        <v>47</v>
      </c>
      <c r="D14" s="116" t="s">
        <v>48</v>
      </c>
      <c r="E14" s="84"/>
      <c r="F14" s="99" t="s">
        <v>44</v>
      </c>
      <c r="G14" s="83" t="s">
        <v>25</v>
      </c>
      <c r="H14" s="83" t="s">
        <v>26</v>
      </c>
      <c r="I14" s="85" t="s">
        <v>27</v>
      </c>
      <c r="J14" s="83" t="s">
        <v>28</v>
      </c>
      <c r="K14" s="83" t="s">
        <v>45</v>
      </c>
    </row>
    <row r="15" spans="1:12" ht="75" customHeight="1" x14ac:dyDescent="0.15">
      <c r="B15" s="97" t="s">
        <v>49</v>
      </c>
      <c r="C15" s="98" t="s">
        <v>50</v>
      </c>
      <c r="D15" s="116" t="s">
        <v>51</v>
      </c>
      <c r="E15" s="84"/>
      <c r="F15" s="99" t="s">
        <v>44</v>
      </c>
      <c r="G15" s="83" t="s">
        <v>25</v>
      </c>
      <c r="H15" s="83" t="s">
        <v>26</v>
      </c>
      <c r="I15" s="85" t="s">
        <v>27</v>
      </c>
      <c r="J15" s="83" t="s">
        <v>28</v>
      </c>
      <c r="K15" s="83" t="s">
        <v>45</v>
      </c>
    </row>
    <row r="16" spans="1:12" ht="75" customHeight="1" x14ac:dyDescent="0.15">
      <c r="B16" s="97" t="s">
        <v>52</v>
      </c>
      <c r="C16" s="98" t="s">
        <v>53</v>
      </c>
      <c r="D16" s="116" t="s">
        <v>233</v>
      </c>
      <c r="E16" s="84"/>
      <c r="F16" s="99" t="s">
        <v>44</v>
      </c>
      <c r="G16" s="83" t="s">
        <v>25</v>
      </c>
      <c r="H16" s="83" t="s">
        <v>26</v>
      </c>
      <c r="I16" s="85" t="s">
        <v>27</v>
      </c>
      <c r="J16" s="83" t="s">
        <v>28</v>
      </c>
      <c r="K16" s="83" t="s">
        <v>45</v>
      </c>
    </row>
    <row r="17" spans="1:11" ht="75" customHeight="1" x14ac:dyDescent="0.15">
      <c r="B17" s="97" t="s">
        <v>54</v>
      </c>
      <c r="C17" s="98" t="s">
        <v>55</v>
      </c>
      <c r="D17" s="116" t="s">
        <v>234</v>
      </c>
      <c r="E17" s="84"/>
      <c r="F17" s="99" t="s">
        <v>44</v>
      </c>
      <c r="G17" s="83" t="s">
        <v>25</v>
      </c>
      <c r="H17" s="83" t="s">
        <v>26</v>
      </c>
      <c r="I17" s="85" t="s">
        <v>27</v>
      </c>
      <c r="J17" s="83" t="s">
        <v>28</v>
      </c>
      <c r="K17" s="83" t="s">
        <v>45</v>
      </c>
    </row>
    <row r="18" spans="1:11" ht="75" customHeight="1" x14ac:dyDescent="0.15">
      <c r="B18" s="97" t="s">
        <v>56</v>
      </c>
      <c r="C18" s="98" t="s">
        <v>57</v>
      </c>
      <c r="D18" s="116" t="s">
        <v>235</v>
      </c>
      <c r="E18" s="84"/>
      <c r="F18" s="99" t="s">
        <v>34</v>
      </c>
      <c r="G18" s="83" t="s">
        <v>25</v>
      </c>
      <c r="H18" s="83" t="s">
        <v>26</v>
      </c>
      <c r="I18" s="85" t="s">
        <v>27</v>
      </c>
      <c r="J18" s="83" t="s">
        <v>28</v>
      </c>
      <c r="K18" s="83"/>
    </row>
    <row r="19" spans="1:11" ht="75" customHeight="1" x14ac:dyDescent="0.15">
      <c r="B19" s="97" t="s">
        <v>58</v>
      </c>
      <c r="C19" s="98" t="s">
        <v>59</v>
      </c>
      <c r="D19" s="116" t="s">
        <v>236</v>
      </c>
      <c r="E19" s="84"/>
      <c r="F19" s="99" t="s">
        <v>60</v>
      </c>
      <c r="G19" s="83" t="s">
        <v>61</v>
      </c>
      <c r="H19" s="83" t="s">
        <v>62</v>
      </c>
      <c r="I19" s="85" t="s">
        <v>239</v>
      </c>
      <c r="J19" s="83" t="s">
        <v>63</v>
      </c>
      <c r="K19" s="83"/>
    </row>
    <row r="20" spans="1:11" ht="75" customHeight="1" x14ac:dyDescent="0.15">
      <c r="B20" s="97" t="s">
        <v>64</v>
      </c>
      <c r="C20" s="98" t="s">
        <v>65</v>
      </c>
      <c r="D20" s="116" t="s">
        <v>237</v>
      </c>
      <c r="E20" s="84"/>
      <c r="F20" s="99" t="s">
        <v>241</v>
      </c>
      <c r="G20" s="83" t="s">
        <v>61</v>
      </c>
      <c r="H20" s="83" t="s">
        <v>62</v>
      </c>
      <c r="I20" s="85" t="s">
        <v>240</v>
      </c>
      <c r="J20" s="83" t="s">
        <v>63</v>
      </c>
      <c r="K20" s="83"/>
    </row>
    <row r="21" spans="1:11" ht="8.25" customHeight="1" x14ac:dyDescent="0.15"/>
    <row r="22" spans="1:11" ht="20.100000000000001" customHeight="1" x14ac:dyDescent="0.15">
      <c r="A22" s="29" t="s">
        <v>66</v>
      </c>
    </row>
    <row r="23" spans="1:11" ht="20.100000000000001" customHeight="1" x14ac:dyDescent="0.15">
      <c r="B23" s="103" t="s">
        <v>3</v>
      </c>
      <c r="C23" s="126" t="s">
        <v>4</v>
      </c>
      <c r="D23" s="126"/>
      <c r="E23" s="104" t="s">
        <v>5</v>
      </c>
      <c r="F23" s="103" t="s">
        <v>6</v>
      </c>
      <c r="G23" s="126" t="s">
        <v>7</v>
      </c>
      <c r="H23" s="126"/>
      <c r="I23" s="126"/>
      <c r="J23" s="127" t="s">
        <v>8</v>
      </c>
      <c r="K23" s="128"/>
    </row>
    <row r="24" spans="1:11" ht="39" customHeight="1" x14ac:dyDescent="0.15">
      <c r="B24" s="103" t="s">
        <v>14</v>
      </c>
      <c r="C24" s="126" t="s">
        <v>15</v>
      </c>
      <c r="D24" s="126"/>
      <c r="E24" s="104" t="s">
        <v>16</v>
      </c>
      <c r="F24" s="103" t="s">
        <v>17</v>
      </c>
      <c r="G24" s="126" t="s">
        <v>19</v>
      </c>
      <c r="H24" s="126"/>
      <c r="I24" s="126"/>
      <c r="J24" s="127" t="s">
        <v>22</v>
      </c>
      <c r="K24" s="128"/>
    </row>
    <row r="25" spans="1:11" ht="75" customHeight="1" x14ac:dyDescent="0.15">
      <c r="B25" s="98" t="s">
        <v>248</v>
      </c>
      <c r="C25" s="124" t="s">
        <v>242</v>
      </c>
      <c r="D25" s="125"/>
      <c r="E25" s="115"/>
      <c r="F25" s="99" t="s">
        <v>238</v>
      </c>
      <c r="G25" s="121" t="s">
        <v>26</v>
      </c>
      <c r="H25" s="122"/>
      <c r="I25" s="123"/>
      <c r="J25" s="117"/>
      <c r="K25" s="118"/>
    </row>
    <row r="26" spans="1:11" ht="75" customHeight="1" x14ac:dyDescent="0.15">
      <c r="B26" s="98" t="s">
        <v>249</v>
      </c>
      <c r="C26" s="124" t="s">
        <v>250</v>
      </c>
      <c r="D26" s="125"/>
      <c r="E26" s="115"/>
      <c r="F26" s="99" t="s">
        <v>238</v>
      </c>
      <c r="G26" s="121" t="s">
        <v>26</v>
      </c>
      <c r="H26" s="122"/>
      <c r="I26" s="123"/>
      <c r="J26" s="117"/>
      <c r="K26" s="118"/>
    </row>
    <row r="27" spans="1:11" ht="75" customHeight="1" x14ac:dyDescent="0.15">
      <c r="B27" s="98" t="s">
        <v>67</v>
      </c>
      <c r="C27" s="140" t="s">
        <v>243</v>
      </c>
      <c r="D27" s="140"/>
      <c r="E27" s="115"/>
      <c r="F27" s="99" t="s">
        <v>34</v>
      </c>
      <c r="G27" s="121" t="s">
        <v>26</v>
      </c>
      <c r="H27" s="122"/>
      <c r="I27" s="123"/>
      <c r="J27" s="117"/>
      <c r="K27" s="118"/>
    </row>
    <row r="28" spans="1:11" ht="75" customHeight="1" x14ac:dyDescent="0.15">
      <c r="B28" s="98" t="s">
        <v>251</v>
      </c>
      <c r="C28" s="124" t="s">
        <v>244</v>
      </c>
      <c r="D28" s="125"/>
      <c r="E28" s="110">
        <v>0.55000000000000004</v>
      </c>
      <c r="F28" s="99" t="s">
        <v>68</v>
      </c>
      <c r="G28" s="121" t="s">
        <v>69</v>
      </c>
      <c r="H28" s="122"/>
      <c r="I28" s="123"/>
      <c r="J28" s="117"/>
      <c r="K28" s="118"/>
    </row>
    <row r="29" spans="1:11" ht="75" customHeight="1" x14ac:dyDescent="0.15">
      <c r="B29" s="98" t="s">
        <v>70</v>
      </c>
      <c r="C29" s="124" t="s">
        <v>71</v>
      </c>
      <c r="D29" s="125"/>
      <c r="E29" s="110">
        <v>6.8</v>
      </c>
      <c r="F29" s="99" t="s">
        <v>72</v>
      </c>
      <c r="G29" s="121" t="s">
        <v>73</v>
      </c>
      <c r="H29" s="122"/>
      <c r="I29" s="123"/>
      <c r="J29" s="117"/>
      <c r="K29" s="118"/>
    </row>
    <row r="30" spans="1:11" ht="75" customHeight="1" x14ac:dyDescent="0.15">
      <c r="B30" s="98" t="s">
        <v>70</v>
      </c>
      <c r="C30" s="124" t="s">
        <v>74</v>
      </c>
      <c r="D30" s="125"/>
      <c r="E30" s="110">
        <v>0.2</v>
      </c>
      <c r="F30" s="99" t="s">
        <v>72</v>
      </c>
      <c r="G30" s="121" t="s">
        <v>73</v>
      </c>
      <c r="H30" s="122"/>
      <c r="I30" s="123"/>
      <c r="J30" s="117"/>
      <c r="K30" s="118"/>
    </row>
    <row r="31" spans="1:11" ht="75" customHeight="1" x14ac:dyDescent="0.15">
      <c r="B31" s="98" t="s">
        <v>75</v>
      </c>
      <c r="C31" s="119" t="s">
        <v>226</v>
      </c>
      <c r="D31" s="120"/>
      <c r="E31" s="110">
        <v>25</v>
      </c>
      <c r="F31" s="99" t="s">
        <v>68</v>
      </c>
      <c r="G31" s="121" t="s">
        <v>76</v>
      </c>
      <c r="H31" s="122"/>
      <c r="I31" s="123"/>
      <c r="J31" s="117"/>
      <c r="K31" s="118"/>
    </row>
    <row r="32" spans="1:11" ht="75" customHeight="1" x14ac:dyDescent="0.15">
      <c r="B32" s="98" t="s">
        <v>75</v>
      </c>
      <c r="C32" s="119" t="s">
        <v>77</v>
      </c>
      <c r="D32" s="120"/>
      <c r="E32" s="110">
        <v>298</v>
      </c>
      <c r="F32" s="99" t="s">
        <v>68</v>
      </c>
      <c r="G32" s="121" t="s">
        <v>76</v>
      </c>
      <c r="H32" s="122"/>
      <c r="I32" s="123"/>
      <c r="J32" s="117"/>
      <c r="K32" s="118"/>
    </row>
    <row r="33" spans="1:11" ht="75" customHeight="1" x14ac:dyDescent="0.15">
      <c r="B33" s="98" t="s">
        <v>78</v>
      </c>
      <c r="C33" s="119" t="s">
        <v>79</v>
      </c>
      <c r="D33" s="120"/>
      <c r="E33" s="115"/>
      <c r="F33" s="99" t="s">
        <v>44</v>
      </c>
      <c r="G33" s="121" t="s">
        <v>26</v>
      </c>
      <c r="H33" s="122"/>
      <c r="I33" s="123"/>
      <c r="J33" s="117"/>
      <c r="K33" s="118"/>
    </row>
    <row r="34" spans="1:11" ht="75" customHeight="1" x14ac:dyDescent="0.15">
      <c r="B34" s="98" t="s">
        <v>252</v>
      </c>
      <c r="C34" s="119" t="s">
        <v>253</v>
      </c>
      <c r="D34" s="120"/>
      <c r="E34" s="110">
        <v>0.47</v>
      </c>
      <c r="F34" s="116" t="s">
        <v>68</v>
      </c>
      <c r="G34" s="137" t="s">
        <v>247</v>
      </c>
      <c r="H34" s="138"/>
      <c r="I34" s="139"/>
      <c r="J34" s="117"/>
      <c r="K34" s="118"/>
    </row>
    <row r="35" spans="1:11" ht="75" customHeight="1" x14ac:dyDescent="0.15">
      <c r="B35" s="98" t="s">
        <v>80</v>
      </c>
      <c r="C35" s="119" t="s">
        <v>245</v>
      </c>
      <c r="D35" s="120"/>
      <c r="E35" s="110">
        <v>0.2</v>
      </c>
      <c r="F35" s="99" t="s">
        <v>81</v>
      </c>
      <c r="G35" s="137" t="s">
        <v>254</v>
      </c>
      <c r="H35" s="138"/>
      <c r="I35" s="139"/>
      <c r="J35" s="117"/>
      <c r="K35" s="118"/>
    </row>
    <row r="36" spans="1:11" ht="75" customHeight="1" x14ac:dyDescent="0.15">
      <c r="B36" s="98" t="s">
        <v>80</v>
      </c>
      <c r="C36" s="119" t="s">
        <v>246</v>
      </c>
      <c r="D36" s="120"/>
      <c r="E36" s="110">
        <v>0.24</v>
      </c>
      <c r="F36" s="99" t="s">
        <v>81</v>
      </c>
      <c r="G36" s="137" t="s">
        <v>254</v>
      </c>
      <c r="H36" s="138"/>
      <c r="I36" s="139"/>
      <c r="J36" s="117"/>
      <c r="K36" s="118"/>
    </row>
    <row r="37" spans="1:11" ht="75" customHeight="1" x14ac:dyDescent="0.15">
      <c r="B37" s="98" t="s">
        <v>82</v>
      </c>
      <c r="C37" s="119" t="s">
        <v>83</v>
      </c>
      <c r="D37" s="120"/>
      <c r="E37" s="110">
        <v>1.3</v>
      </c>
      <c r="F37" s="99" t="s">
        <v>84</v>
      </c>
      <c r="G37" s="121" t="s">
        <v>85</v>
      </c>
      <c r="H37" s="122"/>
      <c r="I37" s="123"/>
      <c r="J37" s="117"/>
      <c r="K37" s="118"/>
    </row>
    <row r="38" spans="1:11" ht="75" customHeight="1" x14ac:dyDescent="0.15">
      <c r="B38" s="98" t="s">
        <v>86</v>
      </c>
      <c r="C38" s="119" t="s">
        <v>87</v>
      </c>
      <c r="D38" s="120"/>
      <c r="E38" s="110">
        <v>0.27</v>
      </c>
      <c r="F38" s="99" t="s">
        <v>88</v>
      </c>
      <c r="G38" s="121" t="s">
        <v>89</v>
      </c>
      <c r="H38" s="122"/>
      <c r="I38" s="123"/>
      <c r="J38" s="117"/>
      <c r="K38" s="118"/>
    </row>
    <row r="39" spans="1:11" ht="75" customHeight="1" x14ac:dyDescent="0.15">
      <c r="B39" s="98" t="s">
        <v>90</v>
      </c>
      <c r="C39" s="119" t="s">
        <v>91</v>
      </c>
      <c r="D39" s="120"/>
      <c r="E39" s="110">
        <v>1.22</v>
      </c>
      <c r="F39" s="99" t="s">
        <v>92</v>
      </c>
      <c r="G39" s="137" t="s">
        <v>93</v>
      </c>
      <c r="H39" s="138"/>
      <c r="I39" s="139"/>
      <c r="J39" s="117"/>
      <c r="K39" s="118"/>
    </row>
    <row r="40" spans="1:11" ht="75" customHeight="1" x14ac:dyDescent="0.15">
      <c r="B40" s="98" t="s">
        <v>94</v>
      </c>
      <c r="C40" s="119" t="s">
        <v>95</v>
      </c>
      <c r="D40" s="120"/>
      <c r="E40" s="110">
        <v>44.3</v>
      </c>
      <c r="F40" s="99" t="s">
        <v>96</v>
      </c>
      <c r="G40" s="137" t="s">
        <v>97</v>
      </c>
      <c r="H40" s="138"/>
      <c r="I40" s="139"/>
      <c r="J40" s="117"/>
      <c r="K40" s="118"/>
    </row>
    <row r="41" spans="1:11" ht="75" customHeight="1" x14ac:dyDescent="0.15">
      <c r="B41" s="98" t="s">
        <v>98</v>
      </c>
      <c r="C41" s="119" t="s">
        <v>99</v>
      </c>
      <c r="D41" s="120"/>
      <c r="E41" s="149">
        <v>6.93E-2</v>
      </c>
      <c r="F41" s="99" t="s">
        <v>100</v>
      </c>
      <c r="G41" s="137" t="s">
        <v>101</v>
      </c>
      <c r="H41" s="138"/>
      <c r="I41" s="139"/>
      <c r="J41" s="117"/>
      <c r="K41" s="118"/>
    </row>
    <row r="42" spans="1:11" ht="75" customHeight="1" x14ac:dyDescent="0.15">
      <c r="B42" s="98" t="s">
        <v>102</v>
      </c>
      <c r="C42" s="119" t="s">
        <v>103</v>
      </c>
      <c r="D42" s="120"/>
      <c r="E42" s="111">
        <v>30</v>
      </c>
      <c r="F42" s="99" t="s">
        <v>81</v>
      </c>
      <c r="G42" s="141" t="s">
        <v>104</v>
      </c>
      <c r="H42" s="142"/>
      <c r="I42" s="143"/>
      <c r="J42" s="117"/>
      <c r="K42" s="118"/>
    </row>
    <row r="43" spans="1:11" ht="6.6" customHeight="1" x14ac:dyDescent="0.15">
      <c r="E43" s="1"/>
      <c r="K43" s="1"/>
    </row>
    <row r="44" spans="1:11" ht="21" x14ac:dyDescent="0.15">
      <c r="A44" s="29" t="s">
        <v>105</v>
      </c>
      <c r="E44" s="1"/>
      <c r="K44" s="1"/>
    </row>
    <row r="45" spans="1:11" ht="21.75" customHeight="1" thickBot="1" x14ac:dyDescent="0.2">
      <c r="B45" s="132" t="s">
        <v>106</v>
      </c>
      <c r="C45" s="133"/>
      <c r="D45" s="134"/>
      <c r="E45" s="80" t="s">
        <v>17</v>
      </c>
    </row>
    <row r="46" spans="1:11" ht="21.75" customHeight="1" thickBot="1" x14ac:dyDescent="0.2">
      <c r="B46" s="135" t="s">
        <v>107</v>
      </c>
      <c r="C46" s="136"/>
      <c r="D46" s="72">
        <f>ROUNDDOWN(SUM(D47:D50),0)</f>
        <v>0</v>
      </c>
      <c r="E46" s="81" t="s">
        <v>108</v>
      </c>
    </row>
    <row r="47" spans="1:11" ht="21.75" customHeight="1" thickBot="1" x14ac:dyDescent="0.2">
      <c r="B47" s="73" t="s">
        <v>109</v>
      </c>
      <c r="C47" s="74" t="s">
        <v>110</v>
      </c>
      <c r="D47" s="72">
        <f>'PMS(calc_process)'!F8</f>
        <v>0</v>
      </c>
      <c r="E47" s="81" t="s">
        <v>111</v>
      </c>
    </row>
    <row r="48" spans="1:11" ht="21.75" customHeight="1" thickBot="1" x14ac:dyDescent="0.2">
      <c r="B48" s="73"/>
      <c r="C48" s="74" t="s">
        <v>112</v>
      </c>
      <c r="D48" s="72">
        <f>'PMS(calc_process)'!F9</f>
        <v>0</v>
      </c>
      <c r="E48" s="81" t="s">
        <v>111</v>
      </c>
    </row>
    <row r="49" spans="1:10" ht="21.75" customHeight="1" thickBot="1" x14ac:dyDescent="0.2">
      <c r="B49" s="73"/>
      <c r="C49" s="74" t="s">
        <v>113</v>
      </c>
      <c r="D49" s="72">
        <f>'PMS(calc_process)'!F10</f>
        <v>0</v>
      </c>
      <c r="E49" s="81" t="s">
        <v>111</v>
      </c>
    </row>
    <row r="50" spans="1:10" ht="21.75" customHeight="1" thickBot="1" x14ac:dyDescent="0.2">
      <c r="A50" s="29"/>
      <c r="B50" s="73"/>
      <c r="C50" s="74" t="s">
        <v>114</v>
      </c>
      <c r="D50" s="72">
        <f>'PMS(calc_process)'!F11</f>
        <v>0</v>
      </c>
      <c r="E50" s="81" t="s">
        <v>111</v>
      </c>
    </row>
    <row r="51" spans="1:10" ht="18" customHeight="1" x14ac:dyDescent="0.15">
      <c r="F51" s="20"/>
      <c r="G51" s="20"/>
    </row>
    <row r="53" spans="1:10" ht="15" x14ac:dyDescent="0.15">
      <c r="B53" s="30" t="s">
        <v>25</v>
      </c>
      <c r="C53" s="129" t="s">
        <v>115</v>
      </c>
      <c r="D53" s="130"/>
      <c r="E53" s="130"/>
      <c r="F53" s="130"/>
      <c r="G53" s="130"/>
      <c r="H53" s="130"/>
      <c r="I53" s="131"/>
      <c r="J53" s="21"/>
    </row>
    <row r="54" spans="1:10" ht="15" x14ac:dyDescent="0.15">
      <c r="B54" s="30" t="s">
        <v>116</v>
      </c>
      <c r="C54" s="129" t="s">
        <v>117</v>
      </c>
      <c r="D54" s="130"/>
      <c r="E54" s="130"/>
      <c r="F54" s="130"/>
      <c r="G54" s="130"/>
      <c r="H54" s="130"/>
      <c r="I54" s="131"/>
      <c r="J54" s="21"/>
    </row>
    <row r="55" spans="1:10" ht="15" x14ac:dyDescent="0.15">
      <c r="B55" s="30" t="s">
        <v>61</v>
      </c>
      <c r="C55" s="129" t="s">
        <v>118</v>
      </c>
      <c r="D55" s="130"/>
      <c r="E55" s="130"/>
      <c r="F55" s="130"/>
      <c r="G55" s="130"/>
      <c r="H55" s="130"/>
      <c r="I55" s="131"/>
      <c r="J55" s="21"/>
    </row>
  </sheetData>
  <mergeCells count="65">
    <mergeCell ref="C40:D40"/>
    <mergeCell ref="G40:I40"/>
    <mergeCell ref="C27:D27"/>
    <mergeCell ref="C42:D42"/>
    <mergeCell ref="G42:I42"/>
    <mergeCell ref="C29:D29"/>
    <mergeCell ref="G29:I29"/>
    <mergeCell ref="C30:D30"/>
    <mergeCell ref="G30:I30"/>
    <mergeCell ref="C28:D28"/>
    <mergeCell ref="C33:D33"/>
    <mergeCell ref="C35:D35"/>
    <mergeCell ref="C36:D36"/>
    <mergeCell ref="G35:I35"/>
    <mergeCell ref="G36:I36"/>
    <mergeCell ref="J42:K42"/>
    <mergeCell ref="G41:I41"/>
    <mergeCell ref="C31:D31"/>
    <mergeCell ref="G31:I31"/>
    <mergeCell ref="C39:D39"/>
    <mergeCell ref="G39:I39"/>
    <mergeCell ref="C34:D34"/>
    <mergeCell ref="G34:I34"/>
    <mergeCell ref="C32:D32"/>
    <mergeCell ref="G32:I32"/>
    <mergeCell ref="J33:K33"/>
    <mergeCell ref="G33:I33"/>
    <mergeCell ref="J39:K39"/>
    <mergeCell ref="J40:K40"/>
    <mergeCell ref="J41:K41"/>
    <mergeCell ref="C41:D41"/>
    <mergeCell ref="J29:K29"/>
    <mergeCell ref="J28:K28"/>
    <mergeCell ref="G27:I27"/>
    <mergeCell ref="G28:I28"/>
    <mergeCell ref="J27:K27"/>
    <mergeCell ref="C55:I55"/>
    <mergeCell ref="C54:I54"/>
    <mergeCell ref="C53:I53"/>
    <mergeCell ref="B45:D45"/>
    <mergeCell ref="B46:C46"/>
    <mergeCell ref="G24:I24"/>
    <mergeCell ref="J23:K23"/>
    <mergeCell ref="J24:K24"/>
    <mergeCell ref="G23:I23"/>
    <mergeCell ref="C23:D23"/>
    <mergeCell ref="C24:D24"/>
    <mergeCell ref="C25:D25"/>
    <mergeCell ref="G25:I25"/>
    <mergeCell ref="J25:K25"/>
    <mergeCell ref="C26:D26"/>
    <mergeCell ref="G26:I26"/>
    <mergeCell ref="J26:K26"/>
    <mergeCell ref="J30:K30"/>
    <mergeCell ref="C37:D37"/>
    <mergeCell ref="C38:D38"/>
    <mergeCell ref="G37:I37"/>
    <mergeCell ref="G38:I38"/>
    <mergeCell ref="J31:K31"/>
    <mergeCell ref="J37:K37"/>
    <mergeCell ref="J38:K38"/>
    <mergeCell ref="J34:K34"/>
    <mergeCell ref="J32:K32"/>
    <mergeCell ref="J35:K35"/>
    <mergeCell ref="J36:K36"/>
  </mergeCells>
  <phoneticPr fontId="2"/>
  <pageMargins left="0.70866141732283472" right="0.70866141732283472" top="0.74803149606299213" bottom="0.74803149606299213" header="0.31496062992125984" footer="0.31496062992125984"/>
  <pageSetup paperSize="8" scale="48" fitToHeight="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J51"/>
  <sheetViews>
    <sheetView view="pageBreakPreview" zoomScaleNormal="70" zoomScaleSheetLayoutView="100" zoomScalePageLayoutView="85" workbookViewId="0"/>
  </sheetViews>
  <sheetFormatPr defaultRowHeight="13.5" x14ac:dyDescent="0.15"/>
  <cols>
    <col min="1" max="3" width="5.625" customWidth="1"/>
    <col min="4" max="4" width="59.125" customWidth="1"/>
    <col min="5" max="5" width="22.25" customWidth="1"/>
    <col min="6" max="6" width="13.75" customWidth="1"/>
  </cols>
  <sheetData>
    <row r="1" spans="1:10" ht="14.25" x14ac:dyDescent="0.15">
      <c r="H1" s="23" t="s">
        <v>119</v>
      </c>
    </row>
    <row r="2" spans="1:10" s="1" customFormat="1" ht="27.75" customHeight="1" x14ac:dyDescent="0.15">
      <c r="A2" s="144" t="s">
        <v>120</v>
      </c>
      <c r="B2" s="144"/>
      <c r="C2" s="144"/>
      <c r="D2" s="144"/>
      <c r="E2" s="144"/>
      <c r="F2" s="144"/>
      <c r="G2" s="144"/>
      <c r="H2" s="144"/>
      <c r="I2" s="144"/>
      <c r="J2" s="144"/>
    </row>
    <row r="3" spans="1:10" s="1" customFormat="1" ht="18" customHeight="1" x14ac:dyDescent="0.15">
      <c r="A3" s="145" t="s">
        <v>121</v>
      </c>
      <c r="B3" s="145"/>
      <c r="C3" s="145"/>
      <c r="D3" s="145"/>
      <c r="E3" s="145"/>
      <c r="F3" s="145"/>
      <c r="G3" s="145"/>
      <c r="H3" s="145"/>
      <c r="I3" s="105"/>
      <c r="J3" s="105"/>
    </row>
    <row r="5" spans="1:10" ht="15.75" thickBot="1" x14ac:dyDescent="0.2">
      <c r="A5" s="39" t="s">
        <v>122</v>
      </c>
      <c r="B5" s="40"/>
      <c r="C5" s="40"/>
      <c r="D5" s="41"/>
      <c r="E5" s="36" t="s">
        <v>123</v>
      </c>
      <c r="F5" s="42" t="s">
        <v>124</v>
      </c>
      <c r="G5" s="36" t="s">
        <v>125</v>
      </c>
      <c r="H5" s="37" t="s">
        <v>126</v>
      </c>
    </row>
    <row r="6" spans="1:10" ht="19.5" thickBot="1" x14ac:dyDescent="0.2">
      <c r="A6" s="43"/>
      <c r="B6" s="44" t="s">
        <v>255</v>
      </c>
      <c r="C6" s="44"/>
      <c r="D6" s="44"/>
      <c r="E6" s="45"/>
      <c r="F6" s="86">
        <f>SUM(F8:F11)</f>
        <v>0</v>
      </c>
      <c r="G6" s="46" t="s">
        <v>127</v>
      </c>
      <c r="H6" s="47" t="s">
        <v>128</v>
      </c>
    </row>
    <row r="7" spans="1:10" ht="14.25" x14ac:dyDescent="0.15">
      <c r="A7" s="48"/>
      <c r="B7" s="49"/>
      <c r="C7" s="50" t="s">
        <v>129</v>
      </c>
      <c r="D7" s="51"/>
      <c r="E7" s="52"/>
      <c r="F7" s="87"/>
      <c r="G7" s="53"/>
      <c r="H7" s="54"/>
    </row>
    <row r="8" spans="1:10" ht="18.75" x14ac:dyDescent="0.15">
      <c r="A8" s="48"/>
      <c r="B8" s="55"/>
      <c r="C8" s="55"/>
      <c r="D8" s="56" t="s">
        <v>130</v>
      </c>
      <c r="E8" s="57"/>
      <c r="F8" s="88">
        <f>((F15+F20)-(F27+F32+F37+F42))*(1-(F$47/100))</f>
        <v>0</v>
      </c>
      <c r="G8" s="58" t="s">
        <v>127</v>
      </c>
      <c r="H8" s="47" t="s">
        <v>131</v>
      </c>
    </row>
    <row r="9" spans="1:10" ht="18.75" x14ac:dyDescent="0.15">
      <c r="A9" s="48"/>
      <c r="B9" s="55"/>
      <c r="C9" s="55"/>
      <c r="D9" s="56" t="s">
        <v>112</v>
      </c>
      <c r="E9" s="57"/>
      <c r="F9" s="88">
        <f>((F16+F21)-(F28+F33+F38+F43))*(1-(F$47/100))</f>
        <v>0</v>
      </c>
      <c r="G9" s="58" t="s">
        <v>127</v>
      </c>
      <c r="H9" s="47" t="s">
        <v>131</v>
      </c>
    </row>
    <row r="10" spans="1:10" ht="18.75" x14ac:dyDescent="0.15">
      <c r="A10" s="48"/>
      <c r="B10" s="55"/>
      <c r="C10" s="55"/>
      <c r="D10" s="56" t="s">
        <v>113</v>
      </c>
      <c r="E10" s="57"/>
      <c r="F10" s="88">
        <f>((F17+F22)-(F29+F34+F39+F44))*(1-(F$47/100))</f>
        <v>0</v>
      </c>
      <c r="G10" s="58" t="s">
        <v>127</v>
      </c>
      <c r="H10" s="47" t="s">
        <v>131</v>
      </c>
    </row>
    <row r="11" spans="1:10" ht="18.75" x14ac:dyDescent="0.15">
      <c r="A11" s="48"/>
      <c r="B11" s="55"/>
      <c r="C11" s="55"/>
      <c r="D11" s="56" t="s">
        <v>114</v>
      </c>
      <c r="E11" s="57"/>
      <c r="F11" s="88">
        <f>((F18+F23)-(F30+F35+F40+F45))*(1-(F$47/100))</f>
        <v>0</v>
      </c>
      <c r="G11" s="58" t="s">
        <v>127</v>
      </c>
      <c r="H11" s="47" t="s">
        <v>131</v>
      </c>
    </row>
    <row r="12" spans="1:10" ht="15.75" thickBot="1" x14ac:dyDescent="0.2">
      <c r="A12" s="39" t="s">
        <v>132</v>
      </c>
      <c r="B12" s="41"/>
      <c r="C12" s="40"/>
      <c r="D12" s="36"/>
      <c r="E12" s="36"/>
      <c r="F12" s="89"/>
      <c r="G12" s="41"/>
      <c r="H12" s="37"/>
    </row>
    <row r="13" spans="1:10" ht="19.5" thickBot="1" x14ac:dyDescent="0.2">
      <c r="A13" s="48"/>
      <c r="B13" s="59" t="s">
        <v>133</v>
      </c>
      <c r="C13" s="59"/>
      <c r="D13" s="59"/>
      <c r="E13" s="45"/>
      <c r="F13" s="86">
        <f>SUM(F15:F18)+SUM(F20:F23)</f>
        <v>0</v>
      </c>
      <c r="G13" s="46" t="s">
        <v>127</v>
      </c>
      <c r="H13" s="47" t="s">
        <v>134</v>
      </c>
    </row>
    <row r="14" spans="1:10" ht="18.75" customHeight="1" x14ac:dyDescent="0.15">
      <c r="A14" s="48"/>
      <c r="B14" s="49"/>
      <c r="C14" s="50" t="s">
        <v>135</v>
      </c>
      <c r="D14" s="51"/>
      <c r="E14" s="52"/>
      <c r="F14" s="87"/>
      <c r="G14" s="53"/>
      <c r="H14" s="54"/>
    </row>
    <row r="15" spans="1:10" ht="18.75" x14ac:dyDescent="0.15">
      <c r="A15" s="60"/>
      <c r="B15" s="61"/>
      <c r="C15" s="61"/>
      <c r="D15" s="62" t="str">
        <f>D8</f>
        <v>1st year</v>
      </c>
      <c r="E15" s="63" t="s">
        <v>136</v>
      </c>
      <c r="F15" s="90">
        <f>Reference_period!$G$15</f>
        <v>0</v>
      </c>
      <c r="G15" s="64" t="s">
        <v>137</v>
      </c>
      <c r="H15" s="65" t="s">
        <v>138</v>
      </c>
    </row>
    <row r="16" spans="1:10" ht="18.75" x14ac:dyDescent="0.15">
      <c r="A16" s="60"/>
      <c r="B16" s="61"/>
      <c r="C16" s="61"/>
      <c r="D16" s="62" t="str">
        <f>D9</f>
        <v>2nd year</v>
      </c>
      <c r="E16" s="63" t="s">
        <v>136</v>
      </c>
      <c r="F16" s="90">
        <f>Reference_period!$G$15</f>
        <v>0</v>
      </c>
      <c r="G16" s="64" t="s">
        <v>137</v>
      </c>
      <c r="H16" s="65" t="s">
        <v>138</v>
      </c>
    </row>
    <row r="17" spans="1:8" ht="18.75" x14ac:dyDescent="0.15">
      <c r="A17" s="60"/>
      <c r="B17" s="61"/>
      <c r="C17" s="61"/>
      <c r="D17" s="62" t="str">
        <f>D10</f>
        <v>3rd year</v>
      </c>
      <c r="E17" s="63" t="s">
        <v>136</v>
      </c>
      <c r="F17" s="90">
        <f>Reference_period!$G$15</f>
        <v>0</v>
      </c>
      <c r="G17" s="64" t="s">
        <v>137</v>
      </c>
      <c r="H17" s="65" t="s">
        <v>138</v>
      </c>
    </row>
    <row r="18" spans="1:8" ht="18.75" x14ac:dyDescent="0.15">
      <c r="A18" s="60"/>
      <c r="B18" s="61"/>
      <c r="C18" s="61"/>
      <c r="D18" s="62" t="str">
        <f>D11</f>
        <v>4th year</v>
      </c>
      <c r="E18" s="63" t="s">
        <v>136</v>
      </c>
      <c r="F18" s="90">
        <f>Reference_period!$G$15</f>
        <v>0</v>
      </c>
      <c r="G18" s="64" t="s">
        <v>137</v>
      </c>
      <c r="H18" s="65" t="s">
        <v>138</v>
      </c>
    </row>
    <row r="19" spans="1:8" ht="18.75" customHeight="1" x14ac:dyDescent="0.15">
      <c r="A19" s="48"/>
      <c r="B19" s="49"/>
      <c r="C19" s="50" t="s">
        <v>139</v>
      </c>
      <c r="D19" s="51"/>
      <c r="E19" s="52"/>
      <c r="F19" s="87"/>
      <c r="G19" s="53"/>
      <c r="H19" s="54"/>
    </row>
    <row r="20" spans="1:8" ht="18.75" x14ac:dyDescent="0.15">
      <c r="A20" s="60"/>
      <c r="B20" s="61"/>
      <c r="C20" s="61"/>
      <c r="D20" s="62" t="str">
        <f>D8</f>
        <v>1st year</v>
      </c>
      <c r="E20" s="63" t="s">
        <v>140</v>
      </c>
      <c r="F20" s="90">
        <f>Reference_period!$G$19</f>
        <v>0</v>
      </c>
      <c r="G20" s="64" t="s">
        <v>137</v>
      </c>
      <c r="H20" s="65" t="s">
        <v>141</v>
      </c>
    </row>
    <row r="21" spans="1:8" ht="18.75" x14ac:dyDescent="0.15">
      <c r="A21" s="60"/>
      <c r="B21" s="61"/>
      <c r="C21" s="61"/>
      <c r="D21" s="62" t="str">
        <f>D9</f>
        <v>2nd year</v>
      </c>
      <c r="E21" s="63" t="s">
        <v>140</v>
      </c>
      <c r="F21" s="90">
        <f>Reference_period!$G$19</f>
        <v>0</v>
      </c>
      <c r="G21" s="64" t="s">
        <v>137</v>
      </c>
      <c r="H21" s="65" t="s">
        <v>141</v>
      </c>
    </row>
    <row r="22" spans="1:8" ht="18.75" x14ac:dyDescent="0.15">
      <c r="A22" s="60"/>
      <c r="B22" s="61"/>
      <c r="C22" s="61"/>
      <c r="D22" s="62" t="str">
        <f>D10</f>
        <v>3rd year</v>
      </c>
      <c r="E22" s="63" t="s">
        <v>140</v>
      </c>
      <c r="F22" s="90">
        <f>Reference_period!$G$19</f>
        <v>0</v>
      </c>
      <c r="G22" s="64" t="s">
        <v>137</v>
      </c>
      <c r="H22" s="65" t="s">
        <v>141</v>
      </c>
    </row>
    <row r="23" spans="1:8" ht="18.75" x14ac:dyDescent="0.15">
      <c r="A23" s="60"/>
      <c r="B23" s="61"/>
      <c r="C23" s="61"/>
      <c r="D23" s="62" t="str">
        <f>D11</f>
        <v>4th year</v>
      </c>
      <c r="E23" s="63" t="s">
        <v>140</v>
      </c>
      <c r="F23" s="90">
        <f>Reference_period!$G$19</f>
        <v>0</v>
      </c>
      <c r="G23" s="64" t="s">
        <v>137</v>
      </c>
      <c r="H23" s="65" t="s">
        <v>141</v>
      </c>
    </row>
    <row r="24" spans="1:8" ht="15.75" thickBot="1" x14ac:dyDescent="0.2">
      <c r="A24" s="39" t="s">
        <v>142</v>
      </c>
      <c r="B24" s="40"/>
      <c r="C24" s="40"/>
      <c r="D24" s="41"/>
      <c r="E24" s="36"/>
      <c r="F24" s="89"/>
      <c r="G24" s="41"/>
      <c r="H24" s="37"/>
    </row>
    <row r="25" spans="1:8" ht="19.5" thickBot="1" x14ac:dyDescent="0.2">
      <c r="A25" s="60"/>
      <c r="B25" s="59" t="s">
        <v>143</v>
      </c>
      <c r="C25" s="59"/>
      <c r="D25" s="59"/>
      <c r="E25" s="45"/>
      <c r="F25" s="86">
        <f>SUM(F27:F30)+SUM(F32:F35)+SUM(F37:F40)+SUM(F42:F45)</f>
        <v>0</v>
      </c>
      <c r="G25" s="46" t="s">
        <v>127</v>
      </c>
      <c r="H25" s="47" t="s">
        <v>144</v>
      </c>
    </row>
    <row r="26" spans="1:8" ht="18.75" customHeight="1" x14ac:dyDescent="0.15">
      <c r="A26" s="60"/>
      <c r="B26" s="49"/>
      <c r="C26" s="50" t="s">
        <v>145</v>
      </c>
      <c r="D26" s="51"/>
      <c r="E26" s="52"/>
      <c r="F26" s="87"/>
      <c r="G26" s="53"/>
      <c r="H26" s="54"/>
    </row>
    <row r="27" spans="1:8" ht="18.75" x14ac:dyDescent="0.15">
      <c r="A27" s="60"/>
      <c r="B27" s="55"/>
      <c r="C27" s="55"/>
      <c r="D27" s="56" t="str">
        <f>D8</f>
        <v>1st year</v>
      </c>
      <c r="E27" s="57" t="s">
        <v>136</v>
      </c>
      <c r="F27" s="88">
        <f>Project!$G$26</f>
        <v>0</v>
      </c>
      <c r="G27" s="46" t="s">
        <v>127</v>
      </c>
      <c r="H27" s="65" t="s">
        <v>146</v>
      </c>
    </row>
    <row r="28" spans="1:8" ht="18.75" x14ac:dyDescent="0.15">
      <c r="A28" s="60"/>
      <c r="B28" s="55"/>
      <c r="C28" s="55"/>
      <c r="D28" s="56" t="str">
        <f>D9</f>
        <v>2nd year</v>
      </c>
      <c r="E28" s="57" t="s">
        <v>136</v>
      </c>
      <c r="F28" s="88">
        <f>Project!$G$26</f>
        <v>0</v>
      </c>
      <c r="G28" s="46" t="s">
        <v>127</v>
      </c>
      <c r="H28" s="65" t="s">
        <v>146</v>
      </c>
    </row>
    <row r="29" spans="1:8" ht="18.75" x14ac:dyDescent="0.15">
      <c r="A29" s="60"/>
      <c r="B29" s="55"/>
      <c r="C29" s="55"/>
      <c r="D29" s="56" t="str">
        <f>D10</f>
        <v>3rd year</v>
      </c>
      <c r="E29" s="57" t="s">
        <v>136</v>
      </c>
      <c r="F29" s="88">
        <f>Project!$G$26</f>
        <v>0</v>
      </c>
      <c r="G29" s="46" t="s">
        <v>127</v>
      </c>
      <c r="H29" s="65" t="s">
        <v>146</v>
      </c>
    </row>
    <row r="30" spans="1:8" ht="18.75" x14ac:dyDescent="0.15">
      <c r="A30" s="60"/>
      <c r="B30" s="55"/>
      <c r="C30" s="55"/>
      <c r="D30" s="56" t="str">
        <f>D11</f>
        <v>4th year</v>
      </c>
      <c r="E30" s="57" t="s">
        <v>136</v>
      </c>
      <c r="F30" s="88">
        <f>Project!$G$26</f>
        <v>0</v>
      </c>
      <c r="G30" s="46" t="s">
        <v>127</v>
      </c>
      <c r="H30" s="65" t="s">
        <v>146</v>
      </c>
    </row>
    <row r="31" spans="1:8" ht="18.75" x14ac:dyDescent="0.15">
      <c r="A31" s="60"/>
      <c r="B31" s="49"/>
      <c r="C31" s="50" t="s">
        <v>139</v>
      </c>
      <c r="D31" s="51"/>
      <c r="E31" s="52"/>
      <c r="F31" s="87"/>
      <c r="G31" s="53"/>
      <c r="H31" s="54"/>
    </row>
    <row r="32" spans="1:8" ht="18.75" x14ac:dyDescent="0.15">
      <c r="A32" s="60"/>
      <c r="B32" s="55"/>
      <c r="C32" s="55"/>
      <c r="D32" s="56" t="str">
        <f>D8</f>
        <v>1st year</v>
      </c>
      <c r="E32" s="63" t="s">
        <v>140</v>
      </c>
      <c r="F32" s="88">
        <f>Project!$G$32</f>
        <v>0</v>
      </c>
      <c r="G32" s="46" t="s">
        <v>127</v>
      </c>
      <c r="H32" s="65" t="s">
        <v>147</v>
      </c>
    </row>
    <row r="33" spans="1:8" ht="18.75" x14ac:dyDescent="0.15">
      <c r="A33" s="60"/>
      <c r="B33" s="55"/>
      <c r="C33" s="55"/>
      <c r="D33" s="56" t="str">
        <f>D9</f>
        <v>2nd year</v>
      </c>
      <c r="E33" s="63" t="s">
        <v>140</v>
      </c>
      <c r="F33" s="88">
        <f>Project!$G$32</f>
        <v>0</v>
      </c>
      <c r="G33" s="46" t="s">
        <v>127</v>
      </c>
      <c r="H33" s="65" t="s">
        <v>147</v>
      </c>
    </row>
    <row r="34" spans="1:8" ht="18.75" x14ac:dyDescent="0.15">
      <c r="A34" s="60"/>
      <c r="B34" s="55"/>
      <c r="C34" s="55"/>
      <c r="D34" s="56" t="str">
        <f>D10</f>
        <v>3rd year</v>
      </c>
      <c r="E34" s="63" t="s">
        <v>140</v>
      </c>
      <c r="F34" s="88">
        <f>Project!$G$32</f>
        <v>0</v>
      </c>
      <c r="G34" s="46" t="s">
        <v>127</v>
      </c>
      <c r="H34" s="65" t="s">
        <v>147</v>
      </c>
    </row>
    <row r="35" spans="1:8" ht="18.75" x14ac:dyDescent="0.15">
      <c r="A35" s="60"/>
      <c r="B35" s="55"/>
      <c r="C35" s="55"/>
      <c r="D35" s="56" t="str">
        <f>D11</f>
        <v>4th year</v>
      </c>
      <c r="E35" s="63" t="s">
        <v>140</v>
      </c>
      <c r="F35" s="88">
        <f>Project!$G$32</f>
        <v>0</v>
      </c>
      <c r="G35" s="46" t="s">
        <v>127</v>
      </c>
      <c r="H35" s="65" t="s">
        <v>147</v>
      </c>
    </row>
    <row r="36" spans="1:8" ht="14.25" x14ac:dyDescent="0.15">
      <c r="A36" s="60"/>
      <c r="B36" s="49"/>
      <c r="C36" s="50" t="s">
        <v>148</v>
      </c>
      <c r="D36" s="51"/>
      <c r="E36" s="52"/>
      <c r="F36" s="87"/>
      <c r="G36" s="53"/>
      <c r="H36" s="54"/>
    </row>
    <row r="37" spans="1:8" ht="18.75" x14ac:dyDescent="0.15">
      <c r="A37" s="60"/>
      <c r="B37" s="55"/>
      <c r="C37" s="55"/>
      <c r="D37" s="56" t="str">
        <f>D8</f>
        <v>1st year</v>
      </c>
      <c r="E37" s="57" t="s">
        <v>149</v>
      </c>
      <c r="F37" s="91">
        <f>Project!$G$45</f>
        <v>0</v>
      </c>
      <c r="G37" s="46" t="s">
        <v>127</v>
      </c>
      <c r="H37" s="65" t="s">
        <v>150</v>
      </c>
    </row>
    <row r="38" spans="1:8" ht="18.75" x14ac:dyDescent="0.15">
      <c r="A38" s="60"/>
      <c r="B38" s="55"/>
      <c r="C38" s="55"/>
      <c r="D38" s="56" t="str">
        <f>D9</f>
        <v>2nd year</v>
      </c>
      <c r="E38" s="57" t="s">
        <v>149</v>
      </c>
      <c r="F38" s="91">
        <f>Project!$G$45</f>
        <v>0</v>
      </c>
      <c r="G38" s="46" t="s">
        <v>127</v>
      </c>
      <c r="H38" s="65" t="s">
        <v>150</v>
      </c>
    </row>
    <row r="39" spans="1:8" ht="18.75" x14ac:dyDescent="0.15">
      <c r="A39" s="60"/>
      <c r="B39" s="55"/>
      <c r="C39" s="55"/>
      <c r="D39" s="56" t="str">
        <f>D10</f>
        <v>3rd year</v>
      </c>
      <c r="E39" s="57" t="s">
        <v>149</v>
      </c>
      <c r="F39" s="91">
        <f>Project!$G$45</f>
        <v>0</v>
      </c>
      <c r="G39" s="46" t="s">
        <v>127</v>
      </c>
      <c r="H39" s="65" t="s">
        <v>150</v>
      </c>
    </row>
    <row r="40" spans="1:8" ht="18.75" x14ac:dyDescent="0.15">
      <c r="A40" s="60"/>
      <c r="B40" s="55"/>
      <c r="C40" s="55"/>
      <c r="D40" s="56" t="str">
        <f>D11</f>
        <v>4th year</v>
      </c>
      <c r="E40" s="57" t="s">
        <v>149</v>
      </c>
      <c r="F40" s="91">
        <f>Project!$G$45</f>
        <v>0</v>
      </c>
      <c r="G40" s="46" t="s">
        <v>127</v>
      </c>
      <c r="H40" s="65" t="s">
        <v>150</v>
      </c>
    </row>
    <row r="41" spans="1:8" ht="18.75" x14ac:dyDescent="0.15">
      <c r="A41" s="60"/>
      <c r="B41" s="49"/>
      <c r="C41" s="50" t="s">
        <v>151</v>
      </c>
      <c r="D41" s="51"/>
      <c r="E41" s="52"/>
      <c r="F41" s="87"/>
      <c r="G41" s="53"/>
      <c r="H41" s="54"/>
    </row>
    <row r="42" spans="1:8" ht="18.75" x14ac:dyDescent="0.15">
      <c r="A42" s="60"/>
      <c r="B42" s="55"/>
      <c r="C42" s="55"/>
      <c r="D42" s="56" t="str">
        <f>D8</f>
        <v>1st year</v>
      </c>
      <c r="E42" s="57" t="s">
        <v>152</v>
      </c>
      <c r="F42" s="91">
        <f>Project!$G$48</f>
        <v>0</v>
      </c>
      <c r="G42" s="46" t="s">
        <v>127</v>
      </c>
      <c r="H42" s="65" t="s">
        <v>153</v>
      </c>
    </row>
    <row r="43" spans="1:8" ht="18.75" x14ac:dyDescent="0.15">
      <c r="A43" s="60"/>
      <c r="B43" s="55"/>
      <c r="C43" s="55"/>
      <c r="D43" s="56" t="str">
        <f>D9</f>
        <v>2nd year</v>
      </c>
      <c r="E43" s="57" t="s">
        <v>152</v>
      </c>
      <c r="F43" s="91">
        <f>Project!$G$48</f>
        <v>0</v>
      </c>
      <c r="G43" s="46" t="s">
        <v>127</v>
      </c>
      <c r="H43" s="65" t="s">
        <v>153</v>
      </c>
    </row>
    <row r="44" spans="1:8" ht="18.75" x14ac:dyDescent="0.15">
      <c r="A44" s="60"/>
      <c r="B44" s="55"/>
      <c r="C44" s="55"/>
      <c r="D44" s="56" t="str">
        <f>D10</f>
        <v>3rd year</v>
      </c>
      <c r="E44" s="57" t="s">
        <v>152</v>
      </c>
      <c r="F44" s="91">
        <f>Project!$G$48</f>
        <v>0</v>
      </c>
      <c r="G44" s="46" t="s">
        <v>127</v>
      </c>
      <c r="H44" s="65" t="s">
        <v>153</v>
      </c>
    </row>
    <row r="45" spans="1:8" ht="18.75" x14ac:dyDescent="0.15">
      <c r="A45" s="60"/>
      <c r="B45" s="55"/>
      <c r="C45" s="55"/>
      <c r="D45" s="56" t="str">
        <f>D11</f>
        <v>4th year</v>
      </c>
      <c r="E45" s="57" t="s">
        <v>152</v>
      </c>
      <c r="F45" s="91">
        <f>Project!$G$48</f>
        <v>0</v>
      </c>
      <c r="G45" s="46" t="s">
        <v>127</v>
      </c>
      <c r="H45" s="65" t="s">
        <v>153</v>
      </c>
    </row>
    <row r="46" spans="1:8" ht="15.75" thickBot="1" x14ac:dyDescent="0.2">
      <c r="A46" s="39" t="s">
        <v>154</v>
      </c>
      <c r="B46" s="40"/>
      <c r="C46" s="40"/>
      <c r="D46" s="39"/>
      <c r="E46" s="36"/>
      <c r="F46" s="39"/>
      <c r="G46" s="41"/>
      <c r="H46" s="37"/>
    </row>
    <row r="47" spans="1:8" ht="15" thickBot="1" x14ac:dyDescent="0.2">
      <c r="A47" s="66"/>
      <c r="B47" s="67" t="s">
        <v>155</v>
      </c>
      <c r="C47" s="67"/>
      <c r="D47" s="68"/>
      <c r="E47" s="113"/>
      <c r="F47" s="112">
        <f>'PMS(input)'!E42</f>
        <v>30</v>
      </c>
      <c r="G47" s="114" t="s">
        <v>156</v>
      </c>
      <c r="H47" s="65" t="s">
        <v>157</v>
      </c>
    </row>
    <row r="48" spans="1:8" ht="14.25" x14ac:dyDescent="0.15">
      <c r="D48" s="69"/>
      <c r="E48" s="70"/>
      <c r="F48" s="71"/>
      <c r="G48" s="71"/>
    </row>
    <row r="49" spans="3:7" ht="14.25" x14ac:dyDescent="0.15">
      <c r="E49" s="70"/>
      <c r="F49" s="71"/>
      <c r="G49" s="71"/>
    </row>
    <row r="50" spans="3:7" ht="14.25" x14ac:dyDescent="0.15">
      <c r="C50" s="1" t="s">
        <v>158</v>
      </c>
    </row>
    <row r="51" spans="3:7" ht="14.25" x14ac:dyDescent="0.15">
      <c r="C51" s="1" t="s">
        <v>159</v>
      </c>
      <c r="D51" s="77"/>
      <c r="E51" s="77"/>
    </row>
  </sheetData>
  <mergeCells count="2">
    <mergeCell ref="A2:J2"/>
    <mergeCell ref="A3:H3"/>
  </mergeCells>
  <phoneticPr fontId="19"/>
  <pageMargins left="0.7" right="0.7" top="0.75" bottom="0.75" header="0.3" footer="0.3"/>
  <pageSetup paperSize="8" orientation="portrait"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sheetPr>
  <dimension ref="A1:M50"/>
  <sheetViews>
    <sheetView showGridLines="0" view="pageBreakPreview" zoomScaleNormal="85" zoomScaleSheetLayoutView="100" zoomScalePageLayoutView="70" workbookViewId="0"/>
  </sheetViews>
  <sheetFormatPr defaultColWidth="9" defaultRowHeight="14.25" x14ac:dyDescent="0.15"/>
  <cols>
    <col min="1" max="4" width="3.625" style="1" customWidth="1"/>
    <col min="5" max="5" width="84.125" style="1" customWidth="1"/>
    <col min="6" max="6" width="22.375" style="1" bestFit="1" customWidth="1"/>
    <col min="7" max="7" width="12.625" style="1" customWidth="1"/>
    <col min="8" max="8" width="14.625" style="1" customWidth="1"/>
    <col min="9" max="9" width="15.625" style="4" customWidth="1"/>
    <col min="10" max="16384" width="9" style="1"/>
  </cols>
  <sheetData>
    <row r="1" spans="1:13" ht="18" customHeight="1" x14ac:dyDescent="0.15">
      <c r="I1" s="23" t="str">
        <f>'PMS(input)'!K1</f>
        <v>JCM_LA_F_PMS_ver01.0</v>
      </c>
    </row>
    <row r="2" spans="1:13" ht="27.75" customHeight="1" x14ac:dyDescent="0.15">
      <c r="A2" s="146" t="s">
        <v>160</v>
      </c>
      <c r="B2" s="146"/>
      <c r="C2" s="146"/>
      <c r="D2" s="146"/>
      <c r="E2" s="146"/>
      <c r="F2" s="146"/>
      <c r="G2" s="146"/>
      <c r="H2" s="146"/>
      <c r="I2" s="146"/>
    </row>
    <row r="3" spans="1:13" ht="18" customHeight="1" x14ac:dyDescent="0.15">
      <c r="A3" s="147" t="s">
        <v>121</v>
      </c>
      <c r="B3" s="148"/>
      <c r="C3" s="148"/>
      <c r="D3" s="148"/>
      <c r="E3" s="148"/>
      <c r="F3" s="148"/>
      <c r="G3" s="148"/>
      <c r="H3" s="148"/>
      <c r="I3" s="148"/>
    </row>
    <row r="4" spans="1:13" ht="11.25" customHeight="1" x14ac:dyDescent="0.15"/>
    <row r="5" spans="1:13" ht="18.75" customHeight="1" x14ac:dyDescent="0.15">
      <c r="A5" s="13" t="s">
        <v>161</v>
      </c>
      <c r="B5" s="7"/>
      <c r="C5" s="7"/>
      <c r="D5" s="8"/>
      <c r="E5" s="9"/>
      <c r="F5" s="36" t="s">
        <v>162</v>
      </c>
      <c r="G5" s="36" t="s">
        <v>163</v>
      </c>
      <c r="H5" s="36" t="s">
        <v>17</v>
      </c>
      <c r="I5" s="37" t="s">
        <v>126</v>
      </c>
      <c r="J5" s="22"/>
      <c r="K5" s="22"/>
    </row>
    <row r="6" spans="1:13" ht="18.75" customHeight="1" x14ac:dyDescent="0.15">
      <c r="A6" s="15"/>
      <c r="B6" s="160" t="s">
        <v>164</v>
      </c>
      <c r="C6" s="161"/>
      <c r="D6" s="161"/>
      <c r="E6" s="162"/>
      <c r="F6" s="17" t="s">
        <v>165</v>
      </c>
      <c r="G6" s="93">
        <f>'PMS(input)'!E13</f>
        <v>0</v>
      </c>
      <c r="H6" s="73" t="s">
        <v>276</v>
      </c>
      <c r="I6" s="108" t="s">
        <v>277</v>
      </c>
      <c r="J6" s="75"/>
      <c r="M6" s="76"/>
    </row>
    <row r="7" spans="1:13" ht="18.75" customHeight="1" x14ac:dyDescent="0.15">
      <c r="A7" s="14"/>
      <c r="B7" s="160" t="s">
        <v>166</v>
      </c>
      <c r="C7" s="163"/>
      <c r="D7" s="163"/>
      <c r="E7" s="162"/>
      <c r="F7" s="17" t="s">
        <v>165</v>
      </c>
      <c r="G7" s="93">
        <f>'PMS(input)'!E14</f>
        <v>0</v>
      </c>
      <c r="H7" s="73" t="s">
        <v>276</v>
      </c>
      <c r="I7" s="108" t="s">
        <v>278</v>
      </c>
      <c r="J7" s="75"/>
    </row>
    <row r="8" spans="1:13" ht="18.75" customHeight="1" x14ac:dyDescent="0.15">
      <c r="A8" s="14"/>
      <c r="B8" s="160" t="s">
        <v>167</v>
      </c>
      <c r="C8" s="163"/>
      <c r="D8" s="163"/>
      <c r="E8" s="162"/>
      <c r="F8" s="17" t="s">
        <v>165</v>
      </c>
      <c r="G8" s="93">
        <f>'PMS(input)'!E15</f>
        <v>0</v>
      </c>
      <c r="H8" s="73" t="s">
        <v>276</v>
      </c>
      <c r="I8" s="108" t="s">
        <v>279</v>
      </c>
      <c r="J8" s="75"/>
    </row>
    <row r="9" spans="1:13" ht="18.75" customHeight="1" x14ac:dyDescent="0.15">
      <c r="A9" s="14"/>
      <c r="B9" s="160" t="s">
        <v>168</v>
      </c>
      <c r="C9" s="163"/>
      <c r="D9" s="163"/>
      <c r="E9" s="162"/>
      <c r="F9" s="17" t="s">
        <v>165</v>
      </c>
      <c r="G9" s="93">
        <f>'PMS(input)'!E16</f>
        <v>0</v>
      </c>
      <c r="H9" s="73" t="s">
        <v>276</v>
      </c>
      <c r="I9" s="108" t="s">
        <v>280</v>
      </c>
      <c r="J9" s="75"/>
    </row>
    <row r="10" spans="1:13" ht="18.75" customHeight="1" x14ac:dyDescent="0.15">
      <c r="A10" s="14"/>
      <c r="B10" s="160" t="s">
        <v>281</v>
      </c>
      <c r="C10" s="163"/>
      <c r="D10" s="163"/>
      <c r="E10" s="162"/>
      <c r="F10" s="17" t="s">
        <v>165</v>
      </c>
      <c r="G10" s="93">
        <f>44/12</f>
        <v>3.6666666666666665</v>
      </c>
      <c r="H10" s="73" t="s">
        <v>68</v>
      </c>
      <c r="I10" s="164" t="s">
        <v>170</v>
      </c>
      <c r="J10" s="82"/>
    </row>
    <row r="11" spans="1:13" ht="18.75" customHeight="1" x14ac:dyDescent="0.15">
      <c r="A11" s="14"/>
      <c r="B11" s="160" t="s">
        <v>171</v>
      </c>
      <c r="C11" s="163"/>
      <c r="D11" s="163"/>
      <c r="E11" s="162"/>
      <c r="F11" s="17" t="s">
        <v>165</v>
      </c>
      <c r="G11" s="93">
        <f>'PMS(input)'!E34</f>
        <v>0.47</v>
      </c>
      <c r="H11" s="73" t="s">
        <v>68</v>
      </c>
      <c r="I11" s="108" t="s">
        <v>282</v>
      </c>
      <c r="J11" s="75"/>
    </row>
    <row r="12" spans="1:13" ht="18.75" customHeight="1" x14ac:dyDescent="0.15">
      <c r="A12" s="14"/>
      <c r="B12" s="160" t="s">
        <v>172</v>
      </c>
      <c r="C12" s="163"/>
      <c r="D12" s="163"/>
      <c r="E12" s="162"/>
      <c r="F12" s="17" t="s">
        <v>165</v>
      </c>
      <c r="G12" s="93">
        <f>'PMS(input)'!E35</f>
        <v>0.2</v>
      </c>
      <c r="H12" s="73" t="s">
        <v>173</v>
      </c>
      <c r="I12" s="108" t="s">
        <v>283</v>
      </c>
      <c r="J12" s="75"/>
    </row>
    <row r="13" spans="1:13" ht="18.75" customHeight="1" x14ac:dyDescent="0.15">
      <c r="A13" s="14"/>
      <c r="B13" s="160" t="s">
        <v>174</v>
      </c>
      <c r="C13" s="163"/>
      <c r="D13" s="163"/>
      <c r="E13" s="162"/>
      <c r="F13" s="17" t="s">
        <v>165</v>
      </c>
      <c r="G13" s="93">
        <f>'PMS(input)'!E36</f>
        <v>0.24</v>
      </c>
      <c r="H13" s="73" t="s">
        <v>175</v>
      </c>
      <c r="I13" s="108" t="s">
        <v>283</v>
      </c>
      <c r="J13" s="75"/>
    </row>
    <row r="14" spans="1:13" ht="18.75" customHeight="1" x14ac:dyDescent="0.15">
      <c r="A14" s="14"/>
      <c r="B14" s="160" t="s">
        <v>176</v>
      </c>
      <c r="C14" s="163"/>
      <c r="D14" s="163"/>
      <c r="E14" s="162"/>
      <c r="F14" s="17" t="s">
        <v>177</v>
      </c>
      <c r="G14" s="93">
        <f>'PMS(input)'!E28</f>
        <v>0.55000000000000004</v>
      </c>
      <c r="H14" s="165" t="s">
        <v>68</v>
      </c>
      <c r="I14" s="108" t="s">
        <v>284</v>
      </c>
      <c r="J14" s="75"/>
    </row>
    <row r="15" spans="1:13" ht="18.75" customHeight="1" x14ac:dyDescent="0.15">
      <c r="A15" s="14"/>
      <c r="B15" s="160" t="s">
        <v>285</v>
      </c>
      <c r="C15" s="163"/>
      <c r="D15" s="163"/>
      <c r="E15" s="162"/>
      <c r="F15" s="17" t="s">
        <v>177</v>
      </c>
      <c r="G15" s="93">
        <f>'PMS(input)'!E29</f>
        <v>6.8</v>
      </c>
      <c r="H15" s="165" t="s">
        <v>179</v>
      </c>
      <c r="I15" s="108" t="s">
        <v>286</v>
      </c>
      <c r="J15" s="75"/>
    </row>
    <row r="16" spans="1:13" ht="18.75" customHeight="1" x14ac:dyDescent="0.15">
      <c r="A16" s="14"/>
      <c r="B16" s="160" t="s">
        <v>287</v>
      </c>
      <c r="C16" s="163"/>
      <c r="D16" s="163"/>
      <c r="E16" s="162"/>
      <c r="F16" s="17" t="s">
        <v>177</v>
      </c>
      <c r="G16" s="93">
        <f>'PMS(input)'!E30</f>
        <v>0.2</v>
      </c>
      <c r="H16" s="165" t="s">
        <v>179</v>
      </c>
      <c r="I16" s="108" t="s">
        <v>286</v>
      </c>
      <c r="J16" s="75"/>
    </row>
    <row r="17" spans="1:10" ht="18.75" customHeight="1" x14ac:dyDescent="0.15">
      <c r="A17" s="14"/>
      <c r="B17" s="160" t="s">
        <v>288</v>
      </c>
      <c r="C17" s="163"/>
      <c r="D17" s="163"/>
      <c r="E17" s="162"/>
      <c r="F17" s="17" t="s">
        <v>182</v>
      </c>
      <c r="G17" s="93">
        <f>'PMS(input)'!E31</f>
        <v>25</v>
      </c>
      <c r="H17" s="73" t="s">
        <v>68</v>
      </c>
      <c r="I17" s="108" t="s">
        <v>289</v>
      </c>
    </row>
    <row r="18" spans="1:10" ht="18.75" customHeight="1" x14ac:dyDescent="0.15">
      <c r="A18" s="14"/>
      <c r="B18" s="160" t="s">
        <v>290</v>
      </c>
      <c r="C18" s="163"/>
      <c r="D18" s="163"/>
      <c r="E18" s="162"/>
      <c r="F18" s="17" t="s">
        <v>182</v>
      </c>
      <c r="G18" s="93">
        <f>'PMS(input)'!E32</f>
        <v>298</v>
      </c>
      <c r="H18" s="73" t="s">
        <v>68</v>
      </c>
      <c r="I18" s="108" t="s">
        <v>289</v>
      </c>
    </row>
    <row r="19" spans="1:10" ht="18.75" customHeight="1" x14ac:dyDescent="0.15">
      <c r="A19" s="14"/>
      <c r="B19" s="160" t="s">
        <v>185</v>
      </c>
      <c r="C19" s="163"/>
      <c r="D19" s="163"/>
      <c r="E19" s="162"/>
      <c r="F19" s="17" t="s">
        <v>186</v>
      </c>
      <c r="G19" s="93">
        <f>G20*G21*G22</f>
        <v>0.42822000000000005</v>
      </c>
      <c r="H19" s="165" t="s">
        <v>291</v>
      </c>
      <c r="I19" s="108" t="s">
        <v>292</v>
      </c>
      <c r="J19" s="82"/>
    </row>
    <row r="20" spans="1:10" ht="18.75" customHeight="1" x14ac:dyDescent="0.15">
      <c r="A20" s="14"/>
      <c r="B20" s="160" t="s">
        <v>187</v>
      </c>
      <c r="C20" s="163"/>
      <c r="D20" s="163"/>
      <c r="E20" s="162"/>
      <c r="F20" s="17" t="s">
        <v>186</v>
      </c>
      <c r="G20" s="93">
        <f>'PMS(input)'!E37</f>
        <v>1.3</v>
      </c>
      <c r="H20" s="73" t="s">
        <v>68</v>
      </c>
      <c r="I20" s="108" t="s">
        <v>293</v>
      </c>
      <c r="J20" s="75"/>
    </row>
    <row r="21" spans="1:10" ht="18.75" customHeight="1" x14ac:dyDescent="0.15">
      <c r="A21" s="14"/>
      <c r="B21" s="160" t="s">
        <v>188</v>
      </c>
      <c r="C21" s="163"/>
      <c r="D21" s="163"/>
      <c r="E21" s="162"/>
      <c r="F21" s="17" t="s">
        <v>186</v>
      </c>
      <c r="G21" s="93">
        <f>'PMS(input)'!E38</f>
        <v>0.27</v>
      </c>
      <c r="H21" s="73" t="s">
        <v>68</v>
      </c>
      <c r="I21" s="108" t="s">
        <v>294</v>
      </c>
      <c r="J21" s="75"/>
    </row>
    <row r="22" spans="1:10" ht="18.75" customHeight="1" x14ac:dyDescent="0.15">
      <c r="A22" s="14"/>
      <c r="B22" s="160" t="s">
        <v>189</v>
      </c>
      <c r="C22" s="163"/>
      <c r="D22" s="163"/>
      <c r="E22" s="162"/>
      <c r="F22" s="17" t="s">
        <v>186</v>
      </c>
      <c r="G22" s="93">
        <f>'PMS(input)'!E39</f>
        <v>1.22</v>
      </c>
      <c r="H22" s="73" t="s">
        <v>68</v>
      </c>
      <c r="I22" s="108" t="s">
        <v>295</v>
      </c>
      <c r="J22" s="75"/>
    </row>
    <row r="23" spans="1:10" ht="18.75" customHeight="1" x14ac:dyDescent="0.15">
      <c r="A23" s="14"/>
      <c r="B23" s="160" t="s">
        <v>190</v>
      </c>
      <c r="C23" s="163"/>
      <c r="D23" s="163"/>
      <c r="E23" s="162"/>
      <c r="F23" s="17" t="s">
        <v>191</v>
      </c>
      <c r="G23" s="93">
        <f>'PMS(input)'!E40</f>
        <v>44.3</v>
      </c>
      <c r="H23" s="165" t="s">
        <v>192</v>
      </c>
      <c r="I23" s="108" t="s">
        <v>296</v>
      </c>
      <c r="J23" s="75"/>
    </row>
    <row r="24" spans="1:10" ht="18.75" customHeight="1" x14ac:dyDescent="0.15">
      <c r="A24" s="14"/>
      <c r="B24" s="160" t="s">
        <v>297</v>
      </c>
      <c r="C24" s="163"/>
      <c r="D24" s="163"/>
      <c r="E24" s="162"/>
      <c r="F24" s="17" t="s">
        <v>193</v>
      </c>
      <c r="G24" s="93">
        <f>'PMS(input)'!E41</f>
        <v>6.93E-2</v>
      </c>
      <c r="H24" s="165" t="s">
        <v>298</v>
      </c>
      <c r="I24" s="108" t="s">
        <v>299</v>
      </c>
      <c r="J24" s="75"/>
    </row>
    <row r="25" spans="1:10" ht="18.75" customHeight="1" x14ac:dyDescent="0.15">
      <c r="A25" s="13" t="s">
        <v>194</v>
      </c>
      <c r="B25" s="25"/>
      <c r="C25" s="26"/>
      <c r="D25" s="2"/>
      <c r="E25" s="2"/>
      <c r="F25" s="2"/>
      <c r="G25" s="94"/>
      <c r="H25" s="27"/>
      <c r="I25" s="28"/>
    </row>
    <row r="26" spans="1:10" ht="18.75" customHeight="1" x14ac:dyDescent="0.15">
      <c r="A26" s="15"/>
      <c r="B26" s="18" t="s">
        <v>195</v>
      </c>
      <c r="C26" s="24"/>
      <c r="D26" s="10"/>
      <c r="E26" s="10"/>
      <c r="F26" s="38"/>
      <c r="G26" s="95">
        <f>G27</f>
        <v>0</v>
      </c>
      <c r="H26" s="152" t="s">
        <v>256</v>
      </c>
      <c r="I26" s="107" t="s">
        <v>196</v>
      </c>
    </row>
    <row r="27" spans="1:10" ht="18.75" customHeight="1" x14ac:dyDescent="0.15">
      <c r="A27" s="14"/>
      <c r="B27" s="11"/>
      <c r="C27" s="157" t="s">
        <v>273</v>
      </c>
      <c r="D27" s="158"/>
      <c r="E27" s="150"/>
      <c r="F27" s="151" t="s">
        <v>197</v>
      </c>
      <c r="G27" s="96">
        <f>SUM(G28:G29)</f>
        <v>0</v>
      </c>
      <c r="H27" s="152" t="s">
        <v>256</v>
      </c>
      <c r="I27" s="108" t="s">
        <v>198</v>
      </c>
    </row>
    <row r="28" spans="1:10" ht="18.75" customHeight="1" x14ac:dyDescent="0.15">
      <c r="A28" s="14"/>
      <c r="B28" s="11"/>
      <c r="C28" s="159"/>
      <c r="D28" s="156" t="s">
        <v>274</v>
      </c>
      <c r="E28" s="150"/>
      <c r="F28" s="151" t="s">
        <v>197</v>
      </c>
      <c r="G28" s="96">
        <f>'PMS(input)'!E7</f>
        <v>0</v>
      </c>
      <c r="H28" s="152" t="s">
        <v>256</v>
      </c>
      <c r="I28" s="108" t="s">
        <v>199</v>
      </c>
      <c r="J28" s="75"/>
    </row>
    <row r="29" spans="1:10" ht="18.75" customHeight="1" x14ac:dyDescent="0.15">
      <c r="A29" s="14"/>
      <c r="B29" s="11"/>
      <c r="C29" s="159"/>
      <c r="D29" s="156" t="s">
        <v>275</v>
      </c>
      <c r="E29" s="153"/>
      <c r="F29" s="151" t="s">
        <v>197</v>
      </c>
      <c r="G29" s="96">
        <f>'PMS(input)'!E8</f>
        <v>0</v>
      </c>
      <c r="H29" s="152" t="s">
        <v>256</v>
      </c>
      <c r="I29" s="108" t="s">
        <v>200</v>
      </c>
      <c r="J29" s="75"/>
    </row>
    <row r="30" spans="1:10" ht="18.75" customHeight="1" x14ac:dyDescent="0.15">
      <c r="A30" s="14"/>
      <c r="B30" s="18" t="s">
        <v>201</v>
      </c>
      <c r="C30" s="24"/>
      <c r="D30" s="10"/>
      <c r="E30" s="154"/>
      <c r="F30" s="155"/>
      <c r="G30" s="96">
        <f>G31</f>
        <v>0</v>
      </c>
      <c r="H30" s="152" t="s">
        <v>256</v>
      </c>
      <c r="I30" s="109" t="s">
        <v>202</v>
      </c>
    </row>
    <row r="31" spans="1:10" ht="18.75" customHeight="1" x14ac:dyDescent="0.15">
      <c r="A31" s="14"/>
      <c r="B31" s="11"/>
      <c r="C31" s="31" t="s">
        <v>203</v>
      </c>
      <c r="D31" s="32"/>
      <c r="E31" s="150"/>
      <c r="F31" s="151"/>
      <c r="G31" s="96">
        <f>G32+G45+G48</f>
        <v>0</v>
      </c>
      <c r="H31" s="152" t="s">
        <v>256</v>
      </c>
      <c r="I31" s="109" t="s">
        <v>202</v>
      </c>
    </row>
    <row r="32" spans="1:10" ht="18.75" customHeight="1" x14ac:dyDescent="0.15">
      <c r="A32" s="14"/>
      <c r="B32" s="11"/>
      <c r="C32" s="34"/>
      <c r="D32" s="31" t="s">
        <v>204</v>
      </c>
      <c r="E32" s="150"/>
      <c r="F32" s="151" t="s">
        <v>177</v>
      </c>
      <c r="G32" s="96">
        <f>G33+G36+G39+G42</f>
        <v>0</v>
      </c>
      <c r="H32" s="152" t="s">
        <v>256</v>
      </c>
      <c r="I32" s="108" t="s">
        <v>257</v>
      </c>
    </row>
    <row r="33" spans="1:10" ht="18.75" customHeight="1" x14ac:dyDescent="0.15">
      <c r="A33" s="14"/>
      <c r="B33" s="11"/>
      <c r="C33" s="12"/>
      <c r="D33" s="35"/>
      <c r="E33" s="156" t="s">
        <v>258</v>
      </c>
      <c r="F33" s="151" t="s">
        <v>177</v>
      </c>
      <c r="G33" s="96">
        <f>(G34*G35*$G$14*$G$15*10^-3*$G$17)+(G34*G35*$G$14*$G$16*10^-3*$G$18)</f>
        <v>0</v>
      </c>
      <c r="H33" s="152" t="s">
        <v>256</v>
      </c>
      <c r="I33" s="109" t="s">
        <v>202</v>
      </c>
    </row>
    <row r="34" spans="1:10" ht="18.75" customHeight="1" x14ac:dyDescent="0.15">
      <c r="A34" s="14"/>
      <c r="B34" s="11"/>
      <c r="C34" s="12"/>
      <c r="D34" s="35"/>
      <c r="E34" s="156" t="s">
        <v>259</v>
      </c>
      <c r="F34" s="151" t="s">
        <v>177</v>
      </c>
      <c r="G34" s="96">
        <f>'PMS(input)'!E9</f>
        <v>0</v>
      </c>
      <c r="H34" s="152" t="s">
        <v>205</v>
      </c>
      <c r="I34" s="108" t="s">
        <v>260</v>
      </c>
      <c r="J34" s="75"/>
    </row>
    <row r="35" spans="1:10" ht="18.75" customHeight="1" x14ac:dyDescent="0.15">
      <c r="A35" s="14"/>
      <c r="B35" s="11"/>
      <c r="C35" s="12"/>
      <c r="D35" s="35"/>
      <c r="E35" s="156" t="s">
        <v>261</v>
      </c>
      <c r="F35" s="151" t="s">
        <v>177</v>
      </c>
      <c r="G35" s="96">
        <f>(G6/(G10*G11))-(G6/(G10*G11)*G13)</f>
        <v>0</v>
      </c>
      <c r="H35" s="152" t="s">
        <v>262</v>
      </c>
      <c r="I35" s="108" t="s">
        <v>263</v>
      </c>
    </row>
    <row r="36" spans="1:10" ht="18.75" customHeight="1" x14ac:dyDescent="0.15">
      <c r="A36" s="14"/>
      <c r="B36" s="11"/>
      <c r="C36" s="12"/>
      <c r="D36" s="35"/>
      <c r="E36" s="156" t="s">
        <v>206</v>
      </c>
      <c r="F36" s="151" t="s">
        <v>177</v>
      </c>
      <c r="G36" s="96">
        <f>(G37*G38*$G$14*$G$15*10^-3*$G$17)+(G37*G38*$G$14*$G$16*10^-3*$G$18)</f>
        <v>0</v>
      </c>
      <c r="H36" s="152" t="s">
        <v>256</v>
      </c>
      <c r="I36" s="109" t="s">
        <v>202</v>
      </c>
    </row>
    <row r="37" spans="1:10" ht="18.75" customHeight="1" x14ac:dyDescent="0.15">
      <c r="A37" s="14"/>
      <c r="B37" s="11"/>
      <c r="C37" s="12"/>
      <c r="D37" s="35"/>
      <c r="E37" s="156" t="s">
        <v>207</v>
      </c>
      <c r="F37" s="151" t="s">
        <v>177</v>
      </c>
      <c r="G37" s="96">
        <f>'PMS(input)'!E10</f>
        <v>0</v>
      </c>
      <c r="H37" s="152" t="s">
        <v>205</v>
      </c>
      <c r="I37" s="108" t="s">
        <v>264</v>
      </c>
      <c r="J37" s="75"/>
    </row>
    <row r="38" spans="1:10" ht="18.75" customHeight="1" x14ac:dyDescent="0.15">
      <c r="A38" s="14"/>
      <c r="B38" s="11"/>
      <c r="C38" s="12"/>
      <c r="D38" s="35"/>
      <c r="E38" s="156" t="s">
        <v>208</v>
      </c>
      <c r="F38" s="151" t="s">
        <v>177</v>
      </c>
      <c r="G38" s="96">
        <f>(G7/(G10*G11))-(G7/(G10*G11)*G12)</f>
        <v>0</v>
      </c>
      <c r="H38" s="152" t="s">
        <v>262</v>
      </c>
      <c r="I38" s="108" t="s">
        <v>202</v>
      </c>
    </row>
    <row r="39" spans="1:10" ht="18.75" customHeight="1" x14ac:dyDescent="0.15">
      <c r="A39" s="14"/>
      <c r="B39" s="11"/>
      <c r="C39" s="12"/>
      <c r="D39" s="35"/>
      <c r="E39" s="156" t="s">
        <v>209</v>
      </c>
      <c r="F39" s="151" t="s">
        <v>177</v>
      </c>
      <c r="G39" s="96">
        <f>(G40*G41*$G$14*$G$15*10^-3*$G$17)+(G40*G41*$G$14*$G$16*10^-3*$G$18)</f>
        <v>0</v>
      </c>
      <c r="H39" s="152" t="s">
        <v>256</v>
      </c>
      <c r="I39" s="109" t="s">
        <v>202</v>
      </c>
    </row>
    <row r="40" spans="1:10" ht="18.75" customHeight="1" x14ac:dyDescent="0.15">
      <c r="A40" s="14"/>
      <c r="B40" s="11"/>
      <c r="C40" s="12"/>
      <c r="D40" s="35"/>
      <c r="E40" s="156" t="s">
        <v>210</v>
      </c>
      <c r="F40" s="151" t="s">
        <v>177</v>
      </c>
      <c r="G40" s="96">
        <f>'PMS(input)'!E11</f>
        <v>0</v>
      </c>
      <c r="H40" s="152" t="s">
        <v>205</v>
      </c>
      <c r="I40" s="108" t="s">
        <v>265</v>
      </c>
      <c r="J40" s="75"/>
    </row>
    <row r="41" spans="1:10" ht="18.75" customHeight="1" x14ac:dyDescent="0.15">
      <c r="A41" s="14"/>
      <c r="B41" s="11"/>
      <c r="C41" s="12"/>
      <c r="D41" s="35"/>
      <c r="E41" s="156" t="s">
        <v>211</v>
      </c>
      <c r="F41" s="151" t="s">
        <v>177</v>
      </c>
      <c r="G41" s="96">
        <f>(G8/(G10*G11))-(G8/(G10*G11)*G12)</f>
        <v>0</v>
      </c>
      <c r="H41" s="152" t="s">
        <v>262</v>
      </c>
      <c r="I41" s="108" t="s">
        <v>202</v>
      </c>
    </row>
    <row r="42" spans="1:10" ht="18.75" customHeight="1" x14ac:dyDescent="0.15">
      <c r="A42" s="14"/>
      <c r="B42" s="11"/>
      <c r="C42" s="12"/>
      <c r="D42" s="35"/>
      <c r="E42" s="156" t="s">
        <v>212</v>
      </c>
      <c r="F42" s="151" t="s">
        <v>177</v>
      </c>
      <c r="G42" s="96">
        <f>(G43*G44*$G$14*$G$15*10^-3*$G$17)+(G43*G44*$G$14*$G$16*10^-3*$G$18)</f>
        <v>0</v>
      </c>
      <c r="H42" s="152" t="s">
        <v>256</v>
      </c>
      <c r="I42" s="109" t="s">
        <v>202</v>
      </c>
    </row>
    <row r="43" spans="1:10" ht="18.75" customHeight="1" x14ac:dyDescent="0.15">
      <c r="A43" s="14"/>
      <c r="B43" s="11"/>
      <c r="C43" s="12"/>
      <c r="D43" s="35"/>
      <c r="E43" s="156" t="s">
        <v>213</v>
      </c>
      <c r="F43" s="151" t="s">
        <v>177</v>
      </c>
      <c r="G43" s="96">
        <f>'PMS(input)'!E12</f>
        <v>0</v>
      </c>
      <c r="H43" s="152" t="s">
        <v>205</v>
      </c>
      <c r="I43" s="108" t="s">
        <v>266</v>
      </c>
      <c r="J43" s="75"/>
    </row>
    <row r="44" spans="1:10" ht="18.75" customHeight="1" x14ac:dyDescent="0.15">
      <c r="A44" s="14"/>
      <c r="B44" s="11"/>
      <c r="C44" s="12"/>
      <c r="D44" s="35"/>
      <c r="E44" s="156" t="s">
        <v>214</v>
      </c>
      <c r="F44" s="151" t="s">
        <v>177</v>
      </c>
      <c r="G44" s="96">
        <f>(G9/(G10*G11))-(G9/(G10*G11)*G12)</f>
        <v>0</v>
      </c>
      <c r="H44" s="152" t="s">
        <v>262</v>
      </c>
      <c r="I44" s="108" t="s">
        <v>202</v>
      </c>
    </row>
    <row r="45" spans="1:10" ht="18.75" customHeight="1" x14ac:dyDescent="0.15">
      <c r="A45" s="14"/>
      <c r="B45" s="11"/>
      <c r="C45" s="34"/>
      <c r="D45" s="31" t="s">
        <v>215</v>
      </c>
      <c r="E45" s="150"/>
      <c r="F45" s="151" t="s">
        <v>186</v>
      </c>
      <c r="G45" s="96">
        <f>G46*G19*G47*10^-3*G17</f>
        <v>0</v>
      </c>
      <c r="H45" s="152" t="s">
        <v>256</v>
      </c>
      <c r="I45" s="108" t="s">
        <v>267</v>
      </c>
    </row>
    <row r="46" spans="1:10" ht="18.75" customHeight="1" x14ac:dyDescent="0.15">
      <c r="A46" s="14"/>
      <c r="B46" s="11"/>
      <c r="C46" s="12"/>
      <c r="D46" s="35"/>
      <c r="E46" s="156" t="s">
        <v>216</v>
      </c>
      <c r="F46" s="151" t="s">
        <v>186</v>
      </c>
      <c r="G46" s="96">
        <f>'PMS(input)'!E18</f>
        <v>0</v>
      </c>
      <c r="H46" s="152" t="s">
        <v>205</v>
      </c>
      <c r="I46" s="108" t="s">
        <v>268</v>
      </c>
      <c r="J46" s="75"/>
    </row>
    <row r="47" spans="1:10" ht="18.75" customHeight="1" x14ac:dyDescent="0.15">
      <c r="A47" s="14"/>
      <c r="B47" s="11"/>
      <c r="C47" s="12"/>
      <c r="D47" s="35"/>
      <c r="E47" s="156" t="s">
        <v>217</v>
      </c>
      <c r="F47" s="151" t="s">
        <v>186</v>
      </c>
      <c r="G47" s="96">
        <f>'PMS(input)'!E19</f>
        <v>0</v>
      </c>
      <c r="H47" s="152" t="s">
        <v>218</v>
      </c>
      <c r="I47" s="108" t="s">
        <v>269</v>
      </c>
    </row>
    <row r="48" spans="1:10" ht="18.75" customHeight="1" x14ac:dyDescent="0.15">
      <c r="A48" s="14"/>
      <c r="B48" s="11"/>
      <c r="C48" s="34"/>
      <c r="D48" s="31" t="s">
        <v>219</v>
      </c>
      <c r="E48" s="150"/>
      <c r="F48" s="151" t="s">
        <v>191</v>
      </c>
      <c r="G48" s="96">
        <f>G49*G23*G24</f>
        <v>0</v>
      </c>
      <c r="H48" s="152" t="s">
        <v>256</v>
      </c>
      <c r="I48" s="108" t="s">
        <v>270</v>
      </c>
    </row>
    <row r="49" spans="1:9" ht="18.75" customHeight="1" x14ac:dyDescent="0.15">
      <c r="A49" s="14"/>
      <c r="B49" s="11"/>
      <c r="C49" s="12"/>
      <c r="D49" s="35"/>
      <c r="E49" s="156" t="s">
        <v>271</v>
      </c>
      <c r="F49" s="151" t="s">
        <v>191</v>
      </c>
      <c r="G49" s="96">
        <f>'PMS(input)'!E20</f>
        <v>0</v>
      </c>
      <c r="H49" s="152" t="s">
        <v>241</v>
      </c>
      <c r="I49" s="108" t="s">
        <v>272</v>
      </c>
    </row>
    <row r="50" spans="1:9" s="4" customFormat="1" x14ac:dyDescent="0.15">
      <c r="E50" s="1"/>
      <c r="F50" s="1"/>
      <c r="G50" s="1"/>
      <c r="H50" s="1"/>
    </row>
  </sheetData>
  <mergeCells count="2">
    <mergeCell ref="A2:I2"/>
    <mergeCell ref="A3:I3"/>
  </mergeCells>
  <phoneticPr fontId="19"/>
  <pageMargins left="0.70866141732283472" right="0.70866141732283472" top="0.74803149606299213" bottom="0.74803149606299213" header="0.31496062992125984" footer="0.31496062992125984"/>
  <pageSetup paperSize="8" fitToHeight="2" orientation="portrait" r:id="rId1"/>
  <rowBreaks count="1" manualBreakCount="1">
    <brk id="49"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sheetPr>
  <dimension ref="A1:K26"/>
  <sheetViews>
    <sheetView showGridLines="0" view="pageBreakPreview" zoomScaleNormal="85" zoomScaleSheetLayoutView="100" zoomScalePageLayoutView="85" workbookViewId="0"/>
  </sheetViews>
  <sheetFormatPr defaultColWidth="9" defaultRowHeight="14.25" x14ac:dyDescent="0.15"/>
  <cols>
    <col min="1" max="4" width="3.625" style="1" customWidth="1"/>
    <col min="5" max="5" width="83.75" style="1" customWidth="1"/>
    <col min="6" max="6" width="26.75" style="1" customWidth="1"/>
    <col min="7" max="7" width="12.625" style="78" customWidth="1"/>
    <col min="8" max="8" width="14.625" style="1" customWidth="1"/>
    <col min="9" max="9" width="15.625" style="4" customWidth="1"/>
    <col min="10" max="16384" width="9" style="1"/>
  </cols>
  <sheetData>
    <row r="1" spans="1:11" ht="18" customHeight="1" x14ac:dyDescent="0.15">
      <c r="I1" s="23" t="str">
        <f>'PMS(input)'!K1</f>
        <v>JCM_LA_F_PMS_ver01.0</v>
      </c>
    </row>
    <row r="2" spans="1:11" ht="27.75" customHeight="1" x14ac:dyDescent="0.15">
      <c r="A2" s="146" t="s">
        <v>160</v>
      </c>
      <c r="B2" s="146"/>
      <c r="C2" s="146"/>
      <c r="D2" s="146"/>
      <c r="E2" s="146"/>
      <c r="F2" s="146"/>
      <c r="G2" s="146"/>
      <c r="H2" s="146"/>
      <c r="I2" s="146"/>
    </row>
    <row r="3" spans="1:11" ht="18" customHeight="1" x14ac:dyDescent="0.15">
      <c r="A3" s="147" t="s">
        <v>121</v>
      </c>
      <c r="B3" s="148"/>
      <c r="C3" s="148"/>
      <c r="D3" s="148"/>
      <c r="E3" s="148"/>
      <c r="F3" s="148"/>
      <c r="G3" s="148"/>
      <c r="H3" s="148"/>
      <c r="I3" s="148"/>
    </row>
    <row r="4" spans="1:11" ht="11.25" customHeight="1" x14ac:dyDescent="0.15"/>
    <row r="5" spans="1:11" ht="18.75" customHeight="1" x14ac:dyDescent="0.15">
      <c r="A5" s="13" t="s">
        <v>161</v>
      </c>
      <c r="B5" s="7"/>
      <c r="C5" s="7"/>
      <c r="D5" s="8"/>
      <c r="E5" s="9"/>
      <c r="F5" s="36" t="s">
        <v>162</v>
      </c>
      <c r="G5" s="79" t="s">
        <v>163</v>
      </c>
      <c r="H5" s="36" t="s">
        <v>17</v>
      </c>
      <c r="I5" s="37" t="s">
        <v>126</v>
      </c>
      <c r="J5" s="22"/>
      <c r="K5" s="22"/>
    </row>
    <row r="6" spans="1:11" ht="18.75" customHeight="1" x14ac:dyDescent="0.15">
      <c r="A6" s="14"/>
      <c r="B6" s="5" t="s">
        <v>168</v>
      </c>
      <c r="C6" s="33"/>
      <c r="D6" s="33"/>
      <c r="E6" s="6"/>
      <c r="F6" s="16" t="s">
        <v>165</v>
      </c>
      <c r="G6" s="92">
        <f>'PMS(input)'!E33</f>
        <v>0</v>
      </c>
      <c r="H6" s="73" t="s">
        <v>276</v>
      </c>
      <c r="I6" s="108" t="s">
        <v>306</v>
      </c>
      <c r="J6" s="75"/>
    </row>
    <row r="7" spans="1:11" ht="18.75" customHeight="1" x14ac:dyDescent="0.15">
      <c r="A7" s="14"/>
      <c r="B7" s="5" t="s">
        <v>169</v>
      </c>
      <c r="C7" s="33"/>
      <c r="D7" s="33"/>
      <c r="E7" s="6"/>
      <c r="F7" s="16" t="s">
        <v>165</v>
      </c>
      <c r="G7" s="92">
        <f>44/12</f>
        <v>3.6666666666666665</v>
      </c>
      <c r="H7" s="73" t="s">
        <v>68</v>
      </c>
      <c r="I7" s="164" t="s">
        <v>170</v>
      </c>
      <c r="J7" s="82"/>
    </row>
    <row r="8" spans="1:11" ht="18.75" customHeight="1" x14ac:dyDescent="0.15">
      <c r="A8" s="14"/>
      <c r="B8" s="5" t="s">
        <v>171</v>
      </c>
      <c r="C8" s="33"/>
      <c r="D8" s="33"/>
      <c r="E8" s="6"/>
      <c r="F8" s="16" t="s">
        <v>165</v>
      </c>
      <c r="G8" s="92">
        <f>'PMS(input)'!E34</f>
        <v>0.47</v>
      </c>
      <c r="H8" s="73" t="s">
        <v>68</v>
      </c>
      <c r="I8" s="108" t="s">
        <v>282</v>
      </c>
      <c r="J8" s="75"/>
    </row>
    <row r="9" spans="1:11" ht="18.75" customHeight="1" x14ac:dyDescent="0.15">
      <c r="A9" s="14"/>
      <c r="B9" s="5" t="s">
        <v>176</v>
      </c>
      <c r="C9" s="33"/>
      <c r="D9" s="33"/>
      <c r="E9" s="6"/>
      <c r="F9" s="17" t="s">
        <v>177</v>
      </c>
      <c r="G9" s="93">
        <f>'PMS(input)'!E28</f>
        <v>0.55000000000000004</v>
      </c>
      <c r="H9" s="165" t="s">
        <v>68</v>
      </c>
      <c r="I9" s="108" t="s">
        <v>284</v>
      </c>
    </row>
    <row r="10" spans="1:11" ht="18.75" customHeight="1" x14ac:dyDescent="0.15">
      <c r="A10" s="14"/>
      <c r="B10" s="5" t="s">
        <v>178</v>
      </c>
      <c r="C10" s="33"/>
      <c r="D10" s="33"/>
      <c r="E10" s="6"/>
      <c r="F10" s="17" t="s">
        <v>177</v>
      </c>
      <c r="G10" s="93">
        <f>'PMS(input)'!E29</f>
        <v>6.8</v>
      </c>
      <c r="H10" s="165" t="s">
        <v>179</v>
      </c>
      <c r="I10" s="108" t="s">
        <v>286</v>
      </c>
    </row>
    <row r="11" spans="1:11" ht="18.75" customHeight="1" x14ac:dyDescent="0.15">
      <c r="A11" s="14"/>
      <c r="B11" s="5" t="s">
        <v>180</v>
      </c>
      <c r="C11" s="33"/>
      <c r="D11" s="33"/>
      <c r="E11" s="6"/>
      <c r="F11" s="17" t="s">
        <v>177</v>
      </c>
      <c r="G11" s="93">
        <f>'PMS(input)'!E30</f>
        <v>0.2</v>
      </c>
      <c r="H11" s="165" t="s">
        <v>179</v>
      </c>
      <c r="I11" s="108" t="s">
        <v>286</v>
      </c>
    </row>
    <row r="12" spans="1:11" ht="18.75" customHeight="1" x14ac:dyDescent="0.15">
      <c r="A12" s="14"/>
      <c r="B12" s="5" t="s">
        <v>181</v>
      </c>
      <c r="C12" s="33"/>
      <c r="D12" s="33"/>
      <c r="E12" s="6"/>
      <c r="F12" s="17" t="s">
        <v>182</v>
      </c>
      <c r="G12" s="93">
        <f>'PMS(input)'!E31</f>
        <v>25</v>
      </c>
      <c r="H12" s="73" t="s">
        <v>68</v>
      </c>
      <c r="I12" s="108" t="s">
        <v>289</v>
      </c>
    </row>
    <row r="13" spans="1:11" ht="18.75" customHeight="1" x14ac:dyDescent="0.15">
      <c r="A13" s="14"/>
      <c r="B13" s="5" t="s">
        <v>184</v>
      </c>
      <c r="C13" s="33"/>
      <c r="D13" s="33"/>
      <c r="E13" s="6"/>
      <c r="F13" s="17" t="s">
        <v>182</v>
      </c>
      <c r="G13" s="93">
        <f>'PMS(input)'!E32</f>
        <v>298</v>
      </c>
      <c r="H13" s="106" t="s">
        <v>68</v>
      </c>
      <c r="I13" s="107" t="s">
        <v>183</v>
      </c>
    </row>
    <row r="14" spans="1:11" ht="18.75" customHeight="1" x14ac:dyDescent="0.15">
      <c r="A14" s="13" t="s">
        <v>220</v>
      </c>
      <c r="B14" s="25"/>
      <c r="C14" s="26"/>
      <c r="D14" s="2"/>
      <c r="E14" s="2"/>
      <c r="F14" s="2"/>
      <c r="G14" s="94"/>
      <c r="H14" s="27"/>
      <c r="I14" s="28"/>
    </row>
    <row r="15" spans="1:11" ht="18.75" customHeight="1" x14ac:dyDescent="0.15">
      <c r="A15" s="15"/>
      <c r="B15" s="166" t="s">
        <v>195</v>
      </c>
      <c r="C15" s="167"/>
      <c r="D15" s="154"/>
      <c r="E15" s="154"/>
      <c r="F15" s="155"/>
      <c r="G15" s="168">
        <f>G16</f>
        <v>0</v>
      </c>
      <c r="H15" s="152" t="s">
        <v>256</v>
      </c>
      <c r="I15" s="108" t="s">
        <v>300</v>
      </c>
    </row>
    <row r="16" spans="1:11" ht="18.75" customHeight="1" x14ac:dyDescent="0.15">
      <c r="A16" s="14"/>
      <c r="B16" s="169"/>
      <c r="C16" s="157" t="s">
        <v>301</v>
      </c>
      <c r="D16" s="158"/>
      <c r="E16" s="150"/>
      <c r="F16" s="17" t="s">
        <v>165</v>
      </c>
      <c r="G16" s="96">
        <f>SUM(G17:G18)</f>
        <v>0</v>
      </c>
      <c r="H16" s="152" t="s">
        <v>256</v>
      </c>
      <c r="I16" s="108" t="s">
        <v>302</v>
      </c>
    </row>
    <row r="17" spans="1:10" ht="18.75" customHeight="1" x14ac:dyDescent="0.15">
      <c r="A17" s="14"/>
      <c r="B17" s="169"/>
      <c r="C17" s="159"/>
      <c r="D17" s="157" t="s">
        <v>274</v>
      </c>
      <c r="E17" s="150"/>
      <c r="F17" s="17" t="s">
        <v>165</v>
      </c>
      <c r="G17" s="96">
        <f>'PMS(input)'!E25</f>
        <v>0</v>
      </c>
      <c r="H17" s="152" t="s">
        <v>256</v>
      </c>
      <c r="I17" s="108" t="s">
        <v>221</v>
      </c>
      <c r="J17" s="75"/>
    </row>
    <row r="18" spans="1:10" ht="18.75" customHeight="1" x14ac:dyDescent="0.15">
      <c r="A18" s="14"/>
      <c r="B18" s="169"/>
      <c r="C18" s="159"/>
      <c r="D18" s="156" t="s">
        <v>275</v>
      </c>
      <c r="E18" s="153"/>
      <c r="F18" s="17" t="s">
        <v>165</v>
      </c>
      <c r="G18" s="96">
        <f>'PMS(input)'!E26</f>
        <v>0</v>
      </c>
      <c r="H18" s="152" t="s">
        <v>256</v>
      </c>
      <c r="I18" s="108" t="s">
        <v>222</v>
      </c>
      <c r="J18" s="75"/>
    </row>
    <row r="19" spans="1:10" ht="18.75" customHeight="1" x14ac:dyDescent="0.15">
      <c r="A19" s="14"/>
      <c r="B19" s="166" t="s">
        <v>201</v>
      </c>
      <c r="C19" s="167"/>
      <c r="D19" s="154"/>
      <c r="E19" s="154"/>
      <c r="F19" s="155"/>
      <c r="G19" s="168">
        <f>G20</f>
        <v>0</v>
      </c>
      <c r="H19" s="152" t="s">
        <v>256</v>
      </c>
      <c r="I19" s="109" t="s">
        <v>202</v>
      </c>
    </row>
    <row r="20" spans="1:10" ht="18.75" customHeight="1" x14ac:dyDescent="0.15">
      <c r="A20" s="14"/>
      <c r="B20" s="169"/>
      <c r="C20" s="157" t="s">
        <v>203</v>
      </c>
      <c r="D20" s="158"/>
      <c r="E20" s="150"/>
      <c r="F20" s="151"/>
      <c r="G20" s="96">
        <f>G21</f>
        <v>0</v>
      </c>
      <c r="H20" s="152" t="s">
        <v>256</v>
      </c>
      <c r="I20" s="109" t="s">
        <v>202</v>
      </c>
    </row>
    <row r="21" spans="1:10" ht="18.75" customHeight="1" x14ac:dyDescent="0.15">
      <c r="A21" s="14"/>
      <c r="B21" s="169"/>
      <c r="C21" s="159"/>
      <c r="D21" s="157" t="s">
        <v>204</v>
      </c>
      <c r="E21" s="150"/>
      <c r="F21" s="17" t="s">
        <v>177</v>
      </c>
      <c r="G21" s="170">
        <f>G22</f>
        <v>0</v>
      </c>
      <c r="H21" s="152" t="s">
        <v>256</v>
      </c>
      <c r="I21" s="108" t="s">
        <v>303</v>
      </c>
    </row>
    <row r="22" spans="1:10" ht="18.75" customHeight="1" x14ac:dyDescent="0.15">
      <c r="A22" s="14"/>
      <c r="B22" s="169"/>
      <c r="C22" s="171"/>
      <c r="D22" s="172"/>
      <c r="E22" s="156" t="s">
        <v>223</v>
      </c>
      <c r="F22" s="17" t="s">
        <v>177</v>
      </c>
      <c r="G22" s="93">
        <f>(G23*G24*$G$9*$G$10*10^-3*$G$12)+(G23*G24*$G$9*$G$11*10^-3*$G$13)</f>
        <v>0</v>
      </c>
      <c r="H22" s="152" t="s">
        <v>256</v>
      </c>
      <c r="I22" s="109" t="s">
        <v>202</v>
      </c>
    </row>
    <row r="23" spans="1:10" ht="18.75" customHeight="1" x14ac:dyDescent="0.15">
      <c r="A23" s="14"/>
      <c r="B23" s="169"/>
      <c r="C23" s="171"/>
      <c r="D23" s="172"/>
      <c r="E23" s="156" t="s">
        <v>224</v>
      </c>
      <c r="F23" s="17" t="s">
        <v>177</v>
      </c>
      <c r="G23" s="93">
        <f>'PMS(input)'!E27</f>
        <v>0</v>
      </c>
      <c r="H23" s="152" t="s">
        <v>205</v>
      </c>
      <c r="I23" s="108" t="s">
        <v>304</v>
      </c>
      <c r="J23" s="75"/>
    </row>
    <row r="24" spans="1:10" ht="18.75" customHeight="1" x14ac:dyDescent="0.15">
      <c r="A24" s="14"/>
      <c r="B24" s="169"/>
      <c r="C24" s="171"/>
      <c r="D24" s="172"/>
      <c r="E24" s="156" t="s">
        <v>225</v>
      </c>
      <c r="F24" s="17" t="s">
        <v>177</v>
      </c>
      <c r="G24" s="93">
        <f>(G6/(G7*G8))</f>
        <v>0</v>
      </c>
      <c r="H24" s="152" t="s">
        <v>305</v>
      </c>
      <c r="I24" s="108" t="s">
        <v>202</v>
      </c>
    </row>
    <row r="25" spans="1:10" s="4" customFormat="1" x14ac:dyDescent="0.15">
      <c r="E25" s="1"/>
      <c r="F25" s="1"/>
      <c r="G25" s="78"/>
      <c r="H25" s="1"/>
    </row>
    <row r="26" spans="1:10" x14ac:dyDescent="0.15">
      <c r="F26" s="75"/>
    </row>
  </sheetData>
  <mergeCells count="2">
    <mergeCell ref="A2:I2"/>
    <mergeCell ref="A3:I3"/>
  </mergeCells>
  <phoneticPr fontId="19"/>
  <pageMargins left="0.70866141732283472" right="0.70866141732283472" top="0.74803149606299213" bottom="0.74803149606299213" header="0.31496062992125984" footer="0.31496062992125984"/>
  <pageSetup paperSize="8" fitToHeight="2" orientation="landscape" r:id="rId1"/>
  <rowBreaks count="1" manualBreakCount="1">
    <brk id="24"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1" ma:contentTypeDescription="新しいドキュメントを作成します。" ma:contentTypeScope="" ma:versionID="bf499d7ffa5a68ae834cbfb39dba5d7a">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5a888a8b4aa4e75da5425c12f35676c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22E450-19C6-49B5-8112-D5582DA434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24458A-69B1-4DF9-97AB-5EB81D9349F2}">
  <ds:schemaRefs>
    <ds:schemaRef ds:uri="http://purl.org/dc/dcmitype/"/>
    <ds:schemaRef ds:uri="http://purl.org/dc/terms/"/>
    <ds:schemaRef ds:uri="http://schemas.microsoft.com/office/infopath/2007/PartnerControls"/>
    <ds:schemaRef ds:uri="http://schemas.microsoft.com/office/2006/documentManagement/types"/>
    <ds:schemaRef ds:uri="http://purl.org/dc/elements/1.1/"/>
    <ds:schemaRef ds:uri="16f3ea39-9308-4011-b282-348b837af518"/>
    <ds:schemaRef ds:uri="http://www.w3.org/XML/1998/namespace"/>
    <ds:schemaRef ds:uri="http://schemas.openxmlformats.org/package/2006/metadata/core-properties"/>
    <ds:schemaRef ds:uri="http://schemas.microsoft.com/office/2006/metadata/properties"/>
    <ds:schemaRef ds:uri="aa648ee9-af07-4ee7-a823-cd9c24dceb19"/>
  </ds:schemaRefs>
</ds:datastoreItem>
</file>

<file path=customXml/itemProps3.xml><?xml version="1.0" encoding="utf-8"?>
<ds:datastoreItem xmlns:ds="http://schemas.openxmlformats.org/officeDocument/2006/customXml" ds:itemID="{2F0B0E54-AD61-44D9-B7A1-8EA4338CDE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PMS(input)</vt:lpstr>
      <vt:lpstr>PMS(calc_process)</vt:lpstr>
      <vt:lpstr>Project</vt:lpstr>
      <vt:lpstr>Reference_period</vt:lpstr>
      <vt:lpstr>'PMS(calc_process)'!Print_Area</vt:lpstr>
      <vt:lpstr>'PMS(input)'!Print_Area</vt:lpstr>
      <vt:lpstr>Project!Print_Area</vt:lpstr>
      <vt:lpstr>Reference_period!Print_Area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2012-01-13T02:28:29Z</dcterms:created>
  <dcterms:modified xsi:type="dcterms:W3CDTF">2022-01-18T11:17:21Z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