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55271CE9-98FE-4D7F-92F9-DA7347D9F4FB}" xr6:coauthVersionLast="47" xr6:coauthVersionMax="47" xr10:uidLastSave="{00000000-0000-0000-0000-000000000000}"/>
  <bookViews>
    <workbookView xWindow="-120" yWindow="-120" windowWidth="29040" windowHeight="15990" tabRatio="716" xr2:uid="{00000000-000D-0000-FFFF-FFFF00000000}"/>
  </bookViews>
  <sheets>
    <sheet name="MPS(input)" sheetId="30" r:id="rId1"/>
    <sheet name="MPS(calc_process_RL)" sheetId="43" r:id="rId2"/>
    <sheet name="MPS(calc_process_PJ)" sheetId="42" r:id="rId3"/>
    <sheet name="MPS(calc_process)" sheetId="44" r:id="rId4"/>
    <sheet name="MSP" sheetId="45" r:id="rId5"/>
    <sheet name="MRS(input)" sheetId="47" r:id="rId6"/>
    <sheet name="MRS(calc_process_RL) " sheetId="48" r:id="rId7"/>
    <sheet name="MRS(calc_process_PJ)" sheetId="49" r:id="rId8"/>
    <sheet name="MRS(calc_process)" sheetId="50" r:id="rId9"/>
    <sheet name="MRSA" sheetId="51" r:id="rId10"/>
  </sheets>
  <externalReferences>
    <externalReference r:id="rId11"/>
    <externalReference r:id="rId12"/>
    <externalReference r:id="rId13"/>
    <externalReference r:id="rId14"/>
  </externalReferences>
  <definedNames>
    <definedName name="a" localSheetId="3">#REF!</definedName>
    <definedName name="a" localSheetId="2">#REF!</definedName>
    <definedName name="a" localSheetId="1">#REF!</definedName>
    <definedName name="a" localSheetId="8">#REF!</definedName>
    <definedName name="a" localSheetId="7">#REF!</definedName>
    <definedName name="a" localSheetId="6">#REF!</definedName>
    <definedName name="a">#REF!</definedName>
    <definedName name="aa" localSheetId="3">#REF!</definedName>
    <definedName name="aa" localSheetId="2">#REF!</definedName>
    <definedName name="aa" localSheetId="1">#REF!</definedName>
    <definedName name="aa" localSheetId="8">#REF!</definedName>
    <definedName name="aa" localSheetId="7">#REF!</definedName>
    <definedName name="aa" localSheetId="6">#REF!</definedName>
    <definedName name="aa">#REF!</definedName>
    <definedName name="b" localSheetId="3">#REF!</definedName>
    <definedName name="b" localSheetId="2">#REF!</definedName>
    <definedName name="b" localSheetId="1">#REF!</definedName>
    <definedName name="b" localSheetId="8">#REF!</definedName>
    <definedName name="b" localSheetId="7">#REF!</definedName>
    <definedName name="b" localSheetId="6">#REF!</definedName>
    <definedName name="b">#REF!</definedName>
    <definedName name="EF" localSheetId="9">'[1]MPS(calc_process)'!$G$25:$G$26</definedName>
    <definedName name="EF">'[2]MPS(calc_process)'!$G$25:$G$26</definedName>
    <definedName name="_xlnm.Print_Area" localSheetId="3">'MPS(calc_process)'!$A$1:$H$51</definedName>
    <definedName name="_xlnm.Print_Area" localSheetId="2">'MPS(calc_process_PJ)'!$A$1:$I$49</definedName>
    <definedName name="_xlnm.Print_Area" localSheetId="1">'MPS(calc_process_RL)'!$A$1:$I$24</definedName>
    <definedName name="_xlnm.Print_Area" localSheetId="0">'MPS(input)'!$A$1:$K$56</definedName>
    <definedName name="_xlnm.Print_Area" localSheetId="8">'MRS(calc_process)'!$A$1:$H$51</definedName>
    <definedName name="_xlnm.Print_Area" localSheetId="7">'MRS(calc_process_PJ)'!$A$1:$I$49</definedName>
    <definedName name="_xlnm.Print_Area" localSheetId="6">'MRS(calc_process_RL) '!$A$1:$I$24</definedName>
    <definedName name="_xlnm.Print_Area" localSheetId="5">'MRS(input)'!$A$1:$L$56</definedName>
    <definedName name="_xlnm.Print_Area" localSheetId="9">MRSA!$A$1:$D$34</definedName>
    <definedName name="_xlnm.Print_Area" localSheetId="4">MSP!$A$1:$D$69</definedName>
    <definedName name="v" localSheetId="3">#REF!</definedName>
    <definedName name="v" localSheetId="2">'MPS(calc_process_PJ)'!#REF!</definedName>
    <definedName name="v" localSheetId="1">'MPS(calc_process_RL)'!#REF!</definedName>
    <definedName name="v" localSheetId="8">#REF!</definedName>
    <definedName name="v" localSheetId="7">'MRS(calc_process_PJ)'!#REF!</definedName>
    <definedName name="v" localSheetId="6">'MRS(calc_process_RL) '!#REF!</definedName>
    <definedName name="v">#REF!</definedName>
    <definedName name="w" localSheetId="3">'[3]1-1_Exist_default_input'!#REF!</definedName>
    <definedName name="w" localSheetId="2">'[4]1-1_Exist_default_input'!#REF!</definedName>
    <definedName name="w" localSheetId="1">'[4]1-1_Exist_default_input'!#REF!</definedName>
    <definedName name="w" localSheetId="8">'[3]1-1_Exist_default_input'!#REF!</definedName>
    <definedName name="w" localSheetId="7">'[4]1-1_Exist_default_input'!#REF!</definedName>
    <definedName name="w" localSheetId="6">'[4]1-1_Exist_default_input'!#REF!</definedName>
    <definedName name="w">'[4]1-1_Exist_default_input'!#REF!</definedName>
    <definedName name="x" localSheetId="3">#REF!</definedName>
    <definedName name="x" localSheetId="2">#REF!</definedName>
    <definedName name="x" localSheetId="1">#REF!</definedName>
    <definedName name="x" localSheetId="8">#REF!</definedName>
    <definedName name="x" localSheetId="7">#REF!</definedName>
    <definedName name="x" localSheetId="6">#REF!</definedName>
    <definedName name="x">#REF!</definedName>
    <definedName name="z" localSheetId="3">#REF!</definedName>
    <definedName name="z" localSheetId="2">#REF!</definedName>
    <definedName name="z" localSheetId="1">#REF!</definedName>
    <definedName name="z" localSheetId="8">#REF!</definedName>
    <definedName name="z" localSheetId="7">#REF!</definedName>
    <definedName name="z" localSheetId="6">#REF!</definedName>
    <definedName name="z">#REF!</definedName>
    <definedName name="化石燃料種別1" localSheetId="3">#REF!</definedName>
    <definedName name="化石燃料種別1" localSheetId="2">'MPS(calc_process_PJ)'!#REF!</definedName>
    <definedName name="化石燃料種別1" localSheetId="1">'MPS(calc_process_RL)'!#REF!</definedName>
    <definedName name="化石燃料種別1" localSheetId="8">#REF!</definedName>
    <definedName name="化石燃料種別1" localSheetId="7">'MRS(calc_process_PJ)'!#REF!</definedName>
    <definedName name="化石燃料種別1" localSheetId="6">'MRS(calc_process_RL) '!#REF!</definedName>
    <definedName name="化石燃料種別1">#REF!</definedName>
    <definedName name="化石燃料種別2" localSheetId="3">#REF!</definedName>
    <definedName name="化石燃料種別2" localSheetId="2">#REF!</definedName>
    <definedName name="化石燃料種別2" localSheetId="1">#REF!</definedName>
    <definedName name="化石燃料種別2" localSheetId="8">#REF!</definedName>
    <definedName name="化石燃料種別2" localSheetId="7">#REF!</definedName>
    <definedName name="化石燃料種別2" localSheetId="6">#REF!</definedName>
    <definedName name="化石燃料種別2">#REF!</definedName>
    <definedName name="化石燃料種別3" localSheetId="3">#REF!</definedName>
    <definedName name="化石燃料種別3" localSheetId="2">#REF!</definedName>
    <definedName name="化石燃料種別3" localSheetId="1">#REF!</definedName>
    <definedName name="化石燃料種別3" localSheetId="8">#REF!</definedName>
    <definedName name="化石燃料種別3" localSheetId="7">#REF!</definedName>
    <definedName name="化石燃料種別3" localSheetId="6">#REF!</definedName>
    <definedName name="化石燃料種別3">#REF!</definedName>
    <definedName name="係数種別1" localSheetId="3">#REF!</definedName>
    <definedName name="係数種別1" localSheetId="2">'MPS(calc_process_PJ)'!#REF!</definedName>
    <definedName name="係数種別1" localSheetId="1">'MPS(calc_process_RL)'!#REF!</definedName>
    <definedName name="係数種別1" localSheetId="8">#REF!</definedName>
    <definedName name="係数種別1" localSheetId="7">'MRS(calc_process_PJ)'!#REF!</definedName>
    <definedName name="係数種別1" localSheetId="6">'MRS(calc_process_RL) '!#REF!</definedName>
    <definedName name="係数種別1">#REF!</definedName>
    <definedName name="係数種別2" localSheetId="3">#REF!</definedName>
    <definedName name="係数種別2" localSheetId="2">#REF!</definedName>
    <definedName name="係数種別2" localSheetId="1">#REF!</definedName>
    <definedName name="係数種別2" localSheetId="8">#REF!</definedName>
    <definedName name="係数種別2" localSheetId="7">#REF!</definedName>
    <definedName name="係数種別2" localSheetId="6">#REF!</definedName>
    <definedName name="係数種別2">#REF!</definedName>
    <definedName name="係数種別3" localSheetId="3">#REF!</definedName>
    <definedName name="係数種別3" localSheetId="2">#REF!</definedName>
    <definedName name="係数種別3" localSheetId="1">#REF!</definedName>
    <definedName name="係数種別3" localSheetId="8">#REF!</definedName>
    <definedName name="係数種別3" localSheetId="7">#REF!</definedName>
    <definedName name="係数種別3" localSheetId="6">#REF!</definedName>
    <definedName name="係数種別3">#REF!</definedName>
    <definedName name="種別" localSheetId="3">'[3]1-2_Exist_default_result'!$C$22:$C$23</definedName>
    <definedName name="種別" localSheetId="8">'[3]1-2_Exist_default_result'!$C$22:$C$23</definedName>
    <definedName name="種別">'[4]1-2_Exist_default_result'!$C$22:$C$23</definedName>
    <definedName name="種類" localSheetId="3">'[3]1-1_Exist_default_input'!#REF!</definedName>
    <definedName name="種類" localSheetId="2">'[4]1-1_Exist_default_input'!#REF!</definedName>
    <definedName name="種類" localSheetId="1">'[4]1-1_Exist_default_input'!#REF!</definedName>
    <definedName name="種類" localSheetId="8">'[3]1-1_Exist_default_input'!#REF!</definedName>
    <definedName name="種類" localSheetId="7">'[4]1-1_Exist_default_input'!#REF!</definedName>
    <definedName name="種類" localSheetId="6">'[4]1-1_Exist_default_input'!#REF!</definedName>
    <definedName name="種類">'[4]1-1_Exist_default_input'!#REF!</definedName>
    <definedName name="植物種別1" localSheetId="3">#REF!</definedName>
    <definedName name="植物種別1" localSheetId="2">'MPS(calc_process_PJ)'!#REF!</definedName>
    <definedName name="植物種別1" localSheetId="1">'MPS(calc_process_RL)'!#REF!</definedName>
    <definedName name="植物種別1" localSheetId="8">#REF!</definedName>
    <definedName name="植物種別1" localSheetId="7">'MRS(calc_process_PJ)'!#REF!</definedName>
    <definedName name="植物種別1" localSheetId="6">'MRS(calc_process_RL) '!#REF!</definedName>
    <definedName name="植物種別1">#REF!</definedName>
    <definedName name="植物種別3" localSheetId="3">#REF!</definedName>
    <definedName name="植物種別3" localSheetId="2">#REF!</definedName>
    <definedName name="植物種別3" localSheetId="1">#REF!</definedName>
    <definedName name="植物種別3" localSheetId="8">#REF!</definedName>
    <definedName name="植物種別3" localSheetId="7">#REF!</definedName>
    <definedName name="植物種別3" localSheetId="6">#REF!</definedName>
    <definedName name="植物種別3">#REF!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51" l="1"/>
  <c r="D1" i="51"/>
  <c r="G22" i="49" l="1"/>
  <c r="K27" i="47" l="1"/>
  <c r="K28" i="47"/>
  <c r="K29" i="47"/>
  <c r="K30" i="47"/>
  <c r="K31" i="47"/>
  <c r="K32" i="47"/>
  <c r="K33" i="47"/>
  <c r="K34" i="47"/>
  <c r="K35" i="47"/>
  <c r="K36" i="47"/>
  <c r="K37" i="47"/>
  <c r="K38" i="47"/>
  <c r="K39" i="47"/>
  <c r="K40" i="47"/>
  <c r="K41" i="47"/>
  <c r="K42" i="47"/>
  <c r="K43" i="47"/>
  <c r="K26" i="47"/>
  <c r="H27" i="47"/>
  <c r="H28" i="47"/>
  <c r="H29" i="47"/>
  <c r="H30" i="47"/>
  <c r="H31" i="47"/>
  <c r="H32" i="47"/>
  <c r="H33" i="47"/>
  <c r="H34" i="47"/>
  <c r="H35" i="47"/>
  <c r="H36" i="47"/>
  <c r="H37" i="47"/>
  <c r="H38" i="47"/>
  <c r="H39" i="47"/>
  <c r="H40" i="47"/>
  <c r="H41" i="47"/>
  <c r="H42" i="47"/>
  <c r="H43" i="47"/>
  <c r="H26" i="47"/>
  <c r="F27" i="47"/>
  <c r="G18" i="48" s="1"/>
  <c r="F28" i="47"/>
  <c r="G23" i="48" s="1"/>
  <c r="F29" i="47"/>
  <c r="F30" i="47"/>
  <c r="F31" i="47"/>
  <c r="G11" i="48" s="1"/>
  <c r="F32" i="47"/>
  <c r="G12" i="48" s="1"/>
  <c r="F33" i="47"/>
  <c r="G13" i="48" s="1"/>
  <c r="F34" i="47"/>
  <c r="G6" i="48" s="1"/>
  <c r="F35" i="47"/>
  <c r="F36" i="47"/>
  <c r="F37" i="47"/>
  <c r="F38" i="47"/>
  <c r="F39" i="47"/>
  <c r="F40" i="47"/>
  <c r="F41" i="47"/>
  <c r="G23" i="49" s="1"/>
  <c r="F42" i="47"/>
  <c r="G24" i="49" s="1"/>
  <c r="F43" i="47"/>
  <c r="F26" i="47"/>
  <c r="G17" i="48" s="1"/>
  <c r="H2" i="50"/>
  <c r="H1" i="50"/>
  <c r="I2" i="49"/>
  <c r="I1" i="49"/>
  <c r="I2" i="48"/>
  <c r="I1" i="48"/>
  <c r="L2" i="47"/>
  <c r="L1" i="47"/>
  <c r="F47" i="50"/>
  <c r="D45" i="50"/>
  <c r="D44" i="50"/>
  <c r="D43" i="50"/>
  <c r="D42" i="50"/>
  <c r="D40" i="50"/>
  <c r="D39" i="50"/>
  <c r="D38" i="50"/>
  <c r="D37" i="50"/>
  <c r="D35" i="50"/>
  <c r="D34" i="50"/>
  <c r="D33" i="50"/>
  <c r="D32" i="50"/>
  <c r="D30" i="50"/>
  <c r="D29" i="50"/>
  <c r="D28" i="50"/>
  <c r="D27" i="50"/>
  <c r="D23" i="50"/>
  <c r="D22" i="50"/>
  <c r="D21" i="50"/>
  <c r="D20" i="50"/>
  <c r="D18" i="50"/>
  <c r="D17" i="50"/>
  <c r="D16" i="50"/>
  <c r="D15" i="50"/>
  <c r="G49" i="49"/>
  <c r="G47" i="49"/>
  <c r="G46" i="49"/>
  <c r="G43" i="49"/>
  <c r="G40" i="49"/>
  <c r="G37" i="49"/>
  <c r="G34" i="49"/>
  <c r="G29" i="49"/>
  <c r="G28" i="49"/>
  <c r="G21" i="49"/>
  <c r="G20" i="49"/>
  <c r="G15" i="49"/>
  <c r="G14" i="49"/>
  <c r="G13" i="49"/>
  <c r="G12" i="49"/>
  <c r="G11" i="49"/>
  <c r="G10" i="49"/>
  <c r="G9" i="49"/>
  <c r="G8" i="49"/>
  <c r="G7" i="49"/>
  <c r="G6" i="49"/>
  <c r="G10" i="48"/>
  <c r="G9" i="48"/>
  <c r="G8" i="48"/>
  <c r="G7" i="48"/>
  <c r="D2" i="45"/>
  <c r="D1" i="45"/>
  <c r="G16" i="49" l="1"/>
  <c r="G17" i="49"/>
  <c r="G18" i="49"/>
  <c r="G16" i="48"/>
  <c r="G15" i="48" s="1"/>
  <c r="F18" i="50" s="1"/>
  <c r="G19" i="49"/>
  <c r="G48" i="49"/>
  <c r="F44" i="50" s="1"/>
  <c r="G38" i="49"/>
  <c r="G24" i="48"/>
  <c r="G22" i="48" s="1"/>
  <c r="G21" i="48" s="1"/>
  <c r="G20" i="48" s="1"/>
  <c r="G19" i="48" s="1"/>
  <c r="F23" i="50" s="1"/>
  <c r="G35" i="49"/>
  <c r="G33" i="49" s="1"/>
  <c r="G41" i="49"/>
  <c r="G39" i="49" s="1"/>
  <c r="G27" i="49"/>
  <c r="G26" i="49" s="1"/>
  <c r="F30" i="50" s="1"/>
  <c r="G44" i="49"/>
  <c r="F17" i="50" l="1"/>
  <c r="F16" i="50"/>
  <c r="F15" i="50"/>
  <c r="G42" i="49"/>
  <c r="G36" i="49"/>
  <c r="G45" i="49"/>
  <c r="F40" i="50" s="1"/>
  <c r="F42" i="50"/>
  <c r="F45" i="50"/>
  <c r="F27" i="50"/>
  <c r="F43" i="50"/>
  <c r="F28" i="50"/>
  <c r="F29" i="50"/>
  <c r="F21" i="50"/>
  <c r="F20" i="50"/>
  <c r="F22" i="50"/>
  <c r="F37" i="50" l="1"/>
  <c r="F39" i="50"/>
  <c r="F38" i="50"/>
  <c r="G32" i="49"/>
  <c r="F33" i="50" s="1"/>
  <c r="F9" i="50" s="1"/>
  <c r="E49" i="47" s="1"/>
  <c r="F13" i="50"/>
  <c r="F32" i="50" l="1"/>
  <c r="G31" i="49"/>
  <c r="G30" i="49" s="1"/>
  <c r="F35" i="50"/>
  <c r="F11" i="50" s="1"/>
  <c r="E51" i="47" s="1"/>
  <c r="F34" i="50"/>
  <c r="F10" i="50" s="1"/>
  <c r="E50" i="47" s="1"/>
  <c r="F8" i="50"/>
  <c r="F25" i="50"/>
  <c r="E48" i="47" l="1"/>
  <c r="E47" i="47" s="1"/>
  <c r="F6" i="50"/>
  <c r="I2" i="43" l="1"/>
  <c r="I2" i="42"/>
  <c r="I1" i="43"/>
  <c r="H2" i="44"/>
  <c r="H1" i="44"/>
  <c r="G49" i="42" l="1"/>
  <c r="G46" i="42"/>
  <c r="G29" i="42"/>
  <c r="D15" i="44" l="1"/>
  <c r="D16" i="44"/>
  <c r="D17" i="44"/>
  <c r="D18" i="44"/>
  <c r="D20" i="44"/>
  <c r="D21" i="44"/>
  <c r="D22" i="44"/>
  <c r="D23" i="44"/>
  <c r="D27" i="44"/>
  <c r="D28" i="44"/>
  <c r="D29" i="44"/>
  <c r="D30" i="44"/>
  <c r="G6" i="43" l="1"/>
  <c r="G23" i="43"/>
  <c r="F47" i="44" l="1"/>
  <c r="G13" i="42" l="1"/>
  <c r="G12" i="42"/>
  <c r="G13" i="43" l="1"/>
  <c r="G12" i="43"/>
  <c r="G11" i="43"/>
  <c r="G10" i="43"/>
  <c r="G8" i="43"/>
  <c r="G7" i="43"/>
  <c r="G24" i="43" s="1"/>
  <c r="G18" i="42" l="1"/>
  <c r="G17" i="42"/>
  <c r="G24" i="42"/>
  <c r="G23" i="42"/>
  <c r="G22" i="42"/>
  <c r="G21" i="42"/>
  <c r="G20" i="42"/>
  <c r="G16" i="42"/>
  <c r="G15" i="42"/>
  <c r="G14" i="42"/>
  <c r="G11" i="42"/>
  <c r="G48" i="42" l="1"/>
  <c r="G19" i="42"/>
  <c r="G9" i="43"/>
  <c r="G18" i="43"/>
  <c r="G7" i="42"/>
  <c r="G8" i="42"/>
  <c r="G9" i="42"/>
  <c r="G6" i="42"/>
  <c r="G47" i="42"/>
  <c r="G17" i="43" l="1"/>
  <c r="G16" i="43" s="1"/>
  <c r="G15" i="43" s="1"/>
  <c r="G45" i="42"/>
  <c r="F16" i="44" l="1"/>
  <c r="F17" i="44"/>
  <c r="F18" i="44"/>
  <c r="F15" i="44"/>
  <c r="F37" i="44"/>
  <c r="F38" i="44"/>
  <c r="F39" i="44"/>
  <c r="F40" i="44"/>
  <c r="G43" i="42"/>
  <c r="G40" i="42"/>
  <c r="G37" i="42"/>
  <c r="G34" i="42"/>
  <c r="G28" i="42"/>
  <c r="D40" i="44" l="1"/>
  <c r="D33" i="44"/>
  <c r="D35" i="44" l="1"/>
  <c r="D34" i="44"/>
  <c r="D42" i="44"/>
  <c r="D43" i="44"/>
  <c r="D37" i="44"/>
  <c r="D44" i="44"/>
  <c r="D38" i="44"/>
  <c r="D45" i="44"/>
  <c r="D32" i="44"/>
  <c r="D39" i="44"/>
  <c r="G22" i="43" l="1"/>
  <c r="G21" i="43" s="1"/>
  <c r="G27" i="42" l="1"/>
  <c r="G20" i="43" l="1"/>
  <c r="G19" i="43" s="1"/>
  <c r="G10" i="42"/>
  <c r="I1" i="42"/>
  <c r="G41" i="42" l="1"/>
  <c r="G39" i="42" s="1"/>
  <c r="G38" i="42"/>
  <c r="G36" i="42" s="1"/>
  <c r="G35" i="42"/>
  <c r="G33" i="42" s="1"/>
  <c r="G44" i="42"/>
  <c r="F43" i="44"/>
  <c r="F44" i="44"/>
  <c r="F45" i="44"/>
  <c r="F42" i="44"/>
  <c r="F23" i="44"/>
  <c r="F20" i="44"/>
  <c r="F21" i="44"/>
  <c r="F22" i="44"/>
  <c r="G26" i="42"/>
  <c r="F13" i="44" l="1"/>
  <c r="F27" i="44"/>
  <c r="F28" i="44"/>
  <c r="F29" i="44"/>
  <c r="F30" i="44"/>
  <c r="G42" i="42"/>
  <c r="G32" i="42" s="1"/>
  <c r="F33" i="44" l="1"/>
  <c r="F9" i="44" s="1"/>
  <c r="D49" i="30" s="1"/>
  <c r="F34" i="44"/>
  <c r="F10" i="44" s="1"/>
  <c r="D50" i="30" s="1"/>
  <c r="F35" i="44"/>
  <c r="F11" i="44" s="1"/>
  <c r="D51" i="30" s="1"/>
  <c r="F32" i="44"/>
  <c r="G31" i="42"/>
  <c r="F25" i="44" l="1"/>
  <c r="F8" i="44"/>
  <c r="D48" i="30" s="1"/>
  <c r="D47" i="30" s="1"/>
  <c r="G30" i="42"/>
  <c r="F6" i="44" l="1"/>
</calcChain>
</file>

<file path=xl/sharedStrings.xml><?xml version="1.0" encoding="utf-8"?>
<sst xmlns="http://schemas.openxmlformats.org/spreadsheetml/2006/main" count="1245" uniqueCount="337">
  <si>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</si>
  <si>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</si>
  <si>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</si>
  <si>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</si>
  <si>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</si>
  <si>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</si>
  <si>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</si>
  <si>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</si>
  <si>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</si>
  <si>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</si>
  <si>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</si>
  <si>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</si>
  <si>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</si>
  <si>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</si>
  <si>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</si>
  <si>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</si>
  <si>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</si>
  <si>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</si>
  <si>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</si>
  <si>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</si>
  <si>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</si>
  <si>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Option A</t>
    <phoneticPr fontId="2"/>
  </si>
  <si>
    <t>The national FREL/FRL and Forest type map provided by the Government of Lao PDR</t>
    <phoneticPr fontId="2"/>
  </si>
  <si>
    <t>Monitored and provided by the Government of Lao PDR</t>
    <phoneticPr fontId="2"/>
  </si>
  <si>
    <t>Based on national system of Lao PDR</t>
    <phoneticPr fontId="2"/>
  </si>
  <si>
    <t>(2)</t>
  </si>
  <si>
    <t>(3)</t>
  </si>
  <si>
    <t>ha/yr</t>
    <phoneticPr fontId="2"/>
  </si>
  <si>
    <t>(4)</t>
  </si>
  <si>
    <t>(5)</t>
  </si>
  <si>
    <t>(6)</t>
  </si>
  <si>
    <t>(7)</t>
  </si>
  <si>
    <t>(8)</t>
  </si>
  <si>
    <t>(9)</t>
  </si>
  <si>
    <t>(10)</t>
  </si>
  <si>
    <t>(11)</t>
  </si>
  <si>
    <t>(12)</t>
  </si>
  <si>
    <t>(13)</t>
  </si>
  <si>
    <t>days</t>
    <phoneticPr fontId="2"/>
  </si>
  <si>
    <t>Option C</t>
    <phoneticPr fontId="2"/>
  </si>
  <si>
    <t>Participatory rural approval (PRA)</t>
    <phoneticPr fontId="2"/>
  </si>
  <si>
    <t>Once every year if necessary</t>
    <phoneticPr fontId="2"/>
  </si>
  <si>
    <t>(14)</t>
  </si>
  <si>
    <t>dimensionless</t>
    <phoneticPr fontId="11"/>
  </si>
  <si>
    <t>Table 2.6 of Chapter 2 Volume 4 of 2006 IPCC Guidelines</t>
    <phoneticPr fontId="11"/>
  </si>
  <si>
    <t xml:space="preserve">g/kg-d.m. </t>
    <phoneticPr fontId="11"/>
  </si>
  <si>
    <t>Table 2.5 of Chapter 2 Volume 4 of 2006 IPCC Guidelines</t>
    <phoneticPr fontId="11"/>
  </si>
  <si>
    <t>Table 2.14 in Chapter 2 of Contribution of Working Group I to the Fourth Assessment Report of the IPCC</t>
    <phoneticPr fontId="2"/>
  </si>
  <si>
    <t>Carbon stock in regenerating vegetation in project reference area to be applied for the reference period</t>
    <phoneticPr fontId="2"/>
  </si>
  <si>
    <t>%</t>
    <phoneticPr fontId="2"/>
  </si>
  <si>
    <t>Table 5.11 of Chapter 5 Volume 4 of 2006 IPCC Guidelines</t>
    <phoneticPr fontId="2"/>
  </si>
  <si>
    <t>Scaling factor to account for the differences in water regime during the cultivation period
- Rainfed and deep water (Regular rainfed): 0.27 with error 0.21-0.34</t>
    <phoneticPr fontId="2"/>
  </si>
  <si>
    <t>Table 5.12 of Chapter 5 Volume 4 of 2006 IPCC Guidelines</t>
    <phoneticPr fontId="2"/>
  </si>
  <si>
    <t>Scaling factor to account for the differences in water regime in the pre-season before the cultivation period 
- Non flooded preseason &gt;180 day: 1.22 with error 1.07-1.40</t>
    <phoneticPr fontId="2"/>
  </si>
  <si>
    <t>dimensionless</t>
    <phoneticPr fontId="2"/>
  </si>
  <si>
    <t>Table 5.13 of Chapter 5 Volume 4 of 2006 IPCC Guidelines</t>
    <phoneticPr fontId="2"/>
  </si>
  <si>
    <t>Net calorific value of motor gasoline: 44.3 TJ/Gg</t>
    <phoneticPr fontId="2"/>
  </si>
  <si>
    <t>GJ/kg</t>
    <phoneticPr fontId="2"/>
  </si>
  <si>
    <t>Table 1.2 of Chapter 1 Volume 2 of 2006 IPCC Guidelines</t>
    <phoneticPr fontId="2"/>
  </si>
  <si>
    <t>Table 3.2.1 of Chapter 3 and Table 2.5 of Chapter 2 Volume 2 of 2006 IPCC Guidelines</t>
    <phoneticPr fontId="2"/>
  </si>
  <si>
    <t>DF</t>
    <phoneticPr fontId="2"/>
  </si>
  <si>
    <t>Joint Crediting Mechanism Guidelines for Developing Proposed Methodology for Reducing Emissions from Deforestation and Forest Degradation, and the Role of Conservation, Sustainable Management of Forests and Enhancement of Forest Carbon Stocks in Developing Countries (REDD-plus)  for Lao PDR.
(JCM_LA_GL_PM_REDD+_ver01.0)</t>
    <phoneticPr fontId="2"/>
  </si>
  <si>
    <r>
      <t>CO</t>
    </r>
    <r>
      <rPr>
        <b/>
        <vertAlign val="subscript"/>
        <sz val="11"/>
        <color indexed="9"/>
        <rFont val="Arial"/>
        <family val="2"/>
      </rPr>
      <t>2</t>
    </r>
    <r>
      <rPr>
        <b/>
        <sz val="11"/>
        <color indexed="9"/>
        <rFont val="Arial"/>
        <family val="2"/>
      </rPr>
      <t xml:space="preserve"> emission reductions</t>
    </r>
    <phoneticPr fontId="2"/>
  </si>
  <si>
    <r>
      <t xml:space="preserve">during period </t>
    </r>
    <r>
      <rPr>
        <i/>
        <sz val="11"/>
        <rFont val="Arial"/>
        <family val="2"/>
      </rPr>
      <t>p</t>
    </r>
    <phoneticPr fontId="11"/>
  </si>
  <si>
    <r>
      <t>tCO</t>
    </r>
    <r>
      <rPr>
        <vertAlign val="subscript"/>
        <sz val="11"/>
        <color indexed="8"/>
        <rFont val="Arial"/>
        <family val="2"/>
      </rPr>
      <t>2</t>
    </r>
    <r>
      <rPr>
        <sz val="11"/>
        <color indexed="8"/>
        <rFont val="Arial"/>
        <family val="2"/>
      </rPr>
      <t>/p</t>
    </r>
    <phoneticPr fontId="11"/>
  </si>
  <si>
    <t>Year</t>
    <phoneticPr fontId="11"/>
  </si>
  <si>
    <t>1st year</t>
    <phoneticPr fontId="2"/>
  </si>
  <si>
    <r>
      <t>tCO</t>
    </r>
    <r>
      <rPr>
        <vertAlign val="subscript"/>
        <sz val="11"/>
        <color indexed="8"/>
        <rFont val="Arial"/>
        <family val="2"/>
      </rPr>
      <t>2</t>
    </r>
    <r>
      <rPr>
        <sz val="11"/>
        <color indexed="8"/>
        <rFont val="Arial"/>
        <family val="2"/>
      </rPr>
      <t>/yr</t>
    </r>
    <phoneticPr fontId="11"/>
  </si>
  <si>
    <t>2nd year</t>
  </si>
  <si>
    <t>3rd year</t>
  </si>
  <si>
    <t>4th year</t>
  </si>
  <si>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</si>
  <si>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</si>
  <si>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</si>
  <si>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</si>
  <si>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 or removals to be credited</t>
    <phoneticPr fontId="11"/>
  </si>
  <si>
    <t>Pool / Sources</t>
  </si>
  <si>
    <t>Value</t>
  </si>
  <si>
    <t>Units</t>
  </si>
  <si>
    <t>Parameter</t>
  </si>
  <si>
    <r>
      <t>tCO</t>
    </r>
    <r>
      <rPr>
        <vertAlign val="subscript"/>
        <sz val="11"/>
        <rFont val="Arial"/>
        <family val="2"/>
      </rPr>
      <t>2</t>
    </r>
    <r>
      <rPr>
        <sz val="11"/>
        <rFont val="Arial"/>
        <family val="2"/>
      </rPr>
      <t>e</t>
    </r>
  </si>
  <si>
    <r>
      <t>ER</t>
    </r>
    <r>
      <rPr>
        <i/>
        <vertAlign val="subscript"/>
        <sz val="11"/>
        <rFont val="Arial"/>
        <family val="2"/>
      </rPr>
      <t>credited,p</t>
    </r>
    <phoneticPr fontId="11"/>
  </si>
  <si>
    <r>
      <t xml:space="preserve">Project emission reductions or removals to be credited in year </t>
    </r>
    <r>
      <rPr>
        <i/>
        <sz val="11"/>
        <rFont val="Arial"/>
        <family val="2"/>
      </rPr>
      <t>y</t>
    </r>
    <phoneticPr fontId="11"/>
  </si>
  <si>
    <t>1st year</t>
    <phoneticPr fontId="11"/>
  </si>
  <si>
    <r>
      <t>ER</t>
    </r>
    <r>
      <rPr>
        <i/>
        <vertAlign val="subscript"/>
        <sz val="11"/>
        <rFont val="Arial"/>
        <family val="2"/>
      </rPr>
      <t>credited,y</t>
    </r>
    <phoneticPr fontId="11"/>
  </si>
  <si>
    <t>2. Calculations for project reference level</t>
  </si>
  <si>
    <r>
      <t xml:space="preserve">Project reference level during period </t>
    </r>
    <r>
      <rPr>
        <i/>
        <sz val="11"/>
        <rFont val="Arial"/>
        <family val="2"/>
      </rPr>
      <t>p</t>
    </r>
  </si>
  <si>
    <r>
      <t>RL</t>
    </r>
    <r>
      <rPr>
        <i/>
        <vertAlign val="subscript"/>
        <sz val="11"/>
        <rFont val="Arial"/>
        <family val="2"/>
      </rPr>
      <t>p</t>
    </r>
    <phoneticPr fontId="11"/>
  </si>
  <si>
    <r>
      <t xml:space="preserve">Net emissions from carbon stock changes in above- and below-ground biomass in year </t>
    </r>
    <r>
      <rPr>
        <i/>
        <sz val="11"/>
        <rFont val="Arial"/>
        <family val="2"/>
      </rPr>
      <t>y</t>
    </r>
    <phoneticPr fontId="11"/>
  </si>
  <si>
    <t>Carbon stock</t>
  </si>
  <si>
    <r>
      <t>tCO</t>
    </r>
    <r>
      <rPr>
        <vertAlign val="subscript"/>
        <sz val="11"/>
        <color indexed="8"/>
        <rFont val="Arial"/>
        <family val="2"/>
      </rPr>
      <t>2</t>
    </r>
    <r>
      <rPr>
        <sz val="11"/>
        <color indexed="8"/>
        <rFont val="Arial"/>
        <family val="2"/>
      </rPr>
      <t>e</t>
    </r>
  </si>
  <si>
    <r>
      <t>CS</t>
    </r>
    <r>
      <rPr>
        <i/>
        <vertAlign val="subscript"/>
        <sz val="11"/>
        <color rgb="FF000000"/>
        <rFont val="Arial"/>
        <family val="2"/>
      </rPr>
      <t>net ref,y</t>
    </r>
    <phoneticPr fontId="11"/>
  </si>
  <si>
    <r>
      <t>Non-CO</t>
    </r>
    <r>
      <rPr>
        <vertAlign val="subscript"/>
        <sz val="11"/>
        <rFont val="Arial"/>
        <family val="2"/>
      </rPr>
      <t xml:space="preserve">2 </t>
    </r>
    <r>
      <rPr>
        <sz val="11"/>
        <rFont val="Arial"/>
        <family val="2"/>
      </rPr>
      <t xml:space="preserve">GHG emissions from forest fires in year </t>
    </r>
    <r>
      <rPr>
        <i/>
        <sz val="11"/>
        <rFont val="Arial"/>
        <family val="2"/>
      </rPr>
      <t>y</t>
    </r>
    <phoneticPr fontId="11"/>
  </si>
  <si>
    <t>Forest fires</t>
    <phoneticPr fontId="11"/>
  </si>
  <si>
    <r>
      <t>Fire</t>
    </r>
    <r>
      <rPr>
        <i/>
        <vertAlign val="subscript"/>
        <sz val="11"/>
        <color rgb="FF000000"/>
        <rFont val="Arial"/>
        <family val="2"/>
      </rPr>
      <t>ref,y</t>
    </r>
    <phoneticPr fontId="11"/>
  </si>
  <si>
    <t>3. Calculations of project net emissions/removals</t>
    <phoneticPr fontId="11"/>
  </si>
  <si>
    <r>
      <t xml:space="preserve">Project net emissions/removals during period </t>
    </r>
    <r>
      <rPr>
        <i/>
        <sz val="11"/>
        <rFont val="Arial"/>
        <family val="2"/>
      </rPr>
      <t>p</t>
    </r>
    <phoneticPr fontId="11"/>
  </si>
  <si>
    <r>
      <t>PE</t>
    </r>
    <r>
      <rPr>
        <i/>
        <vertAlign val="subscript"/>
        <sz val="11"/>
        <rFont val="Arial"/>
        <family val="2"/>
      </rPr>
      <t>p</t>
    </r>
    <phoneticPr fontId="11"/>
  </si>
  <si>
    <r>
      <t xml:space="preserve">Net emissions/removals from carbon stock changes in above- and below-ground biomass in year </t>
    </r>
    <r>
      <rPr>
        <i/>
        <sz val="11"/>
        <rFont val="Arial"/>
        <family val="2"/>
      </rPr>
      <t>y</t>
    </r>
    <phoneticPr fontId="11"/>
  </si>
  <si>
    <r>
      <t>CS</t>
    </r>
    <r>
      <rPr>
        <i/>
        <vertAlign val="subscript"/>
        <sz val="11"/>
        <color rgb="FF000000"/>
        <rFont val="Arial"/>
        <family val="2"/>
      </rPr>
      <t>net pro,y</t>
    </r>
    <phoneticPr fontId="11"/>
  </si>
  <si>
    <r>
      <t>Fire</t>
    </r>
    <r>
      <rPr>
        <i/>
        <vertAlign val="subscript"/>
        <sz val="11"/>
        <color rgb="FF000000"/>
        <rFont val="Arial"/>
        <family val="2"/>
      </rPr>
      <t>pro,y</t>
    </r>
    <phoneticPr fontId="11"/>
  </si>
  <si>
    <r>
      <t xml:space="preserve">GHG emissions from rice paddy area expanded during the monitoring period in the project area in year </t>
    </r>
    <r>
      <rPr>
        <i/>
        <sz val="11"/>
        <rFont val="Arial"/>
        <family val="2"/>
      </rPr>
      <t>y</t>
    </r>
    <phoneticPr fontId="11"/>
  </si>
  <si>
    <t>Paddy area expanded</t>
    <phoneticPr fontId="11"/>
  </si>
  <si>
    <r>
      <t>Paddy</t>
    </r>
    <r>
      <rPr>
        <i/>
        <vertAlign val="subscript"/>
        <sz val="11"/>
        <color rgb="FF000000"/>
        <rFont val="Arial"/>
        <family val="2"/>
      </rPr>
      <t>pro,y</t>
    </r>
    <phoneticPr fontId="11"/>
  </si>
  <si>
    <r>
      <t>CO</t>
    </r>
    <r>
      <rPr>
        <vertAlign val="subscript"/>
        <sz val="11"/>
        <rFont val="Arial"/>
        <family val="2"/>
      </rPr>
      <t>2</t>
    </r>
    <r>
      <rPr>
        <sz val="11"/>
        <rFont val="Arial"/>
        <family val="2"/>
      </rPr>
      <t xml:space="preserve"> emissions from energy use for agriculcural heavy machine for the project activities in year </t>
    </r>
    <r>
      <rPr>
        <i/>
        <sz val="11"/>
        <rFont val="Arial"/>
        <family val="2"/>
      </rPr>
      <t>y</t>
    </r>
    <phoneticPr fontId="11"/>
  </si>
  <si>
    <t>Energy use</t>
    <phoneticPr fontId="11"/>
  </si>
  <si>
    <r>
      <t>E</t>
    </r>
    <r>
      <rPr>
        <i/>
        <vertAlign val="subscript"/>
        <sz val="11"/>
        <color rgb="FF000000"/>
        <rFont val="Arial"/>
        <family val="2"/>
      </rPr>
      <t>pro,y</t>
    </r>
    <phoneticPr fontId="11"/>
  </si>
  <si>
    <t>4. Calculation of discount factor</t>
  </si>
  <si>
    <t>Discount factor</t>
  </si>
  <si>
    <t>%</t>
  </si>
  <si>
    <t>DF</t>
  </si>
  <si>
    <t>[List of Default Values]</t>
  </si>
  <si>
    <t>1. Selected default values, etc.</t>
    <phoneticPr fontId="2"/>
  </si>
  <si>
    <t>Pool / Sources</t>
    <phoneticPr fontId="2"/>
  </si>
  <si>
    <t>Value</t>
    <phoneticPr fontId="2"/>
  </si>
  <si>
    <t>Carbon stock per hectare of EF</t>
    <phoneticPr fontId="2"/>
  </si>
  <si>
    <t>Living biomass</t>
    <phoneticPr fontId="2"/>
  </si>
  <si>
    <t>Carbon stock per hectare of MD/CF/MCB</t>
    <phoneticPr fontId="2"/>
  </si>
  <si>
    <t>Carbon stock per hectare of DD</t>
    <phoneticPr fontId="2"/>
  </si>
  <si>
    <t>Carbon stock per hectare of P/B/RV</t>
    <phoneticPr fontId="2"/>
  </si>
  <si>
    <r>
      <t>Conversion factor of molecular weight of carbon to CO</t>
    </r>
    <r>
      <rPr>
        <vertAlign val="subscript"/>
        <sz val="11"/>
        <color indexed="8"/>
        <rFont val="Arial"/>
        <family val="2"/>
      </rPr>
      <t>2</t>
    </r>
    <phoneticPr fontId="11"/>
  </si>
  <si>
    <t>44/12</t>
    <phoneticPr fontId="11"/>
  </si>
  <si>
    <t>Carbon fraction (carbon/biomass)</t>
    <phoneticPr fontId="11"/>
  </si>
  <si>
    <t>Ratio of below-ground biomass to above-ground biomass, if above-ground biomass is under 125 t/ha</t>
    <phoneticPr fontId="11"/>
  </si>
  <si>
    <t>Ratio of below-ground biomass to above-ground biomass, if above-ground biomass is over 125 t/ha</t>
    <phoneticPr fontId="11"/>
  </si>
  <si>
    <t>Combustion factor</t>
    <phoneticPr fontId="2"/>
  </si>
  <si>
    <t>Biomass burning</t>
    <phoneticPr fontId="2"/>
  </si>
  <si>
    <r>
      <t>Emission factor for forest fires (CH</t>
    </r>
    <r>
      <rPr>
        <vertAlign val="subscript"/>
        <sz val="11"/>
        <color indexed="8"/>
        <rFont val="Arial"/>
        <family val="2"/>
      </rPr>
      <t>4</t>
    </r>
    <r>
      <rPr>
        <sz val="11"/>
        <color indexed="8"/>
        <rFont val="Arial"/>
        <family val="2"/>
      </rPr>
      <t>)</t>
    </r>
    <phoneticPr fontId="2"/>
  </si>
  <si>
    <t>g/kg-dm burnt</t>
    <phoneticPr fontId="11"/>
  </si>
  <si>
    <r>
      <t>Emission factor for forest fires (N</t>
    </r>
    <r>
      <rPr>
        <vertAlign val="subscript"/>
        <sz val="11"/>
        <color indexed="8"/>
        <rFont val="Arial"/>
        <family val="2"/>
      </rPr>
      <t>2</t>
    </r>
    <r>
      <rPr>
        <sz val="11"/>
        <color indexed="8"/>
        <rFont val="Arial"/>
        <family val="2"/>
      </rPr>
      <t>O)</t>
    </r>
    <phoneticPr fontId="2"/>
  </si>
  <si>
    <r>
      <t>Conversion factor of molecular weight of each CH</t>
    </r>
    <r>
      <rPr>
        <vertAlign val="subscript"/>
        <sz val="11"/>
        <color indexed="8"/>
        <rFont val="Arial"/>
        <family val="2"/>
      </rPr>
      <t>4</t>
    </r>
    <r>
      <rPr>
        <sz val="11"/>
        <color indexed="8"/>
        <rFont val="Arial"/>
        <family val="2"/>
      </rPr>
      <t xml:space="preserve"> to CO</t>
    </r>
    <r>
      <rPr>
        <vertAlign val="subscript"/>
        <sz val="11"/>
        <color indexed="8"/>
        <rFont val="Arial"/>
        <family val="2"/>
      </rPr>
      <t>2</t>
    </r>
    <phoneticPr fontId="11"/>
  </si>
  <si>
    <t>Paddy and Biomass burning</t>
    <phoneticPr fontId="11"/>
  </si>
  <si>
    <r>
      <t>GWP</t>
    </r>
    <r>
      <rPr>
        <i/>
        <vertAlign val="subscript"/>
        <sz val="11"/>
        <color indexed="8"/>
        <rFont val="Arial"/>
        <family val="2"/>
      </rPr>
      <t>k</t>
    </r>
    <phoneticPr fontId="11"/>
  </si>
  <si>
    <r>
      <t>Conversion factor of molecular weight of each N</t>
    </r>
    <r>
      <rPr>
        <vertAlign val="subscript"/>
        <sz val="11"/>
        <color indexed="8"/>
        <rFont val="Arial"/>
        <family val="2"/>
      </rPr>
      <t>2</t>
    </r>
    <r>
      <rPr>
        <sz val="11"/>
        <color indexed="8"/>
        <rFont val="Arial"/>
        <family val="2"/>
      </rPr>
      <t>O to CO</t>
    </r>
    <r>
      <rPr>
        <vertAlign val="subscript"/>
        <sz val="11"/>
        <color indexed="8"/>
        <rFont val="Arial"/>
        <family val="2"/>
      </rPr>
      <t>2</t>
    </r>
    <phoneticPr fontId="11"/>
  </si>
  <si>
    <t>A daily emission factor from paddy</t>
  </si>
  <si>
    <t>Paddy</t>
    <phoneticPr fontId="11"/>
  </si>
  <si>
    <t>Baseline emission factor for continuously flooded fields without organic amendments</t>
  </si>
  <si>
    <t>Scaling factor to account for the differences in water regime during the cultivation period</t>
  </si>
  <si>
    <t>Scaling factor to account for the differences in water regime in the pre-season before the cultivation period</t>
  </si>
  <si>
    <t>Net calorific value of fuel</t>
    <phoneticPr fontId="11"/>
  </si>
  <si>
    <t>Fuel comsumption</t>
    <phoneticPr fontId="11"/>
  </si>
  <si>
    <t>GJ/kg</t>
    <phoneticPr fontId="11"/>
  </si>
  <si>
    <t>Fuel comsumption</t>
  </si>
  <si>
    <t>2. Calculation of project net emissions/removals</t>
    <phoneticPr fontId="2"/>
  </si>
  <si>
    <t>Carbon stock change at year y</t>
    <phoneticPr fontId="2"/>
  </si>
  <si>
    <r>
      <t>PE</t>
    </r>
    <r>
      <rPr>
        <i/>
        <vertAlign val="subscript"/>
        <sz val="11"/>
        <color indexed="8"/>
        <rFont val="Arial"/>
        <family val="2"/>
      </rPr>
      <t>y</t>
    </r>
    <phoneticPr fontId="11"/>
  </si>
  <si>
    <t>living biomass</t>
    <phoneticPr fontId="2"/>
  </si>
  <si>
    <r>
      <t>ΔCS</t>
    </r>
    <r>
      <rPr>
        <i/>
        <vertAlign val="subscript"/>
        <sz val="11"/>
        <rFont val="Arial"/>
        <family val="2"/>
      </rPr>
      <t>pro,y</t>
    </r>
    <phoneticPr fontId="11"/>
  </si>
  <si>
    <r>
      <t>CS</t>
    </r>
    <r>
      <rPr>
        <i/>
        <vertAlign val="subscript"/>
        <sz val="11"/>
        <rFont val="Arial"/>
        <family val="2"/>
      </rPr>
      <t>emission pro,y</t>
    </r>
    <phoneticPr fontId="11"/>
  </si>
  <si>
    <r>
      <t>CS</t>
    </r>
    <r>
      <rPr>
        <i/>
        <vertAlign val="subscript"/>
        <sz val="11"/>
        <rFont val="Arial"/>
        <family val="2"/>
      </rPr>
      <t>removal pro,y</t>
    </r>
    <phoneticPr fontId="11"/>
  </si>
  <si>
    <t>Emissions (GHG sources) at year y for identifing GHG sources at year y</t>
    <phoneticPr fontId="2"/>
  </si>
  <si>
    <t>-</t>
    <phoneticPr fontId="11"/>
  </si>
  <si>
    <t>Emissions (GHG sources) at year y</t>
    <phoneticPr fontId="2"/>
  </si>
  <si>
    <t>Forest fires</t>
    <phoneticPr fontId="2"/>
  </si>
  <si>
    <t>ha</t>
    <phoneticPr fontId="2"/>
  </si>
  <si>
    <t>Burning (MD/CF/MCB to non-forest) at year y</t>
    <phoneticPr fontId="2"/>
  </si>
  <si>
    <t>Maximum burned area during project period (MD/CF/MCB to non-forest) at year</t>
    <phoneticPr fontId="2"/>
  </si>
  <si>
    <t>Mass of fuel in stratum (carbon stock per ha in above-ground) (MD/CF/MCB)</t>
    <phoneticPr fontId="2"/>
  </si>
  <si>
    <t>Burning (DD to non-forest) at year</t>
    <phoneticPr fontId="2"/>
  </si>
  <si>
    <t>Maximum burned area during project period (DD to non-forest) at year</t>
    <phoneticPr fontId="2"/>
  </si>
  <si>
    <t>Mass of fuel in stratum (carbon stock per ha in above-ground) (DD)</t>
    <phoneticPr fontId="2"/>
  </si>
  <si>
    <t>Burning (P/B/RV to non-forest) at year</t>
    <phoneticPr fontId="2"/>
  </si>
  <si>
    <t>Maximum burned area during project period (P/B/RV to non-forest) at year</t>
    <phoneticPr fontId="2"/>
  </si>
  <si>
    <t>Mass of fuel in stratum (carbon stock per ha in above-ground) (P/B/RV)</t>
    <phoneticPr fontId="2"/>
  </si>
  <si>
    <t xml:space="preserve">Paddy </t>
    <phoneticPr fontId="2"/>
  </si>
  <si>
    <t>Annual harvested area of rice paddy</t>
    <phoneticPr fontId="11"/>
  </si>
  <si>
    <t>Cultivation period of rice paddy</t>
    <phoneticPr fontId="11"/>
  </si>
  <si>
    <t>Day</t>
    <phoneticPr fontId="2"/>
  </si>
  <si>
    <t>Fuel comsumption</t>
    <phoneticPr fontId="2"/>
  </si>
  <si>
    <t>2. Calculations for project reference level</t>
    <phoneticPr fontId="2"/>
  </si>
  <si>
    <r>
      <t>CS</t>
    </r>
    <r>
      <rPr>
        <i/>
        <vertAlign val="subscript"/>
        <sz val="11"/>
        <rFont val="Arial"/>
        <family val="2"/>
      </rPr>
      <t>emission ref,y</t>
    </r>
    <phoneticPr fontId="11"/>
  </si>
  <si>
    <r>
      <t>CS</t>
    </r>
    <r>
      <rPr>
        <i/>
        <vertAlign val="subscript"/>
        <sz val="11"/>
        <rFont val="Arial"/>
        <family val="2"/>
      </rPr>
      <t>removal ref,y</t>
    </r>
    <phoneticPr fontId="11"/>
  </si>
  <si>
    <t>Emissions from forest fires (conerted to non-forest) at year</t>
    <phoneticPr fontId="2"/>
  </si>
  <si>
    <t>Minimum burned area (converted to non-forest)</t>
    <phoneticPr fontId="2"/>
  </si>
  <si>
    <t>Mass of fuel in stratum (carbon stock per ha in above-ground) (non-forest)</t>
    <phoneticPr fontId="2"/>
  </si>
  <si>
    <t>Data are to be collected by participatory workshop(s) with villagers in line with procedures of the PRA.</t>
    <phoneticPr fontId="2"/>
  </si>
  <si>
    <t>Data are to be collected from business records in oil shop(s) and by participatory warkshop(s) with villagers in line with procedures of the PRA.</t>
    <phoneticPr fontId="2"/>
  </si>
  <si>
    <t>kg/yr</t>
    <phoneticPr fontId="2"/>
  </si>
  <si>
    <t>Annual burnt area in stratum i in project reference area during the reference period</t>
    <phoneticPr fontId="2"/>
  </si>
  <si>
    <t>Combustion factor
- All secondary tropical forests: 0.55</t>
    <phoneticPr fontId="11"/>
  </si>
  <si>
    <t>Ratio of below-ground biomass to above-ground biomass, if above-ground biomass is under 125 t/ha</t>
    <phoneticPr fontId="2"/>
  </si>
  <si>
    <t>Ratio of below-ground biomass to above-ground biomass, if above-ground biomass is over 125 t/ha</t>
    <phoneticPr fontId="2"/>
  </si>
  <si>
    <t>Annex 2 of national FREL/FRL</t>
    <phoneticPr fontId="11"/>
  </si>
  <si>
    <t>Table 4.4 of Chapter 4 Volume 4 of 2006 IPCC Guidelines</t>
    <phoneticPr fontId="11"/>
  </si>
  <si>
    <r>
      <t xml:space="preserve">Project emission reductions or removals to be credited during a monitoring period </t>
    </r>
    <r>
      <rPr>
        <i/>
        <sz val="11"/>
        <rFont val="Arial"/>
        <family val="2"/>
      </rPr>
      <t>p</t>
    </r>
    <phoneticPr fontId="11"/>
  </si>
  <si>
    <r>
      <t>tCO</t>
    </r>
    <r>
      <rPr>
        <vertAlign val="subscript"/>
        <sz val="11"/>
        <rFont val="Arial"/>
        <family val="2"/>
      </rPr>
      <t>2</t>
    </r>
    <r>
      <rPr>
        <sz val="11"/>
        <rFont val="Arial"/>
        <family val="2"/>
      </rPr>
      <t>e/yr</t>
    </r>
    <phoneticPr fontId="2"/>
  </si>
  <si>
    <r>
      <t>Fire</t>
    </r>
    <r>
      <rPr>
        <i/>
        <vertAlign val="subscript"/>
        <sz val="11"/>
        <rFont val="Arial"/>
        <family val="2"/>
      </rPr>
      <t>pro,y</t>
    </r>
    <phoneticPr fontId="11"/>
  </si>
  <si>
    <t>Burning (EF to non-forest) at year</t>
    <phoneticPr fontId="2"/>
  </si>
  <si>
    <t>Maximum burned area during project period (EF to non-forest) at year</t>
    <phoneticPr fontId="2"/>
  </si>
  <si>
    <r>
      <t>A-burn</t>
    </r>
    <r>
      <rPr>
        <i/>
        <vertAlign val="subscript"/>
        <sz val="11"/>
        <rFont val="Arial"/>
        <family val="2"/>
      </rPr>
      <t>pro,EF</t>
    </r>
    <phoneticPr fontId="11"/>
  </si>
  <si>
    <t>Mass of fuel in stratum (carbon stock per ha in above-ground) (EF)</t>
    <phoneticPr fontId="2"/>
  </si>
  <si>
    <t>tC/ha</t>
    <phoneticPr fontId="2"/>
  </si>
  <si>
    <r>
      <t>MB</t>
    </r>
    <r>
      <rPr>
        <i/>
        <vertAlign val="subscript"/>
        <sz val="11"/>
        <rFont val="Arial"/>
        <family val="2"/>
      </rPr>
      <t>pro,EF</t>
    </r>
    <phoneticPr fontId="11"/>
  </si>
  <si>
    <r>
      <t>A-burn</t>
    </r>
    <r>
      <rPr>
        <i/>
        <vertAlign val="subscript"/>
        <sz val="11"/>
        <rFont val="Arial"/>
        <family val="2"/>
      </rPr>
      <t>pro,MD/CF/DD</t>
    </r>
    <phoneticPr fontId="11"/>
  </si>
  <si>
    <r>
      <t>A-burn</t>
    </r>
    <r>
      <rPr>
        <i/>
        <vertAlign val="subscript"/>
        <sz val="11"/>
        <rFont val="Arial"/>
        <family val="2"/>
      </rPr>
      <t>pro,DD</t>
    </r>
    <phoneticPr fontId="11"/>
  </si>
  <si>
    <r>
      <t>A-burn</t>
    </r>
    <r>
      <rPr>
        <i/>
        <vertAlign val="subscript"/>
        <sz val="11"/>
        <rFont val="Arial"/>
        <family val="2"/>
      </rPr>
      <t>pro,P/B/RV</t>
    </r>
    <phoneticPr fontId="11"/>
  </si>
  <si>
    <r>
      <t>Paddy</t>
    </r>
    <r>
      <rPr>
        <i/>
        <vertAlign val="subscript"/>
        <sz val="11"/>
        <rFont val="Arial"/>
        <family val="2"/>
      </rPr>
      <t>pro,y</t>
    </r>
    <phoneticPr fontId="11"/>
  </si>
  <si>
    <r>
      <t>A-p</t>
    </r>
    <r>
      <rPr>
        <i/>
        <vertAlign val="subscript"/>
        <sz val="11"/>
        <rFont val="Arial"/>
        <family val="2"/>
      </rPr>
      <t>pro,y</t>
    </r>
    <phoneticPr fontId="11"/>
  </si>
  <si>
    <r>
      <t>t</t>
    </r>
    <r>
      <rPr>
        <i/>
        <vertAlign val="subscript"/>
        <sz val="11"/>
        <rFont val="Arial"/>
        <family val="2"/>
      </rPr>
      <t>pro</t>
    </r>
    <phoneticPr fontId="11"/>
  </si>
  <si>
    <r>
      <t>E</t>
    </r>
    <r>
      <rPr>
        <i/>
        <vertAlign val="subscript"/>
        <sz val="11"/>
        <rFont val="Arial"/>
        <family val="2"/>
      </rPr>
      <t>pro,y</t>
    </r>
    <phoneticPr fontId="11"/>
  </si>
  <si>
    <t>Consumption of motor gasoline</t>
    <phoneticPr fontId="2"/>
  </si>
  <si>
    <r>
      <t>FC</t>
    </r>
    <r>
      <rPr>
        <i/>
        <vertAlign val="subscript"/>
        <sz val="11"/>
        <rFont val="Arial"/>
        <family val="2"/>
      </rPr>
      <t>MG,y</t>
    </r>
    <phoneticPr fontId="11"/>
  </si>
  <si>
    <r>
      <t>Mean carbon stock change (tCO</t>
    </r>
    <r>
      <rPr>
        <vertAlign val="subscript"/>
        <sz val="11"/>
        <rFont val="Arial"/>
        <family val="2"/>
      </rPr>
      <t>2</t>
    </r>
    <r>
      <rPr>
        <sz val="11"/>
        <rFont val="Arial"/>
        <family val="2"/>
      </rPr>
      <t>e/yr)</t>
    </r>
    <phoneticPr fontId="2"/>
  </si>
  <si>
    <r>
      <t>Mean carbon stock change (emissions, tCO</t>
    </r>
    <r>
      <rPr>
        <vertAlign val="subscript"/>
        <sz val="11"/>
        <rFont val="Arial"/>
        <family val="2"/>
      </rPr>
      <t>2</t>
    </r>
    <r>
      <rPr>
        <sz val="11"/>
        <rFont val="Arial"/>
        <family val="2"/>
      </rPr>
      <t>e/yr)</t>
    </r>
    <phoneticPr fontId="11"/>
  </si>
  <si>
    <r>
      <t>Mean carbon stock change (removals, tCO</t>
    </r>
    <r>
      <rPr>
        <vertAlign val="subscript"/>
        <sz val="11"/>
        <rFont val="Arial"/>
        <family val="2"/>
      </rPr>
      <t>2</t>
    </r>
    <r>
      <rPr>
        <sz val="11"/>
        <rFont val="Arial"/>
        <family val="2"/>
      </rPr>
      <t>e/yr)</t>
    </r>
    <phoneticPr fontId="11"/>
  </si>
  <si>
    <r>
      <t>tCO</t>
    </r>
    <r>
      <rPr>
        <vertAlign val="subscript"/>
        <sz val="11"/>
        <rFont val="Arial"/>
        <family val="2"/>
      </rPr>
      <t>2</t>
    </r>
    <r>
      <rPr>
        <sz val="11"/>
        <rFont val="Arial"/>
        <family val="2"/>
      </rPr>
      <t>/ha</t>
    </r>
    <phoneticPr fontId="11"/>
  </si>
  <si>
    <r>
      <t>C</t>
    </r>
    <r>
      <rPr>
        <i/>
        <vertAlign val="subscript"/>
        <sz val="11"/>
        <rFont val="Arial"/>
        <family val="2"/>
      </rPr>
      <t>pro,EF</t>
    </r>
    <phoneticPr fontId="11"/>
  </si>
  <si>
    <r>
      <t>C</t>
    </r>
    <r>
      <rPr>
        <i/>
        <vertAlign val="subscript"/>
        <sz val="11"/>
        <rFont val="Arial"/>
        <family val="2"/>
      </rPr>
      <t>pro,MD/CF/MCB</t>
    </r>
    <phoneticPr fontId="11"/>
  </si>
  <si>
    <r>
      <t>C</t>
    </r>
    <r>
      <rPr>
        <i/>
        <vertAlign val="subscript"/>
        <sz val="11"/>
        <rFont val="Arial"/>
        <family val="2"/>
      </rPr>
      <t>pro,DD</t>
    </r>
    <phoneticPr fontId="11"/>
  </si>
  <si>
    <r>
      <t>C</t>
    </r>
    <r>
      <rPr>
        <i/>
        <vertAlign val="subscript"/>
        <sz val="11"/>
        <rFont val="Arial"/>
        <family val="2"/>
      </rPr>
      <t>pro,P/B/RV</t>
    </r>
    <phoneticPr fontId="11"/>
  </si>
  <si>
    <r>
      <t>Conversion factor of molecular weight of carbon to CO</t>
    </r>
    <r>
      <rPr>
        <vertAlign val="subscript"/>
        <sz val="11"/>
        <rFont val="Arial"/>
        <family val="2"/>
      </rPr>
      <t>2</t>
    </r>
    <phoneticPr fontId="11"/>
  </si>
  <si>
    <r>
      <t>CF</t>
    </r>
    <r>
      <rPr>
        <i/>
        <vertAlign val="subscript"/>
        <sz val="11"/>
        <rFont val="Arial"/>
        <family val="2"/>
      </rPr>
      <t>i</t>
    </r>
    <phoneticPr fontId="11"/>
  </si>
  <si>
    <r>
      <t>R</t>
    </r>
    <r>
      <rPr>
        <i/>
        <vertAlign val="subscript"/>
        <sz val="11"/>
        <rFont val="Arial"/>
        <family val="2"/>
      </rPr>
      <t>ratio,i</t>
    </r>
    <phoneticPr fontId="11"/>
  </si>
  <si>
    <r>
      <t>Cf</t>
    </r>
    <r>
      <rPr>
        <i/>
        <vertAlign val="subscript"/>
        <sz val="11"/>
        <rFont val="Arial"/>
        <family val="2"/>
      </rPr>
      <t>i</t>
    </r>
    <phoneticPr fontId="11"/>
  </si>
  <si>
    <r>
      <t>Emission factor for forest fires (CH</t>
    </r>
    <r>
      <rPr>
        <vertAlign val="subscript"/>
        <sz val="11"/>
        <rFont val="Arial"/>
        <family val="2"/>
      </rPr>
      <t>4</t>
    </r>
    <r>
      <rPr>
        <sz val="11"/>
        <rFont val="Arial"/>
        <family val="2"/>
      </rPr>
      <t>)</t>
    </r>
    <phoneticPr fontId="2"/>
  </si>
  <si>
    <r>
      <t>G</t>
    </r>
    <r>
      <rPr>
        <i/>
        <vertAlign val="subscript"/>
        <sz val="11"/>
        <rFont val="Arial"/>
        <family val="2"/>
      </rPr>
      <t>ef,k</t>
    </r>
    <phoneticPr fontId="11"/>
  </si>
  <si>
    <r>
      <t>Emission factor for forest fires (N</t>
    </r>
    <r>
      <rPr>
        <vertAlign val="subscript"/>
        <sz val="11"/>
        <rFont val="Arial"/>
        <family val="2"/>
      </rPr>
      <t>2</t>
    </r>
    <r>
      <rPr>
        <sz val="11"/>
        <rFont val="Arial"/>
        <family val="2"/>
      </rPr>
      <t>O)</t>
    </r>
    <phoneticPr fontId="2"/>
  </si>
  <si>
    <r>
      <t>Conversion factor of molecular weight of each CH</t>
    </r>
    <r>
      <rPr>
        <vertAlign val="subscript"/>
        <sz val="11"/>
        <rFont val="Arial"/>
        <family val="2"/>
      </rPr>
      <t>4</t>
    </r>
    <r>
      <rPr>
        <sz val="11"/>
        <rFont val="Arial"/>
        <family val="2"/>
      </rPr>
      <t xml:space="preserve"> to CO</t>
    </r>
    <r>
      <rPr>
        <vertAlign val="subscript"/>
        <sz val="11"/>
        <rFont val="Arial"/>
        <family val="2"/>
      </rPr>
      <t>2</t>
    </r>
    <phoneticPr fontId="11"/>
  </si>
  <si>
    <r>
      <t>GWP</t>
    </r>
    <r>
      <rPr>
        <i/>
        <vertAlign val="subscript"/>
        <sz val="11"/>
        <rFont val="Arial"/>
        <family val="2"/>
      </rPr>
      <t>k</t>
    </r>
    <phoneticPr fontId="11"/>
  </si>
  <si>
    <r>
      <t>Conversion factor of molecular weight of each N</t>
    </r>
    <r>
      <rPr>
        <vertAlign val="subscript"/>
        <sz val="11"/>
        <rFont val="Arial"/>
        <family val="2"/>
      </rPr>
      <t>2</t>
    </r>
    <r>
      <rPr>
        <sz val="11"/>
        <rFont val="Arial"/>
        <family val="2"/>
      </rPr>
      <t>O to CO</t>
    </r>
    <r>
      <rPr>
        <vertAlign val="subscript"/>
        <sz val="11"/>
        <rFont val="Arial"/>
        <family val="2"/>
      </rPr>
      <t>2</t>
    </r>
    <phoneticPr fontId="11"/>
  </si>
  <si>
    <r>
      <t>kg-CH</t>
    </r>
    <r>
      <rPr>
        <vertAlign val="subscript"/>
        <sz val="11"/>
        <rFont val="Arial"/>
        <family val="2"/>
      </rPr>
      <t>4</t>
    </r>
    <r>
      <rPr>
        <sz val="11"/>
        <rFont val="Arial"/>
        <family val="2"/>
      </rPr>
      <t>/ha/day</t>
    </r>
    <phoneticPr fontId="11"/>
  </si>
  <si>
    <r>
      <t>EF</t>
    </r>
    <r>
      <rPr>
        <i/>
        <vertAlign val="subscript"/>
        <sz val="11"/>
        <rFont val="Arial"/>
        <family val="2"/>
      </rPr>
      <t>pro</t>
    </r>
    <phoneticPr fontId="11"/>
  </si>
  <si>
    <r>
      <t>EF</t>
    </r>
    <r>
      <rPr>
        <i/>
        <vertAlign val="subscript"/>
        <sz val="11"/>
        <rFont val="Arial"/>
        <family val="2"/>
      </rPr>
      <t>c</t>
    </r>
    <phoneticPr fontId="11"/>
  </si>
  <si>
    <r>
      <t>SF</t>
    </r>
    <r>
      <rPr>
        <i/>
        <vertAlign val="subscript"/>
        <sz val="11"/>
        <rFont val="Arial"/>
        <family val="2"/>
      </rPr>
      <t>w</t>
    </r>
    <phoneticPr fontId="11"/>
  </si>
  <si>
    <r>
      <t>SF</t>
    </r>
    <r>
      <rPr>
        <i/>
        <vertAlign val="subscript"/>
        <sz val="11"/>
        <rFont val="Arial"/>
        <family val="2"/>
      </rPr>
      <t>p</t>
    </r>
    <phoneticPr fontId="11"/>
  </si>
  <si>
    <r>
      <t>NCV</t>
    </r>
    <r>
      <rPr>
        <i/>
        <vertAlign val="subscript"/>
        <sz val="11"/>
        <rFont val="Arial"/>
        <family val="2"/>
      </rPr>
      <t>MG</t>
    </r>
    <phoneticPr fontId="11"/>
  </si>
  <si>
    <r>
      <t>CO</t>
    </r>
    <r>
      <rPr>
        <vertAlign val="subscript"/>
        <sz val="11"/>
        <rFont val="Arial"/>
        <family val="2"/>
      </rPr>
      <t>2</t>
    </r>
    <r>
      <rPr>
        <sz val="11"/>
        <rFont val="Arial"/>
        <family val="2"/>
      </rPr>
      <t xml:space="preserve"> emission factor of motor gasoline combusted</t>
    </r>
    <phoneticPr fontId="11"/>
  </si>
  <si>
    <r>
      <t>tCO</t>
    </r>
    <r>
      <rPr>
        <vertAlign val="subscript"/>
        <sz val="11"/>
        <rFont val="Arial"/>
        <family val="2"/>
      </rPr>
      <t>2</t>
    </r>
    <r>
      <rPr>
        <sz val="11"/>
        <rFont val="Arial"/>
        <family val="2"/>
      </rPr>
      <t>/GJ</t>
    </r>
    <phoneticPr fontId="11"/>
  </si>
  <si>
    <r>
      <t>E</t>
    </r>
    <r>
      <rPr>
        <i/>
        <vertAlign val="subscript"/>
        <sz val="11"/>
        <rFont val="Arial"/>
        <family val="2"/>
      </rPr>
      <t>fuel,MG</t>
    </r>
    <phoneticPr fontId="11"/>
  </si>
  <si>
    <r>
      <t>RL</t>
    </r>
    <r>
      <rPr>
        <i/>
        <vertAlign val="subscript"/>
        <sz val="11"/>
        <rFont val="Arial"/>
        <family val="2"/>
      </rPr>
      <t>y</t>
    </r>
    <phoneticPr fontId="11"/>
  </si>
  <si>
    <r>
      <t>Mean carbon stock change (t-CO</t>
    </r>
    <r>
      <rPr>
        <vertAlign val="subscript"/>
        <sz val="11"/>
        <rFont val="Arial"/>
        <family val="2"/>
      </rPr>
      <t>2</t>
    </r>
    <r>
      <rPr>
        <sz val="11"/>
        <rFont val="Arial"/>
        <family val="2"/>
      </rPr>
      <t>e/yr)</t>
    </r>
    <phoneticPr fontId="2"/>
  </si>
  <si>
    <r>
      <t>CS</t>
    </r>
    <r>
      <rPr>
        <i/>
        <vertAlign val="subscript"/>
        <sz val="11"/>
        <rFont val="Arial"/>
        <family val="2"/>
      </rPr>
      <t>net ref,y</t>
    </r>
    <phoneticPr fontId="11"/>
  </si>
  <si>
    <r>
      <t>Fire</t>
    </r>
    <r>
      <rPr>
        <i/>
        <vertAlign val="subscript"/>
        <sz val="11"/>
        <rFont val="Arial"/>
        <family val="2"/>
      </rPr>
      <t>ref,y</t>
    </r>
    <phoneticPr fontId="11"/>
  </si>
  <si>
    <r>
      <t>A-burn</t>
    </r>
    <r>
      <rPr>
        <i/>
        <vertAlign val="subscript"/>
        <sz val="11"/>
        <rFont val="Arial"/>
        <family val="2"/>
      </rPr>
      <t>ref,i</t>
    </r>
    <phoneticPr fontId="11"/>
  </si>
  <si>
    <t>t/ha</t>
    <phoneticPr fontId="2"/>
  </si>
  <si>
    <r>
      <t>C</t>
    </r>
    <r>
      <rPr>
        <i/>
        <vertAlign val="subscript"/>
        <sz val="11"/>
        <rFont val="Arial"/>
        <family val="2"/>
      </rPr>
      <t>ref,rv</t>
    </r>
    <phoneticPr fontId="11"/>
  </si>
  <si>
    <t>Monitoring Plan Sheet (Input Sheet) [Attachment to Project Design Document]</t>
  </si>
  <si>
    <t>Reference Number:</t>
  </si>
  <si>
    <t>Monitoring Spreadsheet: JCM_LA_AM004_ver01.0</t>
    <phoneticPr fontId="2"/>
  </si>
  <si>
    <t>Monitoring Plan Sheet (Calculation Process Sheet) [Attachment to Project Design Document]</t>
  </si>
  <si>
    <t>Monitoring Plan Sheet for REDD+ (Calculation Process Sheet) [Attachment to Project Design Document]</t>
  </si>
  <si>
    <t>Monitoring Plan Sheet for REDD+ (Calculation Process Sheet) [Attachment to Project Design Document]</t>
    <phoneticPr fontId="11"/>
  </si>
  <si>
    <r>
      <rPr>
        <i/>
        <sz val="11"/>
        <color indexed="8"/>
        <rFont val="Arial"/>
        <family val="2"/>
      </rPr>
      <t>See</t>
    </r>
    <r>
      <rPr>
        <sz val="11"/>
        <color indexed="8"/>
        <rFont val="Arial"/>
        <family val="2"/>
      </rPr>
      <t xml:space="preserve"> the sheet of "MPS(calc_process_RL)" and "MPS(calc_process_PJ)"</t>
    </r>
    <phoneticPr fontId="11"/>
  </si>
  <si>
    <r>
      <t xml:space="preserve">Table 1: Parameters to be monitored </t>
    </r>
    <r>
      <rPr>
        <b/>
        <i/>
        <sz val="11"/>
        <color indexed="8"/>
        <rFont val="Arial"/>
        <family val="2"/>
      </rPr>
      <t>ex post</t>
    </r>
    <phoneticPr fontId="2"/>
  </si>
  <si>
    <r>
      <t>CS</t>
    </r>
    <r>
      <rPr>
        <i/>
        <vertAlign val="subscript"/>
        <sz val="11"/>
        <rFont val="Arial"/>
        <family val="2"/>
      </rPr>
      <t>emission,pro,y</t>
    </r>
    <phoneticPr fontId="2"/>
  </si>
  <si>
    <r>
      <t>Amount of CO</t>
    </r>
    <r>
      <rPr>
        <vertAlign val="subscript"/>
        <sz val="11"/>
        <rFont val="Arial"/>
        <family val="2"/>
      </rPr>
      <t>2</t>
    </r>
    <r>
      <rPr>
        <sz val="11"/>
        <rFont val="Arial"/>
        <family val="2"/>
      </rPr>
      <t xml:space="preserve"> emissions from carbon pools (above- and below-ground biomass)  during the monitoring period in the project area</t>
    </r>
    <phoneticPr fontId="2"/>
  </si>
  <si>
    <r>
      <t>CS</t>
    </r>
    <r>
      <rPr>
        <i/>
        <vertAlign val="subscript"/>
        <sz val="11"/>
        <rFont val="Arial"/>
        <family val="2"/>
      </rPr>
      <t>removal,pro,y</t>
    </r>
    <phoneticPr fontId="2"/>
  </si>
  <si>
    <r>
      <t>Amount of CO</t>
    </r>
    <r>
      <rPr>
        <vertAlign val="subscript"/>
        <sz val="11"/>
        <rFont val="Arial"/>
        <family val="2"/>
      </rPr>
      <t>2</t>
    </r>
    <r>
      <rPr>
        <sz val="11"/>
        <rFont val="Arial"/>
        <family val="2"/>
      </rPr>
      <t xml:space="preserve"> removals into carbon pools (above- and below-ground biomass) during the monitoring period in the project area</t>
    </r>
    <phoneticPr fontId="2"/>
  </si>
  <si>
    <r>
      <t>A-burn</t>
    </r>
    <r>
      <rPr>
        <i/>
        <vertAlign val="subscript"/>
        <sz val="11"/>
        <rFont val="Arial"/>
        <family val="2"/>
      </rPr>
      <t>pro,EF</t>
    </r>
    <phoneticPr fontId="2"/>
  </si>
  <si>
    <r>
      <t>Maximum annual burnt area in stratum evergreen forest (</t>
    </r>
    <r>
      <rPr>
        <i/>
        <sz val="11"/>
        <rFont val="Arial"/>
        <family val="2"/>
      </rPr>
      <t>EF</t>
    </r>
    <r>
      <rPr>
        <sz val="11"/>
        <rFont val="Arial"/>
        <family val="2"/>
      </rPr>
      <t xml:space="preserve">) during the monitoring period  in the project area </t>
    </r>
    <phoneticPr fontId="2"/>
  </si>
  <si>
    <r>
      <t xml:space="preserve">Mentioned as </t>
    </r>
    <r>
      <rPr>
        <i/>
        <sz val="11"/>
        <rFont val="Arial"/>
        <family val="2"/>
      </rPr>
      <t>A-burn</t>
    </r>
    <r>
      <rPr>
        <i/>
        <vertAlign val="subscript"/>
        <sz val="11"/>
        <rFont val="Arial"/>
        <family val="2"/>
      </rPr>
      <t>pro,i</t>
    </r>
    <r>
      <rPr>
        <sz val="11"/>
        <rFont val="Arial"/>
        <family val="2"/>
      </rPr>
      <t xml:space="preserve"> in the medhodology</t>
    </r>
    <phoneticPr fontId="2"/>
  </si>
  <si>
    <r>
      <t>A-burn</t>
    </r>
    <r>
      <rPr>
        <i/>
        <vertAlign val="subscript"/>
        <sz val="11"/>
        <rFont val="Arial"/>
        <family val="2"/>
      </rPr>
      <t>pro,MD/CF/DD</t>
    </r>
    <phoneticPr fontId="2"/>
  </si>
  <si>
    <r>
      <t>Maximum annual burnt area in stratum mixed deciduous forest (</t>
    </r>
    <r>
      <rPr>
        <i/>
        <sz val="11"/>
        <rFont val="Arial"/>
        <family val="2"/>
      </rPr>
      <t>MD</t>
    </r>
    <r>
      <rPr>
        <sz val="11"/>
        <rFont val="Arial"/>
        <family val="2"/>
      </rPr>
      <t xml:space="preserve">) </t>
    </r>
    <r>
      <rPr>
        <i/>
        <sz val="11"/>
        <rFont val="Arial"/>
        <family val="2"/>
      </rPr>
      <t xml:space="preserve">/ </t>
    </r>
    <r>
      <rPr>
        <sz val="11"/>
        <rFont val="Arial"/>
        <family val="2"/>
      </rPr>
      <t>coniferous forest (</t>
    </r>
    <r>
      <rPr>
        <i/>
        <sz val="11"/>
        <rFont val="Arial"/>
        <family val="2"/>
      </rPr>
      <t>CF</t>
    </r>
    <r>
      <rPr>
        <sz val="11"/>
        <rFont val="Arial"/>
        <family val="2"/>
      </rPr>
      <t xml:space="preserve">) </t>
    </r>
    <r>
      <rPr>
        <i/>
        <sz val="11"/>
        <rFont val="Arial"/>
        <family val="2"/>
      </rPr>
      <t xml:space="preserve">/ </t>
    </r>
    <r>
      <rPr>
        <sz val="11"/>
        <rFont val="Arial"/>
        <family val="2"/>
      </rPr>
      <t>mixed coniferous and broadleaved forest (</t>
    </r>
    <r>
      <rPr>
        <i/>
        <sz val="11"/>
        <rFont val="Arial"/>
        <family val="2"/>
      </rPr>
      <t>MCB</t>
    </r>
    <r>
      <rPr>
        <sz val="11"/>
        <rFont val="Arial"/>
        <family val="2"/>
      </rPr>
      <t xml:space="preserve">) during the monitoring period  in the project area </t>
    </r>
    <phoneticPr fontId="2"/>
  </si>
  <si>
    <r>
      <t>A-burn</t>
    </r>
    <r>
      <rPr>
        <i/>
        <vertAlign val="subscript"/>
        <sz val="11"/>
        <rFont val="Arial"/>
        <family val="2"/>
      </rPr>
      <t>pro,DD</t>
    </r>
    <phoneticPr fontId="2"/>
  </si>
  <si>
    <r>
      <t>Maximum annual burnt area in stratum dry ipterocarp forest (</t>
    </r>
    <r>
      <rPr>
        <i/>
        <sz val="11"/>
        <rFont val="Arial"/>
        <family val="2"/>
      </rPr>
      <t>DD</t>
    </r>
    <r>
      <rPr>
        <sz val="11"/>
        <rFont val="Arial"/>
        <family val="2"/>
      </rPr>
      <t>) during the monitoring period  in the project area</t>
    </r>
    <phoneticPr fontId="2"/>
  </si>
  <si>
    <r>
      <t>A-burn</t>
    </r>
    <r>
      <rPr>
        <i/>
        <vertAlign val="subscript"/>
        <sz val="11"/>
        <rFont val="Arial"/>
        <family val="2"/>
      </rPr>
      <t>pro,P/B/RV</t>
    </r>
    <phoneticPr fontId="2"/>
  </si>
  <si>
    <r>
      <t>Maximum annual burnt area in stratum forest plantation (</t>
    </r>
    <r>
      <rPr>
        <i/>
        <sz val="11"/>
        <rFont val="Arial"/>
        <family val="2"/>
      </rPr>
      <t>P</t>
    </r>
    <r>
      <rPr>
        <sz val="11"/>
        <rFont val="Arial"/>
        <family val="2"/>
      </rPr>
      <t xml:space="preserve">) </t>
    </r>
    <r>
      <rPr>
        <i/>
        <sz val="11"/>
        <rFont val="Arial"/>
        <family val="2"/>
      </rPr>
      <t xml:space="preserve">/ </t>
    </r>
    <r>
      <rPr>
        <sz val="11"/>
        <rFont val="Arial"/>
        <family val="2"/>
      </rPr>
      <t>bamboo (</t>
    </r>
    <r>
      <rPr>
        <i/>
        <sz val="11"/>
        <rFont val="Arial"/>
        <family val="2"/>
      </rPr>
      <t>B</t>
    </r>
    <r>
      <rPr>
        <sz val="11"/>
        <rFont val="Arial"/>
        <family val="2"/>
      </rPr>
      <t xml:space="preserve">) </t>
    </r>
    <r>
      <rPr>
        <i/>
        <sz val="11"/>
        <rFont val="Arial"/>
        <family val="2"/>
      </rPr>
      <t xml:space="preserve">/ </t>
    </r>
    <r>
      <rPr>
        <sz val="11"/>
        <rFont val="Arial"/>
        <family val="2"/>
      </rPr>
      <t>regenerating vegetation (</t>
    </r>
    <r>
      <rPr>
        <i/>
        <sz val="11"/>
        <rFont val="Arial"/>
        <family val="2"/>
      </rPr>
      <t>RV</t>
    </r>
    <r>
      <rPr>
        <sz val="11"/>
        <rFont val="Arial"/>
        <family val="2"/>
      </rPr>
      <t>) during the monitoring period  in the project area</t>
    </r>
    <phoneticPr fontId="2"/>
  </si>
  <si>
    <r>
      <t>C</t>
    </r>
    <r>
      <rPr>
        <i/>
        <vertAlign val="subscript"/>
        <sz val="11"/>
        <rFont val="Arial"/>
        <family val="2"/>
      </rPr>
      <t>pro,EF</t>
    </r>
    <phoneticPr fontId="2"/>
  </si>
  <si>
    <r>
      <t>Above-ground and below-ground carbon stock in stratum evergreen forest (</t>
    </r>
    <r>
      <rPr>
        <i/>
        <sz val="11"/>
        <rFont val="Arial"/>
        <family val="2"/>
      </rPr>
      <t>EF</t>
    </r>
    <r>
      <rPr>
        <sz val="11"/>
        <rFont val="Arial"/>
        <family val="2"/>
      </rPr>
      <t>) during the monitoring period in the project area</t>
    </r>
    <phoneticPr fontId="2"/>
  </si>
  <si>
    <r>
      <t>tCO</t>
    </r>
    <r>
      <rPr>
        <vertAlign val="subscript"/>
        <sz val="11"/>
        <rFont val="Arial"/>
        <family val="2"/>
      </rPr>
      <t>2</t>
    </r>
    <r>
      <rPr>
        <sz val="11"/>
        <rFont val="Arial"/>
        <family val="2"/>
      </rPr>
      <t>/ha</t>
    </r>
    <phoneticPr fontId="2"/>
  </si>
  <si>
    <r>
      <t xml:space="preserve">Mentioned as </t>
    </r>
    <r>
      <rPr>
        <i/>
        <sz val="11"/>
        <rFont val="Arial"/>
        <family val="2"/>
      </rPr>
      <t>C</t>
    </r>
    <r>
      <rPr>
        <i/>
        <vertAlign val="subscript"/>
        <sz val="11"/>
        <rFont val="Arial"/>
        <family val="2"/>
      </rPr>
      <t>pro,i</t>
    </r>
    <r>
      <rPr>
        <sz val="11"/>
        <rFont val="Arial"/>
        <family val="2"/>
      </rPr>
      <t xml:space="preserve"> in the medhodology</t>
    </r>
    <phoneticPr fontId="2"/>
  </si>
  <si>
    <r>
      <t>C</t>
    </r>
    <r>
      <rPr>
        <i/>
        <vertAlign val="subscript"/>
        <sz val="11"/>
        <rFont val="Arial"/>
        <family val="2"/>
      </rPr>
      <t>pro,MD/CF/MCB</t>
    </r>
    <phoneticPr fontId="2"/>
  </si>
  <si>
    <r>
      <t>Above-ground and below-ground carbon stock in stratum</t>
    </r>
    <r>
      <rPr>
        <i/>
        <sz val="11"/>
        <rFont val="Arial"/>
        <family val="2"/>
      </rPr>
      <t xml:space="preserve"> </t>
    </r>
    <r>
      <rPr>
        <sz val="11"/>
        <rFont val="Arial"/>
        <family val="2"/>
      </rPr>
      <t>mixed deciduous forest (</t>
    </r>
    <r>
      <rPr>
        <i/>
        <sz val="11"/>
        <rFont val="Arial"/>
        <family val="2"/>
      </rPr>
      <t>MD</t>
    </r>
    <r>
      <rPr>
        <sz val="11"/>
        <rFont val="Arial"/>
        <family val="2"/>
      </rPr>
      <t>)</t>
    </r>
    <r>
      <rPr>
        <i/>
        <sz val="11"/>
        <rFont val="Arial"/>
        <family val="2"/>
      </rPr>
      <t xml:space="preserve"> /</t>
    </r>
    <r>
      <rPr>
        <sz val="11"/>
        <rFont val="Arial"/>
        <family val="2"/>
      </rPr>
      <t xml:space="preserve"> coniferous forest (</t>
    </r>
    <r>
      <rPr>
        <i/>
        <sz val="11"/>
        <rFont val="Arial"/>
        <family val="2"/>
      </rPr>
      <t>CF</t>
    </r>
    <r>
      <rPr>
        <sz val="11"/>
        <rFont val="Arial"/>
        <family val="2"/>
      </rPr>
      <t xml:space="preserve">) </t>
    </r>
    <r>
      <rPr>
        <i/>
        <sz val="11"/>
        <rFont val="Arial"/>
        <family val="2"/>
      </rPr>
      <t xml:space="preserve">/ </t>
    </r>
    <r>
      <rPr>
        <sz val="11"/>
        <rFont val="Arial"/>
        <family val="2"/>
      </rPr>
      <t>mixed coniferous and broadleaved forest (</t>
    </r>
    <r>
      <rPr>
        <i/>
        <sz val="11"/>
        <rFont val="Arial"/>
        <family val="2"/>
      </rPr>
      <t>MCB</t>
    </r>
    <r>
      <rPr>
        <sz val="11"/>
        <rFont val="Arial"/>
        <family val="2"/>
      </rPr>
      <t>) during the monitoring period</t>
    </r>
    <phoneticPr fontId="2"/>
  </si>
  <si>
    <r>
      <t>C</t>
    </r>
    <r>
      <rPr>
        <i/>
        <vertAlign val="subscript"/>
        <sz val="11"/>
        <rFont val="Arial"/>
        <family val="2"/>
      </rPr>
      <t>pro,DD</t>
    </r>
    <phoneticPr fontId="2"/>
  </si>
  <si>
    <r>
      <t>Above-ground and below-ground carbon stock in stratum dry ipterocarp forest (</t>
    </r>
    <r>
      <rPr>
        <i/>
        <sz val="11"/>
        <rFont val="Arial"/>
        <family val="2"/>
      </rPr>
      <t>DD</t>
    </r>
    <r>
      <rPr>
        <sz val="11"/>
        <rFont val="Arial"/>
        <family val="2"/>
      </rPr>
      <t>) during the monitoring period</t>
    </r>
    <phoneticPr fontId="2"/>
  </si>
  <si>
    <r>
      <t>C</t>
    </r>
    <r>
      <rPr>
        <i/>
        <vertAlign val="subscript"/>
        <sz val="11"/>
        <rFont val="Arial"/>
        <family val="2"/>
      </rPr>
      <t>pro,P/B/RV</t>
    </r>
    <phoneticPr fontId="2"/>
  </si>
  <si>
    <r>
      <t>Above-ground and below-ground carbon stock in stratum forest plantation (</t>
    </r>
    <r>
      <rPr>
        <i/>
        <sz val="11"/>
        <rFont val="Arial"/>
        <family val="2"/>
      </rPr>
      <t>P</t>
    </r>
    <r>
      <rPr>
        <sz val="11"/>
        <rFont val="Arial"/>
        <family val="2"/>
      </rPr>
      <t>)</t>
    </r>
    <r>
      <rPr>
        <i/>
        <sz val="11"/>
        <rFont val="Arial"/>
        <family val="2"/>
      </rPr>
      <t xml:space="preserve"> /</t>
    </r>
    <r>
      <rPr>
        <sz val="11"/>
        <rFont val="Arial"/>
        <family val="2"/>
      </rPr>
      <t xml:space="preserve"> bamboo (</t>
    </r>
    <r>
      <rPr>
        <i/>
        <sz val="11"/>
        <rFont val="Arial"/>
        <family val="2"/>
      </rPr>
      <t>B</t>
    </r>
    <r>
      <rPr>
        <sz val="11"/>
        <rFont val="Arial"/>
        <family val="2"/>
      </rPr>
      <t>)</t>
    </r>
    <r>
      <rPr>
        <i/>
        <sz val="11"/>
        <rFont val="Arial"/>
        <family val="2"/>
      </rPr>
      <t xml:space="preserve"> / </t>
    </r>
    <r>
      <rPr>
        <sz val="11"/>
        <rFont val="Arial"/>
        <family val="2"/>
      </rPr>
      <t>regenerating vegetation (</t>
    </r>
    <r>
      <rPr>
        <i/>
        <sz val="11"/>
        <rFont val="Arial"/>
        <family val="2"/>
      </rPr>
      <t>RV</t>
    </r>
    <r>
      <rPr>
        <sz val="11"/>
        <rFont val="Arial"/>
        <family val="2"/>
      </rPr>
      <t>) during the monitoring period  in the project area</t>
    </r>
    <phoneticPr fontId="2"/>
  </si>
  <si>
    <r>
      <t>C</t>
    </r>
    <r>
      <rPr>
        <i/>
        <vertAlign val="subscript"/>
        <sz val="11"/>
        <rFont val="Arial"/>
        <family val="2"/>
      </rPr>
      <t>pro,NF</t>
    </r>
    <phoneticPr fontId="2"/>
  </si>
  <si>
    <r>
      <t>Above-ground and below-ground carbon stock in stratum non-forest (</t>
    </r>
    <r>
      <rPr>
        <i/>
        <sz val="11"/>
        <rFont val="Arial"/>
        <family val="2"/>
      </rPr>
      <t>NF</t>
    </r>
    <r>
      <rPr>
        <sz val="11"/>
        <rFont val="Arial"/>
        <family val="2"/>
      </rPr>
      <t>) during the monitoring period  in the project area</t>
    </r>
    <phoneticPr fontId="2"/>
  </si>
  <si>
    <r>
      <t>A-p</t>
    </r>
    <r>
      <rPr>
        <i/>
        <vertAlign val="subscript"/>
        <sz val="11"/>
        <rFont val="Arial"/>
        <family val="2"/>
      </rPr>
      <t>pro,y</t>
    </r>
    <phoneticPr fontId="2"/>
  </si>
  <si>
    <r>
      <t xml:space="preserve">Area of rice paddy expanded during the monitoring period in the project area in year </t>
    </r>
    <r>
      <rPr>
        <i/>
        <sz val="11"/>
        <rFont val="Arial"/>
        <family val="2"/>
      </rPr>
      <t>y</t>
    </r>
    <phoneticPr fontId="2"/>
  </si>
  <si>
    <r>
      <t>t</t>
    </r>
    <r>
      <rPr>
        <i/>
        <vertAlign val="subscript"/>
        <sz val="11"/>
        <rFont val="Arial"/>
        <family val="2"/>
      </rPr>
      <t>pro</t>
    </r>
    <phoneticPr fontId="2"/>
  </si>
  <si>
    <r>
      <t xml:space="preserve">Maximum cultivation period of rice paddy during the monitoring period in the project area in year </t>
    </r>
    <r>
      <rPr>
        <i/>
        <sz val="11"/>
        <rFont val="Arial"/>
        <family val="2"/>
      </rPr>
      <t xml:space="preserve">y </t>
    </r>
    <phoneticPr fontId="2"/>
  </si>
  <si>
    <r>
      <t>FC</t>
    </r>
    <r>
      <rPr>
        <i/>
        <vertAlign val="subscript"/>
        <sz val="11"/>
        <rFont val="Arial"/>
        <family val="2"/>
      </rPr>
      <t>MG,y</t>
    </r>
    <phoneticPr fontId="2"/>
  </si>
  <si>
    <r>
      <t xml:space="preserve">Maximum consumption of motor gasoline during the monitoring period in year </t>
    </r>
    <r>
      <rPr>
        <i/>
        <sz val="11"/>
        <rFont val="Arial"/>
        <family val="2"/>
      </rPr>
      <t>y</t>
    </r>
    <phoneticPr fontId="2"/>
  </si>
  <si>
    <r>
      <t xml:space="preserve">Table 2: Project-specific parameters to be fixed </t>
    </r>
    <r>
      <rPr>
        <b/>
        <i/>
        <sz val="11"/>
        <color indexed="8"/>
        <rFont val="Arial"/>
        <family val="2"/>
      </rPr>
      <t>ex ante</t>
    </r>
    <phoneticPr fontId="2"/>
  </si>
  <si>
    <r>
      <t>CS</t>
    </r>
    <r>
      <rPr>
        <i/>
        <vertAlign val="subscript"/>
        <sz val="11"/>
        <rFont val="Arial"/>
        <family val="2"/>
      </rPr>
      <t>emission ref,y</t>
    </r>
    <phoneticPr fontId="2"/>
  </si>
  <si>
    <r>
      <t>Amount of CO</t>
    </r>
    <r>
      <rPr>
        <vertAlign val="subscript"/>
        <sz val="11"/>
        <rFont val="Arial"/>
        <family val="2"/>
      </rPr>
      <t>2</t>
    </r>
    <r>
      <rPr>
        <sz val="11"/>
        <rFont val="Arial"/>
        <family val="2"/>
      </rPr>
      <t xml:space="preserve"> emissions from carbon pools (above- and below-ground biomass) in project reference area in year </t>
    </r>
    <r>
      <rPr>
        <i/>
        <sz val="11"/>
        <rFont val="Arial"/>
        <family val="2"/>
      </rPr>
      <t>y</t>
    </r>
    <r>
      <rPr>
        <sz val="11"/>
        <rFont val="Arial"/>
        <family val="2"/>
      </rPr>
      <t xml:space="preserve"> during the reference periods</t>
    </r>
    <phoneticPr fontId="2"/>
  </si>
  <si>
    <r>
      <t>CS</t>
    </r>
    <r>
      <rPr>
        <i/>
        <vertAlign val="subscript"/>
        <sz val="11"/>
        <rFont val="Arial"/>
        <family val="2"/>
      </rPr>
      <t>removal ref,y</t>
    </r>
    <phoneticPr fontId="2"/>
  </si>
  <si>
    <r>
      <t>Amount of CO</t>
    </r>
    <r>
      <rPr>
        <vertAlign val="subscript"/>
        <sz val="11"/>
        <rFont val="Arial"/>
        <family val="2"/>
      </rPr>
      <t>2</t>
    </r>
    <r>
      <rPr>
        <sz val="11"/>
        <rFont val="Arial"/>
        <family val="2"/>
      </rPr>
      <t xml:space="preserve"> removals into carbon pools (above- and below-ground biomass) in project reference area in year </t>
    </r>
    <r>
      <rPr>
        <i/>
        <sz val="11"/>
        <rFont val="Arial"/>
        <family val="2"/>
      </rPr>
      <t>y</t>
    </r>
    <r>
      <rPr>
        <sz val="11"/>
        <rFont val="Arial"/>
        <family val="2"/>
      </rPr>
      <t xml:space="preserve"> during the reference periods</t>
    </r>
    <phoneticPr fontId="2"/>
  </si>
  <si>
    <r>
      <t>A-burn</t>
    </r>
    <r>
      <rPr>
        <i/>
        <vertAlign val="subscript"/>
        <sz val="11"/>
        <rFont val="Arial"/>
        <family val="2"/>
      </rPr>
      <t>ref,i</t>
    </r>
    <phoneticPr fontId="2"/>
  </si>
  <si>
    <r>
      <t>G</t>
    </r>
    <r>
      <rPr>
        <i/>
        <vertAlign val="subscript"/>
        <sz val="11"/>
        <rFont val="Arial"/>
        <family val="2"/>
      </rPr>
      <t>ef,k</t>
    </r>
    <phoneticPr fontId="2"/>
  </si>
  <si>
    <r>
      <t xml:space="preserve">Emission factor for GHG </t>
    </r>
    <r>
      <rPr>
        <i/>
        <sz val="11"/>
        <rFont val="Arial"/>
        <family val="2"/>
      </rPr>
      <t>k</t>
    </r>
    <r>
      <rPr>
        <sz val="11"/>
        <rFont val="Arial"/>
        <family val="2"/>
      </rPr>
      <t xml:space="preserve"> (CH</t>
    </r>
    <r>
      <rPr>
        <vertAlign val="subscript"/>
        <sz val="11"/>
        <rFont val="Arial"/>
        <family val="2"/>
      </rPr>
      <t>4</t>
    </r>
    <r>
      <rPr>
        <sz val="11"/>
        <rFont val="Arial"/>
        <family val="2"/>
      </rPr>
      <t>) in forest fire in the project area</t>
    </r>
    <phoneticPr fontId="11"/>
  </si>
  <si>
    <r>
      <t xml:space="preserve">Emission factor for GHG </t>
    </r>
    <r>
      <rPr>
        <i/>
        <sz val="11"/>
        <rFont val="Arial"/>
        <family val="2"/>
      </rPr>
      <t>k</t>
    </r>
    <r>
      <rPr>
        <sz val="11"/>
        <rFont val="Arial"/>
        <family val="2"/>
      </rPr>
      <t xml:space="preserve"> (N</t>
    </r>
    <r>
      <rPr>
        <vertAlign val="subscript"/>
        <sz val="11"/>
        <rFont val="Arial"/>
        <family val="2"/>
      </rPr>
      <t>2</t>
    </r>
    <r>
      <rPr>
        <sz val="11"/>
        <rFont val="Arial"/>
        <family val="2"/>
      </rPr>
      <t>O) in forest fire in the project area</t>
    </r>
    <phoneticPr fontId="11"/>
  </si>
  <si>
    <r>
      <t>GWP</t>
    </r>
    <r>
      <rPr>
        <i/>
        <vertAlign val="subscript"/>
        <sz val="11"/>
        <rFont val="Arial"/>
        <family val="2"/>
      </rPr>
      <t>k</t>
    </r>
    <phoneticPr fontId="2"/>
  </si>
  <si>
    <r>
      <t xml:space="preserve">Global Warming Potential of GHG </t>
    </r>
    <r>
      <rPr>
        <i/>
        <sz val="11"/>
        <rFont val="Arial"/>
        <family val="2"/>
      </rPr>
      <t>k (CH</t>
    </r>
    <r>
      <rPr>
        <i/>
        <vertAlign val="subscript"/>
        <sz val="11"/>
        <rFont val="Arial"/>
        <family val="2"/>
      </rPr>
      <t>4</t>
    </r>
    <r>
      <rPr>
        <i/>
        <sz val="11"/>
        <rFont val="Arial"/>
        <family val="2"/>
      </rPr>
      <t>)</t>
    </r>
    <r>
      <rPr>
        <sz val="11"/>
        <rFont val="Arial"/>
        <family val="2"/>
      </rPr>
      <t xml:space="preserve">
- CH</t>
    </r>
    <r>
      <rPr>
        <vertAlign val="subscript"/>
        <sz val="11"/>
        <rFont val="Arial"/>
        <family val="2"/>
      </rPr>
      <t>4</t>
    </r>
    <r>
      <rPr>
        <sz val="11"/>
        <rFont val="Arial"/>
        <family val="2"/>
      </rPr>
      <t>: 25</t>
    </r>
    <phoneticPr fontId="2"/>
  </si>
  <si>
    <r>
      <t xml:space="preserve">Global Warming Potential of GHG </t>
    </r>
    <r>
      <rPr>
        <i/>
        <sz val="11"/>
        <rFont val="Arial"/>
        <family val="2"/>
      </rPr>
      <t>k (N</t>
    </r>
    <r>
      <rPr>
        <i/>
        <vertAlign val="subscript"/>
        <sz val="11"/>
        <rFont val="Arial"/>
        <family val="2"/>
      </rPr>
      <t>2</t>
    </r>
    <r>
      <rPr>
        <i/>
        <sz val="11"/>
        <rFont val="Arial"/>
        <family val="2"/>
      </rPr>
      <t>O)</t>
    </r>
    <r>
      <rPr>
        <sz val="11"/>
        <rFont val="Arial"/>
        <family val="2"/>
      </rPr>
      <t xml:space="preserve">
- N</t>
    </r>
    <r>
      <rPr>
        <vertAlign val="subscript"/>
        <sz val="11"/>
        <rFont val="Arial"/>
        <family val="2"/>
      </rPr>
      <t>2</t>
    </r>
    <r>
      <rPr>
        <sz val="11"/>
        <rFont val="Arial"/>
        <family val="2"/>
      </rPr>
      <t>O: 298</t>
    </r>
    <phoneticPr fontId="2"/>
  </si>
  <si>
    <r>
      <t>C</t>
    </r>
    <r>
      <rPr>
        <i/>
        <vertAlign val="subscript"/>
        <sz val="11"/>
        <rFont val="Arial"/>
        <family val="2"/>
      </rPr>
      <t>ref,rv</t>
    </r>
    <phoneticPr fontId="2"/>
  </si>
  <si>
    <r>
      <t xml:space="preserve">Carbon fraction of dry matter in stratum </t>
    </r>
    <r>
      <rPr>
        <i/>
        <sz val="11"/>
        <rFont val="Arial"/>
        <family val="2"/>
      </rPr>
      <t>i</t>
    </r>
    <r>
      <rPr>
        <sz val="11"/>
        <rFont val="Arial"/>
        <family val="2"/>
      </rPr>
      <t xml:space="preserve"> 
- Current Forest: 0.47</t>
    </r>
    <phoneticPr fontId="11"/>
  </si>
  <si>
    <r>
      <t>R</t>
    </r>
    <r>
      <rPr>
        <i/>
        <vertAlign val="subscript"/>
        <sz val="11"/>
        <rFont val="Arial"/>
        <family val="2"/>
      </rPr>
      <t>ratio,i</t>
    </r>
    <phoneticPr fontId="2"/>
  </si>
  <si>
    <r>
      <t>EF</t>
    </r>
    <r>
      <rPr>
        <i/>
        <vertAlign val="subscript"/>
        <sz val="11"/>
        <rFont val="Arial"/>
        <family val="2"/>
      </rPr>
      <t>c</t>
    </r>
    <phoneticPr fontId="2"/>
  </si>
  <si>
    <r>
      <t>Baseline emission factor for continuously flooded fields without organic amendments
- CH</t>
    </r>
    <r>
      <rPr>
        <vertAlign val="subscript"/>
        <sz val="11"/>
        <rFont val="Arial"/>
        <family val="2"/>
      </rPr>
      <t>4</t>
    </r>
    <r>
      <rPr>
        <sz val="11"/>
        <rFont val="Arial"/>
        <family val="2"/>
      </rPr>
      <t xml:space="preserve"> emission as IPCC default: 1.30 with error 0.80-2.20</t>
    </r>
    <phoneticPr fontId="2"/>
  </si>
  <si>
    <r>
      <t>kg CH</t>
    </r>
    <r>
      <rPr>
        <vertAlign val="subscript"/>
        <sz val="11"/>
        <rFont val="Arial"/>
        <family val="2"/>
      </rPr>
      <t>4</t>
    </r>
    <r>
      <rPr>
        <sz val="11"/>
        <rFont val="Arial"/>
        <family val="2"/>
      </rPr>
      <t>/ha/day</t>
    </r>
    <phoneticPr fontId="2"/>
  </si>
  <si>
    <r>
      <t>SF</t>
    </r>
    <r>
      <rPr>
        <i/>
        <vertAlign val="subscript"/>
        <sz val="11"/>
        <rFont val="Arial"/>
        <family val="2"/>
      </rPr>
      <t>w</t>
    </r>
    <phoneticPr fontId="2"/>
  </si>
  <si>
    <r>
      <t>SF</t>
    </r>
    <r>
      <rPr>
        <i/>
        <vertAlign val="subscript"/>
        <sz val="11"/>
        <rFont val="Arial"/>
        <family val="2"/>
      </rPr>
      <t>p</t>
    </r>
    <phoneticPr fontId="2"/>
  </si>
  <si>
    <r>
      <t>NCV</t>
    </r>
    <r>
      <rPr>
        <i/>
        <vertAlign val="subscript"/>
        <sz val="11"/>
        <rFont val="Arial"/>
        <family val="2"/>
      </rPr>
      <t>MG</t>
    </r>
    <phoneticPr fontId="2"/>
  </si>
  <si>
    <r>
      <t>EF</t>
    </r>
    <r>
      <rPr>
        <i/>
        <vertAlign val="subscript"/>
        <sz val="11"/>
        <rFont val="Arial"/>
        <family val="2"/>
      </rPr>
      <t>fuel, MG</t>
    </r>
    <phoneticPr fontId="2"/>
  </si>
  <si>
    <r>
      <t>CO</t>
    </r>
    <r>
      <rPr>
        <vertAlign val="subscript"/>
        <sz val="11"/>
        <rFont val="Arial"/>
        <family val="2"/>
      </rPr>
      <t>2</t>
    </r>
    <r>
      <rPr>
        <sz val="11"/>
        <rFont val="Arial"/>
        <family val="2"/>
      </rPr>
      <t xml:space="preserve"> emission factor of the motor gasoline combusted: 69,300 kg CO</t>
    </r>
    <r>
      <rPr>
        <vertAlign val="subscript"/>
        <sz val="11"/>
        <rFont val="Arial"/>
        <family val="2"/>
      </rPr>
      <t>2</t>
    </r>
    <r>
      <rPr>
        <sz val="11"/>
        <rFont val="Arial"/>
        <family val="2"/>
      </rPr>
      <t>/TJ</t>
    </r>
    <phoneticPr fontId="2"/>
  </si>
  <si>
    <r>
      <t>tCO</t>
    </r>
    <r>
      <rPr>
        <vertAlign val="subscript"/>
        <sz val="11"/>
        <rFont val="Arial"/>
        <family val="2"/>
      </rPr>
      <t>2</t>
    </r>
    <r>
      <rPr>
        <sz val="11"/>
        <rFont val="Arial"/>
        <family val="2"/>
      </rPr>
      <t>/GJ</t>
    </r>
    <phoneticPr fontId="2"/>
  </si>
  <si>
    <r>
      <t>A default discount factor of 30% as defined in the guideline is applied (</t>
    </r>
    <r>
      <rPr>
        <i/>
        <sz val="11"/>
        <rFont val="Arial"/>
        <family val="2"/>
      </rPr>
      <t>see</t>
    </r>
    <r>
      <rPr>
        <sz val="11"/>
        <rFont val="Arial"/>
        <family val="2"/>
      </rPr>
      <t xml:space="preserve"> right)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</si>
  <si>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</si>
  <si>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t>[Monitoring option]</t>
  </si>
  <si>
    <t>Monitoring Structure and Procedure Sheet [Attachment to Project Design Document]</t>
    <phoneticPr fontId="2"/>
  </si>
  <si>
    <t>1. Monitoring Participants</t>
    <phoneticPr fontId="11"/>
  </si>
  <si>
    <t>Responsible organizations for implementing the methods and procedures for each data</t>
    <phoneticPr fontId="11"/>
  </si>
  <si>
    <t>Description of data</t>
    <phoneticPr fontId="11"/>
  </si>
  <si>
    <t>Basic description of measurement methods and procedures</t>
    <phoneticPr fontId="11"/>
  </si>
  <si>
    <t>Organizations involved</t>
    <phoneticPr fontId="2"/>
  </si>
  <si>
    <t>Responsible personel and their roles</t>
    <phoneticPr fontId="11"/>
  </si>
  <si>
    <t>Personnel</t>
    <phoneticPr fontId="11"/>
  </si>
  <si>
    <t>Role(s)</t>
    <phoneticPr fontId="11"/>
  </si>
  <si>
    <t>2. Monitoring Procedures</t>
    <phoneticPr fontId="11"/>
  </si>
  <si>
    <t>Monitoring Procedure(s)</t>
    <phoneticPr fontId="11"/>
  </si>
  <si>
    <t>3. Procedures for recording and archiving data</t>
    <phoneticPr fontId="11"/>
  </si>
  <si>
    <t>Procedures for recording and archiving</t>
    <phoneticPr fontId="11"/>
  </si>
  <si>
    <t>4. QA/QC procedures</t>
    <phoneticPr fontId="11"/>
  </si>
  <si>
    <t>QA/QC procedures</t>
    <phoneticPr fontId="11"/>
  </si>
  <si>
    <t>Annex</t>
    <phoneticPr fontId="11"/>
  </si>
  <si>
    <r>
      <rPr>
        <i/>
        <sz val="11"/>
        <color indexed="8"/>
        <rFont val="Arial"/>
        <family val="2"/>
      </rPr>
      <t>See</t>
    </r>
    <r>
      <rPr>
        <sz val="11"/>
        <color indexed="8"/>
        <rFont val="Arial"/>
        <family val="2"/>
      </rPr>
      <t xml:space="preserve"> the sheet of "MRS(calc_process_RL)" and "MRS(calc_process_PJ)"</t>
    </r>
    <phoneticPr fontId="11"/>
  </si>
  <si>
    <t>Monitoring Report Sheet (Input Sheet) [For Verification]</t>
  </si>
  <si>
    <t>Monitoring Report Sheet (Calculation Process Sheet) [For Verification]</t>
  </si>
  <si>
    <t>Monitoring Report Sheet for REDD+ (Calculation Process Sheet) [For Verification]</t>
  </si>
  <si>
    <t>Monitoring Report Sheet for REDD+ (Calculation Process Sheet) [For Verification]</t>
    <phoneticPr fontId="11"/>
  </si>
  <si>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</si>
  <si>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</si>
  <si>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 xml:space="preserve">Ex-post </t>
    </r>
    <r>
      <rPr>
        <b/>
        <sz val="11"/>
        <color rgb="FF000000"/>
        <rFont val="Arial"/>
        <family val="2"/>
      </rPr>
      <t xml:space="preserve">calculation </t>
    </r>
    <r>
      <rPr>
        <b/>
        <sz val="11"/>
        <color indexed="8"/>
        <rFont val="Arial"/>
        <family val="2"/>
      </rPr>
      <t>of CO</t>
    </r>
    <r>
      <rPr>
        <b/>
        <vertAlign val="subscript"/>
        <sz val="11"/>
        <color indexed="8"/>
        <rFont val="Arial"/>
        <family val="2"/>
      </rPr>
      <t>2</t>
    </r>
    <r>
      <rPr>
        <b/>
        <sz val="11"/>
        <color indexed="8"/>
        <rFont val="Arial"/>
        <family val="2"/>
      </rPr>
      <t xml:space="preserve"> emission reductions</t>
    </r>
    <phoneticPr fontId="2"/>
  </si>
  <si>
    <t>Monitoring period</t>
  </si>
  <si>
    <t>(k)</t>
    <phoneticPr fontId="2"/>
  </si>
  <si>
    <t>Year</t>
    <phoneticPr fontId="2"/>
  </si>
  <si>
    <t>Monitoring period</t>
    <phoneticPr fontId="2"/>
  </si>
  <si>
    <t>Monitored Values</t>
    <phoneticPr fontId="2"/>
  </si>
  <si>
    <t>Monitoring Report Sheet Attachment</t>
    <phoneticPr fontId="2"/>
  </si>
  <si>
    <t>1. Monitoring sites of the ground-based survey(s)</t>
    <phoneticPr fontId="11"/>
  </si>
  <si>
    <t>Monitoring sites (Map and locations)</t>
    <phoneticPr fontId="11"/>
  </si>
  <si>
    <t>2. Reassessment of project reference level</t>
    <phoneticPr fontId="11"/>
  </si>
  <si>
    <t>3. Recording and archiving data</t>
    <phoneticPr fontId="11"/>
  </si>
  <si>
    <t>Actual situation of recording and archiving</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</si>
</sst>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0_ "/>
    <numFmt numFmtId="178" formatCode="#,##0.0000_ "/>
    <numFmt numFmtId="179" formatCode="#,##0_ "/>
    <numFmt numFmtId="180" formatCode="0_);[Red]\(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i/>
      <vertAlign val="subscript"/>
      <sz val="11"/>
      <color indexed="8"/>
      <name val="Arial"/>
      <family val="2"/>
    </font>
    <font>
      <sz val="6"/>
      <name val="ＭＳ Ｐゴシック"/>
      <family val="3"/>
      <charset val="128"/>
      <scheme val="minor"/>
    </font>
    <font>
      <i/>
      <sz val="11"/>
      <name val="Arial"/>
      <family val="2"/>
    </font>
    <font>
      <vertAlign val="subscript"/>
      <sz val="11"/>
      <name val="Arial"/>
      <family val="2"/>
    </font>
    <font>
      <i/>
      <vertAlign val="subscript"/>
      <sz val="11"/>
      <name val="Arial"/>
      <family val="2"/>
    </font>
    <font>
      <i/>
      <vertAlign val="subscript"/>
      <sz val="11"/>
      <color rgb="FF000000"/>
      <name val="Arial"/>
      <family val="2"/>
    </font>
    <font>
      <b/>
      <vertAlign val="subscript"/>
      <sz val="11"/>
      <color indexed="9"/>
      <name val="Arial"/>
      <family val="2"/>
    </font>
    <font>
      <sz val="11"/>
      <color indexed="10"/>
      <name val="Arial"/>
      <family val="2"/>
    </font>
    <font>
      <sz val="11"/>
      <color rgb="FFFF0000"/>
      <name val="Arial"/>
      <family val="2"/>
    </font>
    <font>
      <sz val="11"/>
      <color rgb="FFFF0000"/>
      <name val="ＭＳ Ｐゴシック"/>
      <family val="3"/>
      <charset val="128"/>
    </font>
    <font>
      <sz val="11"/>
      <color rgb="FFFF0000"/>
      <name val="ＭＳ Ｐゴシック"/>
      <family val="3"/>
      <charset val="128"/>
      <scheme val="minor"/>
    </font>
    <font>
      <sz val="11"/>
      <color rgb="FF000000"/>
      <name val="Calibri"/>
      <family val="2"/>
    </font>
    <font>
      <sz val="11"/>
      <color theme="1"/>
      <name val="ＭＳ Ｐゴシック"/>
      <family val="3"/>
      <charset val="128"/>
      <scheme val="minor"/>
    </font>
    <font>
      <b/>
      <i/>
      <sz val="11"/>
      <color indexed="8"/>
      <name val="Arial"/>
      <family val="2"/>
    </font>
    <font>
      <b/>
      <vertAlign val="subscript"/>
      <sz val="11"/>
      <color indexed="8"/>
      <name val="Arial"/>
      <family val="2"/>
    </font>
    <font>
      <sz val="11"/>
      <color theme="1"/>
      <name val="Arial"/>
      <family val="2"/>
    </font>
    <font>
      <b/>
      <sz val="11"/>
      <color rgb="FF000000"/>
      <name val="Arial"/>
      <family val="2"/>
    </font>
  </fonts>
  <fills count="11">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style="thin">
        <color indexed="23"/>
      </left>
      <right style="thin">
        <color indexed="23"/>
      </right>
      <top/>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right/>
      <top/>
      <bottom style="thin">
        <color indexed="23"/>
      </bottom>
      <diagonal/>
    </border>
    <border>
      <left/>
      <right style="medium">
        <color indexed="64"/>
      </right>
      <top/>
      <bottom style="thin">
        <color indexed="23"/>
      </bottom>
      <diagonal/>
    </border>
    <border>
      <left/>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style="thin">
        <color theme="1" tint="0.34998626667073579"/>
      </left>
      <right/>
      <top style="thin">
        <color theme="1" tint="0.34998626667073579"/>
      </top>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top style="thin">
        <color theme="1" tint="0.34998626667073579"/>
      </top>
      <bottom/>
      <diagonal/>
    </border>
    <border>
      <left/>
      <right style="thin">
        <color indexed="23"/>
      </right>
      <top style="thin">
        <color indexed="23"/>
      </top>
      <bottom/>
      <diagonal/>
    </border>
    <border>
      <left/>
      <right style="medium">
        <color rgb="FFFF0000"/>
      </right>
      <top style="thin">
        <color indexed="23"/>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0" fontId="21" fillId="0" borderId="0">
      <alignment vertical="center"/>
    </xf>
    <xf numFmtId="0" fontId="22" fillId="0" borderId="0">
      <alignment vertical="center"/>
    </xf>
  </cellStyleXfs>
  <cellXfs count="210">
    <xf numFmtId="0" fontId="0" fillId="0" borderId="0" xfId="0">
      <alignment vertical="center"/>
    </xf>
    <xf numFmtId="0" fontId="3" fillId="0" borderId="0" xfId="0" applyFont="1">
      <alignment vertical="center"/>
    </xf>
    <xf numFmtId="0" fontId="5" fillId="2" borderId="0" xfId="0" applyFont="1" applyFill="1" applyAlignment="1">
      <alignment horizontal="center" vertical="center"/>
    </xf>
    <xf numFmtId="0" fontId="6" fillId="0" borderId="0" xfId="0" applyFont="1">
      <alignment vertical="center"/>
    </xf>
    <xf numFmtId="0" fontId="3" fillId="0" borderId="0" xfId="0" applyFont="1" applyAlignment="1">
      <alignment horizontal="center" vertical="center"/>
    </xf>
    <xf numFmtId="0" fontId="3" fillId="2" borderId="1" xfId="0" applyFont="1" applyFill="1" applyBorder="1">
      <alignment vertical="center"/>
    </xf>
    <xf numFmtId="0" fontId="3" fillId="2" borderId="3" xfId="0" applyFont="1" applyFill="1" applyBorder="1">
      <alignment vertical="center"/>
    </xf>
    <xf numFmtId="0" fontId="5" fillId="2" borderId="4" xfId="0" applyFont="1" applyFill="1" applyBorder="1">
      <alignment vertical="center"/>
    </xf>
    <xf numFmtId="0" fontId="5" fillId="2" borderId="8"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0" borderId="1" xfId="0" applyFont="1" applyBorder="1" applyAlignment="1">
      <alignment horizontal="left" vertical="center"/>
    </xf>
    <xf numFmtId="0" fontId="7" fillId="0" borderId="1" xfId="0" applyFont="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2" borderId="11" xfId="0" applyFont="1" applyFill="1" applyBorder="1">
      <alignment vertical="center"/>
    </xf>
    <xf numFmtId="0" fontId="3" fillId="2" borderId="11" xfId="0" applyFont="1" applyFill="1" applyBorder="1">
      <alignment vertical="center"/>
    </xf>
    <xf numFmtId="0" fontId="5" fillId="2" borderId="12" xfId="0" applyFont="1" applyFill="1" applyBorder="1">
      <alignment vertical="center"/>
    </xf>
    <xf numFmtId="0" fontId="5" fillId="2" borderId="13"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5" xfId="0" applyFont="1" applyFill="1" applyBorder="1" applyAlignment="1">
      <alignment horizontal="center" vertical="center" shrinkToFit="1"/>
    </xf>
    <xf numFmtId="0" fontId="3" fillId="0" borderId="3" xfId="0" applyFont="1" applyBorder="1">
      <alignment vertical="center"/>
    </xf>
    <xf numFmtId="0" fontId="5" fillId="4" borderId="17" xfId="0" applyFont="1" applyFill="1" applyBorder="1">
      <alignment vertical="center"/>
    </xf>
    <xf numFmtId="0" fontId="3" fillId="4" borderId="15" xfId="0" applyFont="1" applyFill="1" applyBorder="1">
      <alignment vertical="center"/>
    </xf>
    <xf numFmtId="0" fontId="5" fillId="4" borderId="15" xfId="0" applyFont="1" applyFill="1" applyBorder="1">
      <alignment vertical="center"/>
    </xf>
    <xf numFmtId="0" fontId="5" fillId="4" borderId="17" xfId="0" applyFont="1" applyFill="1" applyBorder="1" applyAlignment="1">
      <alignment horizontal="center" vertical="center"/>
    </xf>
    <xf numFmtId="0" fontId="7" fillId="4" borderId="18" xfId="0" applyFont="1" applyFill="1" applyBorder="1">
      <alignment vertical="center"/>
    </xf>
    <xf numFmtId="0" fontId="7" fillId="6" borderId="15" xfId="0" applyFont="1" applyFill="1" applyBorder="1">
      <alignment vertical="center"/>
    </xf>
    <xf numFmtId="0" fontId="7" fillId="0" borderId="19" xfId="0" applyFont="1" applyBorder="1">
      <alignment vertical="center"/>
    </xf>
    <xf numFmtId="0" fontId="7" fillId="0" borderId="21" xfId="0" applyFont="1" applyBorder="1">
      <alignment vertical="center"/>
    </xf>
    <xf numFmtId="0" fontId="12" fillId="0" borderId="15" xfId="0" applyFont="1" applyBorder="1" applyAlignment="1">
      <alignment horizontal="center" vertical="center" shrinkToFit="1"/>
    </xf>
    <xf numFmtId="0" fontId="7" fillId="4" borderId="22" xfId="0" applyFont="1" applyFill="1" applyBorder="1">
      <alignment vertical="center"/>
    </xf>
    <xf numFmtId="0" fontId="7" fillId="6" borderId="23" xfId="0" applyFont="1" applyFill="1" applyBorder="1">
      <alignment vertical="center"/>
    </xf>
    <xf numFmtId="0" fontId="7" fillId="7" borderId="24" xfId="0" applyFont="1" applyFill="1" applyBorder="1">
      <alignment vertical="center"/>
    </xf>
    <xf numFmtId="0" fontId="7" fillId="7" borderId="21" xfId="0" applyFont="1" applyFill="1" applyBorder="1">
      <alignment vertical="center"/>
    </xf>
    <xf numFmtId="0" fontId="7" fillId="7" borderId="21" xfId="0" applyFont="1" applyFill="1" applyBorder="1" applyAlignment="1">
      <alignment horizontal="left" vertical="center"/>
    </xf>
    <xf numFmtId="0" fontId="7" fillId="7" borderId="15" xfId="0" applyFont="1" applyFill="1" applyBorder="1">
      <alignment vertical="center"/>
    </xf>
    <xf numFmtId="0" fontId="7" fillId="7" borderId="15" xfId="0" applyFont="1" applyFill="1" applyBorder="1" applyAlignment="1">
      <alignment horizontal="center" vertical="center" shrinkToFit="1"/>
    </xf>
    <xf numFmtId="0" fontId="7" fillId="6" borderId="22" xfId="0" applyFont="1" applyFill="1" applyBorder="1">
      <alignment vertical="center"/>
    </xf>
    <xf numFmtId="0" fontId="7" fillId="8" borderId="25" xfId="0" applyFont="1" applyFill="1" applyBorder="1">
      <alignment vertical="center"/>
    </xf>
    <xf numFmtId="0" fontId="7" fillId="0" borderId="15" xfId="0" applyFont="1" applyBorder="1" applyAlignment="1">
      <alignment horizontal="left" vertical="center"/>
    </xf>
    <xf numFmtId="0" fontId="7" fillId="0" borderId="15" xfId="0" applyFont="1" applyBorder="1">
      <alignment vertical="center"/>
    </xf>
    <xf numFmtId="0" fontId="7" fillId="6" borderId="17" xfId="0" applyFont="1" applyFill="1" applyBorder="1">
      <alignment vertical="center"/>
    </xf>
    <xf numFmtId="0" fontId="3" fillId="4" borderId="22" xfId="0" applyFont="1" applyFill="1" applyBorder="1">
      <alignment vertical="center"/>
    </xf>
    <xf numFmtId="0" fontId="3" fillId="6" borderId="22" xfId="0" applyFont="1" applyFill="1" applyBorder="1">
      <alignment vertical="center"/>
    </xf>
    <xf numFmtId="0" fontId="3" fillId="8" borderId="25" xfId="0" applyFont="1" applyFill="1" applyBorder="1">
      <alignment vertical="center"/>
    </xf>
    <xf numFmtId="0" fontId="3" fillId="0" borderId="15" xfId="0" applyFont="1" applyBorder="1" applyAlignment="1">
      <alignment horizontal="left" vertical="center"/>
    </xf>
    <xf numFmtId="0" fontId="3" fillId="0" borderId="15" xfId="0" applyFont="1" applyBorder="1">
      <alignment vertical="center"/>
    </xf>
    <xf numFmtId="0" fontId="9" fillId="0" borderId="15" xfId="0" applyFont="1" applyBorder="1" applyAlignment="1">
      <alignment horizontal="center" vertical="center" shrinkToFit="1"/>
    </xf>
    <xf numFmtId="0" fontId="3" fillId="4" borderId="18" xfId="0" applyFont="1" applyFill="1" applyBorder="1">
      <alignment vertical="center"/>
    </xf>
    <xf numFmtId="0" fontId="3" fillId="6" borderId="15" xfId="0" applyFont="1" applyFill="1" applyBorder="1">
      <alignment vertical="center"/>
    </xf>
    <xf numFmtId="0" fontId="3" fillId="7" borderId="26" xfId="0" applyFont="1" applyFill="1" applyBorder="1">
      <alignment vertical="center"/>
    </xf>
    <xf numFmtId="38" fontId="17" fillId="3" borderId="20" xfId="1" applyFont="1" applyFill="1" applyBorder="1" applyProtection="1">
      <alignment vertical="center"/>
    </xf>
    <xf numFmtId="0" fontId="7" fillId="8" borderId="1" xfId="0" applyFont="1" applyFill="1" applyBorder="1">
      <alignment vertical="center"/>
    </xf>
    <xf numFmtId="0" fontId="7" fillId="8" borderId="3" xfId="0" applyFont="1" applyFill="1" applyBorder="1">
      <alignment vertical="center"/>
    </xf>
    <xf numFmtId="0" fontId="18" fillId="0" borderId="0" xfId="0" applyFont="1">
      <alignment vertical="center"/>
    </xf>
    <xf numFmtId="0" fontId="19" fillId="0" borderId="0" xfId="0" applyFont="1">
      <alignment vertical="center"/>
    </xf>
    <xf numFmtId="176" fontId="3" fillId="0" borderId="0" xfId="0" applyNumberFormat="1" applyFont="1">
      <alignment vertical="center"/>
    </xf>
    <xf numFmtId="176" fontId="5" fillId="4" borderId="15" xfId="0" applyNumberFormat="1" applyFont="1" applyFill="1" applyBorder="1" applyAlignment="1">
      <alignment horizontal="center" vertical="center"/>
    </xf>
    <xf numFmtId="176" fontId="5" fillId="4" borderId="1" xfId="0" applyNumberFormat="1" applyFont="1" applyFill="1" applyBorder="1" applyAlignment="1">
      <alignment horizontal="center" vertical="center" wrapText="1"/>
    </xf>
    <xf numFmtId="176" fontId="7" fillId="8" borderId="4" xfId="0" applyNumberFormat="1" applyFont="1" applyFill="1" applyBorder="1">
      <alignment vertical="center"/>
    </xf>
    <xf numFmtId="0" fontId="9" fillId="0" borderId="0" xfId="0" applyFont="1">
      <alignment vertical="center"/>
    </xf>
    <xf numFmtId="177" fontId="7" fillId="0" borderId="20" xfId="1" applyNumberFormat="1" applyFont="1" applyBorder="1" applyProtection="1">
      <alignment vertical="center"/>
    </xf>
    <xf numFmtId="177" fontId="7" fillId="7" borderId="18" xfId="1" applyNumberFormat="1" applyFont="1" applyFill="1" applyBorder="1" applyProtection="1">
      <alignment vertical="center"/>
    </xf>
    <xf numFmtId="177" fontId="7" fillId="0" borderId="15" xfId="1" applyNumberFormat="1" applyFont="1" applyBorder="1" applyProtection="1">
      <alignment vertical="center"/>
    </xf>
    <xf numFmtId="177" fontId="5" fillId="4" borderId="17" xfId="1" applyNumberFormat="1" applyFont="1" applyFill="1" applyBorder="1" applyProtection="1">
      <alignment vertical="center"/>
    </xf>
    <xf numFmtId="177" fontId="3" fillId="0" borderId="15" xfId="1" applyNumberFormat="1" applyFont="1" applyBorder="1" applyProtection="1">
      <alignment vertical="center"/>
    </xf>
    <xf numFmtId="177" fontId="7" fillId="0" borderId="15" xfId="1" applyNumberFormat="1" applyFont="1" applyFill="1" applyBorder="1" applyProtection="1">
      <alignment vertical="center"/>
    </xf>
    <xf numFmtId="177" fontId="3" fillId="0" borderId="1" xfId="1" applyNumberFormat="1" applyFont="1" applyFill="1" applyBorder="1">
      <alignment vertical="center"/>
    </xf>
    <xf numFmtId="177" fontId="7" fillId="0" borderId="1" xfId="1" applyNumberFormat="1" applyFont="1" applyFill="1" applyBorder="1">
      <alignment vertical="center"/>
    </xf>
    <xf numFmtId="177" fontId="5" fillId="2" borderId="0" xfId="0" applyNumberFormat="1" applyFont="1" applyFill="1">
      <alignment vertical="center"/>
    </xf>
    <xf numFmtId="177" fontId="3" fillId="0" borderId="16" xfId="1" applyNumberFormat="1" applyFont="1" applyBorder="1">
      <alignment vertical="center"/>
    </xf>
    <xf numFmtId="177" fontId="7" fillId="0" borderId="16" xfId="1" applyNumberFormat="1" applyFont="1" applyFill="1" applyBorder="1">
      <alignment vertical="center"/>
    </xf>
    <xf numFmtId="0" fontId="5" fillId="5" borderId="0" xfId="0" applyFont="1" applyFill="1">
      <alignment vertical="center"/>
    </xf>
    <xf numFmtId="0" fontId="5" fillId="5" borderId="0" xfId="0" applyFont="1" applyFill="1" applyAlignment="1">
      <alignment horizontal="right" vertical="center"/>
    </xf>
    <xf numFmtId="0" fontId="8" fillId="5" borderId="0" xfId="0" applyFont="1" applyFill="1">
      <alignment vertical="center"/>
    </xf>
    <xf numFmtId="0" fontId="3" fillId="8" borderId="20" xfId="0" applyFont="1" applyFill="1" applyBorder="1">
      <alignment vertical="center"/>
    </xf>
    <xf numFmtId="0" fontId="3" fillId="8" borderId="19" xfId="0" applyFont="1" applyFill="1" applyBorder="1">
      <alignment vertical="center"/>
    </xf>
    <xf numFmtId="0" fontId="3" fillId="0" borderId="21" xfId="0" applyFont="1" applyBorder="1">
      <alignment vertical="center"/>
    </xf>
    <xf numFmtId="0" fontId="7" fillId="0" borderId="3" xfId="0" applyFont="1" applyBorder="1" applyAlignment="1">
      <alignment horizontal="left" vertical="center"/>
    </xf>
    <xf numFmtId="0" fontId="7" fillId="8" borderId="4" xfId="0" applyFont="1" applyFill="1" applyBorder="1">
      <alignment vertical="center"/>
    </xf>
    <xf numFmtId="0" fontId="7" fillId="0" borderId="3" xfId="0" applyFont="1" applyBorder="1">
      <alignment vertical="center"/>
    </xf>
    <xf numFmtId="177" fontId="7" fillId="0" borderId="16" xfId="1" applyNumberFormat="1" applyFont="1" applyBorder="1">
      <alignment vertical="center"/>
    </xf>
    <xf numFmtId="177" fontId="7" fillId="0" borderId="2" xfId="1" applyNumberFormat="1" applyFont="1" applyFill="1" applyBorder="1">
      <alignment vertical="center"/>
    </xf>
    <xf numFmtId="0" fontId="8" fillId="5" borderId="0" xfId="0" applyFont="1" applyFill="1" applyAlignment="1">
      <alignment vertical="center"/>
    </xf>
    <xf numFmtId="0" fontId="5" fillId="9" borderId="1" xfId="0" applyFont="1" applyFill="1" applyBorder="1" applyAlignment="1">
      <alignment horizontal="center" vertical="center" wrapText="1"/>
    </xf>
    <xf numFmtId="176" fontId="5" fillId="9" borderId="1" xfId="0" applyNumberFormat="1" applyFont="1" applyFill="1" applyBorder="1" applyAlignment="1">
      <alignment horizontal="center" vertical="center" wrapText="1"/>
    </xf>
    <xf numFmtId="0" fontId="7" fillId="8" borderId="1" xfId="0" quotePrefix="1" applyFont="1" applyFill="1" applyBorder="1" applyAlignment="1">
      <alignment horizontal="center" vertical="center"/>
    </xf>
    <xf numFmtId="0" fontId="12" fillId="8" borderId="1" xfId="0" applyFont="1" applyFill="1" applyBorder="1">
      <alignment vertical="center"/>
    </xf>
    <xf numFmtId="0" fontId="7" fillId="8" borderId="1" xfId="0" applyFont="1" applyFill="1" applyBorder="1" applyAlignment="1">
      <alignment vertical="center" wrapText="1"/>
    </xf>
    <xf numFmtId="176" fontId="7" fillId="8" borderId="1" xfId="1" applyNumberFormat="1" applyFont="1" applyFill="1" applyBorder="1" applyAlignment="1">
      <alignment horizontal="right" vertical="center"/>
    </xf>
    <xf numFmtId="178" fontId="7" fillId="8" borderId="1" xfId="1" applyNumberFormat="1" applyFont="1" applyFill="1" applyBorder="1" applyAlignment="1">
      <alignment horizontal="right" vertical="center"/>
    </xf>
    <xf numFmtId="0" fontId="7" fillId="8" borderId="1" xfId="0" applyFont="1" applyFill="1" applyBorder="1" applyAlignment="1">
      <alignment horizontal="right" vertical="center"/>
    </xf>
    <xf numFmtId="0" fontId="3" fillId="0" borderId="1" xfId="0" applyFont="1" applyBorder="1">
      <alignment vertical="center"/>
    </xf>
    <xf numFmtId="0" fontId="5" fillId="0" borderId="0" xfId="0" applyFont="1">
      <alignment vertical="center"/>
    </xf>
    <xf numFmtId="0" fontId="0" fillId="0" borderId="0" xfId="0" applyFont="1">
      <alignment vertical="center"/>
    </xf>
    <xf numFmtId="180" fontId="7" fillId="8" borderId="1" xfId="1" applyNumberFormat="1" applyFont="1" applyFill="1" applyBorder="1" applyAlignment="1">
      <alignment horizontal="right" vertical="center"/>
    </xf>
    <xf numFmtId="40" fontId="17" fillId="3" borderId="20" xfId="1" applyNumberFormat="1" applyFont="1" applyFill="1" applyBorder="1" applyProtection="1">
      <alignment vertical="center"/>
    </xf>
    <xf numFmtId="179" fontId="7" fillId="0" borderId="1" xfId="1" applyNumberFormat="1" applyFont="1" applyFill="1" applyBorder="1">
      <alignment vertical="center"/>
    </xf>
    <xf numFmtId="178" fontId="7" fillId="0" borderId="1" xfId="1" applyNumberFormat="1" applyFont="1" applyFill="1" applyBorder="1">
      <alignment vertical="center"/>
    </xf>
    <xf numFmtId="179" fontId="7" fillId="0" borderId="16" xfId="1" applyNumberFormat="1" applyFont="1" applyFill="1" applyBorder="1">
      <alignment vertical="center"/>
    </xf>
    <xf numFmtId="177" fontId="7" fillId="0" borderId="1" xfId="1" applyNumberFormat="1" applyFont="1" applyFill="1" applyBorder="1" applyAlignment="1" applyProtection="1">
      <alignment horizontal="right" vertical="center"/>
      <protection locked="0"/>
    </xf>
    <xf numFmtId="179" fontId="7" fillId="0" borderId="1" xfId="1" applyNumberFormat="1" applyFont="1" applyFill="1" applyBorder="1" applyAlignment="1" applyProtection="1">
      <alignment horizontal="right" vertical="center"/>
      <protection locked="0"/>
    </xf>
    <xf numFmtId="0" fontId="7" fillId="0" borderId="1" xfId="0" applyFont="1" applyBorder="1" applyAlignment="1" applyProtection="1">
      <alignment vertical="center" wrapText="1"/>
      <protection locked="0"/>
    </xf>
    <xf numFmtId="0" fontId="7" fillId="0" borderId="1" xfId="0" quotePrefix="1" applyFont="1" applyBorder="1" applyAlignment="1" applyProtection="1">
      <alignment vertical="center" wrapText="1"/>
      <protection locked="0"/>
    </xf>
    <xf numFmtId="177" fontId="7" fillId="10" borderId="1" xfId="1" applyNumberFormat="1" applyFont="1" applyFill="1" applyBorder="1" applyAlignment="1" applyProtection="1">
      <alignment horizontal="right" vertical="center"/>
      <protection locked="0"/>
    </xf>
    <xf numFmtId="0" fontId="7" fillId="10" borderId="1" xfId="0" applyFont="1" applyFill="1" applyBorder="1">
      <alignment vertical="center"/>
    </xf>
    <xf numFmtId="0" fontId="12" fillId="10" borderId="7" xfId="0" applyFont="1" applyFill="1" applyBorder="1" applyAlignment="1">
      <alignment horizontal="center" vertical="center"/>
    </xf>
    <xf numFmtId="0" fontId="7" fillId="10" borderId="7" xfId="0" quotePrefix="1" applyFont="1" applyFill="1" applyBorder="1" applyAlignment="1">
      <alignment horizontal="center" vertical="center"/>
    </xf>
    <xf numFmtId="0" fontId="7" fillId="10" borderId="1" xfId="0" applyFont="1" applyFill="1" applyBorder="1" applyAlignment="1">
      <alignment horizontal="left" vertical="center"/>
    </xf>
    <xf numFmtId="0" fontId="3" fillId="10" borderId="1" xfId="0" applyFont="1" applyFill="1" applyBorder="1">
      <alignment vertical="center"/>
    </xf>
    <xf numFmtId="0" fontId="9" fillId="10" borderId="7" xfId="0" applyFont="1" applyFill="1" applyBorder="1" applyAlignment="1">
      <alignment horizontal="center" vertical="center"/>
    </xf>
    <xf numFmtId="0" fontId="7" fillId="10" borderId="4" xfId="0" applyFont="1" applyFill="1" applyBorder="1">
      <alignment vertical="center"/>
    </xf>
    <xf numFmtId="0" fontId="7" fillId="10" borderId="7" xfId="0" applyFont="1" applyFill="1" applyBorder="1" applyAlignment="1">
      <alignment horizontal="center" vertical="center"/>
    </xf>
    <xf numFmtId="0" fontId="3" fillId="7" borderId="3" xfId="0" applyFont="1" applyFill="1" applyBorder="1">
      <alignment vertical="center"/>
    </xf>
    <xf numFmtId="0" fontId="3" fillId="7" borderId="11" xfId="0" applyFont="1" applyFill="1" applyBorder="1">
      <alignment vertical="center"/>
    </xf>
    <xf numFmtId="0" fontId="3" fillId="7" borderId="4" xfId="0" applyFont="1" applyFill="1" applyBorder="1">
      <alignment vertical="center"/>
    </xf>
    <xf numFmtId="0" fontId="7" fillId="7" borderId="10" xfId="0" applyFont="1" applyFill="1" applyBorder="1">
      <alignment vertical="center"/>
    </xf>
    <xf numFmtId="0" fontId="7" fillId="7" borderId="0" xfId="0" applyFont="1" applyFill="1">
      <alignment vertical="center"/>
    </xf>
    <xf numFmtId="0" fontId="7" fillId="7" borderId="1" xfId="0" applyFont="1" applyFill="1" applyBorder="1">
      <alignment vertical="center"/>
    </xf>
    <xf numFmtId="0" fontId="7" fillId="7" borderId="6" xfId="0" applyFont="1" applyFill="1" applyBorder="1">
      <alignment vertical="center"/>
    </xf>
    <xf numFmtId="0" fontId="7" fillId="8" borderId="5" xfId="0" applyFont="1" applyFill="1" applyBorder="1">
      <alignment vertical="center"/>
    </xf>
    <xf numFmtId="0" fontId="7" fillId="8" borderId="11" xfId="0" applyFont="1" applyFill="1" applyBorder="1">
      <alignment vertical="center"/>
    </xf>
    <xf numFmtId="0" fontId="7" fillId="8" borderId="10" xfId="0" applyFont="1" applyFill="1" applyBorder="1">
      <alignment vertical="center"/>
    </xf>
    <xf numFmtId="0" fontId="7" fillId="8" borderId="6" xfId="0" applyFont="1" applyFill="1" applyBorder="1">
      <alignment vertical="center"/>
    </xf>
    <xf numFmtId="0" fontId="7" fillId="7" borderId="3" xfId="0" applyFont="1" applyFill="1" applyBorder="1">
      <alignment vertical="center"/>
    </xf>
    <xf numFmtId="0" fontId="7" fillId="7" borderId="14" xfId="0" applyFont="1" applyFill="1" applyBorder="1">
      <alignment vertical="center"/>
    </xf>
    <xf numFmtId="0" fontId="7" fillId="7" borderId="4" xfId="0" applyFont="1" applyFill="1" applyBorder="1">
      <alignment vertical="center"/>
    </xf>
    <xf numFmtId="0" fontId="7" fillId="7" borderId="11" xfId="0" applyFont="1" applyFill="1" applyBorder="1">
      <alignment vertical="center"/>
    </xf>
    <xf numFmtId="0" fontId="3" fillId="7" borderId="10" xfId="0" applyFont="1" applyFill="1" applyBorder="1">
      <alignment vertical="center"/>
    </xf>
    <xf numFmtId="0" fontId="3" fillId="7" borderId="0" xfId="0" applyFont="1" applyFill="1">
      <alignment vertical="center"/>
    </xf>
    <xf numFmtId="0" fontId="3" fillId="7" borderId="1" xfId="0" applyFont="1" applyFill="1" applyBorder="1">
      <alignment vertical="center"/>
    </xf>
    <xf numFmtId="0" fontId="3" fillId="7" borderId="6" xfId="0" applyFont="1" applyFill="1" applyBorder="1">
      <alignment vertical="center"/>
    </xf>
    <xf numFmtId="0" fontId="3" fillId="8" borderId="5" xfId="0" applyFont="1" applyFill="1" applyBorder="1">
      <alignment vertical="center"/>
    </xf>
    <xf numFmtId="0" fontId="3" fillId="8" borderId="11" xfId="0" applyFont="1" applyFill="1" applyBorder="1">
      <alignment vertical="center"/>
    </xf>
    <xf numFmtId="0" fontId="3" fillId="8" borderId="10" xfId="0" applyFont="1" applyFill="1" applyBorder="1">
      <alignment vertical="center"/>
    </xf>
    <xf numFmtId="0" fontId="3" fillId="8" borderId="6" xfId="0" applyFont="1" applyFill="1" applyBorder="1">
      <alignment vertical="center"/>
    </xf>
    <xf numFmtId="0" fontId="25" fillId="0" borderId="0" xfId="3" applyFont="1">
      <alignment vertical="center"/>
    </xf>
    <xf numFmtId="0" fontId="3" fillId="0" borderId="0" xfId="3" applyFont="1" applyAlignment="1">
      <alignment horizontal="right" vertical="center"/>
    </xf>
    <xf numFmtId="0" fontId="5" fillId="4" borderId="15" xfId="3" applyFont="1" applyFill="1" applyBorder="1" applyAlignment="1">
      <alignment horizontal="center" vertical="center" wrapText="1"/>
    </xf>
    <xf numFmtId="0" fontId="7" fillId="0" borderId="15" xfId="3" applyFont="1" applyBorder="1" applyAlignment="1" applyProtection="1">
      <alignment vertical="center" wrapText="1"/>
      <protection locked="0"/>
    </xf>
    <xf numFmtId="0" fontId="5" fillId="4" borderId="1" xfId="0" applyFont="1" applyFill="1" applyBorder="1" applyAlignment="1">
      <alignment horizontal="center" vertical="center" wrapText="1"/>
    </xf>
    <xf numFmtId="0" fontId="7" fillId="0" borderId="0" xfId="3" applyFont="1" applyAlignment="1" applyProtection="1">
      <alignment vertical="center" wrapText="1"/>
      <protection locked="0"/>
    </xf>
    <xf numFmtId="0" fontId="7" fillId="0" borderId="0" xfId="3" applyFont="1" applyAlignment="1" applyProtection="1">
      <alignment horizontal="left" vertical="center" wrapText="1"/>
      <protection locked="0"/>
    </xf>
    <xf numFmtId="0" fontId="5" fillId="4" borderId="16" xfId="0" applyFont="1" applyFill="1" applyBorder="1" applyAlignment="1">
      <alignment horizontal="center" vertical="center" wrapText="1"/>
    </xf>
    <xf numFmtId="0" fontId="7" fillId="10" borderId="1" xfId="0" quotePrefix="1" applyFont="1" applyFill="1" applyBorder="1" applyAlignment="1" applyProtection="1">
      <alignment horizontal="center" vertical="center"/>
      <protection locked="0"/>
    </xf>
    <xf numFmtId="0" fontId="7" fillId="10" borderId="3" xfId="0" applyFont="1" applyFill="1" applyBorder="1" applyAlignment="1" applyProtection="1">
      <alignment vertical="center"/>
      <protection locked="0"/>
    </xf>
    <xf numFmtId="177" fontId="7" fillId="8" borderId="1" xfId="1" applyNumberFormat="1" applyFont="1" applyFill="1" applyBorder="1" applyAlignment="1" applyProtection="1">
      <alignment horizontal="right" vertical="center"/>
    </xf>
    <xf numFmtId="176" fontId="7" fillId="8" borderId="1" xfId="1" applyNumberFormat="1" applyFont="1" applyFill="1" applyBorder="1" applyAlignment="1" applyProtection="1">
      <alignment horizontal="right" vertical="center"/>
    </xf>
    <xf numFmtId="180" fontId="7" fillId="8" borderId="1" xfId="1" applyNumberFormat="1" applyFont="1" applyFill="1" applyBorder="1" applyAlignment="1" applyProtection="1">
      <alignment horizontal="right" vertical="center"/>
    </xf>
    <xf numFmtId="178" fontId="7" fillId="8" borderId="1" xfId="1" applyNumberFormat="1" applyFont="1" applyFill="1" applyBorder="1" applyAlignment="1" applyProtection="1">
      <alignment horizontal="right" vertical="center"/>
    </xf>
    <xf numFmtId="0" fontId="7" fillId="8" borderId="1" xfId="0" applyFont="1" applyFill="1" applyBorder="1" applyAlignment="1" applyProtection="1">
      <alignment horizontal="right" vertical="center"/>
    </xf>
    <xf numFmtId="0" fontId="0" fillId="10" borderId="0" xfId="0" applyFont="1" applyFill="1">
      <alignment vertical="center"/>
    </xf>
    <xf numFmtId="0" fontId="3" fillId="10" borderId="27" xfId="0" applyFont="1" applyFill="1" applyBorder="1">
      <alignment vertical="center"/>
    </xf>
    <xf numFmtId="0" fontId="7" fillId="10" borderId="0" xfId="0" applyFont="1" applyFill="1" applyAlignment="1">
      <alignment horizontal="left" vertical="center"/>
    </xf>
    <xf numFmtId="0" fontId="7" fillId="10" borderId="0" xfId="0" applyFont="1" applyFill="1">
      <alignment vertical="center"/>
    </xf>
    <xf numFmtId="0" fontId="3" fillId="10" borderId="0" xfId="0" applyFont="1" applyFill="1">
      <alignment vertical="center"/>
    </xf>
    <xf numFmtId="0" fontId="20" fillId="10" borderId="0" xfId="0" applyFont="1" applyFill="1">
      <alignment vertical="center"/>
    </xf>
    <xf numFmtId="0" fontId="0" fillId="10" borderId="0" xfId="0" applyFill="1">
      <alignment vertical="center"/>
    </xf>
    <xf numFmtId="0" fontId="0" fillId="10" borderId="0" xfId="0" applyFill="1" applyBorder="1">
      <alignment vertical="center"/>
    </xf>
    <xf numFmtId="0" fontId="3" fillId="10" borderId="0" xfId="0" applyFont="1" applyFill="1" applyBorder="1" applyAlignment="1">
      <alignment horizontal="right" vertical="center"/>
    </xf>
    <xf numFmtId="0" fontId="3" fillId="10" borderId="0" xfId="0" applyFont="1" applyFill="1" applyAlignment="1">
      <alignment horizontal="right" vertical="center"/>
    </xf>
    <xf numFmtId="0" fontId="22" fillId="0" borderId="0" xfId="3">
      <alignment vertical="center"/>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8" borderId="3" xfId="0" applyFont="1" applyFill="1" applyBorder="1" applyAlignment="1">
      <alignment horizontal="left" vertical="center" wrapText="1"/>
    </xf>
    <xf numFmtId="0" fontId="7" fillId="8" borderId="4" xfId="0" applyFont="1" applyFill="1" applyBorder="1" applyAlignment="1">
      <alignment horizontal="left" vertical="center" wrapText="1"/>
    </xf>
    <xf numFmtId="0" fontId="7" fillId="0" borderId="3"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8" borderId="3" xfId="0" applyFont="1" applyFill="1" applyBorder="1" applyAlignment="1">
      <alignment vertical="center" wrapText="1"/>
    </xf>
    <xf numFmtId="0" fontId="7" fillId="8" borderId="4" xfId="0" applyFont="1" applyFill="1" applyBorder="1" applyAlignment="1">
      <alignment vertical="center" wrapText="1"/>
    </xf>
    <xf numFmtId="0" fontId="5" fillId="9" borderId="1"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3" fillId="0" borderId="4" xfId="0" applyFont="1" applyBorder="1" applyAlignment="1">
      <alignment vertical="center" wrapText="1"/>
    </xf>
    <xf numFmtId="0" fontId="5" fillId="4" borderId="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0" borderId="3"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8" borderId="1" xfId="0" applyFont="1" applyFill="1" applyBorder="1" applyAlignment="1">
      <alignment vertical="center" wrapText="1"/>
    </xf>
    <xf numFmtId="0" fontId="7" fillId="0" borderId="19" xfId="3" applyFont="1" applyBorder="1" applyAlignment="1" applyProtection="1">
      <alignment horizontal="left" vertical="center" wrapText="1"/>
      <protection locked="0"/>
    </xf>
    <xf numFmtId="0" fontId="7" fillId="0" borderId="21" xfId="3" applyFont="1" applyBorder="1" applyAlignment="1" applyProtection="1">
      <alignment horizontal="left" vertical="center" wrapText="1"/>
      <protection locked="0"/>
    </xf>
    <xf numFmtId="0" fontId="8" fillId="5" borderId="0" xfId="3" applyFont="1" applyFill="1" applyAlignment="1">
      <alignment horizontal="left" vertical="center"/>
    </xf>
    <xf numFmtId="0" fontId="7" fillId="8" borderId="0" xfId="0" applyFont="1" applyFill="1" applyAlignment="1">
      <alignment horizontal="left" vertical="center" wrapText="1"/>
    </xf>
    <xf numFmtId="0" fontId="5" fillId="4" borderId="23" xfId="3" applyFont="1" applyFill="1" applyBorder="1" applyAlignment="1">
      <alignment horizontal="center" vertical="center" wrapText="1"/>
    </xf>
    <xf numFmtId="0" fontId="5" fillId="4" borderId="0" xfId="3" applyFont="1" applyFill="1" applyAlignment="1">
      <alignment horizontal="center" vertical="center" wrapText="1"/>
    </xf>
    <xf numFmtId="0" fontId="25" fillId="0" borderId="27" xfId="3" applyFont="1" applyBorder="1" applyAlignment="1" applyProtection="1">
      <alignment horizontal="center" vertical="center" wrapText="1"/>
      <protection locked="0"/>
    </xf>
    <xf numFmtId="0" fontId="7" fillId="0" borderId="19" xfId="3" applyFont="1" applyBorder="1" applyAlignment="1" applyProtection="1">
      <alignment horizontal="center" vertical="center" wrapText="1"/>
      <protection locked="0"/>
    </xf>
    <xf numFmtId="0" fontId="7" fillId="0" borderId="26" xfId="3" applyFont="1" applyBorder="1" applyAlignment="1" applyProtection="1">
      <alignment horizontal="center" vertical="center" wrapText="1"/>
      <protection locked="0"/>
    </xf>
    <xf numFmtId="0" fontId="7" fillId="0" borderId="21" xfId="3" applyFont="1" applyBorder="1" applyAlignment="1" applyProtection="1">
      <alignment horizontal="center" vertical="center" wrapText="1"/>
      <protection locked="0"/>
    </xf>
    <xf numFmtId="0" fontId="7" fillId="8" borderId="3" xfId="0" applyFont="1" applyFill="1" applyBorder="1" applyAlignment="1" applyProtection="1">
      <alignment horizontal="left" vertical="center" wrapText="1"/>
    </xf>
    <xf numFmtId="0" fontId="7" fillId="8" borderId="11" xfId="0" applyFont="1" applyFill="1" applyBorder="1" applyAlignment="1" applyProtection="1">
      <alignment horizontal="left" vertical="center" wrapText="1"/>
    </xf>
    <xf numFmtId="0" fontId="7" fillId="8" borderId="4" xfId="0" applyFont="1" applyFill="1" applyBorder="1" applyAlignment="1" applyProtection="1">
      <alignment horizontal="left" vertical="center" wrapText="1"/>
    </xf>
    <xf numFmtId="0" fontId="7" fillId="8" borderId="3" xfId="0" applyFont="1" applyFill="1" applyBorder="1" applyAlignment="1" applyProtection="1">
      <alignment horizontal="center" vertical="center" wrapText="1"/>
    </xf>
    <xf numFmtId="0" fontId="7" fillId="8" borderId="4" xfId="0" applyFont="1" applyFill="1" applyBorder="1" applyAlignment="1" applyProtection="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2" fillId="8" borderId="3" xfId="0" applyFont="1" applyFill="1" applyBorder="1" applyAlignment="1">
      <alignment horizontal="center" vertical="center"/>
    </xf>
    <xf numFmtId="0" fontId="12" fillId="8" borderId="4" xfId="0" applyFont="1" applyFill="1" applyBorder="1" applyAlignment="1">
      <alignment horizontal="center" vertical="center"/>
    </xf>
    <xf numFmtId="0" fontId="7" fillId="8" borderId="29" xfId="0" applyFont="1" applyFill="1" applyBorder="1" applyAlignment="1">
      <alignment horizontal="center" vertical="center" wrapText="1"/>
    </xf>
    <xf numFmtId="0" fontId="7" fillId="0" borderId="26" xfId="3" applyFont="1" applyBorder="1" applyAlignment="1" applyProtection="1">
      <alignment horizontal="left" vertical="center" wrapText="1"/>
      <protection locked="0"/>
    </xf>
  </cellXfs>
  <cellStyles count="4">
    <cellStyle name="桁区切り" xfId="1" builtinId="6"/>
    <cellStyle name="標準" xfId="0" builtinId="0"/>
    <cellStyle name="標準 12 2" xfId="2" xr:uid="{00000000-0005-0000-0000-000002000000}"/>
    <cellStyle name="標準 3" xfId="3" xr:uid="{17859974-49A7-40A9-98C1-5724B29207C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urcjp.sharepoint.com/2018/P180330801_&#20108;&#22269;&#38291;&#12463;&#12524;&#12472;&#12483;&#12488;&#21046;&#24230;&#12398;&#21177;&#29575;&#30340;&#12394;&#36939;&#29992;&#12398;&#12383;&#12417;&#12398;&#26908;&#35342;&#12539;&#23455;&#26045;&#20107;&#26989;/02_&#20316;&#26989;/02_&#21508;&#31278;&#30003;&#35531;/01_Methodology/15_MM/MM_PM004(&#12501;&#12472;&#12479;&#12289;&#12418;&#12415;&#27579;)/5_MM_AM004_ver01.0/JCM_MM_AM004_ver01.0_inter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abu\project\2018\P180330801_&#20108;&#22269;&#38291;&#12463;&#12524;&#12472;&#12483;&#12488;&#21046;&#24230;&#12398;&#21177;&#29575;&#30340;&#12394;&#36939;&#29992;&#12398;&#12383;&#12417;&#12398;&#26908;&#35342;&#12539;&#23455;&#26045;&#20107;&#26989;\02_&#20316;&#26989;\02_&#21508;&#31278;&#30003;&#35531;\01_Methodology\15_MM\MM_PM004(&#12501;&#12472;&#12479;&#12289;&#12418;&#12415;&#27579;)\5_MM_AM004_ver01.0\JCM_MM_AM004_ver01.0_inter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vst303\home\Users\hemmi\AppData\Roaming\Microsoft\Excel\MRV&#26041;&#27861;&#35542;_&#39640;&#24615;&#33021;&#24037;&#26989;&#28809;_&#31639;&#23450;&#12484;&#12540;&#12523;_PDD&#29992;_e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st01\&#22320;&#29699;&#29872;&#22659;&#23616;_&#24066;&#22580;&#12513;&#12459;&#12491;&#12474;&#12512;&#23460;\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sheetData sheetId="1">
        <row r="25">
          <cell r="G25">
            <v>0.8</v>
          </cell>
        </row>
        <row r="26">
          <cell r="G26">
            <v>0.46</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sheetData sheetId="1">
        <row r="25">
          <cell r="G25">
            <v>0.8</v>
          </cell>
        </row>
        <row r="26">
          <cell r="G26">
            <v>0.46</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56"/>
  <sheetViews>
    <sheetView showGridLines="0" tabSelected="1" view="pageBreakPreview" zoomScale="80" zoomScaleNormal="55" zoomScaleSheetLayoutView="80" zoomScalePageLayoutView="25" workbookViewId="0"/>
  </sheetViews>
  <sheetFormatPr defaultColWidth="9" defaultRowHeight="14.25" x14ac:dyDescent="0.15"/>
  <cols>
    <col min="1" max="1" width="3.625" style="1" customWidth="1"/>
    <col min="2" max="2" width="15.625" style="1" customWidth="1"/>
    <col min="3" max="3" width="16.875" style="1" customWidth="1"/>
    <col min="4" max="4" width="66.375" style="1" customWidth="1"/>
    <col min="5" max="5" width="13.75" style="59" customWidth="1"/>
    <col min="6" max="6" width="17.375" style="1" customWidth="1"/>
    <col min="7" max="7" width="11.625" style="1" customWidth="1"/>
    <col min="8" max="8" width="38.75" style="1" customWidth="1"/>
    <col min="9" max="9" width="50.625" style="1" customWidth="1"/>
    <col min="10" max="10" width="25.625" style="1" customWidth="1"/>
    <col min="11" max="11" width="23.625" style="13" customWidth="1"/>
    <col min="12" max="16384" width="9" style="1"/>
  </cols>
  <sheetData>
    <row r="1" spans="1:12" ht="18" customHeight="1" x14ac:dyDescent="0.15">
      <c r="K1" s="16" t="s">
        <v>238</v>
      </c>
    </row>
    <row r="2" spans="1:12" ht="18" customHeight="1" x14ac:dyDescent="0.15">
      <c r="K2" s="16" t="s">
        <v>237</v>
      </c>
    </row>
    <row r="3" spans="1:12" ht="27.75" customHeight="1" x14ac:dyDescent="0.15">
      <c r="A3" s="77" t="s">
        <v>236</v>
      </c>
      <c r="B3" s="75"/>
      <c r="C3" s="75"/>
      <c r="D3" s="75"/>
      <c r="E3" s="75"/>
      <c r="F3" s="75"/>
      <c r="G3" s="75"/>
      <c r="H3" s="75"/>
      <c r="I3" s="75"/>
      <c r="J3" s="75"/>
      <c r="K3" s="76"/>
    </row>
    <row r="5" spans="1:12" ht="18.75" customHeight="1" x14ac:dyDescent="0.15">
      <c r="A5" s="3" t="s">
        <v>243</v>
      </c>
      <c r="B5" s="3"/>
    </row>
    <row r="6" spans="1:12" ht="18.75" customHeight="1" x14ac:dyDescent="0.15">
      <c r="A6" s="3"/>
      <c r="B6" s="87" t="s">
        <v>0</v>
      </c>
      <c r="C6" s="87" t="s">
        <v>1</v>
      </c>
      <c r="D6" s="87" t="s">
        <v>2</v>
      </c>
      <c r="E6" s="88" t="s">
        <v>3</v>
      </c>
      <c r="F6" s="87" t="s">
        <v>4</v>
      </c>
      <c r="G6" s="87" t="s">
        <v>5</v>
      </c>
      <c r="H6" s="87" t="s">
        <v>6</v>
      </c>
      <c r="I6" s="87" t="s">
        <v>7</v>
      </c>
      <c r="J6" s="87" t="s">
        <v>8</v>
      </c>
      <c r="K6" s="87" t="s">
        <v>9</v>
      </c>
    </row>
    <row r="7" spans="1:12" s="13" customFormat="1" ht="39" customHeight="1" x14ac:dyDescent="0.15">
      <c r="B7" s="87" t="s">
        <v>10</v>
      </c>
      <c r="C7" s="87" t="s">
        <v>11</v>
      </c>
      <c r="D7" s="87" t="s">
        <v>12</v>
      </c>
      <c r="E7" s="88" t="s">
        <v>13</v>
      </c>
      <c r="F7" s="87" t="s">
        <v>14</v>
      </c>
      <c r="G7" s="87" t="s">
        <v>15</v>
      </c>
      <c r="H7" s="87" t="s">
        <v>16</v>
      </c>
      <c r="I7" s="87" t="s">
        <v>17</v>
      </c>
      <c r="J7" s="87" t="s">
        <v>18</v>
      </c>
      <c r="K7" s="87" t="s">
        <v>19</v>
      </c>
    </row>
    <row r="8" spans="1:12" ht="45" customHeight="1" x14ac:dyDescent="0.15">
      <c r="B8" s="89" t="s">
        <v>20</v>
      </c>
      <c r="C8" s="90" t="s">
        <v>244</v>
      </c>
      <c r="D8" s="91" t="s">
        <v>245</v>
      </c>
      <c r="E8" s="103"/>
      <c r="F8" s="55" t="s">
        <v>185</v>
      </c>
      <c r="G8" s="105" t="s">
        <v>21</v>
      </c>
      <c r="H8" s="105" t="s">
        <v>22</v>
      </c>
      <c r="I8" s="106" t="s">
        <v>23</v>
      </c>
      <c r="J8" s="105" t="s">
        <v>24</v>
      </c>
      <c r="K8" s="105"/>
      <c r="L8" s="13"/>
    </row>
    <row r="9" spans="1:12" ht="45" customHeight="1" x14ac:dyDescent="0.15">
      <c r="B9" s="89" t="s">
        <v>25</v>
      </c>
      <c r="C9" s="90" t="s">
        <v>246</v>
      </c>
      <c r="D9" s="91" t="s">
        <v>247</v>
      </c>
      <c r="E9" s="103"/>
      <c r="F9" s="55" t="s">
        <v>185</v>
      </c>
      <c r="G9" s="105" t="s">
        <v>21</v>
      </c>
      <c r="H9" s="105" t="s">
        <v>22</v>
      </c>
      <c r="I9" s="106" t="s">
        <v>23</v>
      </c>
      <c r="J9" s="105" t="s">
        <v>24</v>
      </c>
      <c r="K9" s="105"/>
      <c r="L9" s="13"/>
    </row>
    <row r="10" spans="1:12" ht="45" customHeight="1" x14ac:dyDescent="0.15">
      <c r="B10" s="89" t="s">
        <v>26</v>
      </c>
      <c r="C10" s="90" t="s">
        <v>248</v>
      </c>
      <c r="D10" s="91" t="s">
        <v>249</v>
      </c>
      <c r="E10" s="103"/>
      <c r="F10" s="55" t="s">
        <v>27</v>
      </c>
      <c r="G10" s="105" t="s">
        <v>21</v>
      </c>
      <c r="H10" s="105" t="s">
        <v>22</v>
      </c>
      <c r="I10" s="106" t="s">
        <v>23</v>
      </c>
      <c r="J10" s="105" t="s">
        <v>24</v>
      </c>
      <c r="K10" s="105" t="s">
        <v>250</v>
      </c>
    </row>
    <row r="11" spans="1:12" ht="45" customHeight="1" x14ac:dyDescent="0.15">
      <c r="B11" s="89" t="s">
        <v>28</v>
      </c>
      <c r="C11" s="90" t="s">
        <v>251</v>
      </c>
      <c r="D11" s="91" t="s">
        <v>252</v>
      </c>
      <c r="E11" s="103"/>
      <c r="F11" s="55" t="s">
        <v>27</v>
      </c>
      <c r="G11" s="105" t="s">
        <v>21</v>
      </c>
      <c r="H11" s="105" t="s">
        <v>22</v>
      </c>
      <c r="I11" s="106" t="s">
        <v>23</v>
      </c>
      <c r="J11" s="105" t="s">
        <v>24</v>
      </c>
      <c r="K11" s="105" t="s">
        <v>250</v>
      </c>
    </row>
    <row r="12" spans="1:12" ht="45" customHeight="1" x14ac:dyDescent="0.15">
      <c r="B12" s="89" t="s">
        <v>29</v>
      </c>
      <c r="C12" s="90" t="s">
        <v>253</v>
      </c>
      <c r="D12" s="91" t="s">
        <v>254</v>
      </c>
      <c r="E12" s="103"/>
      <c r="F12" s="55" t="s">
        <v>27</v>
      </c>
      <c r="G12" s="105" t="s">
        <v>21</v>
      </c>
      <c r="H12" s="105" t="s">
        <v>22</v>
      </c>
      <c r="I12" s="106" t="s">
        <v>23</v>
      </c>
      <c r="J12" s="105" t="s">
        <v>24</v>
      </c>
      <c r="K12" s="105" t="s">
        <v>250</v>
      </c>
    </row>
    <row r="13" spans="1:12" ht="45" customHeight="1" x14ac:dyDescent="0.15">
      <c r="B13" s="89" t="s">
        <v>30</v>
      </c>
      <c r="C13" s="90" t="s">
        <v>255</v>
      </c>
      <c r="D13" s="91" t="s">
        <v>256</v>
      </c>
      <c r="E13" s="103"/>
      <c r="F13" s="55" t="s">
        <v>27</v>
      </c>
      <c r="G13" s="105" t="s">
        <v>21</v>
      </c>
      <c r="H13" s="105" t="s">
        <v>22</v>
      </c>
      <c r="I13" s="106" t="s">
        <v>23</v>
      </c>
      <c r="J13" s="105" t="s">
        <v>24</v>
      </c>
      <c r="K13" s="105" t="s">
        <v>250</v>
      </c>
    </row>
    <row r="14" spans="1:12" ht="45" customHeight="1" x14ac:dyDescent="0.15">
      <c r="B14" s="89" t="s">
        <v>31</v>
      </c>
      <c r="C14" s="90" t="s">
        <v>257</v>
      </c>
      <c r="D14" s="91" t="s">
        <v>258</v>
      </c>
      <c r="E14" s="103"/>
      <c r="F14" s="55" t="s">
        <v>259</v>
      </c>
      <c r="G14" s="105" t="s">
        <v>21</v>
      </c>
      <c r="H14" s="105" t="s">
        <v>22</v>
      </c>
      <c r="I14" s="106" t="s">
        <v>23</v>
      </c>
      <c r="J14" s="105" t="s">
        <v>24</v>
      </c>
      <c r="K14" s="105" t="s">
        <v>260</v>
      </c>
    </row>
    <row r="15" spans="1:12" ht="45" customHeight="1" x14ac:dyDescent="0.15">
      <c r="B15" s="89" t="s">
        <v>32</v>
      </c>
      <c r="C15" s="90" t="s">
        <v>261</v>
      </c>
      <c r="D15" s="91" t="s">
        <v>262</v>
      </c>
      <c r="E15" s="103"/>
      <c r="F15" s="55" t="s">
        <v>259</v>
      </c>
      <c r="G15" s="105" t="s">
        <v>21</v>
      </c>
      <c r="H15" s="105" t="s">
        <v>22</v>
      </c>
      <c r="I15" s="106" t="s">
        <v>23</v>
      </c>
      <c r="J15" s="105" t="s">
        <v>24</v>
      </c>
      <c r="K15" s="105" t="s">
        <v>260</v>
      </c>
    </row>
    <row r="16" spans="1:12" ht="45" customHeight="1" x14ac:dyDescent="0.15">
      <c r="B16" s="89" t="s">
        <v>33</v>
      </c>
      <c r="C16" s="90" t="s">
        <v>263</v>
      </c>
      <c r="D16" s="91" t="s">
        <v>264</v>
      </c>
      <c r="E16" s="103"/>
      <c r="F16" s="55" t="s">
        <v>259</v>
      </c>
      <c r="G16" s="105" t="s">
        <v>21</v>
      </c>
      <c r="H16" s="105" t="s">
        <v>22</v>
      </c>
      <c r="I16" s="106" t="s">
        <v>23</v>
      </c>
      <c r="J16" s="105" t="s">
        <v>24</v>
      </c>
      <c r="K16" s="105" t="s">
        <v>260</v>
      </c>
    </row>
    <row r="17" spans="1:11" ht="45" customHeight="1" x14ac:dyDescent="0.15">
      <c r="B17" s="89" t="s">
        <v>34</v>
      </c>
      <c r="C17" s="90" t="s">
        <v>265</v>
      </c>
      <c r="D17" s="91" t="s">
        <v>266</v>
      </c>
      <c r="E17" s="103"/>
      <c r="F17" s="55" t="s">
        <v>259</v>
      </c>
      <c r="G17" s="105" t="s">
        <v>21</v>
      </c>
      <c r="H17" s="105" t="s">
        <v>22</v>
      </c>
      <c r="I17" s="106" t="s">
        <v>23</v>
      </c>
      <c r="J17" s="105" t="s">
        <v>24</v>
      </c>
      <c r="K17" s="105" t="s">
        <v>260</v>
      </c>
    </row>
    <row r="18" spans="1:11" ht="45" customHeight="1" x14ac:dyDescent="0.15">
      <c r="B18" s="89" t="s">
        <v>35</v>
      </c>
      <c r="C18" s="90" t="s">
        <v>267</v>
      </c>
      <c r="D18" s="91" t="s">
        <v>268</v>
      </c>
      <c r="E18" s="103"/>
      <c r="F18" s="55" t="s">
        <v>259</v>
      </c>
      <c r="G18" s="105" t="s">
        <v>21</v>
      </c>
      <c r="H18" s="105" t="s">
        <v>22</v>
      </c>
      <c r="I18" s="106" t="s">
        <v>23</v>
      </c>
      <c r="J18" s="105" t="s">
        <v>24</v>
      </c>
      <c r="K18" s="105" t="s">
        <v>260</v>
      </c>
    </row>
    <row r="19" spans="1:11" ht="45" customHeight="1" x14ac:dyDescent="0.15">
      <c r="B19" s="89" t="s">
        <v>36</v>
      </c>
      <c r="C19" s="90" t="s">
        <v>269</v>
      </c>
      <c r="D19" s="91" t="s">
        <v>270</v>
      </c>
      <c r="E19" s="103"/>
      <c r="F19" s="55" t="s">
        <v>27</v>
      </c>
      <c r="G19" s="105" t="s">
        <v>21</v>
      </c>
      <c r="H19" s="105" t="s">
        <v>22</v>
      </c>
      <c r="I19" s="106" t="s">
        <v>23</v>
      </c>
      <c r="J19" s="105" t="s">
        <v>24</v>
      </c>
      <c r="K19" s="105"/>
    </row>
    <row r="20" spans="1:11" ht="45" customHeight="1" x14ac:dyDescent="0.15">
      <c r="B20" s="89" t="s">
        <v>37</v>
      </c>
      <c r="C20" s="90" t="s">
        <v>271</v>
      </c>
      <c r="D20" s="91" t="s">
        <v>272</v>
      </c>
      <c r="E20" s="104"/>
      <c r="F20" s="55" t="s">
        <v>38</v>
      </c>
      <c r="G20" s="105" t="s">
        <v>39</v>
      </c>
      <c r="H20" s="105" t="s">
        <v>40</v>
      </c>
      <c r="I20" s="106" t="s">
        <v>175</v>
      </c>
      <c r="J20" s="105" t="s">
        <v>41</v>
      </c>
      <c r="K20" s="105"/>
    </row>
    <row r="21" spans="1:11" ht="45" customHeight="1" x14ac:dyDescent="0.15">
      <c r="B21" s="89" t="s">
        <v>42</v>
      </c>
      <c r="C21" s="90" t="s">
        <v>273</v>
      </c>
      <c r="D21" s="91" t="s">
        <v>274</v>
      </c>
      <c r="E21" s="103"/>
      <c r="F21" s="55" t="s">
        <v>177</v>
      </c>
      <c r="G21" s="105" t="s">
        <v>39</v>
      </c>
      <c r="H21" s="105" t="s">
        <v>40</v>
      </c>
      <c r="I21" s="106" t="s">
        <v>176</v>
      </c>
      <c r="J21" s="105" t="s">
        <v>41</v>
      </c>
      <c r="K21" s="105"/>
    </row>
    <row r="22" spans="1:11" ht="8.25" customHeight="1" x14ac:dyDescent="0.15"/>
    <row r="23" spans="1:11" ht="20.100000000000001" customHeight="1" x14ac:dyDescent="0.15">
      <c r="A23" s="3" t="s">
        <v>275</v>
      </c>
    </row>
    <row r="24" spans="1:11" ht="20.100000000000001" customHeight="1" x14ac:dyDescent="0.15">
      <c r="B24" s="87" t="s">
        <v>0</v>
      </c>
      <c r="C24" s="174" t="s">
        <v>1</v>
      </c>
      <c r="D24" s="174"/>
      <c r="E24" s="88" t="s">
        <v>2</v>
      </c>
      <c r="F24" s="87" t="s">
        <v>3</v>
      </c>
      <c r="G24" s="174" t="s">
        <v>4</v>
      </c>
      <c r="H24" s="174"/>
      <c r="I24" s="174"/>
      <c r="J24" s="175" t="s">
        <v>5</v>
      </c>
      <c r="K24" s="176"/>
    </row>
    <row r="25" spans="1:11" ht="39" customHeight="1" x14ac:dyDescent="0.15">
      <c r="B25" s="87" t="s">
        <v>11</v>
      </c>
      <c r="C25" s="174" t="s">
        <v>12</v>
      </c>
      <c r="D25" s="174"/>
      <c r="E25" s="88" t="s">
        <v>13</v>
      </c>
      <c r="F25" s="87" t="s">
        <v>14</v>
      </c>
      <c r="G25" s="174" t="s">
        <v>16</v>
      </c>
      <c r="H25" s="174"/>
      <c r="I25" s="174"/>
      <c r="J25" s="175" t="s">
        <v>19</v>
      </c>
      <c r="K25" s="176"/>
    </row>
    <row r="26" spans="1:11" ht="44.25" customHeight="1" x14ac:dyDescent="0.15">
      <c r="B26" s="90" t="s">
        <v>276</v>
      </c>
      <c r="C26" s="172" t="s">
        <v>277</v>
      </c>
      <c r="D26" s="173"/>
      <c r="E26" s="107"/>
      <c r="F26" s="55" t="s">
        <v>185</v>
      </c>
      <c r="G26" s="169" t="s">
        <v>22</v>
      </c>
      <c r="H26" s="170"/>
      <c r="I26" s="171"/>
      <c r="J26" s="165"/>
      <c r="K26" s="166"/>
    </row>
    <row r="27" spans="1:11" ht="44.25" customHeight="1" x14ac:dyDescent="0.15">
      <c r="B27" s="90" t="s">
        <v>278</v>
      </c>
      <c r="C27" s="172" t="s">
        <v>279</v>
      </c>
      <c r="D27" s="173"/>
      <c r="E27" s="107"/>
      <c r="F27" s="55" t="s">
        <v>185</v>
      </c>
      <c r="G27" s="169" t="s">
        <v>22</v>
      </c>
      <c r="H27" s="170"/>
      <c r="I27" s="171"/>
      <c r="J27" s="165"/>
      <c r="K27" s="166"/>
    </row>
    <row r="28" spans="1:11" ht="44.25" customHeight="1" x14ac:dyDescent="0.15">
      <c r="B28" s="90" t="s">
        <v>280</v>
      </c>
      <c r="C28" s="188" t="s">
        <v>178</v>
      </c>
      <c r="D28" s="188"/>
      <c r="E28" s="107"/>
      <c r="F28" s="55" t="s">
        <v>27</v>
      </c>
      <c r="G28" s="169" t="s">
        <v>22</v>
      </c>
      <c r="H28" s="170"/>
      <c r="I28" s="171"/>
      <c r="J28" s="165"/>
      <c r="K28" s="166"/>
    </row>
    <row r="29" spans="1:11" ht="44.25" customHeight="1" x14ac:dyDescent="0.15">
      <c r="B29" s="90" t="s">
        <v>213</v>
      </c>
      <c r="C29" s="172" t="s">
        <v>179</v>
      </c>
      <c r="D29" s="173"/>
      <c r="E29" s="92">
        <v>0.55000000000000004</v>
      </c>
      <c r="F29" s="55" t="s">
        <v>43</v>
      </c>
      <c r="G29" s="169" t="s">
        <v>44</v>
      </c>
      <c r="H29" s="170"/>
      <c r="I29" s="171"/>
      <c r="J29" s="165"/>
      <c r="K29" s="166"/>
    </row>
    <row r="30" spans="1:11" ht="44.25" customHeight="1" x14ac:dyDescent="0.15">
      <c r="B30" s="90" t="s">
        <v>281</v>
      </c>
      <c r="C30" s="172" t="s">
        <v>282</v>
      </c>
      <c r="D30" s="173"/>
      <c r="E30" s="92">
        <v>6.8</v>
      </c>
      <c r="F30" s="55" t="s">
        <v>45</v>
      </c>
      <c r="G30" s="169" t="s">
        <v>46</v>
      </c>
      <c r="H30" s="170"/>
      <c r="I30" s="171"/>
      <c r="J30" s="165"/>
      <c r="K30" s="166"/>
    </row>
    <row r="31" spans="1:11" ht="44.25" customHeight="1" x14ac:dyDescent="0.15">
      <c r="B31" s="90" t="s">
        <v>281</v>
      </c>
      <c r="C31" s="172" t="s">
        <v>283</v>
      </c>
      <c r="D31" s="173"/>
      <c r="E31" s="92">
        <v>0.2</v>
      </c>
      <c r="F31" s="55" t="s">
        <v>45</v>
      </c>
      <c r="G31" s="169" t="s">
        <v>46</v>
      </c>
      <c r="H31" s="170"/>
      <c r="I31" s="171"/>
      <c r="J31" s="165"/>
      <c r="K31" s="166"/>
    </row>
    <row r="32" spans="1:11" ht="44.25" customHeight="1" x14ac:dyDescent="0.15">
      <c r="B32" s="90" t="s">
        <v>284</v>
      </c>
      <c r="C32" s="167" t="s">
        <v>285</v>
      </c>
      <c r="D32" s="168"/>
      <c r="E32" s="98">
        <v>25</v>
      </c>
      <c r="F32" s="55" t="s">
        <v>43</v>
      </c>
      <c r="G32" s="169" t="s">
        <v>47</v>
      </c>
      <c r="H32" s="170"/>
      <c r="I32" s="171"/>
      <c r="J32" s="165"/>
      <c r="K32" s="166"/>
    </row>
    <row r="33" spans="1:11" ht="44.25" customHeight="1" x14ac:dyDescent="0.15">
      <c r="B33" s="90" t="s">
        <v>284</v>
      </c>
      <c r="C33" s="167" t="s">
        <v>286</v>
      </c>
      <c r="D33" s="168"/>
      <c r="E33" s="98">
        <v>298</v>
      </c>
      <c r="F33" s="55" t="s">
        <v>43</v>
      </c>
      <c r="G33" s="169" t="s">
        <v>47</v>
      </c>
      <c r="H33" s="170"/>
      <c r="I33" s="171"/>
      <c r="J33" s="165"/>
      <c r="K33" s="166"/>
    </row>
    <row r="34" spans="1:11" ht="44.25" customHeight="1" x14ac:dyDescent="0.15">
      <c r="B34" s="90" t="s">
        <v>287</v>
      </c>
      <c r="C34" s="167" t="s">
        <v>48</v>
      </c>
      <c r="D34" s="168"/>
      <c r="E34" s="107"/>
      <c r="F34" s="55" t="s">
        <v>259</v>
      </c>
      <c r="G34" s="169" t="s">
        <v>22</v>
      </c>
      <c r="H34" s="170"/>
      <c r="I34" s="171"/>
      <c r="J34" s="165"/>
      <c r="K34" s="166"/>
    </row>
    <row r="35" spans="1:11" ht="44.25" customHeight="1" x14ac:dyDescent="0.15">
      <c r="B35" s="90" t="s">
        <v>211</v>
      </c>
      <c r="C35" s="167" t="s">
        <v>288</v>
      </c>
      <c r="D35" s="168"/>
      <c r="E35" s="92">
        <v>0.47</v>
      </c>
      <c r="F35" s="91" t="s">
        <v>43</v>
      </c>
      <c r="G35" s="185" t="s">
        <v>182</v>
      </c>
      <c r="H35" s="186"/>
      <c r="I35" s="187"/>
      <c r="J35" s="165"/>
      <c r="K35" s="166"/>
    </row>
    <row r="36" spans="1:11" ht="44.25" customHeight="1" x14ac:dyDescent="0.15">
      <c r="B36" s="90" t="s">
        <v>289</v>
      </c>
      <c r="C36" s="167" t="s">
        <v>180</v>
      </c>
      <c r="D36" s="168"/>
      <c r="E36" s="92">
        <v>0.2</v>
      </c>
      <c r="F36" s="91" t="s">
        <v>43</v>
      </c>
      <c r="G36" s="185" t="s">
        <v>183</v>
      </c>
      <c r="H36" s="186"/>
      <c r="I36" s="187"/>
      <c r="J36" s="165"/>
      <c r="K36" s="166"/>
    </row>
    <row r="37" spans="1:11" ht="44.25" customHeight="1" x14ac:dyDescent="0.15">
      <c r="B37" s="90" t="s">
        <v>289</v>
      </c>
      <c r="C37" s="167" t="s">
        <v>181</v>
      </c>
      <c r="D37" s="168"/>
      <c r="E37" s="92">
        <v>0.24</v>
      </c>
      <c r="F37" s="91" t="s">
        <v>43</v>
      </c>
      <c r="G37" s="185" t="s">
        <v>183</v>
      </c>
      <c r="H37" s="186"/>
      <c r="I37" s="187"/>
      <c r="J37" s="165"/>
      <c r="K37" s="166"/>
    </row>
    <row r="38" spans="1:11" ht="44.25" customHeight="1" x14ac:dyDescent="0.15">
      <c r="B38" s="90" t="s">
        <v>290</v>
      </c>
      <c r="C38" s="167" t="s">
        <v>291</v>
      </c>
      <c r="D38" s="168"/>
      <c r="E38" s="92">
        <v>1.3</v>
      </c>
      <c r="F38" s="55" t="s">
        <v>292</v>
      </c>
      <c r="G38" s="169" t="s">
        <v>50</v>
      </c>
      <c r="H38" s="170"/>
      <c r="I38" s="171"/>
      <c r="J38" s="165"/>
      <c r="K38" s="166"/>
    </row>
    <row r="39" spans="1:11" ht="44.25" customHeight="1" x14ac:dyDescent="0.15">
      <c r="B39" s="90" t="s">
        <v>293</v>
      </c>
      <c r="C39" s="167" t="s">
        <v>51</v>
      </c>
      <c r="D39" s="168"/>
      <c r="E39" s="92">
        <v>0.27</v>
      </c>
      <c r="F39" s="55" t="s">
        <v>54</v>
      </c>
      <c r="G39" s="169" t="s">
        <v>52</v>
      </c>
      <c r="H39" s="170"/>
      <c r="I39" s="171"/>
      <c r="J39" s="165"/>
      <c r="K39" s="166"/>
    </row>
    <row r="40" spans="1:11" ht="44.25" customHeight="1" x14ac:dyDescent="0.15">
      <c r="B40" s="90" t="s">
        <v>294</v>
      </c>
      <c r="C40" s="167" t="s">
        <v>53</v>
      </c>
      <c r="D40" s="168"/>
      <c r="E40" s="92">
        <v>1.22</v>
      </c>
      <c r="F40" s="55" t="s">
        <v>54</v>
      </c>
      <c r="G40" s="185" t="s">
        <v>55</v>
      </c>
      <c r="H40" s="186"/>
      <c r="I40" s="187"/>
      <c r="J40" s="165"/>
      <c r="K40" s="166"/>
    </row>
    <row r="41" spans="1:11" ht="44.25" customHeight="1" x14ac:dyDescent="0.15">
      <c r="B41" s="90" t="s">
        <v>295</v>
      </c>
      <c r="C41" s="167" t="s">
        <v>56</v>
      </c>
      <c r="D41" s="168"/>
      <c r="E41" s="92">
        <v>44.3</v>
      </c>
      <c r="F41" s="55" t="s">
        <v>57</v>
      </c>
      <c r="G41" s="185" t="s">
        <v>58</v>
      </c>
      <c r="H41" s="186"/>
      <c r="I41" s="187"/>
      <c r="J41" s="165"/>
      <c r="K41" s="166"/>
    </row>
    <row r="42" spans="1:11" ht="44.25" customHeight="1" x14ac:dyDescent="0.15">
      <c r="B42" s="90" t="s">
        <v>296</v>
      </c>
      <c r="C42" s="167" t="s">
        <v>297</v>
      </c>
      <c r="D42" s="168"/>
      <c r="E42" s="93">
        <v>6.93E-2</v>
      </c>
      <c r="F42" s="55" t="s">
        <v>298</v>
      </c>
      <c r="G42" s="185" t="s">
        <v>59</v>
      </c>
      <c r="H42" s="186"/>
      <c r="I42" s="187"/>
      <c r="J42" s="165"/>
      <c r="K42" s="166"/>
    </row>
    <row r="43" spans="1:11" ht="74.25" customHeight="1" x14ac:dyDescent="0.15">
      <c r="B43" s="90" t="s">
        <v>60</v>
      </c>
      <c r="C43" s="167" t="s">
        <v>299</v>
      </c>
      <c r="D43" s="168"/>
      <c r="E43" s="94">
        <v>30</v>
      </c>
      <c r="F43" s="55" t="s">
        <v>49</v>
      </c>
      <c r="G43" s="185" t="s">
        <v>61</v>
      </c>
      <c r="H43" s="186"/>
      <c r="I43" s="187"/>
      <c r="J43" s="165"/>
      <c r="K43" s="166"/>
    </row>
    <row r="44" spans="1:11" ht="6.6" customHeight="1" x14ac:dyDescent="0.15">
      <c r="E44" s="1"/>
      <c r="K44" s="1"/>
    </row>
    <row r="45" spans="1:11" ht="16.5" x14ac:dyDescent="0.15">
      <c r="A45" s="3" t="s">
        <v>300</v>
      </c>
      <c r="E45" s="1"/>
      <c r="K45" s="1"/>
    </row>
    <row r="46" spans="1:11" ht="21.75" customHeight="1" thickBot="1" x14ac:dyDescent="0.2">
      <c r="B46" s="180" t="s">
        <v>62</v>
      </c>
      <c r="C46" s="181"/>
      <c r="D46" s="182"/>
      <c r="E46" s="61" t="s">
        <v>14</v>
      </c>
    </row>
    <row r="47" spans="1:11" ht="21.75" customHeight="1" thickBot="1" x14ac:dyDescent="0.2">
      <c r="B47" s="183" t="s">
        <v>63</v>
      </c>
      <c r="C47" s="184"/>
      <c r="D47" s="54">
        <f>ROUNDDOWN(SUM(D48:D51),0)</f>
        <v>0</v>
      </c>
      <c r="E47" s="62" t="s">
        <v>64</v>
      </c>
    </row>
    <row r="48" spans="1:11" ht="21.75" customHeight="1" thickBot="1" x14ac:dyDescent="0.2">
      <c r="B48" s="55" t="s">
        <v>65</v>
      </c>
      <c r="C48" s="56" t="s">
        <v>66</v>
      </c>
      <c r="D48" s="99">
        <f>'MPS(calc_process)'!F8</f>
        <v>0</v>
      </c>
      <c r="E48" s="62" t="s">
        <v>67</v>
      </c>
    </row>
    <row r="49" spans="1:10" ht="21.75" customHeight="1" thickBot="1" x14ac:dyDescent="0.2">
      <c r="B49" s="55"/>
      <c r="C49" s="56" t="s">
        <v>68</v>
      </c>
      <c r="D49" s="99">
        <f>'MPS(calc_process)'!F9</f>
        <v>0</v>
      </c>
      <c r="E49" s="62" t="s">
        <v>67</v>
      </c>
    </row>
    <row r="50" spans="1:10" ht="21.75" customHeight="1" thickBot="1" x14ac:dyDescent="0.2">
      <c r="B50" s="55"/>
      <c r="C50" s="56" t="s">
        <v>69</v>
      </c>
      <c r="D50" s="99">
        <f>'MPS(calc_process)'!F10</f>
        <v>0</v>
      </c>
      <c r="E50" s="62" t="s">
        <v>67</v>
      </c>
    </row>
    <row r="51" spans="1:10" ht="21.75" customHeight="1" thickBot="1" x14ac:dyDescent="0.2">
      <c r="A51" s="3"/>
      <c r="B51" s="55"/>
      <c r="C51" s="56" t="s">
        <v>70</v>
      </c>
      <c r="D51" s="99">
        <f>'MPS(calc_process)'!F11</f>
        <v>0</v>
      </c>
      <c r="E51" s="62" t="s">
        <v>67</v>
      </c>
    </row>
    <row r="52" spans="1:10" ht="18" customHeight="1" x14ac:dyDescent="0.15">
      <c r="F52" s="14"/>
      <c r="G52" s="14"/>
    </row>
    <row r="53" spans="1:10" x14ac:dyDescent="0.15">
      <c r="A53" s="1" t="s">
        <v>301</v>
      </c>
    </row>
    <row r="54" spans="1:10" x14ac:dyDescent="0.15">
      <c r="B54" s="95" t="s">
        <v>21</v>
      </c>
      <c r="C54" s="177" t="s">
        <v>71</v>
      </c>
      <c r="D54" s="178"/>
      <c r="E54" s="178"/>
      <c r="F54" s="178"/>
      <c r="G54" s="178"/>
      <c r="H54" s="178"/>
      <c r="I54" s="179"/>
      <c r="J54" s="15"/>
    </row>
    <row r="55" spans="1:10" x14ac:dyDescent="0.15">
      <c r="B55" s="95" t="s">
        <v>72</v>
      </c>
      <c r="C55" s="177" t="s">
        <v>73</v>
      </c>
      <c r="D55" s="178"/>
      <c r="E55" s="178"/>
      <c r="F55" s="178"/>
      <c r="G55" s="178"/>
      <c r="H55" s="178"/>
      <c r="I55" s="179"/>
      <c r="J55" s="15"/>
    </row>
    <row r="56" spans="1:10" x14ac:dyDescent="0.15">
      <c r="B56" s="95" t="s">
        <v>39</v>
      </c>
      <c r="C56" s="177" t="s">
        <v>74</v>
      </c>
      <c r="D56" s="178"/>
      <c r="E56" s="178"/>
      <c r="F56" s="178"/>
      <c r="G56" s="178"/>
      <c r="H56" s="178"/>
      <c r="I56" s="179"/>
      <c r="J56" s="15"/>
    </row>
  </sheetData>
  <sheetProtection algorithmName="SHA-512" hashValue="tpX0vpo+sLoXMPMJtDcHkeQO4smHt1GQYkzQkY67mnzX81W78YOHMN8/5uPiC+fD6BTF8mCRNaGrKWPhNMGBZQ==" saltValue="cvtmFkPWuz3zDSOzrOUA4w==" spinCount="100000" sheet="1" objects="1" scenarios="1" formatCells="0" formatColumns="0"/>
  <mergeCells count="65">
    <mergeCell ref="C41:D41"/>
    <mergeCell ref="G41:I41"/>
    <mergeCell ref="C28:D28"/>
    <mergeCell ref="C43:D43"/>
    <mergeCell ref="G43:I43"/>
    <mergeCell ref="C30:D30"/>
    <mergeCell ref="G30:I30"/>
    <mergeCell ref="C31:D31"/>
    <mergeCell ref="G31:I31"/>
    <mergeCell ref="C29:D29"/>
    <mergeCell ref="C34:D34"/>
    <mergeCell ref="C36:D36"/>
    <mergeCell ref="C37:D37"/>
    <mergeCell ref="G36:I36"/>
    <mergeCell ref="G37:I37"/>
    <mergeCell ref="J43:K43"/>
    <mergeCell ref="G42:I42"/>
    <mergeCell ref="C32:D32"/>
    <mergeCell ref="G32:I32"/>
    <mergeCell ref="C40:D40"/>
    <mergeCell ref="G40:I40"/>
    <mergeCell ref="C35:D35"/>
    <mergeCell ref="G35:I35"/>
    <mergeCell ref="C33:D33"/>
    <mergeCell ref="G33:I33"/>
    <mergeCell ref="J34:K34"/>
    <mergeCell ref="G34:I34"/>
    <mergeCell ref="J40:K40"/>
    <mergeCell ref="J41:K41"/>
    <mergeCell ref="J42:K42"/>
    <mergeCell ref="C42:D42"/>
    <mergeCell ref="J30:K30"/>
    <mergeCell ref="J29:K29"/>
    <mergeCell ref="G28:I28"/>
    <mergeCell ref="G29:I29"/>
    <mergeCell ref="J28:K28"/>
    <mergeCell ref="C56:I56"/>
    <mergeCell ref="C55:I55"/>
    <mergeCell ref="C54:I54"/>
    <mergeCell ref="B46:D46"/>
    <mergeCell ref="B47:C47"/>
    <mergeCell ref="G25:I25"/>
    <mergeCell ref="J24:K24"/>
    <mergeCell ref="J25:K25"/>
    <mergeCell ref="G24:I24"/>
    <mergeCell ref="C24:D24"/>
    <mergeCell ref="C25:D25"/>
    <mergeCell ref="C26:D26"/>
    <mergeCell ref="G26:I26"/>
    <mergeCell ref="J26:K26"/>
    <mergeCell ref="C27:D27"/>
    <mergeCell ref="G27:I27"/>
    <mergeCell ref="J27:K27"/>
    <mergeCell ref="J31:K31"/>
    <mergeCell ref="C38:D38"/>
    <mergeCell ref="C39:D39"/>
    <mergeCell ref="G38:I38"/>
    <mergeCell ref="G39:I39"/>
    <mergeCell ref="J32:K32"/>
    <mergeCell ref="J38:K38"/>
    <mergeCell ref="J39:K39"/>
    <mergeCell ref="J35:K35"/>
    <mergeCell ref="J33:K33"/>
    <mergeCell ref="J36:K36"/>
    <mergeCell ref="J37:K37"/>
  </mergeCells>
  <phoneticPr fontId="2"/>
  <pageMargins left="0.70866141732283472" right="0.70866141732283472" top="0.74803149606299213" bottom="0.74803149606299213" header="0.31496062992125984" footer="0.31496062992125984"/>
  <pageSetup paperSize="8" scale="46" fitToHeight="5" orientation="portrait" r:id="rId1"/>
  <ignoredErrors>
    <ignoredError sqref="B8:B2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D246-80AA-48AD-8E31-F07F0F8A052B}">
  <sheetPr>
    <tabColor theme="5" tint="0.39997558519241921"/>
  </sheetPr>
  <dimension ref="A1:D33"/>
  <sheetViews>
    <sheetView showGridLines="0" view="pageBreakPreview" zoomScale="70" zoomScaleNormal="80" zoomScaleSheetLayoutView="70" workbookViewId="0"/>
  </sheetViews>
  <sheetFormatPr defaultRowHeight="13.5" x14ac:dyDescent="0.15"/>
  <cols>
    <col min="1" max="1" width="3.625" style="164" customWidth="1"/>
    <col min="2" max="2" width="28.5" style="164" customWidth="1"/>
    <col min="3" max="3" width="36.375" style="164" customWidth="1"/>
    <col min="4" max="4" width="35.75" style="164" customWidth="1"/>
    <col min="5" max="257" width="9" style="164"/>
    <col min="258" max="258" width="3.625" style="164" customWidth="1"/>
    <col min="259" max="259" width="36.375" style="164" customWidth="1"/>
    <col min="260" max="260" width="49.125" style="164" customWidth="1"/>
    <col min="261" max="513" width="9" style="164"/>
    <col min="514" max="514" width="3.625" style="164" customWidth="1"/>
    <col min="515" max="515" width="36.375" style="164" customWidth="1"/>
    <col min="516" max="516" width="49.125" style="164" customWidth="1"/>
    <col min="517" max="769" width="9" style="164"/>
    <col min="770" max="770" width="3.625" style="164" customWidth="1"/>
    <col min="771" max="771" width="36.375" style="164" customWidth="1"/>
    <col min="772" max="772" width="49.125" style="164" customWidth="1"/>
    <col min="773" max="1025" width="9" style="164"/>
    <col min="1026" max="1026" width="3.625" style="164" customWidth="1"/>
    <col min="1027" max="1027" width="36.375" style="164" customWidth="1"/>
    <col min="1028" max="1028" width="49.125" style="164" customWidth="1"/>
    <col min="1029" max="1281" width="9" style="164"/>
    <col min="1282" max="1282" width="3.625" style="164" customWidth="1"/>
    <col min="1283" max="1283" width="36.375" style="164" customWidth="1"/>
    <col min="1284" max="1284" width="49.125" style="164" customWidth="1"/>
    <col min="1285" max="1537" width="9" style="164"/>
    <col min="1538" max="1538" width="3.625" style="164" customWidth="1"/>
    <col min="1539" max="1539" width="36.375" style="164" customWidth="1"/>
    <col min="1540" max="1540" width="49.125" style="164" customWidth="1"/>
    <col min="1541" max="1793" width="9" style="164"/>
    <col min="1794" max="1794" width="3.625" style="164" customWidth="1"/>
    <col min="1795" max="1795" width="36.375" style="164" customWidth="1"/>
    <col min="1796" max="1796" width="49.125" style="164" customWidth="1"/>
    <col min="1797" max="2049" width="9" style="164"/>
    <col min="2050" max="2050" width="3.625" style="164" customWidth="1"/>
    <col min="2051" max="2051" width="36.375" style="164" customWidth="1"/>
    <col min="2052" max="2052" width="49.125" style="164" customWidth="1"/>
    <col min="2053" max="2305" width="9" style="164"/>
    <col min="2306" max="2306" width="3.625" style="164" customWidth="1"/>
    <col min="2307" max="2307" width="36.375" style="164" customWidth="1"/>
    <col min="2308" max="2308" width="49.125" style="164" customWidth="1"/>
    <col min="2309" max="2561" width="9" style="164"/>
    <col min="2562" max="2562" width="3.625" style="164" customWidth="1"/>
    <col min="2563" max="2563" width="36.375" style="164" customWidth="1"/>
    <col min="2564" max="2564" width="49.125" style="164" customWidth="1"/>
    <col min="2565" max="2817" width="9" style="164"/>
    <col min="2818" max="2818" width="3.625" style="164" customWidth="1"/>
    <col min="2819" max="2819" width="36.375" style="164" customWidth="1"/>
    <col min="2820" max="2820" width="49.125" style="164" customWidth="1"/>
    <col min="2821" max="3073" width="9" style="164"/>
    <col min="3074" max="3074" width="3.625" style="164" customWidth="1"/>
    <col min="3075" max="3075" width="36.375" style="164" customWidth="1"/>
    <col min="3076" max="3076" width="49.125" style="164" customWidth="1"/>
    <col min="3077" max="3329" width="9" style="164"/>
    <col min="3330" max="3330" width="3.625" style="164" customWidth="1"/>
    <col min="3331" max="3331" width="36.375" style="164" customWidth="1"/>
    <col min="3332" max="3332" width="49.125" style="164" customWidth="1"/>
    <col min="3333" max="3585" width="9" style="164"/>
    <col min="3586" max="3586" width="3.625" style="164" customWidth="1"/>
    <col min="3587" max="3587" width="36.375" style="164" customWidth="1"/>
    <col min="3588" max="3588" width="49.125" style="164" customWidth="1"/>
    <col min="3589" max="3841" width="9" style="164"/>
    <col min="3842" max="3842" width="3.625" style="164" customWidth="1"/>
    <col min="3843" max="3843" width="36.375" style="164" customWidth="1"/>
    <col min="3844" max="3844" width="49.125" style="164" customWidth="1"/>
    <col min="3845" max="4097" width="9" style="164"/>
    <col min="4098" max="4098" width="3.625" style="164" customWidth="1"/>
    <col min="4099" max="4099" width="36.375" style="164" customWidth="1"/>
    <col min="4100" max="4100" width="49.125" style="164" customWidth="1"/>
    <col min="4101" max="4353" width="9" style="164"/>
    <col min="4354" max="4354" width="3.625" style="164" customWidth="1"/>
    <col min="4355" max="4355" width="36.375" style="164" customWidth="1"/>
    <col min="4356" max="4356" width="49.125" style="164" customWidth="1"/>
    <col min="4357" max="4609" width="9" style="164"/>
    <col min="4610" max="4610" width="3.625" style="164" customWidth="1"/>
    <col min="4611" max="4611" width="36.375" style="164" customWidth="1"/>
    <col min="4612" max="4612" width="49.125" style="164" customWidth="1"/>
    <col min="4613" max="4865" width="9" style="164"/>
    <col min="4866" max="4866" width="3.625" style="164" customWidth="1"/>
    <col min="4867" max="4867" width="36.375" style="164" customWidth="1"/>
    <col min="4868" max="4868" width="49.125" style="164" customWidth="1"/>
    <col min="4869" max="5121" width="9" style="164"/>
    <col min="5122" max="5122" width="3.625" style="164" customWidth="1"/>
    <col min="5123" max="5123" width="36.375" style="164" customWidth="1"/>
    <col min="5124" max="5124" width="49.125" style="164" customWidth="1"/>
    <col min="5125" max="5377" width="9" style="164"/>
    <col min="5378" max="5378" width="3.625" style="164" customWidth="1"/>
    <col min="5379" max="5379" width="36.375" style="164" customWidth="1"/>
    <col min="5380" max="5380" width="49.125" style="164" customWidth="1"/>
    <col min="5381" max="5633" width="9" style="164"/>
    <col min="5634" max="5634" width="3.625" style="164" customWidth="1"/>
    <col min="5635" max="5635" width="36.375" style="164" customWidth="1"/>
    <col min="5636" max="5636" width="49.125" style="164" customWidth="1"/>
    <col min="5637" max="5889" width="9" style="164"/>
    <col min="5890" max="5890" width="3.625" style="164" customWidth="1"/>
    <col min="5891" max="5891" width="36.375" style="164" customWidth="1"/>
    <col min="5892" max="5892" width="49.125" style="164" customWidth="1"/>
    <col min="5893" max="6145" width="9" style="164"/>
    <col min="6146" max="6146" width="3.625" style="164" customWidth="1"/>
    <col min="6147" max="6147" width="36.375" style="164" customWidth="1"/>
    <col min="6148" max="6148" width="49.125" style="164" customWidth="1"/>
    <col min="6149" max="6401" width="9" style="164"/>
    <col min="6402" max="6402" width="3.625" style="164" customWidth="1"/>
    <col min="6403" max="6403" width="36.375" style="164" customWidth="1"/>
    <col min="6404" max="6404" width="49.125" style="164" customWidth="1"/>
    <col min="6405" max="6657" width="9" style="164"/>
    <col min="6658" max="6658" width="3.625" style="164" customWidth="1"/>
    <col min="6659" max="6659" width="36.375" style="164" customWidth="1"/>
    <col min="6660" max="6660" width="49.125" style="164" customWidth="1"/>
    <col min="6661" max="6913" width="9" style="164"/>
    <col min="6914" max="6914" width="3.625" style="164" customWidth="1"/>
    <col min="6915" max="6915" width="36.375" style="164" customWidth="1"/>
    <col min="6916" max="6916" width="49.125" style="164" customWidth="1"/>
    <col min="6917" max="7169" width="9" style="164"/>
    <col min="7170" max="7170" width="3.625" style="164" customWidth="1"/>
    <col min="7171" max="7171" width="36.375" style="164" customWidth="1"/>
    <col min="7172" max="7172" width="49.125" style="164" customWidth="1"/>
    <col min="7173" max="7425" width="9" style="164"/>
    <col min="7426" max="7426" width="3.625" style="164" customWidth="1"/>
    <col min="7427" max="7427" width="36.375" style="164" customWidth="1"/>
    <col min="7428" max="7428" width="49.125" style="164" customWidth="1"/>
    <col min="7429" max="7681" width="9" style="164"/>
    <col min="7682" max="7682" width="3.625" style="164" customWidth="1"/>
    <col min="7683" max="7683" width="36.375" style="164" customWidth="1"/>
    <col min="7684" max="7684" width="49.125" style="164" customWidth="1"/>
    <col min="7685" max="7937" width="9" style="164"/>
    <col min="7938" max="7938" width="3.625" style="164" customWidth="1"/>
    <col min="7939" max="7939" width="36.375" style="164" customWidth="1"/>
    <col min="7940" max="7940" width="49.125" style="164" customWidth="1"/>
    <col min="7941" max="8193" width="9" style="164"/>
    <col min="8194" max="8194" width="3.625" style="164" customWidth="1"/>
    <col min="8195" max="8195" width="36.375" style="164" customWidth="1"/>
    <col min="8196" max="8196" width="49.125" style="164" customWidth="1"/>
    <col min="8197" max="8449" width="9" style="164"/>
    <col min="8450" max="8450" width="3.625" style="164" customWidth="1"/>
    <col min="8451" max="8451" width="36.375" style="164" customWidth="1"/>
    <col min="8452" max="8452" width="49.125" style="164" customWidth="1"/>
    <col min="8453" max="8705" width="9" style="164"/>
    <col min="8706" max="8706" width="3.625" style="164" customWidth="1"/>
    <col min="8707" max="8707" width="36.375" style="164" customWidth="1"/>
    <col min="8708" max="8708" width="49.125" style="164" customWidth="1"/>
    <col min="8709" max="8961" width="9" style="164"/>
    <col min="8962" max="8962" width="3.625" style="164" customWidth="1"/>
    <col min="8963" max="8963" width="36.375" style="164" customWidth="1"/>
    <col min="8964" max="8964" width="49.125" style="164" customWidth="1"/>
    <col min="8965" max="9217" width="9" style="164"/>
    <col min="9218" max="9218" width="3.625" style="164" customWidth="1"/>
    <col min="9219" max="9219" width="36.375" style="164" customWidth="1"/>
    <col min="9220" max="9220" width="49.125" style="164" customWidth="1"/>
    <col min="9221" max="9473" width="9" style="164"/>
    <col min="9474" max="9474" width="3.625" style="164" customWidth="1"/>
    <col min="9475" max="9475" width="36.375" style="164" customWidth="1"/>
    <col min="9476" max="9476" width="49.125" style="164" customWidth="1"/>
    <col min="9477" max="9729" width="9" style="164"/>
    <col min="9730" max="9730" width="3.625" style="164" customWidth="1"/>
    <col min="9731" max="9731" width="36.375" style="164" customWidth="1"/>
    <col min="9732" max="9732" width="49.125" style="164" customWidth="1"/>
    <col min="9733" max="9985" width="9" style="164"/>
    <col min="9986" max="9986" width="3.625" style="164" customWidth="1"/>
    <col min="9987" max="9987" width="36.375" style="164" customWidth="1"/>
    <col min="9988" max="9988" width="49.125" style="164" customWidth="1"/>
    <col min="9989" max="10241" width="9" style="164"/>
    <col min="10242" max="10242" width="3.625" style="164" customWidth="1"/>
    <col min="10243" max="10243" width="36.375" style="164" customWidth="1"/>
    <col min="10244" max="10244" width="49.125" style="164" customWidth="1"/>
    <col min="10245" max="10497" width="9" style="164"/>
    <col min="10498" max="10498" width="3.625" style="164" customWidth="1"/>
    <col min="10499" max="10499" width="36.375" style="164" customWidth="1"/>
    <col min="10500" max="10500" width="49.125" style="164" customWidth="1"/>
    <col min="10501" max="10753" width="9" style="164"/>
    <col min="10754" max="10754" width="3.625" style="164" customWidth="1"/>
    <col min="10755" max="10755" width="36.375" style="164" customWidth="1"/>
    <col min="10756" max="10756" width="49.125" style="164" customWidth="1"/>
    <col min="10757" max="11009" width="9" style="164"/>
    <col min="11010" max="11010" width="3.625" style="164" customWidth="1"/>
    <col min="11011" max="11011" width="36.375" style="164" customWidth="1"/>
    <col min="11012" max="11012" width="49.125" style="164" customWidth="1"/>
    <col min="11013" max="11265" width="9" style="164"/>
    <col min="11266" max="11266" width="3.625" style="164" customWidth="1"/>
    <col min="11267" max="11267" width="36.375" style="164" customWidth="1"/>
    <col min="11268" max="11268" width="49.125" style="164" customWidth="1"/>
    <col min="11269" max="11521" width="9" style="164"/>
    <col min="11522" max="11522" width="3.625" style="164" customWidth="1"/>
    <col min="11523" max="11523" width="36.375" style="164" customWidth="1"/>
    <col min="11524" max="11524" width="49.125" style="164" customWidth="1"/>
    <col min="11525" max="11777" width="9" style="164"/>
    <col min="11778" max="11778" width="3.625" style="164" customWidth="1"/>
    <col min="11779" max="11779" width="36.375" style="164" customWidth="1"/>
    <col min="11780" max="11780" width="49.125" style="164" customWidth="1"/>
    <col min="11781" max="12033" width="9" style="164"/>
    <col min="12034" max="12034" width="3.625" style="164" customWidth="1"/>
    <col min="12035" max="12035" width="36.375" style="164" customWidth="1"/>
    <col min="12036" max="12036" width="49.125" style="164" customWidth="1"/>
    <col min="12037" max="12289" width="9" style="164"/>
    <col min="12290" max="12290" width="3.625" style="164" customWidth="1"/>
    <col min="12291" max="12291" width="36.375" style="164" customWidth="1"/>
    <col min="12292" max="12292" width="49.125" style="164" customWidth="1"/>
    <col min="12293" max="12545" width="9" style="164"/>
    <col min="12546" max="12546" width="3.625" style="164" customWidth="1"/>
    <col min="12547" max="12547" width="36.375" style="164" customWidth="1"/>
    <col min="12548" max="12548" width="49.125" style="164" customWidth="1"/>
    <col min="12549" max="12801" width="9" style="164"/>
    <col min="12802" max="12802" width="3.625" style="164" customWidth="1"/>
    <col min="12803" max="12803" width="36.375" style="164" customWidth="1"/>
    <col min="12804" max="12804" width="49.125" style="164" customWidth="1"/>
    <col min="12805" max="13057" width="9" style="164"/>
    <col min="13058" max="13058" width="3.625" style="164" customWidth="1"/>
    <col min="13059" max="13059" width="36.375" style="164" customWidth="1"/>
    <col min="13060" max="13060" width="49.125" style="164" customWidth="1"/>
    <col min="13061" max="13313" width="9" style="164"/>
    <col min="13314" max="13314" width="3.625" style="164" customWidth="1"/>
    <col min="13315" max="13315" width="36.375" style="164" customWidth="1"/>
    <col min="13316" max="13316" width="49.125" style="164" customWidth="1"/>
    <col min="13317" max="13569" width="9" style="164"/>
    <col min="13570" max="13570" width="3.625" style="164" customWidth="1"/>
    <col min="13571" max="13571" width="36.375" style="164" customWidth="1"/>
    <col min="13572" max="13572" width="49.125" style="164" customWidth="1"/>
    <col min="13573" max="13825" width="9" style="164"/>
    <col min="13826" max="13826" width="3.625" style="164" customWidth="1"/>
    <col min="13827" max="13827" width="36.375" style="164" customWidth="1"/>
    <col min="13828" max="13828" width="49.125" style="164" customWidth="1"/>
    <col min="13829" max="14081" width="9" style="164"/>
    <col min="14082" max="14082" width="3.625" style="164" customWidth="1"/>
    <col min="14083" max="14083" width="36.375" style="164" customWidth="1"/>
    <col min="14084" max="14084" width="49.125" style="164" customWidth="1"/>
    <col min="14085" max="14337" width="9" style="164"/>
    <col min="14338" max="14338" width="3.625" style="164" customWidth="1"/>
    <col min="14339" max="14339" width="36.375" style="164" customWidth="1"/>
    <col min="14340" max="14340" width="49.125" style="164" customWidth="1"/>
    <col min="14341" max="14593" width="9" style="164"/>
    <col min="14594" max="14594" width="3.625" style="164" customWidth="1"/>
    <col min="14595" max="14595" width="36.375" style="164" customWidth="1"/>
    <col min="14596" max="14596" width="49.125" style="164" customWidth="1"/>
    <col min="14597" max="14849" width="9" style="164"/>
    <col min="14850" max="14850" width="3.625" style="164" customWidth="1"/>
    <col min="14851" max="14851" width="36.375" style="164" customWidth="1"/>
    <col min="14852" max="14852" width="49.125" style="164" customWidth="1"/>
    <col min="14853" max="15105" width="9" style="164"/>
    <col min="15106" max="15106" width="3.625" style="164" customWidth="1"/>
    <col min="15107" max="15107" width="36.375" style="164" customWidth="1"/>
    <col min="15108" max="15108" width="49.125" style="164" customWidth="1"/>
    <col min="15109" max="15361" width="9" style="164"/>
    <col min="15362" max="15362" width="3.625" style="164" customWidth="1"/>
    <col min="15363" max="15363" width="36.375" style="164" customWidth="1"/>
    <col min="15364" max="15364" width="49.125" style="164" customWidth="1"/>
    <col min="15365" max="15617" width="9" style="164"/>
    <col min="15618" max="15618" width="3.625" style="164" customWidth="1"/>
    <col min="15619" max="15619" width="36.375" style="164" customWidth="1"/>
    <col min="15620" max="15620" width="49.125" style="164" customWidth="1"/>
    <col min="15621" max="15873" width="9" style="164"/>
    <col min="15874" max="15874" width="3.625" style="164" customWidth="1"/>
    <col min="15875" max="15875" width="36.375" style="164" customWidth="1"/>
    <col min="15876" max="15876" width="49.125" style="164" customWidth="1"/>
    <col min="15877" max="16129" width="9" style="164"/>
    <col min="16130" max="16130" width="3.625" style="164" customWidth="1"/>
    <col min="16131" max="16131" width="36.375" style="164" customWidth="1"/>
    <col min="16132" max="16132" width="49.125" style="164" customWidth="1"/>
    <col min="16133" max="16384" width="9" style="164"/>
  </cols>
  <sheetData>
    <row r="1" spans="1:4" ht="18" customHeight="1" x14ac:dyDescent="0.15">
      <c r="D1" s="140" t="str">
        <f>'MPS(input)'!K1</f>
        <v>Monitoring Spreadsheet: JCM_LA_AM004_ver01.0</v>
      </c>
    </row>
    <row r="2" spans="1:4" ht="18" customHeight="1" x14ac:dyDescent="0.15">
      <c r="D2" s="140" t="str">
        <f>'MPS(input)'!K2</f>
        <v>Reference Number:</v>
      </c>
    </row>
    <row r="3" spans="1:4" ht="24" customHeight="1" x14ac:dyDescent="0.15">
      <c r="A3" s="191" t="s">
        <v>331</v>
      </c>
      <c r="B3" s="191"/>
      <c r="C3" s="191"/>
      <c r="D3" s="191"/>
    </row>
    <row r="5" spans="1:4" ht="13.5" customHeight="1" x14ac:dyDescent="0.15">
      <c r="A5" s="192" t="s">
        <v>332</v>
      </c>
      <c r="B5" s="192"/>
      <c r="C5" s="192"/>
      <c r="D5" s="192"/>
    </row>
    <row r="7" spans="1:4" s="139" customFormat="1" ht="30.75" customHeight="1" x14ac:dyDescent="0.15">
      <c r="B7" s="143" t="s">
        <v>12</v>
      </c>
      <c r="C7" s="193" t="s">
        <v>333</v>
      </c>
      <c r="D7" s="194"/>
    </row>
    <row r="8" spans="1:4" s="139" customFormat="1" ht="49.5" customHeight="1" x14ac:dyDescent="0.15">
      <c r="B8" s="142"/>
      <c r="C8" s="189"/>
      <c r="D8" s="190"/>
    </row>
    <row r="9" spans="1:4" s="139" customFormat="1" ht="49.5" customHeight="1" x14ac:dyDescent="0.15">
      <c r="B9" s="142"/>
      <c r="C9" s="189"/>
      <c r="D9" s="190"/>
    </row>
    <row r="10" spans="1:4" s="139" customFormat="1" ht="49.5" customHeight="1" x14ac:dyDescent="0.15">
      <c r="B10" s="142"/>
      <c r="C10" s="189"/>
      <c r="D10" s="190"/>
    </row>
    <row r="13" spans="1:4" ht="13.5" customHeight="1" x14ac:dyDescent="0.15">
      <c r="A13" s="192" t="s">
        <v>334</v>
      </c>
      <c r="B13" s="192"/>
      <c r="C13" s="192"/>
      <c r="D13" s="192"/>
    </row>
    <row r="15" spans="1:4" ht="200.1" customHeight="1" x14ac:dyDescent="0.15">
      <c r="B15" s="189"/>
      <c r="C15" s="209"/>
      <c r="D15" s="190"/>
    </row>
    <row r="18" spans="1:4" ht="13.5" customHeight="1" x14ac:dyDescent="0.15">
      <c r="A18" s="192" t="s">
        <v>335</v>
      </c>
      <c r="B18" s="192"/>
      <c r="C18" s="192"/>
      <c r="D18" s="192"/>
    </row>
    <row r="20" spans="1:4" s="139" customFormat="1" ht="30.75" customHeight="1" x14ac:dyDescent="0.15">
      <c r="B20" s="143" t="s">
        <v>12</v>
      </c>
      <c r="C20" s="193" t="s">
        <v>336</v>
      </c>
      <c r="D20" s="194"/>
    </row>
    <row r="21" spans="1:4" s="139" customFormat="1" ht="49.5" customHeight="1" x14ac:dyDescent="0.15">
      <c r="B21" s="142"/>
      <c r="C21" s="189"/>
      <c r="D21" s="190"/>
    </row>
    <row r="22" spans="1:4" s="139" customFormat="1" ht="49.5" customHeight="1" x14ac:dyDescent="0.15">
      <c r="B22" s="142"/>
      <c r="C22" s="189"/>
      <c r="D22" s="190"/>
    </row>
    <row r="23" spans="1:4" s="139" customFormat="1" ht="49.5" customHeight="1" x14ac:dyDescent="0.15">
      <c r="B23" s="142"/>
      <c r="C23" s="189"/>
      <c r="D23" s="190"/>
    </row>
    <row r="24" spans="1:4" s="139" customFormat="1" ht="49.5" customHeight="1" x14ac:dyDescent="0.15">
      <c r="B24" s="142"/>
      <c r="C24" s="189"/>
      <c r="D24" s="190"/>
    </row>
    <row r="25" spans="1:4" s="139" customFormat="1" ht="49.5" customHeight="1" x14ac:dyDescent="0.15">
      <c r="B25" s="142"/>
      <c r="C25" s="189"/>
      <c r="D25" s="190"/>
    </row>
    <row r="26" spans="1:4" s="139" customFormat="1" ht="49.5" customHeight="1" x14ac:dyDescent="0.15">
      <c r="B26" s="142"/>
      <c r="C26" s="189"/>
      <c r="D26" s="190"/>
    </row>
    <row r="27" spans="1:4" s="139" customFormat="1" ht="49.5" customHeight="1" x14ac:dyDescent="0.15">
      <c r="B27" s="142"/>
      <c r="C27" s="189"/>
      <c r="D27" s="190"/>
    </row>
    <row r="28" spans="1:4" s="139" customFormat="1" ht="49.5" customHeight="1" x14ac:dyDescent="0.15">
      <c r="B28" s="142"/>
      <c r="C28" s="189"/>
      <c r="D28" s="190"/>
    </row>
    <row r="31" spans="1:4" ht="13.5" customHeight="1" x14ac:dyDescent="0.15">
      <c r="A31" s="192" t="s">
        <v>317</v>
      </c>
      <c r="B31" s="192"/>
      <c r="C31" s="192"/>
      <c r="D31" s="192"/>
    </row>
    <row r="32" spans="1:4" ht="14.25" x14ac:dyDescent="0.15">
      <c r="A32" s="196"/>
      <c r="B32" s="197"/>
      <c r="C32" s="197"/>
      <c r="D32" s="198"/>
    </row>
    <row r="33" spans="1:4" ht="14.25" x14ac:dyDescent="0.15">
      <c r="A33" s="196"/>
      <c r="B33" s="197"/>
      <c r="C33" s="197"/>
      <c r="D33" s="198"/>
    </row>
  </sheetData>
  <sheetProtection algorithmName="SHA-512" hashValue="yKl8sffB/9/qMhryes6lOW9v15gQ5xCbYGb2PBVzlpsxgRpC4d9L9EhwQRbRbGvHPlYkSYQuQMT/93P33YAN5Q==" saltValue="SzChGx3L6eV2m5SfGR/d9w==" spinCount="100000" sheet="1" formatCells="0" formatRows="0" insertRows="0"/>
  <mergeCells count="21">
    <mergeCell ref="C22:D22"/>
    <mergeCell ref="A3:D3"/>
    <mergeCell ref="A5:D5"/>
    <mergeCell ref="C7:D7"/>
    <mergeCell ref="C8:D8"/>
    <mergeCell ref="C9:D9"/>
    <mergeCell ref="C10:D10"/>
    <mergeCell ref="A13:D13"/>
    <mergeCell ref="B15:D15"/>
    <mergeCell ref="A18:D18"/>
    <mergeCell ref="C20:D20"/>
    <mergeCell ref="C21:D21"/>
    <mergeCell ref="A31:D31"/>
    <mergeCell ref="A32:D32"/>
    <mergeCell ref="A33:D33"/>
    <mergeCell ref="C23:D23"/>
    <mergeCell ref="C24:D24"/>
    <mergeCell ref="C25:D25"/>
    <mergeCell ref="C26:D26"/>
    <mergeCell ref="C27:D27"/>
    <mergeCell ref="C28:D28"/>
  </mergeCells>
  <phoneticPr fontId="11"/>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6"/>
  <sheetViews>
    <sheetView showGridLines="0" view="pageBreakPreview" zoomScale="80" zoomScaleNormal="85" zoomScaleSheetLayoutView="80" zoomScalePageLayoutView="85" workbookViewId="0"/>
  </sheetViews>
  <sheetFormatPr defaultColWidth="9" defaultRowHeight="14.25" x14ac:dyDescent="0.15"/>
  <cols>
    <col min="1" max="4" width="3.625" style="1" customWidth="1"/>
    <col min="5" max="5" width="83.75" style="1" customWidth="1"/>
    <col min="6" max="6" width="26.75" style="1" customWidth="1"/>
    <col min="7" max="7" width="12.625" style="59" customWidth="1"/>
    <col min="8" max="8" width="14.625" style="1" customWidth="1"/>
    <col min="9" max="9" width="15.625" style="4" customWidth="1"/>
    <col min="10" max="16384" width="9" style="1"/>
  </cols>
  <sheetData>
    <row r="1" spans="1:11" ht="18" customHeight="1" x14ac:dyDescent="0.15">
      <c r="I1" s="16" t="str">
        <f>'MPS(input)'!K1</f>
        <v>Monitoring Spreadsheet: JCM_LA_AM004_ver01.0</v>
      </c>
    </row>
    <row r="2" spans="1:11" ht="18" customHeight="1" x14ac:dyDescent="0.15">
      <c r="I2" s="16" t="str">
        <f>'MPS(input)'!K2</f>
        <v>Reference Number:</v>
      </c>
    </row>
    <row r="3" spans="1:11" ht="27.75" customHeight="1" x14ac:dyDescent="0.15">
      <c r="A3" s="86" t="s">
        <v>241</v>
      </c>
      <c r="B3" s="86"/>
      <c r="C3" s="86"/>
      <c r="D3" s="86"/>
      <c r="E3" s="86"/>
      <c r="F3" s="86"/>
      <c r="G3" s="86"/>
      <c r="H3" s="86"/>
      <c r="I3" s="86"/>
    </row>
    <row r="4" spans="1:11" ht="11.25" customHeight="1" x14ac:dyDescent="0.15"/>
    <row r="5" spans="1:11" ht="18.75" customHeight="1" x14ac:dyDescent="0.15">
      <c r="A5" s="8" t="s">
        <v>112</v>
      </c>
      <c r="B5" s="5"/>
      <c r="C5" s="5"/>
      <c r="D5" s="6"/>
      <c r="E5" s="7"/>
      <c r="F5" s="21" t="s">
        <v>113</v>
      </c>
      <c r="G5" s="60" t="s">
        <v>114</v>
      </c>
      <c r="H5" s="21" t="s">
        <v>14</v>
      </c>
      <c r="I5" s="22" t="s">
        <v>79</v>
      </c>
      <c r="J5" s="96"/>
      <c r="K5" s="96"/>
    </row>
    <row r="6" spans="1:11" ht="18.75" customHeight="1" x14ac:dyDescent="0.15">
      <c r="A6" s="9"/>
      <c r="B6" s="116" t="s">
        <v>119</v>
      </c>
      <c r="C6" s="117"/>
      <c r="D6" s="117"/>
      <c r="E6" s="118"/>
      <c r="F6" s="11" t="s">
        <v>116</v>
      </c>
      <c r="G6" s="70">
        <f>'MPS(input)'!E34</f>
        <v>0</v>
      </c>
      <c r="H6" s="108" t="s">
        <v>205</v>
      </c>
      <c r="I6" s="109" t="s">
        <v>235</v>
      </c>
      <c r="J6" s="57"/>
    </row>
    <row r="7" spans="1:11" ht="18.75" customHeight="1" x14ac:dyDescent="0.15">
      <c r="A7" s="9"/>
      <c r="B7" s="116" t="s">
        <v>120</v>
      </c>
      <c r="C7" s="117"/>
      <c r="D7" s="117"/>
      <c r="E7" s="118"/>
      <c r="F7" s="11" t="s">
        <v>116</v>
      </c>
      <c r="G7" s="70">
        <f>44/12</f>
        <v>3.6666666666666665</v>
      </c>
      <c r="H7" s="108" t="s">
        <v>43</v>
      </c>
      <c r="I7" s="110" t="s">
        <v>121</v>
      </c>
      <c r="J7" s="63"/>
    </row>
    <row r="8" spans="1:11" ht="18.75" customHeight="1" x14ac:dyDescent="0.15">
      <c r="A8" s="9"/>
      <c r="B8" s="116" t="s">
        <v>122</v>
      </c>
      <c r="C8" s="117"/>
      <c r="D8" s="117"/>
      <c r="E8" s="118"/>
      <c r="F8" s="11" t="s">
        <v>116</v>
      </c>
      <c r="G8" s="70">
        <f>'MPS(input)'!E35</f>
        <v>0.47</v>
      </c>
      <c r="H8" s="108" t="s">
        <v>43</v>
      </c>
      <c r="I8" s="109" t="s">
        <v>211</v>
      </c>
      <c r="J8" s="57"/>
    </row>
    <row r="9" spans="1:11" ht="18.75" customHeight="1" x14ac:dyDescent="0.15">
      <c r="A9" s="9"/>
      <c r="B9" s="116" t="s">
        <v>125</v>
      </c>
      <c r="C9" s="117"/>
      <c r="D9" s="117"/>
      <c r="E9" s="118"/>
      <c r="F9" s="12" t="s">
        <v>126</v>
      </c>
      <c r="G9" s="71">
        <f>'MPS(input)'!E29</f>
        <v>0.55000000000000004</v>
      </c>
      <c r="H9" s="111" t="s">
        <v>43</v>
      </c>
      <c r="I9" s="109" t="s">
        <v>213</v>
      </c>
    </row>
    <row r="10" spans="1:11" ht="18.75" customHeight="1" x14ac:dyDescent="0.15">
      <c r="A10" s="9"/>
      <c r="B10" s="116" t="s">
        <v>127</v>
      </c>
      <c r="C10" s="117"/>
      <c r="D10" s="117"/>
      <c r="E10" s="118"/>
      <c r="F10" s="12" t="s">
        <v>126</v>
      </c>
      <c r="G10" s="71">
        <f>'MPS(input)'!E30</f>
        <v>6.8</v>
      </c>
      <c r="H10" s="111" t="s">
        <v>128</v>
      </c>
      <c r="I10" s="109" t="s">
        <v>215</v>
      </c>
    </row>
    <row r="11" spans="1:11" ht="18.75" customHeight="1" x14ac:dyDescent="0.15">
      <c r="A11" s="9"/>
      <c r="B11" s="116" t="s">
        <v>129</v>
      </c>
      <c r="C11" s="117"/>
      <c r="D11" s="117"/>
      <c r="E11" s="118"/>
      <c r="F11" s="12" t="s">
        <v>126</v>
      </c>
      <c r="G11" s="71">
        <f>'MPS(input)'!E31</f>
        <v>0.2</v>
      </c>
      <c r="H11" s="111" t="s">
        <v>128</v>
      </c>
      <c r="I11" s="109" t="s">
        <v>215</v>
      </c>
    </row>
    <row r="12" spans="1:11" ht="18.75" customHeight="1" x14ac:dyDescent="0.15">
      <c r="A12" s="9"/>
      <c r="B12" s="116" t="s">
        <v>130</v>
      </c>
      <c r="C12" s="117"/>
      <c r="D12" s="117"/>
      <c r="E12" s="118"/>
      <c r="F12" s="12" t="s">
        <v>131</v>
      </c>
      <c r="G12" s="100">
        <f>'MPS(input)'!E32</f>
        <v>25</v>
      </c>
      <c r="H12" s="108" t="s">
        <v>43</v>
      </c>
      <c r="I12" s="109" t="s">
        <v>218</v>
      </c>
    </row>
    <row r="13" spans="1:11" ht="18.75" customHeight="1" x14ac:dyDescent="0.15">
      <c r="A13" s="9"/>
      <c r="B13" s="116" t="s">
        <v>133</v>
      </c>
      <c r="C13" s="117"/>
      <c r="D13" s="117"/>
      <c r="E13" s="118"/>
      <c r="F13" s="12" t="s">
        <v>131</v>
      </c>
      <c r="G13" s="100">
        <f>'MPS(input)'!E33</f>
        <v>298</v>
      </c>
      <c r="H13" s="112" t="s">
        <v>43</v>
      </c>
      <c r="I13" s="113" t="s">
        <v>132</v>
      </c>
    </row>
    <row r="14" spans="1:11" ht="18.75" customHeight="1" x14ac:dyDescent="0.15">
      <c r="A14" s="8" t="s">
        <v>169</v>
      </c>
      <c r="B14" s="17"/>
      <c r="C14" s="18"/>
      <c r="D14" s="2"/>
      <c r="E14" s="2"/>
      <c r="F14" s="2"/>
      <c r="G14" s="72"/>
      <c r="H14" s="19"/>
      <c r="I14" s="20"/>
    </row>
    <row r="15" spans="1:11" ht="18.75" customHeight="1" x14ac:dyDescent="0.15">
      <c r="A15" s="10"/>
      <c r="B15" s="119" t="s">
        <v>144</v>
      </c>
      <c r="C15" s="120"/>
      <c r="D15" s="121"/>
      <c r="E15" s="121"/>
      <c r="F15" s="83"/>
      <c r="G15" s="84">
        <f>G16</f>
        <v>0</v>
      </c>
      <c r="H15" s="114" t="s">
        <v>185</v>
      </c>
      <c r="I15" s="109" t="s">
        <v>229</v>
      </c>
    </row>
    <row r="16" spans="1:11" ht="18.75" customHeight="1" x14ac:dyDescent="0.15">
      <c r="A16" s="9"/>
      <c r="B16" s="122"/>
      <c r="C16" s="123" t="s">
        <v>230</v>
      </c>
      <c r="D16" s="124"/>
      <c r="E16" s="82"/>
      <c r="F16" s="12" t="s">
        <v>116</v>
      </c>
      <c r="G16" s="74">
        <f>SUM(G17:G18)</f>
        <v>0</v>
      </c>
      <c r="H16" s="114" t="s">
        <v>185</v>
      </c>
      <c r="I16" s="109" t="s">
        <v>231</v>
      </c>
    </row>
    <row r="17" spans="1:10" ht="18.75" customHeight="1" x14ac:dyDescent="0.15">
      <c r="A17" s="9"/>
      <c r="B17" s="122"/>
      <c r="C17" s="125"/>
      <c r="D17" s="123" t="s">
        <v>203</v>
      </c>
      <c r="E17" s="82"/>
      <c r="F17" s="12" t="s">
        <v>116</v>
      </c>
      <c r="G17" s="74">
        <f>'MPS(input)'!E26</f>
        <v>0</v>
      </c>
      <c r="H17" s="114" t="s">
        <v>185</v>
      </c>
      <c r="I17" s="109" t="s">
        <v>170</v>
      </c>
      <c r="J17" s="57"/>
    </row>
    <row r="18" spans="1:10" ht="18.75" customHeight="1" x14ac:dyDescent="0.15">
      <c r="A18" s="9"/>
      <c r="B18" s="122"/>
      <c r="C18" s="125"/>
      <c r="D18" s="56" t="s">
        <v>204</v>
      </c>
      <c r="E18" s="82"/>
      <c r="F18" s="12" t="s">
        <v>116</v>
      </c>
      <c r="G18" s="74">
        <f>'MPS(input)'!E27</f>
        <v>0</v>
      </c>
      <c r="H18" s="114" t="s">
        <v>185</v>
      </c>
      <c r="I18" s="109" t="s">
        <v>171</v>
      </c>
      <c r="J18" s="57"/>
    </row>
    <row r="19" spans="1:10" ht="18.75" customHeight="1" x14ac:dyDescent="0.15">
      <c r="A19" s="9"/>
      <c r="B19" s="119" t="s">
        <v>150</v>
      </c>
      <c r="C19" s="120"/>
      <c r="D19" s="121"/>
      <c r="E19" s="121"/>
      <c r="F19" s="83"/>
      <c r="G19" s="84">
        <f>G20</f>
        <v>0</v>
      </c>
      <c r="H19" s="114" t="s">
        <v>185</v>
      </c>
      <c r="I19" s="115" t="s">
        <v>151</v>
      </c>
    </row>
    <row r="20" spans="1:10" ht="18.75" customHeight="1" x14ac:dyDescent="0.15">
      <c r="A20" s="9"/>
      <c r="B20" s="122"/>
      <c r="C20" s="123" t="s">
        <v>152</v>
      </c>
      <c r="D20" s="124"/>
      <c r="E20" s="82"/>
      <c r="F20" s="81"/>
      <c r="G20" s="74">
        <f>G21</f>
        <v>0</v>
      </c>
      <c r="H20" s="114" t="s">
        <v>185</v>
      </c>
      <c r="I20" s="115" t="s">
        <v>151</v>
      </c>
    </row>
    <row r="21" spans="1:10" ht="18.75" customHeight="1" x14ac:dyDescent="0.15">
      <c r="A21" s="9"/>
      <c r="B21" s="122"/>
      <c r="C21" s="125"/>
      <c r="D21" s="123" t="s">
        <v>153</v>
      </c>
      <c r="E21" s="82"/>
      <c r="F21" s="12" t="s">
        <v>126</v>
      </c>
      <c r="G21" s="85">
        <f>G22</f>
        <v>0</v>
      </c>
      <c r="H21" s="114" t="s">
        <v>185</v>
      </c>
      <c r="I21" s="109" t="s">
        <v>232</v>
      </c>
    </row>
    <row r="22" spans="1:10" ht="18.75" customHeight="1" x14ac:dyDescent="0.15">
      <c r="A22" s="9"/>
      <c r="B22" s="122"/>
      <c r="C22" s="126"/>
      <c r="D22" s="126"/>
      <c r="E22" s="56" t="s">
        <v>172</v>
      </c>
      <c r="F22" s="12" t="s">
        <v>126</v>
      </c>
      <c r="G22" s="71">
        <f>(G23*G24*$G$9*$G$10*10^-3*$G$12)+(G23*G24*$G$9*$G$11*10^-3*$G$13)</f>
        <v>0</v>
      </c>
      <c r="H22" s="114" t="s">
        <v>185</v>
      </c>
      <c r="I22" s="115" t="s">
        <v>151</v>
      </c>
    </row>
    <row r="23" spans="1:10" ht="18.75" customHeight="1" x14ac:dyDescent="0.15">
      <c r="A23" s="9"/>
      <c r="B23" s="122"/>
      <c r="C23" s="126"/>
      <c r="D23" s="126"/>
      <c r="E23" s="56" t="s">
        <v>173</v>
      </c>
      <c r="F23" s="12" t="s">
        <v>126</v>
      </c>
      <c r="G23" s="71">
        <f>'MPS(input)'!E28</f>
        <v>0</v>
      </c>
      <c r="H23" s="114" t="s">
        <v>154</v>
      </c>
      <c r="I23" s="109" t="s">
        <v>233</v>
      </c>
      <c r="J23" s="57"/>
    </row>
    <row r="24" spans="1:10" ht="18.75" customHeight="1" x14ac:dyDescent="0.15">
      <c r="A24" s="9"/>
      <c r="B24" s="122"/>
      <c r="C24" s="126"/>
      <c r="D24" s="126"/>
      <c r="E24" s="56" t="s">
        <v>174</v>
      </c>
      <c r="F24" s="12" t="s">
        <v>126</v>
      </c>
      <c r="G24" s="71">
        <f>(G6/(G7*G8))</f>
        <v>0</v>
      </c>
      <c r="H24" s="114" t="s">
        <v>234</v>
      </c>
      <c r="I24" s="109" t="s">
        <v>151</v>
      </c>
    </row>
    <row r="25" spans="1:10" s="4" customFormat="1" x14ac:dyDescent="0.15">
      <c r="E25" s="1"/>
      <c r="F25" s="1"/>
      <c r="G25" s="59"/>
      <c r="H25" s="1"/>
    </row>
    <row r="26" spans="1:10" x14ac:dyDescent="0.15">
      <c r="F26" s="57"/>
    </row>
  </sheetData>
  <sheetProtection algorithmName="SHA-512" hashValue="opyR4X+s74xDpVoWJSlnUJ3nGYRbnVwfr0DB2AsvKvjVI53nX2yBpl5HgUJMG/XHdK+kkX2Yg/0xkPkTumgotg==" saltValue="P6ZYmi9DJgYiIV/I8k4xbw==" spinCount="100000" sheet="1" objects="1" scenarios="1"/>
  <phoneticPr fontId="11"/>
  <pageMargins left="0.70866141732283472" right="0.70866141732283472" top="0.74803149606299213" bottom="0.74803149606299213" header="0.31496062992125984" footer="0.31496062992125984"/>
  <pageSetup paperSize="8" fitToHeight="2" orientation="landscape" r:id="rId1"/>
  <rowBreaks count="1" manualBreakCount="1">
    <brk id="2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M50"/>
  <sheetViews>
    <sheetView showGridLines="0" view="pageBreakPreview" zoomScale="80" zoomScaleNormal="85" zoomScaleSheetLayoutView="80" zoomScalePageLayoutView="70" workbookViewId="0"/>
  </sheetViews>
  <sheetFormatPr defaultColWidth="9" defaultRowHeight="14.25" x14ac:dyDescent="0.15"/>
  <cols>
    <col min="1" max="4" width="3.625" style="1" customWidth="1"/>
    <col min="5" max="5" width="84.125" style="1" customWidth="1"/>
    <col min="6" max="6" width="22.375" style="1" bestFit="1" customWidth="1"/>
    <col min="7" max="7" width="12.625" style="1" customWidth="1"/>
    <col min="8" max="8" width="14.625" style="1" customWidth="1"/>
    <col min="9" max="9" width="15.625" style="4" customWidth="1"/>
    <col min="10" max="16384" width="9" style="1"/>
  </cols>
  <sheetData>
    <row r="1" spans="1:13" ht="18" customHeight="1" x14ac:dyDescent="0.15">
      <c r="I1" s="16" t="str">
        <f>'MPS(input)'!K1</f>
        <v>Monitoring Spreadsheet: JCM_LA_AM004_ver01.0</v>
      </c>
    </row>
    <row r="2" spans="1:13" ht="18" customHeight="1" x14ac:dyDescent="0.15">
      <c r="I2" s="16" t="str">
        <f>'MPS(input)'!K2</f>
        <v>Reference Number:</v>
      </c>
    </row>
    <row r="3" spans="1:13" ht="27.75" customHeight="1" x14ac:dyDescent="0.15">
      <c r="A3" s="86" t="s">
        <v>240</v>
      </c>
      <c r="B3" s="86"/>
      <c r="C3" s="86"/>
      <c r="D3" s="86"/>
      <c r="E3" s="86"/>
      <c r="F3" s="86"/>
      <c r="G3" s="86"/>
      <c r="H3" s="86"/>
      <c r="I3" s="86"/>
      <c r="J3" s="86"/>
    </row>
    <row r="4" spans="1:13" ht="11.25" customHeight="1" x14ac:dyDescent="0.15"/>
    <row r="5" spans="1:13" ht="18.75" customHeight="1" x14ac:dyDescent="0.15">
      <c r="A5" s="8" t="s">
        <v>112</v>
      </c>
      <c r="B5" s="5"/>
      <c r="C5" s="5"/>
      <c r="D5" s="6"/>
      <c r="E5" s="7"/>
      <c r="F5" s="21" t="s">
        <v>113</v>
      </c>
      <c r="G5" s="21" t="s">
        <v>114</v>
      </c>
      <c r="H5" s="21" t="s">
        <v>14</v>
      </c>
      <c r="I5" s="22" t="s">
        <v>79</v>
      </c>
      <c r="J5" s="96"/>
      <c r="K5" s="96"/>
    </row>
    <row r="6" spans="1:13" ht="18.75" customHeight="1" x14ac:dyDescent="0.15">
      <c r="A6" s="10"/>
      <c r="B6" s="127" t="s">
        <v>115</v>
      </c>
      <c r="C6" s="128"/>
      <c r="D6" s="128"/>
      <c r="E6" s="129"/>
      <c r="F6" s="12" t="s">
        <v>116</v>
      </c>
      <c r="G6" s="71">
        <f>'MPS(input)'!E14</f>
        <v>0</v>
      </c>
      <c r="H6" s="108" t="s">
        <v>205</v>
      </c>
      <c r="I6" s="109" t="s">
        <v>206</v>
      </c>
      <c r="J6" s="57"/>
      <c r="M6" s="58"/>
    </row>
    <row r="7" spans="1:13" ht="18.75" customHeight="1" x14ac:dyDescent="0.15">
      <c r="A7" s="9"/>
      <c r="B7" s="127" t="s">
        <v>117</v>
      </c>
      <c r="C7" s="130"/>
      <c r="D7" s="130"/>
      <c r="E7" s="129"/>
      <c r="F7" s="12" t="s">
        <v>116</v>
      </c>
      <c r="G7" s="71">
        <f>'MPS(input)'!E15</f>
        <v>0</v>
      </c>
      <c r="H7" s="108" t="s">
        <v>205</v>
      </c>
      <c r="I7" s="109" t="s">
        <v>207</v>
      </c>
      <c r="J7" s="57"/>
    </row>
    <row r="8" spans="1:13" ht="18.75" customHeight="1" x14ac:dyDescent="0.15">
      <c r="A8" s="9"/>
      <c r="B8" s="127" t="s">
        <v>118</v>
      </c>
      <c r="C8" s="130"/>
      <c r="D8" s="130"/>
      <c r="E8" s="129"/>
      <c r="F8" s="12" t="s">
        <v>116</v>
      </c>
      <c r="G8" s="71">
        <f>'MPS(input)'!E16</f>
        <v>0</v>
      </c>
      <c r="H8" s="108" t="s">
        <v>205</v>
      </c>
      <c r="I8" s="109" t="s">
        <v>208</v>
      </c>
      <c r="J8" s="57"/>
    </row>
    <row r="9" spans="1:13" ht="18.75" customHeight="1" x14ac:dyDescent="0.15">
      <c r="A9" s="9"/>
      <c r="B9" s="127" t="s">
        <v>119</v>
      </c>
      <c r="C9" s="130"/>
      <c r="D9" s="130"/>
      <c r="E9" s="129"/>
      <c r="F9" s="12" t="s">
        <v>116</v>
      </c>
      <c r="G9" s="71">
        <f>'MPS(input)'!E17</f>
        <v>0</v>
      </c>
      <c r="H9" s="108" t="s">
        <v>205</v>
      </c>
      <c r="I9" s="109" t="s">
        <v>209</v>
      </c>
      <c r="J9" s="57"/>
    </row>
    <row r="10" spans="1:13" ht="18.75" customHeight="1" x14ac:dyDescent="0.15">
      <c r="A10" s="9"/>
      <c r="B10" s="127" t="s">
        <v>210</v>
      </c>
      <c r="C10" s="130"/>
      <c r="D10" s="130"/>
      <c r="E10" s="129"/>
      <c r="F10" s="12" t="s">
        <v>116</v>
      </c>
      <c r="G10" s="71">
        <f>44/12</f>
        <v>3.6666666666666665</v>
      </c>
      <c r="H10" s="108" t="s">
        <v>43</v>
      </c>
      <c r="I10" s="110" t="s">
        <v>121</v>
      </c>
      <c r="J10" s="63"/>
    </row>
    <row r="11" spans="1:13" ht="18.75" customHeight="1" x14ac:dyDescent="0.15">
      <c r="A11" s="9"/>
      <c r="B11" s="127" t="s">
        <v>122</v>
      </c>
      <c r="C11" s="130"/>
      <c r="D11" s="130"/>
      <c r="E11" s="129"/>
      <c r="F11" s="12" t="s">
        <v>116</v>
      </c>
      <c r="G11" s="71">
        <f>'MPS(input)'!E35</f>
        <v>0.47</v>
      </c>
      <c r="H11" s="108" t="s">
        <v>43</v>
      </c>
      <c r="I11" s="109" t="s">
        <v>211</v>
      </c>
      <c r="J11" s="57"/>
    </row>
    <row r="12" spans="1:13" ht="18.75" customHeight="1" x14ac:dyDescent="0.15">
      <c r="A12" s="9"/>
      <c r="B12" s="127" t="s">
        <v>123</v>
      </c>
      <c r="C12" s="130"/>
      <c r="D12" s="130"/>
      <c r="E12" s="129"/>
      <c r="F12" s="12" t="s">
        <v>116</v>
      </c>
      <c r="G12" s="71">
        <f>'MPS(input)'!E36</f>
        <v>0.2</v>
      </c>
      <c r="H12" s="108" t="s">
        <v>43</v>
      </c>
      <c r="I12" s="109" t="s">
        <v>212</v>
      </c>
      <c r="J12" s="57"/>
    </row>
    <row r="13" spans="1:13" ht="18.75" customHeight="1" x14ac:dyDescent="0.15">
      <c r="A13" s="9"/>
      <c r="B13" s="127" t="s">
        <v>124</v>
      </c>
      <c r="C13" s="130"/>
      <c r="D13" s="130"/>
      <c r="E13" s="129"/>
      <c r="F13" s="12" t="s">
        <v>116</v>
      </c>
      <c r="G13" s="71">
        <f>'MPS(input)'!E37</f>
        <v>0.24</v>
      </c>
      <c r="H13" s="108" t="s">
        <v>43</v>
      </c>
      <c r="I13" s="109" t="s">
        <v>212</v>
      </c>
      <c r="J13" s="57"/>
    </row>
    <row r="14" spans="1:13" ht="18.75" customHeight="1" x14ac:dyDescent="0.15">
      <c r="A14" s="9"/>
      <c r="B14" s="127" t="s">
        <v>125</v>
      </c>
      <c r="C14" s="130"/>
      <c r="D14" s="130"/>
      <c r="E14" s="129"/>
      <c r="F14" s="12" t="s">
        <v>126</v>
      </c>
      <c r="G14" s="71">
        <f>'MPS(input)'!E29</f>
        <v>0.55000000000000004</v>
      </c>
      <c r="H14" s="111" t="s">
        <v>43</v>
      </c>
      <c r="I14" s="109" t="s">
        <v>213</v>
      </c>
      <c r="J14" s="57"/>
    </row>
    <row r="15" spans="1:13" ht="18.75" customHeight="1" x14ac:dyDescent="0.15">
      <c r="A15" s="9"/>
      <c r="B15" s="127" t="s">
        <v>214</v>
      </c>
      <c r="C15" s="130"/>
      <c r="D15" s="130"/>
      <c r="E15" s="129"/>
      <c r="F15" s="12" t="s">
        <v>126</v>
      </c>
      <c r="G15" s="71">
        <f>'MPS(input)'!E30</f>
        <v>6.8</v>
      </c>
      <c r="H15" s="111" t="s">
        <v>128</v>
      </c>
      <c r="I15" s="109" t="s">
        <v>215</v>
      </c>
      <c r="J15" s="57"/>
    </row>
    <row r="16" spans="1:13" ht="18.75" customHeight="1" x14ac:dyDescent="0.15">
      <c r="A16" s="9"/>
      <c r="B16" s="127" t="s">
        <v>216</v>
      </c>
      <c r="C16" s="130"/>
      <c r="D16" s="130"/>
      <c r="E16" s="129"/>
      <c r="F16" s="12" t="s">
        <v>126</v>
      </c>
      <c r="G16" s="71">
        <f>'MPS(input)'!E31</f>
        <v>0.2</v>
      </c>
      <c r="H16" s="111" t="s">
        <v>128</v>
      </c>
      <c r="I16" s="109" t="s">
        <v>215</v>
      </c>
      <c r="J16" s="57"/>
    </row>
    <row r="17" spans="1:10" ht="18.75" customHeight="1" x14ac:dyDescent="0.15">
      <c r="A17" s="9"/>
      <c r="B17" s="127" t="s">
        <v>217</v>
      </c>
      <c r="C17" s="130"/>
      <c r="D17" s="130"/>
      <c r="E17" s="129"/>
      <c r="F17" s="12" t="s">
        <v>131</v>
      </c>
      <c r="G17" s="100">
        <f>'MPS(input)'!E32</f>
        <v>25</v>
      </c>
      <c r="H17" s="108" t="s">
        <v>43</v>
      </c>
      <c r="I17" s="109" t="s">
        <v>218</v>
      </c>
    </row>
    <row r="18" spans="1:10" ht="18.75" customHeight="1" x14ac:dyDescent="0.15">
      <c r="A18" s="9"/>
      <c r="B18" s="127" t="s">
        <v>219</v>
      </c>
      <c r="C18" s="130"/>
      <c r="D18" s="130"/>
      <c r="E18" s="129"/>
      <c r="F18" s="12" t="s">
        <v>131</v>
      </c>
      <c r="G18" s="100">
        <f>'MPS(input)'!E33</f>
        <v>298</v>
      </c>
      <c r="H18" s="108" t="s">
        <v>43</v>
      </c>
      <c r="I18" s="109" t="s">
        <v>218</v>
      </c>
    </row>
    <row r="19" spans="1:10" ht="18.75" customHeight="1" x14ac:dyDescent="0.15">
      <c r="A19" s="9"/>
      <c r="B19" s="127" t="s">
        <v>134</v>
      </c>
      <c r="C19" s="130"/>
      <c r="D19" s="130"/>
      <c r="E19" s="129"/>
      <c r="F19" s="12" t="s">
        <v>135</v>
      </c>
      <c r="G19" s="71">
        <f>G20*G21*G22</f>
        <v>0.42822000000000005</v>
      </c>
      <c r="H19" s="111" t="s">
        <v>220</v>
      </c>
      <c r="I19" s="109" t="s">
        <v>221</v>
      </c>
      <c r="J19" s="63"/>
    </row>
    <row r="20" spans="1:10" ht="18.75" customHeight="1" x14ac:dyDescent="0.15">
      <c r="A20" s="9"/>
      <c r="B20" s="127" t="s">
        <v>136</v>
      </c>
      <c r="C20" s="130"/>
      <c r="D20" s="130"/>
      <c r="E20" s="129"/>
      <c r="F20" s="12" t="s">
        <v>135</v>
      </c>
      <c r="G20" s="71">
        <f>'MPS(input)'!E38</f>
        <v>1.3</v>
      </c>
      <c r="H20" s="108" t="s">
        <v>43</v>
      </c>
      <c r="I20" s="109" t="s">
        <v>222</v>
      </c>
      <c r="J20" s="57"/>
    </row>
    <row r="21" spans="1:10" ht="18.75" customHeight="1" x14ac:dyDescent="0.15">
      <c r="A21" s="9"/>
      <c r="B21" s="127" t="s">
        <v>137</v>
      </c>
      <c r="C21" s="130"/>
      <c r="D21" s="130"/>
      <c r="E21" s="129"/>
      <c r="F21" s="12" t="s">
        <v>135</v>
      </c>
      <c r="G21" s="71">
        <f>'MPS(input)'!E39</f>
        <v>0.27</v>
      </c>
      <c r="H21" s="108" t="s">
        <v>43</v>
      </c>
      <c r="I21" s="109" t="s">
        <v>223</v>
      </c>
      <c r="J21" s="57"/>
    </row>
    <row r="22" spans="1:10" ht="18.75" customHeight="1" x14ac:dyDescent="0.15">
      <c r="A22" s="9"/>
      <c r="B22" s="127" t="s">
        <v>138</v>
      </c>
      <c r="C22" s="130"/>
      <c r="D22" s="130"/>
      <c r="E22" s="129"/>
      <c r="F22" s="12" t="s">
        <v>135</v>
      </c>
      <c r="G22" s="71">
        <f>'MPS(input)'!E40</f>
        <v>1.22</v>
      </c>
      <c r="H22" s="108" t="s">
        <v>43</v>
      </c>
      <c r="I22" s="109" t="s">
        <v>224</v>
      </c>
      <c r="J22" s="57"/>
    </row>
    <row r="23" spans="1:10" ht="18.75" customHeight="1" x14ac:dyDescent="0.15">
      <c r="A23" s="9"/>
      <c r="B23" s="127" t="s">
        <v>139</v>
      </c>
      <c r="C23" s="130"/>
      <c r="D23" s="130"/>
      <c r="E23" s="129"/>
      <c r="F23" s="12" t="s">
        <v>140</v>
      </c>
      <c r="G23" s="71">
        <f>'MPS(input)'!E41</f>
        <v>44.3</v>
      </c>
      <c r="H23" s="111" t="s">
        <v>141</v>
      </c>
      <c r="I23" s="109" t="s">
        <v>225</v>
      </c>
      <c r="J23" s="57"/>
    </row>
    <row r="24" spans="1:10" ht="18.75" customHeight="1" x14ac:dyDescent="0.15">
      <c r="A24" s="9"/>
      <c r="B24" s="127" t="s">
        <v>226</v>
      </c>
      <c r="C24" s="130"/>
      <c r="D24" s="130"/>
      <c r="E24" s="129"/>
      <c r="F24" s="12" t="s">
        <v>142</v>
      </c>
      <c r="G24" s="101">
        <f>'MPS(input)'!E42</f>
        <v>6.93E-2</v>
      </c>
      <c r="H24" s="111" t="s">
        <v>227</v>
      </c>
      <c r="I24" s="109" t="s">
        <v>228</v>
      </c>
      <c r="J24" s="57"/>
    </row>
    <row r="25" spans="1:10" ht="18.75" customHeight="1" x14ac:dyDescent="0.15">
      <c r="A25" s="8" t="s">
        <v>143</v>
      </c>
      <c r="B25" s="17"/>
      <c r="C25" s="18"/>
      <c r="D25" s="2"/>
      <c r="E25" s="2"/>
      <c r="F25" s="2"/>
      <c r="G25" s="72"/>
      <c r="H25" s="19"/>
      <c r="I25" s="20"/>
    </row>
    <row r="26" spans="1:10" ht="18.75" customHeight="1" x14ac:dyDescent="0.15">
      <c r="A26" s="10"/>
      <c r="B26" s="131" t="s">
        <v>144</v>
      </c>
      <c r="C26" s="132"/>
      <c r="D26" s="133"/>
      <c r="E26" s="133"/>
      <c r="F26" s="23"/>
      <c r="G26" s="73">
        <f>G27</f>
        <v>0</v>
      </c>
      <c r="H26" s="114" t="s">
        <v>185</v>
      </c>
      <c r="I26" s="113" t="s">
        <v>145</v>
      </c>
    </row>
    <row r="27" spans="1:10" ht="18.75" customHeight="1" x14ac:dyDescent="0.15">
      <c r="A27" s="9"/>
      <c r="B27" s="134"/>
      <c r="C27" s="123" t="s">
        <v>202</v>
      </c>
      <c r="D27" s="124"/>
      <c r="E27" s="82"/>
      <c r="F27" s="81" t="s">
        <v>146</v>
      </c>
      <c r="G27" s="74">
        <f>SUM(G28:G29)</f>
        <v>0</v>
      </c>
      <c r="H27" s="114" t="s">
        <v>185</v>
      </c>
      <c r="I27" s="109" t="s">
        <v>147</v>
      </c>
    </row>
    <row r="28" spans="1:10" ht="18.75" customHeight="1" x14ac:dyDescent="0.15">
      <c r="A28" s="9"/>
      <c r="B28" s="134"/>
      <c r="C28" s="125"/>
      <c r="D28" s="56" t="s">
        <v>203</v>
      </c>
      <c r="E28" s="82"/>
      <c r="F28" s="81" t="s">
        <v>146</v>
      </c>
      <c r="G28" s="74">
        <f>'MPS(input)'!E8</f>
        <v>0</v>
      </c>
      <c r="H28" s="114" t="s">
        <v>185</v>
      </c>
      <c r="I28" s="109" t="s">
        <v>148</v>
      </c>
      <c r="J28" s="57"/>
    </row>
    <row r="29" spans="1:10" ht="18.75" customHeight="1" x14ac:dyDescent="0.15">
      <c r="A29" s="9"/>
      <c r="B29" s="134"/>
      <c r="C29" s="125"/>
      <c r="D29" s="56" t="s">
        <v>204</v>
      </c>
      <c r="E29" s="82"/>
      <c r="F29" s="81" t="s">
        <v>146</v>
      </c>
      <c r="G29" s="74">
        <f>'MPS(input)'!E9</f>
        <v>0</v>
      </c>
      <c r="H29" s="114" t="s">
        <v>185</v>
      </c>
      <c r="I29" s="109" t="s">
        <v>149</v>
      </c>
      <c r="J29" s="57"/>
    </row>
    <row r="30" spans="1:10" ht="18.75" customHeight="1" x14ac:dyDescent="0.15">
      <c r="A30" s="9"/>
      <c r="B30" s="131" t="s">
        <v>150</v>
      </c>
      <c r="C30" s="132"/>
      <c r="D30" s="133"/>
      <c r="E30" s="121"/>
      <c r="F30" s="83"/>
      <c r="G30" s="74">
        <f>G31</f>
        <v>0</v>
      </c>
      <c r="H30" s="114" t="s">
        <v>185</v>
      </c>
      <c r="I30" s="115" t="s">
        <v>151</v>
      </c>
    </row>
    <row r="31" spans="1:10" ht="18.75" customHeight="1" x14ac:dyDescent="0.15">
      <c r="A31" s="9"/>
      <c r="B31" s="134"/>
      <c r="C31" s="135" t="s">
        <v>152</v>
      </c>
      <c r="D31" s="136"/>
      <c r="E31" s="82"/>
      <c r="F31" s="81"/>
      <c r="G31" s="74">
        <f>G32+G45+G48</f>
        <v>0</v>
      </c>
      <c r="H31" s="114" t="s">
        <v>185</v>
      </c>
      <c r="I31" s="115" t="s">
        <v>151</v>
      </c>
    </row>
    <row r="32" spans="1:10" ht="18.75" customHeight="1" x14ac:dyDescent="0.15">
      <c r="A32" s="9"/>
      <c r="B32" s="134"/>
      <c r="C32" s="137"/>
      <c r="D32" s="135" t="s">
        <v>153</v>
      </c>
      <c r="E32" s="82"/>
      <c r="F32" s="81" t="s">
        <v>126</v>
      </c>
      <c r="G32" s="74">
        <f>G33+G36+G39+G42</f>
        <v>0</v>
      </c>
      <c r="H32" s="114" t="s">
        <v>185</v>
      </c>
      <c r="I32" s="109" t="s">
        <v>186</v>
      </c>
    </row>
    <row r="33" spans="1:10" ht="18.75" customHeight="1" x14ac:dyDescent="0.15">
      <c r="A33" s="9"/>
      <c r="B33" s="134"/>
      <c r="C33" s="138"/>
      <c r="D33" s="138"/>
      <c r="E33" s="56" t="s">
        <v>187</v>
      </c>
      <c r="F33" s="81" t="s">
        <v>126</v>
      </c>
      <c r="G33" s="74">
        <f>(G34*G35*$G$14*$G$15*10^-3*$G$17)+(G34*G35*$G$14*$G$16*10^-3*$G$18)</f>
        <v>0</v>
      </c>
      <c r="H33" s="114" t="s">
        <v>185</v>
      </c>
      <c r="I33" s="115" t="s">
        <v>151</v>
      </c>
    </row>
    <row r="34" spans="1:10" ht="18.75" customHeight="1" x14ac:dyDescent="0.15">
      <c r="A34" s="9"/>
      <c r="B34" s="134"/>
      <c r="C34" s="138"/>
      <c r="D34" s="138"/>
      <c r="E34" s="56" t="s">
        <v>188</v>
      </c>
      <c r="F34" s="81" t="s">
        <v>126</v>
      </c>
      <c r="G34" s="74">
        <f>'MPS(input)'!E10</f>
        <v>0</v>
      </c>
      <c r="H34" s="114" t="s">
        <v>154</v>
      </c>
      <c r="I34" s="109" t="s">
        <v>189</v>
      </c>
      <c r="J34" s="57"/>
    </row>
    <row r="35" spans="1:10" ht="18.75" customHeight="1" x14ac:dyDescent="0.15">
      <c r="A35" s="9"/>
      <c r="B35" s="134"/>
      <c r="C35" s="138"/>
      <c r="D35" s="138"/>
      <c r="E35" s="56" t="s">
        <v>190</v>
      </c>
      <c r="F35" s="81" t="s">
        <v>126</v>
      </c>
      <c r="G35" s="74">
        <f>(G6/(G10*G11))-(G6/(G10*G11)*G13)</f>
        <v>0</v>
      </c>
      <c r="H35" s="114" t="s">
        <v>191</v>
      </c>
      <c r="I35" s="109" t="s">
        <v>192</v>
      </c>
    </row>
    <row r="36" spans="1:10" ht="18.75" customHeight="1" x14ac:dyDescent="0.15">
      <c r="A36" s="9"/>
      <c r="B36" s="134"/>
      <c r="C36" s="138"/>
      <c r="D36" s="138"/>
      <c r="E36" s="56" t="s">
        <v>155</v>
      </c>
      <c r="F36" s="81" t="s">
        <v>126</v>
      </c>
      <c r="G36" s="74">
        <f>(G37*G38*$G$14*$G$15*10^-3*$G$17)+(G37*G38*$G$14*$G$16*10^-3*$G$18)</f>
        <v>0</v>
      </c>
      <c r="H36" s="114" t="s">
        <v>185</v>
      </c>
      <c r="I36" s="115" t="s">
        <v>151</v>
      </c>
    </row>
    <row r="37" spans="1:10" ht="18.75" customHeight="1" x14ac:dyDescent="0.15">
      <c r="A37" s="9"/>
      <c r="B37" s="134"/>
      <c r="C37" s="138"/>
      <c r="D37" s="138"/>
      <c r="E37" s="56" t="s">
        <v>156</v>
      </c>
      <c r="F37" s="81" t="s">
        <v>126</v>
      </c>
      <c r="G37" s="74">
        <f>'MPS(input)'!E11</f>
        <v>0</v>
      </c>
      <c r="H37" s="114" t="s">
        <v>154</v>
      </c>
      <c r="I37" s="109" t="s">
        <v>193</v>
      </c>
      <c r="J37" s="57"/>
    </row>
    <row r="38" spans="1:10" ht="18.75" customHeight="1" x14ac:dyDescent="0.15">
      <c r="A38" s="9"/>
      <c r="B38" s="134"/>
      <c r="C38" s="138"/>
      <c r="D38" s="138"/>
      <c r="E38" s="56" t="s">
        <v>157</v>
      </c>
      <c r="F38" s="81" t="s">
        <v>126</v>
      </c>
      <c r="G38" s="74">
        <f>(G7/(G10*G11))-(G7/(G10*G11)*G12)</f>
        <v>0</v>
      </c>
      <c r="H38" s="114" t="s">
        <v>191</v>
      </c>
      <c r="I38" s="109" t="s">
        <v>151</v>
      </c>
    </row>
    <row r="39" spans="1:10" ht="18.75" customHeight="1" x14ac:dyDescent="0.15">
      <c r="A39" s="9"/>
      <c r="B39" s="134"/>
      <c r="C39" s="138"/>
      <c r="D39" s="138"/>
      <c r="E39" s="56" t="s">
        <v>158</v>
      </c>
      <c r="F39" s="81" t="s">
        <v>126</v>
      </c>
      <c r="G39" s="74">
        <f>(G40*G41*$G$14*$G$15*10^-3*$G$17)+(G40*G41*$G$14*$G$16*10^-3*$G$18)</f>
        <v>0</v>
      </c>
      <c r="H39" s="114" t="s">
        <v>185</v>
      </c>
      <c r="I39" s="115" t="s">
        <v>151</v>
      </c>
    </row>
    <row r="40" spans="1:10" ht="18.75" customHeight="1" x14ac:dyDescent="0.15">
      <c r="A40" s="9"/>
      <c r="B40" s="134"/>
      <c r="C40" s="138"/>
      <c r="D40" s="138"/>
      <c r="E40" s="56" t="s">
        <v>159</v>
      </c>
      <c r="F40" s="81" t="s">
        <v>126</v>
      </c>
      <c r="G40" s="74">
        <f>'MPS(input)'!E12</f>
        <v>0</v>
      </c>
      <c r="H40" s="114" t="s">
        <v>154</v>
      </c>
      <c r="I40" s="109" t="s">
        <v>194</v>
      </c>
      <c r="J40" s="57"/>
    </row>
    <row r="41" spans="1:10" ht="18.75" customHeight="1" x14ac:dyDescent="0.15">
      <c r="A41" s="9"/>
      <c r="B41" s="134"/>
      <c r="C41" s="138"/>
      <c r="D41" s="138"/>
      <c r="E41" s="56" t="s">
        <v>160</v>
      </c>
      <c r="F41" s="81" t="s">
        <v>126</v>
      </c>
      <c r="G41" s="74">
        <f>(G8/(G10*G11))-(G8/(G10*G11)*G12)</f>
        <v>0</v>
      </c>
      <c r="H41" s="114" t="s">
        <v>191</v>
      </c>
      <c r="I41" s="109" t="s">
        <v>151</v>
      </c>
    </row>
    <row r="42" spans="1:10" ht="18.75" customHeight="1" x14ac:dyDescent="0.15">
      <c r="A42" s="9"/>
      <c r="B42" s="134"/>
      <c r="C42" s="138"/>
      <c r="D42" s="138"/>
      <c r="E42" s="56" t="s">
        <v>161</v>
      </c>
      <c r="F42" s="81" t="s">
        <v>126</v>
      </c>
      <c r="G42" s="74">
        <f>(G43*G44*$G$14*$G$15*10^-3*$G$17)+(G43*G44*$G$14*$G$16*10^-3*$G$18)</f>
        <v>0</v>
      </c>
      <c r="H42" s="114" t="s">
        <v>185</v>
      </c>
      <c r="I42" s="115" t="s">
        <v>151</v>
      </c>
    </row>
    <row r="43" spans="1:10" ht="18.75" customHeight="1" x14ac:dyDescent="0.15">
      <c r="A43" s="9"/>
      <c r="B43" s="134"/>
      <c r="C43" s="138"/>
      <c r="D43" s="138"/>
      <c r="E43" s="56" t="s">
        <v>162</v>
      </c>
      <c r="F43" s="81" t="s">
        <v>126</v>
      </c>
      <c r="G43" s="74">
        <f>'MPS(input)'!E13</f>
        <v>0</v>
      </c>
      <c r="H43" s="114" t="s">
        <v>154</v>
      </c>
      <c r="I43" s="109" t="s">
        <v>195</v>
      </c>
      <c r="J43" s="57"/>
    </row>
    <row r="44" spans="1:10" ht="18.75" customHeight="1" x14ac:dyDescent="0.15">
      <c r="A44" s="9"/>
      <c r="B44" s="134"/>
      <c r="C44" s="138"/>
      <c r="D44" s="138"/>
      <c r="E44" s="56" t="s">
        <v>163</v>
      </c>
      <c r="F44" s="81" t="s">
        <v>126</v>
      </c>
      <c r="G44" s="74">
        <f>(G9/(G10*G11))-(G9/(G10*G11)*G12)</f>
        <v>0</v>
      </c>
      <c r="H44" s="114" t="s">
        <v>191</v>
      </c>
      <c r="I44" s="109" t="s">
        <v>151</v>
      </c>
    </row>
    <row r="45" spans="1:10" ht="18.75" customHeight="1" x14ac:dyDescent="0.15">
      <c r="A45" s="9"/>
      <c r="B45" s="134"/>
      <c r="C45" s="137"/>
      <c r="D45" s="135" t="s">
        <v>164</v>
      </c>
      <c r="E45" s="82"/>
      <c r="F45" s="81" t="s">
        <v>135</v>
      </c>
      <c r="G45" s="74">
        <f>G46*G19*G47*10^-3*G17</f>
        <v>0</v>
      </c>
      <c r="H45" s="114" t="s">
        <v>185</v>
      </c>
      <c r="I45" s="109" t="s">
        <v>196</v>
      </c>
    </row>
    <row r="46" spans="1:10" ht="18.75" customHeight="1" x14ac:dyDescent="0.15">
      <c r="A46" s="9"/>
      <c r="B46" s="134"/>
      <c r="C46" s="138"/>
      <c r="D46" s="138"/>
      <c r="E46" s="56" t="s">
        <v>165</v>
      </c>
      <c r="F46" s="81" t="s">
        <v>135</v>
      </c>
      <c r="G46" s="74">
        <f>'MPS(input)'!E19</f>
        <v>0</v>
      </c>
      <c r="H46" s="114" t="s">
        <v>154</v>
      </c>
      <c r="I46" s="109" t="s">
        <v>197</v>
      </c>
      <c r="J46" s="57"/>
    </row>
    <row r="47" spans="1:10" ht="18.75" customHeight="1" x14ac:dyDescent="0.15">
      <c r="A47" s="9"/>
      <c r="B47" s="134"/>
      <c r="C47" s="138"/>
      <c r="D47" s="138"/>
      <c r="E47" s="56" t="s">
        <v>166</v>
      </c>
      <c r="F47" s="81" t="s">
        <v>135</v>
      </c>
      <c r="G47" s="102">
        <f>'MPS(input)'!E20</f>
        <v>0</v>
      </c>
      <c r="H47" s="114" t="s">
        <v>167</v>
      </c>
      <c r="I47" s="109" t="s">
        <v>198</v>
      </c>
    </row>
    <row r="48" spans="1:10" ht="18.75" customHeight="1" x14ac:dyDescent="0.15">
      <c r="A48" s="9"/>
      <c r="B48" s="134"/>
      <c r="C48" s="137"/>
      <c r="D48" s="135" t="s">
        <v>168</v>
      </c>
      <c r="E48" s="82"/>
      <c r="F48" s="81" t="s">
        <v>140</v>
      </c>
      <c r="G48" s="74">
        <f>G49*G23*G24</f>
        <v>0</v>
      </c>
      <c r="H48" s="114" t="s">
        <v>185</v>
      </c>
      <c r="I48" s="109" t="s">
        <v>199</v>
      </c>
    </row>
    <row r="49" spans="1:9" ht="18.75" customHeight="1" x14ac:dyDescent="0.15">
      <c r="A49" s="9"/>
      <c r="B49" s="134"/>
      <c r="C49" s="138"/>
      <c r="D49" s="138"/>
      <c r="E49" s="56" t="s">
        <v>200</v>
      </c>
      <c r="F49" s="81" t="s">
        <v>140</v>
      </c>
      <c r="G49" s="74">
        <f>'MPS(input)'!E21</f>
        <v>0</v>
      </c>
      <c r="H49" s="114" t="s">
        <v>177</v>
      </c>
      <c r="I49" s="109" t="s">
        <v>201</v>
      </c>
    </row>
    <row r="50" spans="1:9" s="4" customFormat="1" x14ac:dyDescent="0.15">
      <c r="E50" s="1"/>
      <c r="F50" s="1"/>
      <c r="G50" s="1"/>
      <c r="H50" s="1"/>
    </row>
  </sheetData>
  <sheetProtection algorithmName="SHA-512" hashValue="kfU2VlHIU25iZ44BnGOvwktF1U2xP+wQh8w39NvZcuRcUZJ5p5n8TPWQUS8qL1O0pL+2mXWAbJzwReuKNr8S8w==" saltValue="ZCBFHwpwsojGq7AjnwMMFg==" spinCount="100000" sheet="1" objects="1" scenarios="1"/>
  <phoneticPr fontId="11"/>
  <pageMargins left="0.70866141732283472" right="0.70866141732283472" top="0.74803149606299213" bottom="0.74803149606299213" header="0.31496062992125984" footer="0.31496062992125984"/>
  <pageSetup paperSize="8" scale="81" fitToHeight="2" orientation="portrait" r:id="rId1"/>
  <rowBreaks count="1" manualBreakCount="1">
    <brk id="49" max="8" man="1"/>
  </rowBreaks>
  <ignoredErrors>
    <ignoredError sqref="I10"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J51"/>
  <sheetViews>
    <sheetView view="pageBreakPreview" zoomScale="80" zoomScaleNormal="70" zoomScaleSheetLayoutView="80" zoomScalePageLayoutView="85" workbookViewId="0"/>
  </sheetViews>
  <sheetFormatPr defaultRowHeight="13.5" x14ac:dyDescent="0.15"/>
  <cols>
    <col min="1" max="3" width="5.625" customWidth="1"/>
    <col min="4" max="4" width="64.25" customWidth="1"/>
    <col min="5" max="5" width="22.25" customWidth="1"/>
    <col min="6" max="6" width="13.75" customWidth="1"/>
  </cols>
  <sheetData>
    <row r="1" spans="1:10" ht="14.25" x14ac:dyDescent="0.15">
      <c r="A1" s="161"/>
      <c r="B1" s="161"/>
      <c r="C1" s="161"/>
      <c r="D1" s="161"/>
      <c r="E1" s="161"/>
      <c r="F1" s="161"/>
      <c r="G1" s="161"/>
      <c r="H1" s="162" t="str">
        <f>'MPS(input)'!K1</f>
        <v>Monitoring Spreadsheet: JCM_LA_AM004_ver01.0</v>
      </c>
    </row>
    <row r="2" spans="1:10" ht="14.25" x14ac:dyDescent="0.15">
      <c r="A2" s="161"/>
      <c r="B2" s="161"/>
      <c r="C2" s="161"/>
      <c r="D2" s="161"/>
      <c r="E2" s="161"/>
      <c r="F2" s="161"/>
      <c r="G2" s="161"/>
      <c r="H2" s="162" t="str">
        <f>'MPS(input)'!K2</f>
        <v>Reference Number:</v>
      </c>
    </row>
    <row r="3" spans="1:10" s="1" customFormat="1" ht="27.75" customHeight="1" x14ac:dyDescent="0.15">
      <c r="A3" s="86" t="s">
        <v>239</v>
      </c>
      <c r="B3" s="86"/>
      <c r="C3" s="86"/>
      <c r="D3" s="86"/>
      <c r="E3" s="86"/>
      <c r="F3" s="86"/>
      <c r="G3" s="86"/>
      <c r="H3" s="86"/>
      <c r="I3" s="86"/>
      <c r="J3" s="86"/>
    </row>
    <row r="4" spans="1:10" x14ac:dyDescent="0.15">
      <c r="A4" s="160"/>
      <c r="B4" s="160"/>
      <c r="C4" s="160"/>
      <c r="D4" s="160"/>
      <c r="E4" s="160"/>
      <c r="F4" s="160"/>
      <c r="G4" s="160"/>
      <c r="H4" s="160"/>
    </row>
    <row r="5" spans="1:10" s="97" customFormat="1" ht="15.75" thickBot="1" x14ac:dyDescent="0.2">
      <c r="A5" s="24" t="s">
        <v>75</v>
      </c>
      <c r="B5" s="25"/>
      <c r="C5" s="25"/>
      <c r="D5" s="26"/>
      <c r="E5" s="21" t="s">
        <v>76</v>
      </c>
      <c r="F5" s="27" t="s">
        <v>77</v>
      </c>
      <c r="G5" s="21" t="s">
        <v>78</v>
      </c>
      <c r="H5" s="22" t="s">
        <v>79</v>
      </c>
    </row>
    <row r="6" spans="1:10" s="97" customFormat="1" ht="19.5" thickBot="1" x14ac:dyDescent="0.2">
      <c r="A6" s="28"/>
      <c r="B6" s="29" t="s">
        <v>184</v>
      </c>
      <c r="C6" s="29"/>
      <c r="D6" s="29"/>
      <c r="E6" s="30"/>
      <c r="F6" s="64">
        <f>SUM(F8:F11)</f>
        <v>0</v>
      </c>
      <c r="G6" s="31" t="s">
        <v>80</v>
      </c>
      <c r="H6" s="32" t="s">
        <v>81</v>
      </c>
    </row>
    <row r="7" spans="1:10" s="97" customFormat="1" ht="14.25" x14ac:dyDescent="0.15">
      <c r="A7" s="33"/>
      <c r="B7" s="34"/>
      <c r="C7" s="35" t="s">
        <v>82</v>
      </c>
      <c r="D7" s="36"/>
      <c r="E7" s="37"/>
      <c r="F7" s="65"/>
      <c r="G7" s="38"/>
      <c r="H7" s="39"/>
    </row>
    <row r="8" spans="1:10" s="97" customFormat="1" ht="18.75" x14ac:dyDescent="0.15">
      <c r="A8" s="33"/>
      <c r="B8" s="40"/>
      <c r="C8" s="40"/>
      <c r="D8" s="41" t="s">
        <v>83</v>
      </c>
      <c r="E8" s="42"/>
      <c r="F8" s="66">
        <f>((F15+F20)-(F27+F32+F37+F42))*(1-(F$47/100))</f>
        <v>0</v>
      </c>
      <c r="G8" s="43" t="s">
        <v>80</v>
      </c>
      <c r="H8" s="32" t="s">
        <v>84</v>
      </c>
    </row>
    <row r="9" spans="1:10" s="97" customFormat="1" ht="18.75" x14ac:dyDescent="0.15">
      <c r="A9" s="33"/>
      <c r="B9" s="40"/>
      <c r="C9" s="40"/>
      <c r="D9" s="41" t="s">
        <v>68</v>
      </c>
      <c r="E9" s="42"/>
      <c r="F9" s="66">
        <f>((F16+F21)-(F28+F33+F38+F43))*(1-(F$47/100))</f>
        <v>0</v>
      </c>
      <c r="G9" s="43" t="s">
        <v>80</v>
      </c>
      <c r="H9" s="32" t="s">
        <v>84</v>
      </c>
    </row>
    <row r="10" spans="1:10" s="97" customFormat="1" ht="18.75" x14ac:dyDescent="0.15">
      <c r="A10" s="33"/>
      <c r="B10" s="40"/>
      <c r="C10" s="40"/>
      <c r="D10" s="41" t="s">
        <v>69</v>
      </c>
      <c r="E10" s="42"/>
      <c r="F10" s="66">
        <f>((F17+F22)-(F29+F34+F39+F44))*(1-(F$47/100))</f>
        <v>0</v>
      </c>
      <c r="G10" s="43" t="s">
        <v>80</v>
      </c>
      <c r="H10" s="32" t="s">
        <v>84</v>
      </c>
    </row>
    <row r="11" spans="1:10" s="97" customFormat="1" ht="18.75" x14ac:dyDescent="0.15">
      <c r="A11" s="33"/>
      <c r="B11" s="40"/>
      <c r="C11" s="40"/>
      <c r="D11" s="41" t="s">
        <v>70</v>
      </c>
      <c r="E11" s="42"/>
      <c r="F11" s="66">
        <f>((F18+F23)-(F30+F35+F40+F45))*(1-(F$47/100))</f>
        <v>0</v>
      </c>
      <c r="G11" s="43" t="s">
        <v>80</v>
      </c>
      <c r="H11" s="32" t="s">
        <v>84</v>
      </c>
    </row>
    <row r="12" spans="1:10" s="97" customFormat="1" ht="15.75" thickBot="1" x14ac:dyDescent="0.2">
      <c r="A12" s="24" t="s">
        <v>85</v>
      </c>
      <c r="B12" s="26"/>
      <c r="C12" s="25"/>
      <c r="D12" s="21"/>
      <c r="E12" s="21"/>
      <c r="F12" s="67"/>
      <c r="G12" s="26"/>
      <c r="H12" s="22"/>
    </row>
    <row r="13" spans="1:10" s="97" customFormat="1" ht="19.5" thickBot="1" x14ac:dyDescent="0.2">
      <c r="A13" s="33"/>
      <c r="B13" s="44" t="s">
        <v>86</v>
      </c>
      <c r="C13" s="44"/>
      <c r="D13" s="44"/>
      <c r="E13" s="30"/>
      <c r="F13" s="64">
        <f>SUM(F15:F18)+SUM(F20:F23)</f>
        <v>0</v>
      </c>
      <c r="G13" s="31" t="s">
        <v>80</v>
      </c>
      <c r="H13" s="32" t="s">
        <v>87</v>
      </c>
    </row>
    <row r="14" spans="1:10" s="97" customFormat="1" ht="18.75" customHeight="1" x14ac:dyDescent="0.15">
      <c r="A14" s="33"/>
      <c r="B14" s="34"/>
      <c r="C14" s="35" t="s">
        <v>88</v>
      </c>
      <c r="D14" s="36"/>
      <c r="E14" s="37"/>
      <c r="F14" s="65"/>
      <c r="G14" s="38"/>
      <c r="H14" s="39"/>
    </row>
    <row r="15" spans="1:10" s="97" customFormat="1" ht="18.75" x14ac:dyDescent="0.15">
      <c r="A15" s="45"/>
      <c r="B15" s="46"/>
      <c r="C15" s="46"/>
      <c r="D15" s="47" t="str">
        <f>D8</f>
        <v>1st year</v>
      </c>
      <c r="E15" s="48" t="s">
        <v>89</v>
      </c>
      <c r="F15" s="68">
        <f>'MPS(calc_process_RL)'!$G$15</f>
        <v>0</v>
      </c>
      <c r="G15" s="49" t="s">
        <v>90</v>
      </c>
      <c r="H15" s="50" t="s">
        <v>91</v>
      </c>
    </row>
    <row r="16" spans="1:10" s="97" customFormat="1" ht="18.75" x14ac:dyDescent="0.15">
      <c r="A16" s="45"/>
      <c r="B16" s="46"/>
      <c r="C16" s="46"/>
      <c r="D16" s="47" t="str">
        <f>D9</f>
        <v>2nd year</v>
      </c>
      <c r="E16" s="48" t="s">
        <v>89</v>
      </c>
      <c r="F16" s="68">
        <f>'MPS(calc_process_RL)'!$G$15</f>
        <v>0</v>
      </c>
      <c r="G16" s="49" t="s">
        <v>90</v>
      </c>
      <c r="H16" s="50" t="s">
        <v>91</v>
      </c>
    </row>
    <row r="17" spans="1:8" s="97" customFormat="1" ht="18.75" x14ac:dyDescent="0.15">
      <c r="A17" s="45"/>
      <c r="B17" s="46"/>
      <c r="C17" s="46"/>
      <c r="D17" s="47" t="str">
        <f>D10</f>
        <v>3rd year</v>
      </c>
      <c r="E17" s="48" t="s">
        <v>89</v>
      </c>
      <c r="F17" s="68">
        <f>'MPS(calc_process_RL)'!$G$15</f>
        <v>0</v>
      </c>
      <c r="G17" s="49" t="s">
        <v>90</v>
      </c>
      <c r="H17" s="50" t="s">
        <v>91</v>
      </c>
    </row>
    <row r="18" spans="1:8" s="97" customFormat="1" ht="18.75" x14ac:dyDescent="0.15">
      <c r="A18" s="45"/>
      <c r="B18" s="46"/>
      <c r="C18" s="46"/>
      <c r="D18" s="47" t="str">
        <f>D11</f>
        <v>4th year</v>
      </c>
      <c r="E18" s="48" t="s">
        <v>89</v>
      </c>
      <c r="F18" s="68">
        <f>'MPS(calc_process_RL)'!$G$15</f>
        <v>0</v>
      </c>
      <c r="G18" s="49" t="s">
        <v>90</v>
      </c>
      <c r="H18" s="50" t="s">
        <v>91</v>
      </c>
    </row>
    <row r="19" spans="1:8" s="97" customFormat="1" ht="18.75" customHeight="1" x14ac:dyDescent="0.15">
      <c r="A19" s="33"/>
      <c r="B19" s="34"/>
      <c r="C19" s="35" t="s">
        <v>92</v>
      </c>
      <c r="D19" s="36"/>
      <c r="E19" s="37"/>
      <c r="F19" s="65"/>
      <c r="G19" s="38"/>
      <c r="H19" s="39"/>
    </row>
    <row r="20" spans="1:8" s="97" customFormat="1" ht="18.75" x14ac:dyDescent="0.15">
      <c r="A20" s="45"/>
      <c r="B20" s="46"/>
      <c r="C20" s="46"/>
      <c r="D20" s="47" t="str">
        <f>D8</f>
        <v>1st year</v>
      </c>
      <c r="E20" s="48" t="s">
        <v>93</v>
      </c>
      <c r="F20" s="68">
        <f>'MPS(calc_process_RL)'!$G$19</f>
        <v>0</v>
      </c>
      <c r="G20" s="49" t="s">
        <v>90</v>
      </c>
      <c r="H20" s="50" t="s">
        <v>94</v>
      </c>
    </row>
    <row r="21" spans="1:8" s="97" customFormat="1" ht="18.75" x14ac:dyDescent="0.15">
      <c r="A21" s="45"/>
      <c r="B21" s="46"/>
      <c r="C21" s="46"/>
      <c r="D21" s="47" t="str">
        <f>D9</f>
        <v>2nd year</v>
      </c>
      <c r="E21" s="48" t="s">
        <v>93</v>
      </c>
      <c r="F21" s="68">
        <f>'MPS(calc_process_RL)'!$G$19</f>
        <v>0</v>
      </c>
      <c r="G21" s="49" t="s">
        <v>90</v>
      </c>
      <c r="H21" s="50" t="s">
        <v>94</v>
      </c>
    </row>
    <row r="22" spans="1:8" s="97" customFormat="1" ht="18.75" x14ac:dyDescent="0.15">
      <c r="A22" s="45"/>
      <c r="B22" s="46"/>
      <c r="C22" s="46"/>
      <c r="D22" s="47" t="str">
        <f>D10</f>
        <v>3rd year</v>
      </c>
      <c r="E22" s="48" t="s">
        <v>93</v>
      </c>
      <c r="F22" s="68">
        <f>'MPS(calc_process_RL)'!$G$19</f>
        <v>0</v>
      </c>
      <c r="G22" s="49" t="s">
        <v>90</v>
      </c>
      <c r="H22" s="50" t="s">
        <v>94</v>
      </c>
    </row>
    <row r="23" spans="1:8" s="97" customFormat="1" ht="18.75" x14ac:dyDescent="0.15">
      <c r="A23" s="45"/>
      <c r="B23" s="46"/>
      <c r="C23" s="46"/>
      <c r="D23" s="47" t="str">
        <f>D11</f>
        <v>4th year</v>
      </c>
      <c r="E23" s="48" t="s">
        <v>93</v>
      </c>
      <c r="F23" s="68">
        <f>'MPS(calc_process_RL)'!$G$19</f>
        <v>0</v>
      </c>
      <c r="G23" s="49" t="s">
        <v>90</v>
      </c>
      <c r="H23" s="50" t="s">
        <v>94</v>
      </c>
    </row>
    <row r="24" spans="1:8" s="97" customFormat="1" ht="15.75" thickBot="1" x14ac:dyDescent="0.2">
      <c r="A24" s="24" t="s">
        <v>95</v>
      </c>
      <c r="B24" s="25"/>
      <c r="C24" s="25"/>
      <c r="D24" s="26"/>
      <c r="E24" s="21"/>
      <c r="F24" s="67"/>
      <c r="G24" s="26"/>
      <c r="H24" s="22"/>
    </row>
    <row r="25" spans="1:8" s="97" customFormat="1" ht="19.5" thickBot="1" x14ac:dyDescent="0.2">
      <c r="A25" s="45"/>
      <c r="B25" s="44" t="s">
        <v>96</v>
      </c>
      <c r="C25" s="44"/>
      <c r="D25" s="44"/>
      <c r="E25" s="30"/>
      <c r="F25" s="64">
        <f>SUM(F27:F30)+SUM(F32:F35)+SUM(F37:F40)+SUM(F42:F45)</f>
        <v>0</v>
      </c>
      <c r="G25" s="31" t="s">
        <v>80</v>
      </c>
      <c r="H25" s="32" t="s">
        <v>97</v>
      </c>
    </row>
    <row r="26" spans="1:8" s="97" customFormat="1" ht="18.75" customHeight="1" x14ac:dyDescent="0.15">
      <c r="A26" s="45"/>
      <c r="B26" s="34"/>
      <c r="C26" s="35" t="s">
        <v>98</v>
      </c>
      <c r="D26" s="36"/>
      <c r="E26" s="37"/>
      <c r="F26" s="65"/>
      <c r="G26" s="38"/>
      <c r="H26" s="39"/>
    </row>
    <row r="27" spans="1:8" s="97" customFormat="1" ht="18.75" x14ac:dyDescent="0.15">
      <c r="A27" s="45"/>
      <c r="B27" s="40"/>
      <c r="C27" s="40"/>
      <c r="D27" s="41" t="str">
        <f>D8</f>
        <v>1st year</v>
      </c>
      <c r="E27" s="42" t="s">
        <v>89</v>
      </c>
      <c r="F27" s="66">
        <f>'MPS(calc_process_PJ)'!$G$26</f>
        <v>0</v>
      </c>
      <c r="G27" s="31" t="s">
        <v>80</v>
      </c>
      <c r="H27" s="50" t="s">
        <v>99</v>
      </c>
    </row>
    <row r="28" spans="1:8" s="97" customFormat="1" ht="18.75" x14ac:dyDescent="0.15">
      <c r="A28" s="45"/>
      <c r="B28" s="40"/>
      <c r="C28" s="40"/>
      <c r="D28" s="41" t="str">
        <f>D9</f>
        <v>2nd year</v>
      </c>
      <c r="E28" s="42" t="s">
        <v>89</v>
      </c>
      <c r="F28" s="66">
        <f>'MPS(calc_process_PJ)'!$G$26</f>
        <v>0</v>
      </c>
      <c r="G28" s="31" t="s">
        <v>80</v>
      </c>
      <c r="H28" s="50" t="s">
        <v>99</v>
      </c>
    </row>
    <row r="29" spans="1:8" s="97" customFormat="1" ht="18.75" x14ac:dyDescent="0.15">
      <c r="A29" s="45"/>
      <c r="B29" s="40"/>
      <c r="C29" s="40"/>
      <c r="D29" s="41" t="str">
        <f>D10</f>
        <v>3rd year</v>
      </c>
      <c r="E29" s="42" t="s">
        <v>89</v>
      </c>
      <c r="F29" s="66">
        <f>'MPS(calc_process_PJ)'!$G$26</f>
        <v>0</v>
      </c>
      <c r="G29" s="31" t="s">
        <v>80</v>
      </c>
      <c r="H29" s="50" t="s">
        <v>99</v>
      </c>
    </row>
    <row r="30" spans="1:8" s="97" customFormat="1" ht="18.75" x14ac:dyDescent="0.15">
      <c r="A30" s="45"/>
      <c r="B30" s="40"/>
      <c r="C30" s="40"/>
      <c r="D30" s="41" t="str">
        <f>D11</f>
        <v>4th year</v>
      </c>
      <c r="E30" s="42" t="s">
        <v>89</v>
      </c>
      <c r="F30" s="66">
        <f>'MPS(calc_process_PJ)'!$G$26</f>
        <v>0</v>
      </c>
      <c r="G30" s="31" t="s">
        <v>80</v>
      </c>
      <c r="H30" s="50" t="s">
        <v>99</v>
      </c>
    </row>
    <row r="31" spans="1:8" s="97" customFormat="1" ht="18.75" x14ac:dyDescent="0.15">
      <c r="A31" s="45"/>
      <c r="B31" s="34"/>
      <c r="C31" s="35" t="s">
        <v>92</v>
      </c>
      <c r="D31" s="36"/>
      <c r="E31" s="37"/>
      <c r="F31" s="65"/>
      <c r="G31" s="38"/>
      <c r="H31" s="39"/>
    </row>
    <row r="32" spans="1:8" s="97" customFormat="1" ht="18.75" x14ac:dyDescent="0.15">
      <c r="A32" s="45"/>
      <c r="B32" s="40"/>
      <c r="C32" s="40"/>
      <c r="D32" s="41" t="str">
        <f>D8</f>
        <v>1st year</v>
      </c>
      <c r="E32" s="48" t="s">
        <v>93</v>
      </c>
      <c r="F32" s="66">
        <f>'MPS(calc_process_PJ)'!$G$32</f>
        <v>0</v>
      </c>
      <c r="G32" s="31" t="s">
        <v>80</v>
      </c>
      <c r="H32" s="50" t="s">
        <v>100</v>
      </c>
    </row>
    <row r="33" spans="1:8" s="97" customFormat="1" ht="18.75" x14ac:dyDescent="0.15">
      <c r="A33" s="45"/>
      <c r="B33" s="40"/>
      <c r="C33" s="40"/>
      <c r="D33" s="41" t="str">
        <f>D9</f>
        <v>2nd year</v>
      </c>
      <c r="E33" s="48" t="s">
        <v>93</v>
      </c>
      <c r="F33" s="66">
        <f>'MPS(calc_process_PJ)'!$G$32</f>
        <v>0</v>
      </c>
      <c r="G33" s="31" t="s">
        <v>80</v>
      </c>
      <c r="H33" s="50" t="s">
        <v>100</v>
      </c>
    </row>
    <row r="34" spans="1:8" s="97" customFormat="1" ht="18.75" x14ac:dyDescent="0.15">
      <c r="A34" s="45"/>
      <c r="B34" s="40"/>
      <c r="C34" s="40"/>
      <c r="D34" s="41" t="str">
        <f>D10</f>
        <v>3rd year</v>
      </c>
      <c r="E34" s="48" t="s">
        <v>93</v>
      </c>
      <c r="F34" s="66">
        <f>'MPS(calc_process_PJ)'!$G$32</f>
        <v>0</v>
      </c>
      <c r="G34" s="31" t="s">
        <v>80</v>
      </c>
      <c r="H34" s="50" t="s">
        <v>100</v>
      </c>
    </row>
    <row r="35" spans="1:8" s="97" customFormat="1" ht="18.75" x14ac:dyDescent="0.15">
      <c r="A35" s="45"/>
      <c r="B35" s="40"/>
      <c r="C35" s="40"/>
      <c r="D35" s="41" t="str">
        <f>D11</f>
        <v>4th year</v>
      </c>
      <c r="E35" s="48" t="s">
        <v>93</v>
      </c>
      <c r="F35" s="66">
        <f>'MPS(calc_process_PJ)'!$G$32</f>
        <v>0</v>
      </c>
      <c r="G35" s="31" t="s">
        <v>80</v>
      </c>
      <c r="H35" s="50" t="s">
        <v>100</v>
      </c>
    </row>
    <row r="36" spans="1:8" s="97" customFormat="1" ht="14.25" x14ac:dyDescent="0.15">
      <c r="A36" s="45"/>
      <c r="B36" s="34"/>
      <c r="C36" s="35" t="s">
        <v>101</v>
      </c>
      <c r="D36" s="36"/>
      <c r="E36" s="37"/>
      <c r="F36" s="65"/>
      <c r="G36" s="38"/>
      <c r="H36" s="39"/>
    </row>
    <row r="37" spans="1:8" s="97" customFormat="1" ht="18.75" x14ac:dyDescent="0.15">
      <c r="A37" s="45"/>
      <c r="B37" s="40"/>
      <c r="C37" s="40"/>
      <c r="D37" s="41" t="str">
        <f>D8</f>
        <v>1st year</v>
      </c>
      <c r="E37" s="42" t="s">
        <v>102</v>
      </c>
      <c r="F37" s="69">
        <f>'MPS(calc_process_PJ)'!$G$45</f>
        <v>0</v>
      </c>
      <c r="G37" s="31" t="s">
        <v>80</v>
      </c>
      <c r="H37" s="50" t="s">
        <v>103</v>
      </c>
    </row>
    <row r="38" spans="1:8" s="97" customFormat="1" ht="18.75" x14ac:dyDescent="0.15">
      <c r="A38" s="45"/>
      <c r="B38" s="40"/>
      <c r="C38" s="40"/>
      <c r="D38" s="41" t="str">
        <f>D9</f>
        <v>2nd year</v>
      </c>
      <c r="E38" s="42" t="s">
        <v>102</v>
      </c>
      <c r="F38" s="69">
        <f>'MPS(calc_process_PJ)'!$G$45</f>
        <v>0</v>
      </c>
      <c r="G38" s="31" t="s">
        <v>80</v>
      </c>
      <c r="H38" s="50" t="s">
        <v>103</v>
      </c>
    </row>
    <row r="39" spans="1:8" s="97" customFormat="1" ht="18.75" x14ac:dyDescent="0.15">
      <c r="A39" s="45"/>
      <c r="B39" s="40"/>
      <c r="C39" s="40"/>
      <c r="D39" s="41" t="str">
        <f>D10</f>
        <v>3rd year</v>
      </c>
      <c r="E39" s="42" t="s">
        <v>102</v>
      </c>
      <c r="F39" s="69">
        <f>'MPS(calc_process_PJ)'!$G$45</f>
        <v>0</v>
      </c>
      <c r="G39" s="31" t="s">
        <v>80</v>
      </c>
      <c r="H39" s="50" t="s">
        <v>103</v>
      </c>
    </row>
    <row r="40" spans="1:8" s="97" customFormat="1" ht="18.75" x14ac:dyDescent="0.15">
      <c r="A40" s="45"/>
      <c r="B40" s="40"/>
      <c r="C40" s="40"/>
      <c r="D40" s="41" t="str">
        <f>D11</f>
        <v>4th year</v>
      </c>
      <c r="E40" s="42" t="s">
        <v>102</v>
      </c>
      <c r="F40" s="69">
        <f>'MPS(calc_process_PJ)'!$G$45</f>
        <v>0</v>
      </c>
      <c r="G40" s="31" t="s">
        <v>80</v>
      </c>
      <c r="H40" s="50" t="s">
        <v>103</v>
      </c>
    </row>
    <row r="41" spans="1:8" s="97" customFormat="1" ht="18.75" x14ac:dyDescent="0.15">
      <c r="A41" s="45"/>
      <c r="B41" s="34"/>
      <c r="C41" s="35" t="s">
        <v>104</v>
      </c>
      <c r="D41" s="36"/>
      <c r="E41" s="37"/>
      <c r="F41" s="65"/>
      <c r="G41" s="38"/>
      <c r="H41" s="39"/>
    </row>
    <row r="42" spans="1:8" s="97" customFormat="1" ht="18.75" x14ac:dyDescent="0.15">
      <c r="A42" s="45"/>
      <c r="B42" s="40"/>
      <c r="C42" s="40"/>
      <c r="D42" s="41" t="str">
        <f>D8</f>
        <v>1st year</v>
      </c>
      <c r="E42" s="42" t="s">
        <v>105</v>
      </c>
      <c r="F42" s="69">
        <f>'MPS(calc_process_PJ)'!$G$48</f>
        <v>0</v>
      </c>
      <c r="G42" s="31" t="s">
        <v>80</v>
      </c>
      <c r="H42" s="50" t="s">
        <v>106</v>
      </c>
    </row>
    <row r="43" spans="1:8" s="97" customFormat="1" ht="18.75" x14ac:dyDescent="0.15">
      <c r="A43" s="45"/>
      <c r="B43" s="40"/>
      <c r="C43" s="40"/>
      <c r="D43" s="41" t="str">
        <f>D9</f>
        <v>2nd year</v>
      </c>
      <c r="E43" s="42" t="s">
        <v>105</v>
      </c>
      <c r="F43" s="69">
        <f>'MPS(calc_process_PJ)'!$G$48</f>
        <v>0</v>
      </c>
      <c r="G43" s="31" t="s">
        <v>80</v>
      </c>
      <c r="H43" s="50" t="s">
        <v>106</v>
      </c>
    </row>
    <row r="44" spans="1:8" s="97" customFormat="1" ht="18.75" x14ac:dyDescent="0.15">
      <c r="A44" s="45"/>
      <c r="B44" s="40"/>
      <c r="C44" s="40"/>
      <c r="D44" s="41" t="str">
        <f>D10</f>
        <v>3rd year</v>
      </c>
      <c r="E44" s="42" t="s">
        <v>105</v>
      </c>
      <c r="F44" s="69">
        <f>'MPS(calc_process_PJ)'!$G$48</f>
        <v>0</v>
      </c>
      <c r="G44" s="31" t="s">
        <v>80</v>
      </c>
      <c r="H44" s="50" t="s">
        <v>106</v>
      </c>
    </row>
    <row r="45" spans="1:8" s="97" customFormat="1" ht="18.75" x14ac:dyDescent="0.15">
      <c r="A45" s="45"/>
      <c r="B45" s="40"/>
      <c r="C45" s="40"/>
      <c r="D45" s="41" t="str">
        <f>D11</f>
        <v>4th year</v>
      </c>
      <c r="E45" s="42" t="s">
        <v>105</v>
      </c>
      <c r="F45" s="69">
        <f>'MPS(calc_process_PJ)'!$G$48</f>
        <v>0</v>
      </c>
      <c r="G45" s="31" t="s">
        <v>80</v>
      </c>
      <c r="H45" s="50" t="s">
        <v>106</v>
      </c>
    </row>
    <row r="46" spans="1:8" s="97" customFormat="1" ht="15.75" thickBot="1" x14ac:dyDescent="0.2">
      <c r="A46" s="24" t="s">
        <v>107</v>
      </c>
      <c r="B46" s="25"/>
      <c r="C46" s="25"/>
      <c r="D46" s="24"/>
      <c r="E46" s="21"/>
      <c r="F46" s="24"/>
      <c r="G46" s="26"/>
      <c r="H46" s="22"/>
    </row>
    <row r="47" spans="1:8" s="97" customFormat="1" ht="15" thickBot="1" x14ac:dyDescent="0.2">
      <c r="A47" s="51"/>
      <c r="B47" s="52" t="s">
        <v>108</v>
      </c>
      <c r="C47" s="52"/>
      <c r="D47" s="53"/>
      <c r="E47" s="79"/>
      <c r="F47" s="78">
        <f>'MPS(input)'!E43</f>
        <v>30</v>
      </c>
      <c r="G47" s="80" t="s">
        <v>109</v>
      </c>
      <c r="H47" s="50" t="s">
        <v>110</v>
      </c>
    </row>
    <row r="48" spans="1:8" s="97" customFormat="1" ht="14.25" x14ac:dyDescent="0.15">
      <c r="A48" s="154"/>
      <c r="B48" s="154"/>
      <c r="C48" s="154"/>
      <c r="D48" s="155"/>
      <c r="E48" s="156"/>
      <c r="F48" s="157"/>
      <c r="G48" s="157"/>
      <c r="H48" s="154"/>
    </row>
    <row r="49" spans="1:8" s="97" customFormat="1" ht="14.25" x14ac:dyDescent="0.15">
      <c r="A49" s="154"/>
      <c r="B49" s="154"/>
      <c r="C49" s="154"/>
      <c r="D49" s="154"/>
      <c r="E49" s="156"/>
      <c r="F49" s="157"/>
      <c r="G49" s="157"/>
      <c r="H49" s="154"/>
    </row>
    <row r="50" spans="1:8" s="97" customFormat="1" ht="14.25" x14ac:dyDescent="0.15">
      <c r="A50" s="154"/>
      <c r="B50" s="154"/>
      <c r="C50" s="158" t="s">
        <v>111</v>
      </c>
      <c r="D50" s="154"/>
      <c r="E50" s="154"/>
      <c r="F50" s="154"/>
      <c r="G50" s="154"/>
      <c r="H50" s="154"/>
    </row>
    <row r="51" spans="1:8" s="97" customFormat="1" ht="14.25" x14ac:dyDescent="0.15">
      <c r="A51" s="154"/>
      <c r="B51" s="154"/>
      <c r="C51" s="158" t="s">
        <v>242</v>
      </c>
      <c r="D51" s="159"/>
      <c r="E51" s="159"/>
      <c r="F51" s="154"/>
      <c r="G51" s="154"/>
      <c r="H51" s="154"/>
    </row>
  </sheetData>
  <sheetProtection algorithmName="SHA-512" hashValue="MwefFl7IwSyPE3+ceIZ11M6h6jdIrOST+yS8lbNAy5U+43nnDOqIjBJULUBquaC0paI+iMbGH+FW9IAgyLIKIQ==" saltValue="O34YzvDsUsiM5vMVpgJQVA==" spinCount="100000" sheet="1" objects="1" scenarios="1"/>
  <phoneticPr fontId="11"/>
  <pageMargins left="0.7" right="0.7" top="0.75" bottom="0.75" header="0.3" footer="0.3"/>
  <pageSetup paperSize="8" scale="98"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CA47C-225D-4530-B486-AC2FE203EFAF}">
  <sheetPr>
    <tabColor theme="3" tint="0.39997558519241921"/>
  </sheetPr>
  <dimension ref="A1:D69"/>
  <sheetViews>
    <sheetView showGridLines="0" view="pageBreakPreview" zoomScale="80" zoomScaleNormal="80" zoomScaleSheetLayoutView="80" workbookViewId="0"/>
  </sheetViews>
  <sheetFormatPr defaultRowHeight="14.25" x14ac:dyDescent="0.15"/>
  <cols>
    <col min="1" max="1" width="3.625" style="139" customWidth="1"/>
    <col min="2" max="2" width="28.5" style="139" customWidth="1"/>
    <col min="3" max="3" width="36.375" style="139" customWidth="1"/>
    <col min="4" max="4" width="35.75" style="139" customWidth="1"/>
    <col min="5" max="257" width="9" style="139"/>
    <col min="258" max="258" width="3.625" style="139" customWidth="1"/>
    <col min="259" max="259" width="36.375" style="139" customWidth="1"/>
    <col min="260" max="260" width="49.125" style="139" customWidth="1"/>
    <col min="261" max="513" width="9" style="139"/>
    <col min="514" max="514" width="3.625" style="139" customWidth="1"/>
    <col min="515" max="515" width="36.375" style="139" customWidth="1"/>
    <col min="516" max="516" width="49.125" style="139" customWidth="1"/>
    <col min="517" max="769" width="9" style="139"/>
    <col min="770" max="770" width="3.625" style="139" customWidth="1"/>
    <col min="771" max="771" width="36.375" style="139" customWidth="1"/>
    <col min="772" max="772" width="49.125" style="139" customWidth="1"/>
    <col min="773" max="1025" width="9" style="139"/>
    <col min="1026" max="1026" width="3.625" style="139" customWidth="1"/>
    <col min="1027" max="1027" width="36.375" style="139" customWidth="1"/>
    <col min="1028" max="1028" width="49.125" style="139" customWidth="1"/>
    <col min="1029" max="1281" width="9" style="139"/>
    <col min="1282" max="1282" width="3.625" style="139" customWidth="1"/>
    <col min="1283" max="1283" width="36.375" style="139" customWidth="1"/>
    <col min="1284" max="1284" width="49.125" style="139" customWidth="1"/>
    <col min="1285" max="1537" width="9" style="139"/>
    <col min="1538" max="1538" width="3.625" style="139" customWidth="1"/>
    <col min="1539" max="1539" width="36.375" style="139" customWidth="1"/>
    <col min="1540" max="1540" width="49.125" style="139" customWidth="1"/>
    <col min="1541" max="1793" width="9" style="139"/>
    <col min="1794" max="1794" width="3.625" style="139" customWidth="1"/>
    <col min="1795" max="1795" width="36.375" style="139" customWidth="1"/>
    <col min="1796" max="1796" width="49.125" style="139" customWidth="1"/>
    <col min="1797" max="2049" width="9" style="139"/>
    <col min="2050" max="2050" width="3.625" style="139" customWidth="1"/>
    <col min="2051" max="2051" width="36.375" style="139" customWidth="1"/>
    <col min="2052" max="2052" width="49.125" style="139" customWidth="1"/>
    <col min="2053" max="2305" width="9" style="139"/>
    <col min="2306" max="2306" width="3.625" style="139" customWidth="1"/>
    <col min="2307" max="2307" width="36.375" style="139" customWidth="1"/>
    <col min="2308" max="2308" width="49.125" style="139" customWidth="1"/>
    <col min="2309" max="2561" width="9" style="139"/>
    <col min="2562" max="2562" width="3.625" style="139" customWidth="1"/>
    <col min="2563" max="2563" width="36.375" style="139" customWidth="1"/>
    <col min="2564" max="2564" width="49.125" style="139" customWidth="1"/>
    <col min="2565" max="2817" width="9" style="139"/>
    <col min="2818" max="2818" width="3.625" style="139" customWidth="1"/>
    <col min="2819" max="2819" width="36.375" style="139" customWidth="1"/>
    <col min="2820" max="2820" width="49.125" style="139" customWidth="1"/>
    <col min="2821" max="3073" width="9" style="139"/>
    <col min="3074" max="3074" width="3.625" style="139" customWidth="1"/>
    <col min="3075" max="3075" width="36.375" style="139" customWidth="1"/>
    <col min="3076" max="3076" width="49.125" style="139" customWidth="1"/>
    <col min="3077" max="3329" width="9" style="139"/>
    <col min="3330" max="3330" width="3.625" style="139" customWidth="1"/>
    <col min="3331" max="3331" width="36.375" style="139" customWidth="1"/>
    <col min="3332" max="3332" width="49.125" style="139" customWidth="1"/>
    <col min="3333" max="3585" width="9" style="139"/>
    <col min="3586" max="3586" width="3.625" style="139" customWidth="1"/>
    <col min="3587" max="3587" width="36.375" style="139" customWidth="1"/>
    <col min="3588" max="3588" width="49.125" style="139" customWidth="1"/>
    <col min="3589" max="3841" width="9" style="139"/>
    <col min="3842" max="3842" width="3.625" style="139" customWidth="1"/>
    <col min="3843" max="3843" width="36.375" style="139" customWidth="1"/>
    <col min="3844" max="3844" width="49.125" style="139" customWidth="1"/>
    <col min="3845" max="4097" width="9" style="139"/>
    <col min="4098" max="4098" width="3.625" style="139" customWidth="1"/>
    <col min="4099" max="4099" width="36.375" style="139" customWidth="1"/>
    <col min="4100" max="4100" width="49.125" style="139" customWidth="1"/>
    <col min="4101" max="4353" width="9" style="139"/>
    <col min="4354" max="4354" width="3.625" style="139" customWidth="1"/>
    <col min="4355" max="4355" width="36.375" style="139" customWidth="1"/>
    <col min="4356" max="4356" width="49.125" style="139" customWidth="1"/>
    <col min="4357" max="4609" width="9" style="139"/>
    <col min="4610" max="4610" width="3.625" style="139" customWidth="1"/>
    <col min="4611" max="4611" width="36.375" style="139" customWidth="1"/>
    <col min="4612" max="4612" width="49.125" style="139" customWidth="1"/>
    <col min="4613" max="4865" width="9" style="139"/>
    <col min="4866" max="4866" width="3.625" style="139" customWidth="1"/>
    <col min="4867" max="4867" width="36.375" style="139" customWidth="1"/>
    <col min="4868" max="4868" width="49.125" style="139" customWidth="1"/>
    <col min="4869" max="5121" width="9" style="139"/>
    <col min="5122" max="5122" width="3.625" style="139" customWidth="1"/>
    <col min="5123" max="5123" width="36.375" style="139" customWidth="1"/>
    <col min="5124" max="5124" width="49.125" style="139" customWidth="1"/>
    <col min="5125" max="5377" width="9" style="139"/>
    <col min="5378" max="5378" width="3.625" style="139" customWidth="1"/>
    <col min="5379" max="5379" width="36.375" style="139" customWidth="1"/>
    <col min="5380" max="5380" width="49.125" style="139" customWidth="1"/>
    <col min="5381" max="5633" width="9" style="139"/>
    <col min="5634" max="5634" width="3.625" style="139" customWidth="1"/>
    <col min="5635" max="5635" width="36.375" style="139" customWidth="1"/>
    <col min="5636" max="5636" width="49.125" style="139" customWidth="1"/>
    <col min="5637" max="5889" width="9" style="139"/>
    <col min="5890" max="5890" width="3.625" style="139" customWidth="1"/>
    <col min="5891" max="5891" width="36.375" style="139" customWidth="1"/>
    <col min="5892" max="5892" width="49.125" style="139" customWidth="1"/>
    <col min="5893" max="6145" width="9" style="139"/>
    <col min="6146" max="6146" width="3.625" style="139" customWidth="1"/>
    <col min="6147" max="6147" width="36.375" style="139" customWidth="1"/>
    <col min="6148" max="6148" width="49.125" style="139" customWidth="1"/>
    <col min="6149" max="6401" width="9" style="139"/>
    <col min="6402" max="6402" width="3.625" style="139" customWidth="1"/>
    <col min="6403" max="6403" width="36.375" style="139" customWidth="1"/>
    <col min="6404" max="6404" width="49.125" style="139" customWidth="1"/>
    <col min="6405" max="6657" width="9" style="139"/>
    <col min="6658" max="6658" width="3.625" style="139" customWidth="1"/>
    <col min="6659" max="6659" width="36.375" style="139" customWidth="1"/>
    <col min="6660" max="6660" width="49.125" style="139" customWidth="1"/>
    <col min="6661" max="6913" width="9" style="139"/>
    <col min="6914" max="6914" width="3.625" style="139" customWidth="1"/>
    <col min="6915" max="6915" width="36.375" style="139" customWidth="1"/>
    <col min="6916" max="6916" width="49.125" style="139" customWidth="1"/>
    <col min="6917" max="7169" width="9" style="139"/>
    <col min="7170" max="7170" width="3.625" style="139" customWidth="1"/>
    <col min="7171" max="7171" width="36.375" style="139" customWidth="1"/>
    <col min="7172" max="7172" width="49.125" style="139" customWidth="1"/>
    <col min="7173" max="7425" width="9" style="139"/>
    <col min="7426" max="7426" width="3.625" style="139" customWidth="1"/>
    <col min="7427" max="7427" width="36.375" style="139" customWidth="1"/>
    <col min="7428" max="7428" width="49.125" style="139" customWidth="1"/>
    <col min="7429" max="7681" width="9" style="139"/>
    <col min="7682" max="7682" width="3.625" style="139" customWidth="1"/>
    <col min="7683" max="7683" width="36.375" style="139" customWidth="1"/>
    <col min="7684" max="7684" width="49.125" style="139" customWidth="1"/>
    <col min="7685" max="7937" width="9" style="139"/>
    <col min="7938" max="7938" width="3.625" style="139" customWidth="1"/>
    <col min="7939" max="7939" width="36.375" style="139" customWidth="1"/>
    <col min="7940" max="7940" width="49.125" style="139" customWidth="1"/>
    <col min="7941" max="8193" width="9" style="139"/>
    <col min="8194" max="8194" width="3.625" style="139" customWidth="1"/>
    <col min="8195" max="8195" width="36.375" style="139" customWidth="1"/>
    <col min="8196" max="8196" width="49.125" style="139" customWidth="1"/>
    <col min="8197" max="8449" width="9" style="139"/>
    <col min="8450" max="8450" width="3.625" style="139" customWidth="1"/>
    <col min="8451" max="8451" width="36.375" style="139" customWidth="1"/>
    <col min="8452" max="8452" width="49.125" style="139" customWidth="1"/>
    <col min="8453" max="8705" width="9" style="139"/>
    <col min="8706" max="8706" width="3.625" style="139" customWidth="1"/>
    <col min="8707" max="8707" width="36.375" style="139" customWidth="1"/>
    <col min="8708" max="8708" width="49.125" style="139" customWidth="1"/>
    <col min="8709" max="8961" width="9" style="139"/>
    <col min="8962" max="8962" width="3.625" style="139" customWidth="1"/>
    <col min="8963" max="8963" width="36.375" style="139" customWidth="1"/>
    <col min="8964" max="8964" width="49.125" style="139" customWidth="1"/>
    <col min="8965" max="9217" width="9" style="139"/>
    <col min="9218" max="9218" width="3.625" style="139" customWidth="1"/>
    <col min="9219" max="9219" width="36.375" style="139" customWidth="1"/>
    <col min="9220" max="9220" width="49.125" style="139" customWidth="1"/>
    <col min="9221" max="9473" width="9" style="139"/>
    <col min="9474" max="9474" width="3.625" style="139" customWidth="1"/>
    <col min="9475" max="9475" width="36.375" style="139" customWidth="1"/>
    <col min="9476" max="9476" width="49.125" style="139" customWidth="1"/>
    <col min="9477" max="9729" width="9" style="139"/>
    <col min="9730" max="9730" width="3.625" style="139" customWidth="1"/>
    <col min="9731" max="9731" width="36.375" style="139" customWidth="1"/>
    <col min="9732" max="9732" width="49.125" style="139" customWidth="1"/>
    <col min="9733" max="9985" width="9" style="139"/>
    <col min="9986" max="9986" width="3.625" style="139" customWidth="1"/>
    <col min="9987" max="9987" width="36.375" style="139" customWidth="1"/>
    <col min="9988" max="9988" width="49.125" style="139" customWidth="1"/>
    <col min="9989" max="10241" width="9" style="139"/>
    <col min="10242" max="10242" width="3.625" style="139" customWidth="1"/>
    <col min="10243" max="10243" width="36.375" style="139" customWidth="1"/>
    <col min="10244" max="10244" width="49.125" style="139" customWidth="1"/>
    <col min="10245" max="10497" width="9" style="139"/>
    <col min="10498" max="10498" width="3.625" style="139" customWidth="1"/>
    <col min="10499" max="10499" width="36.375" style="139" customWidth="1"/>
    <col min="10500" max="10500" width="49.125" style="139" customWidth="1"/>
    <col min="10501" max="10753" width="9" style="139"/>
    <col min="10754" max="10754" width="3.625" style="139" customWidth="1"/>
    <col min="10755" max="10755" width="36.375" style="139" customWidth="1"/>
    <col min="10756" max="10756" width="49.125" style="139" customWidth="1"/>
    <col min="10757" max="11009" width="9" style="139"/>
    <col min="11010" max="11010" width="3.625" style="139" customWidth="1"/>
    <col min="11011" max="11011" width="36.375" style="139" customWidth="1"/>
    <col min="11012" max="11012" width="49.125" style="139" customWidth="1"/>
    <col min="11013" max="11265" width="9" style="139"/>
    <col min="11266" max="11266" width="3.625" style="139" customWidth="1"/>
    <col min="11267" max="11267" width="36.375" style="139" customWidth="1"/>
    <col min="11268" max="11268" width="49.125" style="139" customWidth="1"/>
    <col min="11269" max="11521" width="9" style="139"/>
    <col min="11522" max="11522" width="3.625" style="139" customWidth="1"/>
    <col min="11523" max="11523" width="36.375" style="139" customWidth="1"/>
    <col min="11524" max="11524" width="49.125" style="139" customWidth="1"/>
    <col min="11525" max="11777" width="9" style="139"/>
    <col min="11778" max="11778" width="3.625" style="139" customWidth="1"/>
    <col min="11779" max="11779" width="36.375" style="139" customWidth="1"/>
    <col min="11780" max="11780" width="49.125" style="139" customWidth="1"/>
    <col min="11781" max="12033" width="9" style="139"/>
    <col min="12034" max="12034" width="3.625" style="139" customWidth="1"/>
    <col min="12035" max="12035" width="36.375" style="139" customWidth="1"/>
    <col min="12036" max="12036" width="49.125" style="139" customWidth="1"/>
    <col min="12037" max="12289" width="9" style="139"/>
    <col min="12290" max="12290" width="3.625" style="139" customWidth="1"/>
    <col min="12291" max="12291" width="36.375" style="139" customWidth="1"/>
    <col min="12292" max="12292" width="49.125" style="139" customWidth="1"/>
    <col min="12293" max="12545" width="9" style="139"/>
    <col min="12546" max="12546" width="3.625" style="139" customWidth="1"/>
    <col min="12547" max="12547" width="36.375" style="139" customWidth="1"/>
    <col min="12548" max="12548" width="49.125" style="139" customWidth="1"/>
    <col min="12549" max="12801" width="9" style="139"/>
    <col min="12802" max="12802" width="3.625" style="139" customWidth="1"/>
    <col min="12803" max="12803" width="36.375" style="139" customWidth="1"/>
    <col min="12804" max="12804" width="49.125" style="139" customWidth="1"/>
    <col min="12805" max="13057" width="9" style="139"/>
    <col min="13058" max="13058" width="3.625" style="139" customWidth="1"/>
    <col min="13059" max="13059" width="36.375" style="139" customWidth="1"/>
    <col min="13060" max="13060" width="49.125" style="139" customWidth="1"/>
    <col min="13061" max="13313" width="9" style="139"/>
    <col min="13314" max="13314" width="3.625" style="139" customWidth="1"/>
    <col min="13315" max="13315" width="36.375" style="139" customWidth="1"/>
    <col min="13316" max="13316" width="49.125" style="139" customWidth="1"/>
    <col min="13317" max="13569" width="9" style="139"/>
    <col min="13570" max="13570" width="3.625" style="139" customWidth="1"/>
    <col min="13571" max="13571" width="36.375" style="139" customWidth="1"/>
    <col min="13572" max="13572" width="49.125" style="139" customWidth="1"/>
    <col min="13573" max="13825" width="9" style="139"/>
    <col min="13826" max="13826" width="3.625" style="139" customWidth="1"/>
    <col min="13827" max="13827" width="36.375" style="139" customWidth="1"/>
    <col min="13828" max="13828" width="49.125" style="139" customWidth="1"/>
    <col min="13829" max="14081" width="9" style="139"/>
    <col min="14082" max="14082" width="3.625" style="139" customWidth="1"/>
    <col min="14083" max="14083" width="36.375" style="139" customWidth="1"/>
    <col min="14084" max="14084" width="49.125" style="139" customWidth="1"/>
    <col min="14085" max="14337" width="9" style="139"/>
    <col min="14338" max="14338" width="3.625" style="139" customWidth="1"/>
    <col min="14339" max="14339" width="36.375" style="139" customWidth="1"/>
    <col min="14340" max="14340" width="49.125" style="139" customWidth="1"/>
    <col min="14341" max="14593" width="9" style="139"/>
    <col min="14594" max="14594" width="3.625" style="139" customWidth="1"/>
    <col min="14595" max="14595" width="36.375" style="139" customWidth="1"/>
    <col min="14596" max="14596" width="49.125" style="139" customWidth="1"/>
    <col min="14597" max="14849" width="9" style="139"/>
    <col min="14850" max="14850" width="3.625" style="139" customWidth="1"/>
    <col min="14851" max="14851" width="36.375" style="139" customWidth="1"/>
    <col min="14852" max="14852" width="49.125" style="139" customWidth="1"/>
    <col min="14853" max="15105" width="9" style="139"/>
    <col min="15106" max="15106" width="3.625" style="139" customWidth="1"/>
    <col min="15107" max="15107" width="36.375" style="139" customWidth="1"/>
    <col min="15108" max="15108" width="49.125" style="139" customWidth="1"/>
    <col min="15109" max="15361" width="9" style="139"/>
    <col min="15362" max="15362" width="3.625" style="139" customWidth="1"/>
    <col min="15363" max="15363" width="36.375" style="139" customWidth="1"/>
    <col min="15364" max="15364" width="49.125" style="139" customWidth="1"/>
    <col min="15365" max="15617" width="9" style="139"/>
    <col min="15618" max="15618" width="3.625" style="139" customWidth="1"/>
    <col min="15619" max="15619" width="36.375" style="139" customWidth="1"/>
    <col min="15620" max="15620" width="49.125" style="139" customWidth="1"/>
    <col min="15621" max="15873" width="9" style="139"/>
    <col min="15874" max="15874" width="3.625" style="139" customWidth="1"/>
    <col min="15875" max="15875" width="36.375" style="139" customWidth="1"/>
    <col min="15876" max="15876" width="49.125" style="139" customWidth="1"/>
    <col min="15877" max="16129" width="9" style="139"/>
    <col min="16130" max="16130" width="3.625" style="139" customWidth="1"/>
    <col min="16131" max="16131" width="36.375" style="139" customWidth="1"/>
    <col min="16132" max="16132" width="49.125" style="139" customWidth="1"/>
    <col min="16133" max="16384" width="9" style="139"/>
  </cols>
  <sheetData>
    <row r="1" spans="1:4" ht="18" customHeight="1" x14ac:dyDescent="0.15">
      <c r="D1" s="140" t="str">
        <f>'MPS(input)'!K1</f>
        <v>Monitoring Spreadsheet: JCM_LA_AM004_ver01.0</v>
      </c>
    </row>
    <row r="2" spans="1:4" ht="18" customHeight="1" x14ac:dyDescent="0.15">
      <c r="D2" s="140" t="str">
        <f>'MPS(input)'!K2</f>
        <v>Reference Number:</v>
      </c>
    </row>
    <row r="3" spans="1:4" ht="24" customHeight="1" x14ac:dyDescent="0.15">
      <c r="A3" s="191" t="s">
        <v>302</v>
      </c>
      <c r="B3" s="191"/>
      <c r="C3" s="191"/>
      <c r="D3" s="191"/>
    </row>
    <row r="5" spans="1:4" ht="13.5" customHeight="1" x14ac:dyDescent="0.15">
      <c r="A5" s="192" t="s">
        <v>303</v>
      </c>
      <c r="B5" s="192"/>
      <c r="C5" s="192"/>
      <c r="D5" s="192"/>
    </row>
    <row r="7" spans="1:4" x14ac:dyDescent="0.15">
      <c r="B7" s="139" t="s">
        <v>304</v>
      </c>
    </row>
    <row r="8" spans="1:4" ht="30.75" customHeight="1" x14ac:dyDescent="0.15">
      <c r="B8" s="141" t="s">
        <v>305</v>
      </c>
      <c r="C8" s="141" t="s">
        <v>306</v>
      </c>
      <c r="D8" s="141" t="s">
        <v>307</v>
      </c>
    </row>
    <row r="9" spans="1:4" ht="50.1" customHeight="1" x14ac:dyDescent="0.15">
      <c r="B9" s="142"/>
      <c r="C9" s="142"/>
      <c r="D9" s="142"/>
    </row>
    <row r="10" spans="1:4" ht="50.1" customHeight="1" x14ac:dyDescent="0.15">
      <c r="B10" s="142"/>
      <c r="C10" s="142"/>
      <c r="D10" s="142"/>
    </row>
    <row r="11" spans="1:4" ht="50.1" customHeight="1" x14ac:dyDescent="0.15">
      <c r="B11" s="142"/>
      <c r="C11" s="142"/>
      <c r="D11" s="142"/>
    </row>
    <row r="12" spans="1:4" ht="50.1" customHeight="1" x14ac:dyDescent="0.15">
      <c r="B12" s="142"/>
      <c r="C12" s="142"/>
      <c r="D12" s="142"/>
    </row>
    <row r="13" spans="1:4" ht="50.1" customHeight="1" x14ac:dyDescent="0.15">
      <c r="B13" s="142"/>
      <c r="C13" s="142"/>
      <c r="D13" s="142"/>
    </row>
    <row r="14" spans="1:4" ht="50.1" customHeight="1" x14ac:dyDescent="0.15">
      <c r="B14" s="142"/>
      <c r="C14" s="142"/>
      <c r="D14" s="142"/>
    </row>
    <row r="15" spans="1:4" ht="50.1" customHeight="1" x14ac:dyDescent="0.15">
      <c r="B15" s="142"/>
      <c r="C15" s="142"/>
      <c r="D15" s="142"/>
    </row>
    <row r="16" spans="1:4" ht="50.1" customHeight="1" x14ac:dyDescent="0.15">
      <c r="B16" s="142"/>
      <c r="C16" s="142"/>
      <c r="D16" s="142"/>
    </row>
    <row r="18" spans="1:4" x14ac:dyDescent="0.15">
      <c r="B18" s="139" t="s">
        <v>308</v>
      </c>
    </row>
    <row r="19" spans="1:4" ht="30" customHeight="1" x14ac:dyDescent="0.15">
      <c r="B19" s="141" t="s">
        <v>309</v>
      </c>
      <c r="C19" s="193" t="s">
        <v>310</v>
      </c>
      <c r="D19" s="194"/>
    </row>
    <row r="20" spans="1:4" ht="50.1" customHeight="1" x14ac:dyDescent="0.15">
      <c r="B20" s="142"/>
      <c r="C20" s="189"/>
      <c r="D20" s="190"/>
    </row>
    <row r="21" spans="1:4" ht="50.1" customHeight="1" x14ac:dyDescent="0.15">
      <c r="B21" s="142"/>
      <c r="C21" s="189"/>
      <c r="D21" s="190"/>
    </row>
    <row r="22" spans="1:4" ht="50.1" customHeight="1" x14ac:dyDescent="0.15">
      <c r="B22" s="142"/>
      <c r="C22" s="189"/>
      <c r="D22" s="190"/>
    </row>
    <row r="23" spans="1:4" ht="50.1" customHeight="1" x14ac:dyDescent="0.15">
      <c r="B23" s="142"/>
      <c r="C23" s="189"/>
      <c r="D23" s="190"/>
    </row>
    <row r="24" spans="1:4" ht="50.1" customHeight="1" x14ac:dyDescent="0.15">
      <c r="B24" s="142"/>
      <c r="C24" s="189"/>
      <c r="D24" s="190"/>
    </row>
    <row r="27" spans="1:4" ht="13.5" customHeight="1" x14ac:dyDescent="0.15">
      <c r="A27" s="192" t="s">
        <v>311</v>
      </c>
      <c r="B27" s="192"/>
      <c r="C27" s="192"/>
      <c r="D27" s="192"/>
    </row>
    <row r="29" spans="1:4" ht="30.75" customHeight="1" x14ac:dyDescent="0.15">
      <c r="B29" s="143" t="s">
        <v>12</v>
      </c>
      <c r="C29" s="193" t="s">
        <v>312</v>
      </c>
      <c r="D29" s="194"/>
    </row>
    <row r="30" spans="1:4" ht="49.5" customHeight="1" x14ac:dyDescent="0.15">
      <c r="B30" s="142"/>
      <c r="C30" s="189"/>
      <c r="D30" s="190"/>
    </row>
    <row r="31" spans="1:4" ht="49.5" customHeight="1" x14ac:dyDescent="0.15">
      <c r="B31" s="142"/>
      <c r="C31" s="189"/>
      <c r="D31" s="190"/>
    </row>
    <row r="32" spans="1:4" ht="49.5" customHeight="1" x14ac:dyDescent="0.15">
      <c r="B32" s="142"/>
      <c r="C32" s="189"/>
      <c r="D32" s="190"/>
    </row>
    <row r="33" spans="1:4" ht="49.5" customHeight="1" x14ac:dyDescent="0.15">
      <c r="B33" s="142"/>
      <c r="C33" s="189"/>
      <c r="D33" s="190"/>
    </row>
    <row r="34" spans="1:4" ht="49.5" customHeight="1" x14ac:dyDescent="0.15">
      <c r="B34" s="142"/>
      <c r="C34" s="189"/>
      <c r="D34" s="190"/>
    </row>
    <row r="35" spans="1:4" ht="49.5" customHeight="1" x14ac:dyDescent="0.15">
      <c r="B35" s="142"/>
      <c r="C35" s="189"/>
      <c r="D35" s="190"/>
    </row>
    <row r="36" spans="1:4" ht="49.5" customHeight="1" x14ac:dyDescent="0.15">
      <c r="B36" s="142"/>
      <c r="C36" s="189"/>
      <c r="D36" s="190"/>
    </row>
    <row r="37" spans="1:4" ht="49.5" customHeight="1" x14ac:dyDescent="0.15">
      <c r="B37" s="142"/>
      <c r="C37" s="189"/>
      <c r="D37" s="190"/>
    </row>
    <row r="38" spans="1:4" ht="14.25" customHeight="1" x14ac:dyDescent="0.15">
      <c r="B38" s="144"/>
      <c r="C38" s="145"/>
      <c r="D38" s="145"/>
    </row>
    <row r="40" spans="1:4" ht="13.5" customHeight="1" x14ac:dyDescent="0.15">
      <c r="A40" s="192" t="s">
        <v>313</v>
      </c>
      <c r="B40" s="192"/>
      <c r="C40" s="192"/>
      <c r="D40" s="192"/>
    </row>
    <row r="42" spans="1:4" ht="30.75" customHeight="1" x14ac:dyDescent="0.15">
      <c r="B42" s="143" t="s">
        <v>12</v>
      </c>
      <c r="C42" s="193" t="s">
        <v>314</v>
      </c>
      <c r="D42" s="194"/>
    </row>
    <row r="43" spans="1:4" ht="49.5" customHeight="1" x14ac:dyDescent="0.15">
      <c r="B43" s="142"/>
      <c r="C43" s="189"/>
      <c r="D43" s="190"/>
    </row>
    <row r="44" spans="1:4" ht="49.5" customHeight="1" x14ac:dyDescent="0.15">
      <c r="B44" s="142"/>
      <c r="C44" s="189"/>
      <c r="D44" s="190"/>
    </row>
    <row r="45" spans="1:4" ht="49.5" customHeight="1" x14ac:dyDescent="0.15">
      <c r="B45" s="142"/>
      <c r="C45" s="189"/>
      <c r="D45" s="190"/>
    </row>
    <row r="46" spans="1:4" ht="49.5" customHeight="1" x14ac:dyDescent="0.15">
      <c r="B46" s="142"/>
      <c r="C46" s="189"/>
      <c r="D46" s="190"/>
    </row>
    <row r="47" spans="1:4" ht="49.5" customHeight="1" x14ac:dyDescent="0.15">
      <c r="B47" s="142"/>
      <c r="C47" s="189"/>
      <c r="D47" s="190"/>
    </row>
    <row r="48" spans="1:4" ht="49.5" customHeight="1" x14ac:dyDescent="0.15">
      <c r="B48" s="142"/>
      <c r="C48" s="189"/>
      <c r="D48" s="190"/>
    </row>
    <row r="49" spans="1:4" ht="49.5" customHeight="1" x14ac:dyDescent="0.15">
      <c r="B49" s="142"/>
      <c r="C49" s="189"/>
      <c r="D49" s="190"/>
    </row>
    <row r="50" spans="1:4" ht="49.5" customHeight="1" x14ac:dyDescent="0.15">
      <c r="B50" s="142"/>
      <c r="C50" s="189"/>
      <c r="D50" s="190"/>
    </row>
    <row r="53" spans="1:4" ht="13.5" customHeight="1" x14ac:dyDescent="0.15">
      <c r="A53" s="192" t="s">
        <v>315</v>
      </c>
      <c r="B53" s="192"/>
      <c r="C53" s="192"/>
      <c r="D53" s="192"/>
    </row>
    <row r="55" spans="1:4" ht="30.75" customHeight="1" x14ac:dyDescent="0.15">
      <c r="B55" s="143" t="s">
        <v>12</v>
      </c>
      <c r="C55" s="193" t="s">
        <v>316</v>
      </c>
      <c r="D55" s="194"/>
    </row>
    <row r="56" spans="1:4" ht="49.5" customHeight="1" x14ac:dyDescent="0.15">
      <c r="B56" s="142"/>
      <c r="C56" s="189"/>
      <c r="D56" s="190"/>
    </row>
    <row r="57" spans="1:4" ht="49.5" customHeight="1" x14ac:dyDescent="0.15">
      <c r="B57" s="142"/>
      <c r="C57" s="189"/>
      <c r="D57" s="190"/>
    </row>
    <row r="58" spans="1:4" ht="49.5" customHeight="1" x14ac:dyDescent="0.15">
      <c r="B58" s="142"/>
      <c r="C58" s="189"/>
      <c r="D58" s="190"/>
    </row>
    <row r="59" spans="1:4" ht="49.5" customHeight="1" x14ac:dyDescent="0.15">
      <c r="B59" s="142"/>
      <c r="C59" s="189"/>
      <c r="D59" s="190"/>
    </row>
    <row r="60" spans="1:4" ht="49.5" customHeight="1" x14ac:dyDescent="0.15">
      <c r="B60" s="142"/>
      <c r="C60" s="189"/>
      <c r="D60" s="190"/>
    </row>
    <row r="61" spans="1:4" ht="49.5" customHeight="1" x14ac:dyDescent="0.15">
      <c r="B61" s="142"/>
      <c r="C61" s="189"/>
      <c r="D61" s="190"/>
    </row>
    <row r="62" spans="1:4" ht="49.5" customHeight="1" x14ac:dyDescent="0.15">
      <c r="B62" s="142"/>
      <c r="C62" s="189"/>
      <c r="D62" s="190"/>
    </row>
    <row r="63" spans="1:4" ht="49.5" customHeight="1" x14ac:dyDescent="0.15">
      <c r="B63" s="142"/>
      <c r="C63" s="189"/>
      <c r="D63" s="190"/>
    </row>
    <row r="66" spans="1:4" ht="13.5" customHeight="1" x14ac:dyDescent="0.15">
      <c r="A66" s="192" t="s">
        <v>317</v>
      </c>
      <c r="B66" s="192"/>
      <c r="C66" s="192"/>
      <c r="D66" s="192"/>
    </row>
    <row r="67" spans="1:4" x14ac:dyDescent="0.15">
      <c r="A67" s="196"/>
      <c r="B67" s="197"/>
      <c r="C67" s="197"/>
      <c r="D67" s="198"/>
    </row>
    <row r="68" spans="1:4" x14ac:dyDescent="0.15">
      <c r="A68" s="196"/>
      <c r="B68" s="197"/>
      <c r="C68" s="197"/>
      <c r="D68" s="198"/>
    </row>
    <row r="69" spans="1:4" x14ac:dyDescent="0.15">
      <c r="A69" s="195"/>
      <c r="B69" s="195"/>
      <c r="C69" s="195"/>
      <c r="D69" s="195"/>
    </row>
  </sheetData>
  <sheetProtection algorithmName="SHA-512" hashValue="TrEdz5QEJfnwCwKpw3mJz57tVGhaDVj9obSxeB7dVB/+4/h6KCqkdppIEC2FrkUF8MNhGHBDjbUxJerqlUToGA==" saltValue="oVkrKENGT04+ZPhGBWzSAw==" spinCount="100000" sheet="1" objects="1" scenarios="1" formatCells="0" formatRows="0" insertRows="0"/>
  <mergeCells count="42">
    <mergeCell ref="A69:D69"/>
    <mergeCell ref="C62:D62"/>
    <mergeCell ref="C63:D63"/>
    <mergeCell ref="A66:D66"/>
    <mergeCell ref="A67:D67"/>
    <mergeCell ref="A68:D68"/>
    <mergeCell ref="C61:D61"/>
    <mergeCell ref="C47:D47"/>
    <mergeCell ref="C48:D48"/>
    <mergeCell ref="C49:D49"/>
    <mergeCell ref="C50:D50"/>
    <mergeCell ref="A53:D53"/>
    <mergeCell ref="C55:D55"/>
    <mergeCell ref="C56:D56"/>
    <mergeCell ref="C57:D57"/>
    <mergeCell ref="C58:D58"/>
    <mergeCell ref="C59:D59"/>
    <mergeCell ref="C60:D60"/>
    <mergeCell ref="C46:D46"/>
    <mergeCell ref="C32:D32"/>
    <mergeCell ref="C33:D33"/>
    <mergeCell ref="C34:D34"/>
    <mergeCell ref="C35:D35"/>
    <mergeCell ref="C36:D36"/>
    <mergeCell ref="C37:D37"/>
    <mergeCell ref="A40:D40"/>
    <mergeCell ref="C42:D42"/>
    <mergeCell ref="C43:D43"/>
    <mergeCell ref="C44:D44"/>
    <mergeCell ref="C45:D45"/>
    <mergeCell ref="C31:D31"/>
    <mergeCell ref="A3:D3"/>
    <mergeCell ref="A5:D5"/>
    <mergeCell ref="C19:D19"/>
    <mergeCell ref="C20:D20"/>
    <mergeCell ref="C21:D21"/>
    <mergeCell ref="C22:D22"/>
    <mergeCell ref="C23:D23"/>
    <mergeCell ref="C24:D24"/>
    <mergeCell ref="A27:D27"/>
    <mergeCell ref="C29:D29"/>
    <mergeCell ref="C30:D30"/>
  </mergeCells>
  <phoneticPr fontId="11"/>
  <pageMargins left="0.70866141732283472" right="0.70866141732283472" top="0.74803149606299213" bottom="0.74803149606299213" header="0.31496062992125984" footer="0.31496062992125984"/>
  <pageSetup paperSize="9" scale="70" orientation="portrait" r:id="rId1"/>
  <rowBreaks count="2" manualBreakCount="2">
    <brk id="26" max="3" man="1"/>
    <brk id="52"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2D54-FCB2-4E66-9C67-AD527FE41D7B}">
  <sheetPr>
    <tabColor theme="5" tint="0.39997558519241921"/>
    <pageSetUpPr fitToPage="1"/>
  </sheetPr>
  <dimension ref="A1:M56"/>
  <sheetViews>
    <sheetView showGridLines="0" showZeros="0" view="pageBreakPreview" zoomScale="80" zoomScaleNormal="55" zoomScaleSheetLayoutView="80" zoomScalePageLayoutView="25" workbookViewId="0"/>
  </sheetViews>
  <sheetFormatPr defaultColWidth="9" defaultRowHeight="14.25" x14ac:dyDescent="0.15"/>
  <cols>
    <col min="1" max="1" width="3.625" style="1" customWidth="1"/>
    <col min="2" max="2" width="11.5" style="1" customWidth="1"/>
    <col min="3" max="3" width="10.875" style="1" customWidth="1"/>
    <col min="4" max="4" width="16.875" style="1" customWidth="1"/>
    <col min="5" max="5" width="66.375" style="1" customWidth="1"/>
    <col min="6" max="6" width="13.75" style="59" customWidth="1"/>
    <col min="7" max="7" width="17.375" style="1" customWidth="1"/>
    <col min="8" max="8" width="11.625" style="1" customWidth="1"/>
    <col min="9" max="9" width="38.75" style="1" customWidth="1"/>
    <col min="10" max="10" width="50.625" style="1" customWidth="1"/>
    <col min="11" max="11" width="25.625" style="1" customWidth="1"/>
    <col min="12" max="12" width="23.625" style="13" customWidth="1"/>
    <col min="13" max="16384" width="9" style="1"/>
  </cols>
  <sheetData>
    <row r="1" spans="1:13" ht="18" customHeight="1" x14ac:dyDescent="0.15">
      <c r="L1" s="16" t="str">
        <f>'MPS(input)'!K1</f>
        <v>Monitoring Spreadsheet: JCM_LA_AM004_ver01.0</v>
      </c>
    </row>
    <row r="2" spans="1:13" ht="18" customHeight="1" x14ac:dyDescent="0.15">
      <c r="L2" s="16" t="str">
        <f>'MPS(input)'!K2</f>
        <v>Reference Number:</v>
      </c>
    </row>
    <row r="3" spans="1:13" ht="27.75" customHeight="1" x14ac:dyDescent="0.15">
      <c r="A3" s="77" t="s">
        <v>319</v>
      </c>
      <c r="B3" s="75"/>
      <c r="C3" s="75"/>
      <c r="D3" s="75"/>
      <c r="E3" s="75"/>
      <c r="F3" s="75"/>
      <c r="G3" s="75"/>
      <c r="H3" s="75"/>
      <c r="I3" s="75"/>
      <c r="J3" s="75"/>
      <c r="K3" s="75"/>
      <c r="L3" s="76"/>
    </row>
    <row r="5" spans="1:13" ht="18.75" customHeight="1" x14ac:dyDescent="0.15">
      <c r="A5" s="3" t="s">
        <v>323</v>
      </c>
      <c r="B5" s="3"/>
      <c r="C5" s="3"/>
    </row>
    <row r="6" spans="1:13" ht="18.75" customHeight="1" x14ac:dyDescent="0.15">
      <c r="A6" s="3"/>
      <c r="B6" s="87" t="s">
        <v>0</v>
      </c>
      <c r="C6" s="87" t="s">
        <v>1</v>
      </c>
      <c r="D6" s="87" t="s">
        <v>2</v>
      </c>
      <c r="E6" s="88" t="s">
        <v>3</v>
      </c>
      <c r="F6" s="87" t="s">
        <v>4</v>
      </c>
      <c r="G6" s="87" t="s">
        <v>5</v>
      </c>
      <c r="H6" s="87" t="s">
        <v>6</v>
      </c>
      <c r="I6" s="87" t="s">
        <v>7</v>
      </c>
      <c r="J6" s="87" t="s">
        <v>8</v>
      </c>
      <c r="K6" s="87" t="s">
        <v>9</v>
      </c>
      <c r="L6" s="87" t="s">
        <v>327</v>
      </c>
    </row>
    <row r="7" spans="1:13" s="13" customFormat="1" ht="39" customHeight="1" x14ac:dyDescent="0.15">
      <c r="B7" s="146" t="s">
        <v>326</v>
      </c>
      <c r="C7" s="87" t="s">
        <v>10</v>
      </c>
      <c r="D7" s="87" t="s">
        <v>11</v>
      </c>
      <c r="E7" s="87" t="s">
        <v>12</v>
      </c>
      <c r="F7" s="88" t="s">
        <v>330</v>
      </c>
      <c r="G7" s="87" t="s">
        <v>14</v>
      </c>
      <c r="H7" s="87" t="s">
        <v>15</v>
      </c>
      <c r="I7" s="87" t="s">
        <v>16</v>
      </c>
      <c r="J7" s="87" t="s">
        <v>17</v>
      </c>
      <c r="K7" s="87" t="s">
        <v>18</v>
      </c>
      <c r="L7" s="87" t="s">
        <v>19</v>
      </c>
    </row>
    <row r="8" spans="1:13" ht="45" customHeight="1" x14ac:dyDescent="0.15">
      <c r="B8" s="147"/>
      <c r="C8" s="89" t="s">
        <v>20</v>
      </c>
      <c r="D8" s="90" t="s">
        <v>244</v>
      </c>
      <c r="E8" s="91" t="s">
        <v>245</v>
      </c>
      <c r="F8" s="103"/>
      <c r="G8" s="55" t="s">
        <v>185</v>
      </c>
      <c r="H8" s="105" t="s">
        <v>21</v>
      </c>
      <c r="I8" s="105" t="s">
        <v>22</v>
      </c>
      <c r="J8" s="106" t="s">
        <v>23</v>
      </c>
      <c r="K8" s="105" t="s">
        <v>24</v>
      </c>
      <c r="L8" s="105"/>
      <c r="M8" s="13"/>
    </row>
    <row r="9" spans="1:13" ht="45" customHeight="1" x14ac:dyDescent="0.15">
      <c r="B9" s="147"/>
      <c r="C9" s="89" t="s">
        <v>25</v>
      </c>
      <c r="D9" s="90" t="s">
        <v>246</v>
      </c>
      <c r="E9" s="91" t="s">
        <v>247</v>
      </c>
      <c r="F9" s="103"/>
      <c r="G9" s="55" t="s">
        <v>185</v>
      </c>
      <c r="H9" s="105" t="s">
        <v>21</v>
      </c>
      <c r="I9" s="105" t="s">
        <v>22</v>
      </c>
      <c r="J9" s="106" t="s">
        <v>23</v>
      </c>
      <c r="K9" s="105" t="s">
        <v>24</v>
      </c>
      <c r="L9" s="105"/>
      <c r="M9" s="13"/>
    </row>
    <row r="10" spans="1:13" ht="45" customHeight="1" x14ac:dyDescent="0.15">
      <c r="B10" s="147"/>
      <c r="C10" s="89" t="s">
        <v>26</v>
      </c>
      <c r="D10" s="90" t="s">
        <v>248</v>
      </c>
      <c r="E10" s="91" t="s">
        <v>249</v>
      </c>
      <c r="F10" s="103"/>
      <c r="G10" s="55" t="s">
        <v>27</v>
      </c>
      <c r="H10" s="105" t="s">
        <v>21</v>
      </c>
      <c r="I10" s="105" t="s">
        <v>22</v>
      </c>
      <c r="J10" s="106" t="s">
        <v>23</v>
      </c>
      <c r="K10" s="105" t="s">
        <v>24</v>
      </c>
      <c r="L10" s="105" t="s">
        <v>250</v>
      </c>
    </row>
    <row r="11" spans="1:13" ht="45" customHeight="1" x14ac:dyDescent="0.15">
      <c r="B11" s="147"/>
      <c r="C11" s="89" t="s">
        <v>28</v>
      </c>
      <c r="D11" s="90" t="s">
        <v>251</v>
      </c>
      <c r="E11" s="91" t="s">
        <v>252</v>
      </c>
      <c r="F11" s="103"/>
      <c r="G11" s="55" t="s">
        <v>27</v>
      </c>
      <c r="H11" s="105" t="s">
        <v>21</v>
      </c>
      <c r="I11" s="105" t="s">
        <v>22</v>
      </c>
      <c r="J11" s="106" t="s">
        <v>23</v>
      </c>
      <c r="K11" s="105" t="s">
        <v>24</v>
      </c>
      <c r="L11" s="105" t="s">
        <v>250</v>
      </c>
    </row>
    <row r="12" spans="1:13" ht="45" customHeight="1" x14ac:dyDescent="0.15">
      <c r="B12" s="147"/>
      <c r="C12" s="89" t="s">
        <v>29</v>
      </c>
      <c r="D12" s="90" t="s">
        <v>253</v>
      </c>
      <c r="E12" s="91" t="s">
        <v>254</v>
      </c>
      <c r="F12" s="103"/>
      <c r="G12" s="55" t="s">
        <v>27</v>
      </c>
      <c r="H12" s="105" t="s">
        <v>21</v>
      </c>
      <c r="I12" s="105" t="s">
        <v>22</v>
      </c>
      <c r="J12" s="106" t="s">
        <v>23</v>
      </c>
      <c r="K12" s="105" t="s">
        <v>24</v>
      </c>
      <c r="L12" s="105" t="s">
        <v>250</v>
      </c>
    </row>
    <row r="13" spans="1:13" ht="45" customHeight="1" x14ac:dyDescent="0.15">
      <c r="B13" s="147"/>
      <c r="C13" s="89" t="s">
        <v>30</v>
      </c>
      <c r="D13" s="90" t="s">
        <v>255</v>
      </c>
      <c r="E13" s="91" t="s">
        <v>256</v>
      </c>
      <c r="F13" s="103"/>
      <c r="G13" s="55" t="s">
        <v>27</v>
      </c>
      <c r="H13" s="105" t="s">
        <v>21</v>
      </c>
      <c r="I13" s="105" t="s">
        <v>22</v>
      </c>
      <c r="J13" s="106" t="s">
        <v>23</v>
      </c>
      <c r="K13" s="105" t="s">
        <v>24</v>
      </c>
      <c r="L13" s="105" t="s">
        <v>250</v>
      </c>
    </row>
    <row r="14" spans="1:13" ht="45" customHeight="1" x14ac:dyDescent="0.15">
      <c r="B14" s="147"/>
      <c r="C14" s="89" t="s">
        <v>31</v>
      </c>
      <c r="D14" s="90" t="s">
        <v>257</v>
      </c>
      <c r="E14" s="91" t="s">
        <v>258</v>
      </c>
      <c r="F14" s="103"/>
      <c r="G14" s="55" t="s">
        <v>259</v>
      </c>
      <c r="H14" s="105" t="s">
        <v>21</v>
      </c>
      <c r="I14" s="105" t="s">
        <v>22</v>
      </c>
      <c r="J14" s="106" t="s">
        <v>23</v>
      </c>
      <c r="K14" s="105" t="s">
        <v>24</v>
      </c>
      <c r="L14" s="105" t="s">
        <v>260</v>
      </c>
    </row>
    <row r="15" spans="1:13" ht="45" customHeight="1" x14ac:dyDescent="0.15">
      <c r="B15" s="147"/>
      <c r="C15" s="89" t="s">
        <v>32</v>
      </c>
      <c r="D15" s="90" t="s">
        <v>261</v>
      </c>
      <c r="E15" s="91" t="s">
        <v>262</v>
      </c>
      <c r="F15" s="103"/>
      <c r="G15" s="55" t="s">
        <v>259</v>
      </c>
      <c r="H15" s="105" t="s">
        <v>21</v>
      </c>
      <c r="I15" s="105" t="s">
        <v>22</v>
      </c>
      <c r="J15" s="106" t="s">
        <v>23</v>
      </c>
      <c r="K15" s="105" t="s">
        <v>24</v>
      </c>
      <c r="L15" s="105" t="s">
        <v>260</v>
      </c>
    </row>
    <row r="16" spans="1:13" ht="45" customHeight="1" x14ac:dyDescent="0.15">
      <c r="B16" s="147"/>
      <c r="C16" s="89" t="s">
        <v>33</v>
      </c>
      <c r="D16" s="90" t="s">
        <v>263</v>
      </c>
      <c r="E16" s="91" t="s">
        <v>264</v>
      </c>
      <c r="F16" s="103"/>
      <c r="G16" s="55" t="s">
        <v>259</v>
      </c>
      <c r="H16" s="105" t="s">
        <v>21</v>
      </c>
      <c r="I16" s="105" t="s">
        <v>22</v>
      </c>
      <c r="J16" s="106" t="s">
        <v>23</v>
      </c>
      <c r="K16" s="105" t="s">
        <v>24</v>
      </c>
      <c r="L16" s="105" t="s">
        <v>260</v>
      </c>
    </row>
    <row r="17" spans="1:12" ht="45" customHeight="1" x14ac:dyDescent="0.15">
      <c r="B17" s="147"/>
      <c r="C17" s="89" t="s">
        <v>34</v>
      </c>
      <c r="D17" s="90" t="s">
        <v>265</v>
      </c>
      <c r="E17" s="91" t="s">
        <v>266</v>
      </c>
      <c r="F17" s="103"/>
      <c r="G17" s="55" t="s">
        <v>259</v>
      </c>
      <c r="H17" s="105" t="s">
        <v>21</v>
      </c>
      <c r="I17" s="105" t="s">
        <v>22</v>
      </c>
      <c r="J17" s="106" t="s">
        <v>23</v>
      </c>
      <c r="K17" s="105" t="s">
        <v>24</v>
      </c>
      <c r="L17" s="105" t="s">
        <v>260</v>
      </c>
    </row>
    <row r="18" spans="1:12" ht="45" customHeight="1" x14ac:dyDescent="0.15">
      <c r="B18" s="147"/>
      <c r="C18" s="89" t="s">
        <v>35</v>
      </c>
      <c r="D18" s="90" t="s">
        <v>267</v>
      </c>
      <c r="E18" s="91" t="s">
        <v>268</v>
      </c>
      <c r="F18" s="103"/>
      <c r="G18" s="55" t="s">
        <v>259</v>
      </c>
      <c r="H18" s="105" t="s">
        <v>21</v>
      </c>
      <c r="I18" s="105" t="s">
        <v>22</v>
      </c>
      <c r="J18" s="106" t="s">
        <v>23</v>
      </c>
      <c r="K18" s="105" t="s">
        <v>24</v>
      </c>
      <c r="L18" s="105" t="s">
        <v>260</v>
      </c>
    </row>
    <row r="19" spans="1:12" ht="45" customHeight="1" x14ac:dyDescent="0.15">
      <c r="B19" s="147"/>
      <c r="C19" s="89" t="s">
        <v>36</v>
      </c>
      <c r="D19" s="90" t="s">
        <v>269</v>
      </c>
      <c r="E19" s="91" t="s">
        <v>270</v>
      </c>
      <c r="F19" s="103"/>
      <c r="G19" s="55" t="s">
        <v>27</v>
      </c>
      <c r="H19" s="105" t="s">
        <v>21</v>
      </c>
      <c r="I19" s="105" t="s">
        <v>22</v>
      </c>
      <c r="J19" s="106" t="s">
        <v>23</v>
      </c>
      <c r="K19" s="105" t="s">
        <v>24</v>
      </c>
      <c r="L19" s="105"/>
    </row>
    <row r="20" spans="1:12" ht="45" customHeight="1" x14ac:dyDescent="0.15">
      <c r="B20" s="147"/>
      <c r="C20" s="89" t="s">
        <v>37</v>
      </c>
      <c r="D20" s="90" t="s">
        <v>271</v>
      </c>
      <c r="E20" s="91" t="s">
        <v>272</v>
      </c>
      <c r="F20" s="104"/>
      <c r="G20" s="55" t="s">
        <v>38</v>
      </c>
      <c r="H20" s="105" t="s">
        <v>39</v>
      </c>
      <c r="I20" s="105" t="s">
        <v>40</v>
      </c>
      <c r="J20" s="106" t="s">
        <v>175</v>
      </c>
      <c r="K20" s="105" t="s">
        <v>41</v>
      </c>
      <c r="L20" s="105"/>
    </row>
    <row r="21" spans="1:12" ht="45" customHeight="1" x14ac:dyDescent="0.15">
      <c r="B21" s="147"/>
      <c r="C21" s="89" t="s">
        <v>42</v>
      </c>
      <c r="D21" s="90" t="s">
        <v>273</v>
      </c>
      <c r="E21" s="91" t="s">
        <v>274</v>
      </c>
      <c r="F21" s="103"/>
      <c r="G21" s="55" t="s">
        <v>177</v>
      </c>
      <c r="H21" s="105" t="s">
        <v>39</v>
      </c>
      <c r="I21" s="105" t="s">
        <v>40</v>
      </c>
      <c r="J21" s="106" t="s">
        <v>176</v>
      </c>
      <c r="K21" s="105" t="s">
        <v>41</v>
      </c>
      <c r="L21" s="105"/>
    </row>
    <row r="22" spans="1:12" ht="8.25" customHeight="1" x14ac:dyDescent="0.15"/>
    <row r="23" spans="1:12" ht="20.100000000000001" customHeight="1" x14ac:dyDescent="0.15">
      <c r="A23" s="3" t="s">
        <v>324</v>
      </c>
    </row>
    <row r="24" spans="1:12" ht="20.100000000000001" customHeight="1" x14ac:dyDescent="0.15">
      <c r="B24" s="175" t="s">
        <v>0</v>
      </c>
      <c r="C24" s="176"/>
      <c r="D24" s="174" t="s">
        <v>1</v>
      </c>
      <c r="E24" s="174"/>
      <c r="F24" s="88" t="s">
        <v>2</v>
      </c>
      <c r="G24" s="87" t="s">
        <v>3</v>
      </c>
      <c r="H24" s="174" t="s">
        <v>4</v>
      </c>
      <c r="I24" s="174"/>
      <c r="J24" s="174"/>
      <c r="K24" s="175" t="s">
        <v>5</v>
      </c>
      <c r="L24" s="176"/>
    </row>
    <row r="25" spans="1:12" ht="39" customHeight="1" x14ac:dyDescent="0.15">
      <c r="B25" s="175" t="s">
        <v>11</v>
      </c>
      <c r="C25" s="176"/>
      <c r="D25" s="174" t="s">
        <v>12</v>
      </c>
      <c r="E25" s="174"/>
      <c r="F25" s="88" t="s">
        <v>13</v>
      </c>
      <c r="G25" s="87" t="s">
        <v>14</v>
      </c>
      <c r="H25" s="174" t="s">
        <v>16</v>
      </c>
      <c r="I25" s="174"/>
      <c r="J25" s="174"/>
      <c r="K25" s="175" t="s">
        <v>19</v>
      </c>
      <c r="L25" s="176"/>
    </row>
    <row r="26" spans="1:12" ht="44.25" customHeight="1" x14ac:dyDescent="0.15">
      <c r="B26" s="206" t="s">
        <v>276</v>
      </c>
      <c r="C26" s="207"/>
      <c r="D26" s="172" t="s">
        <v>277</v>
      </c>
      <c r="E26" s="173"/>
      <c r="F26" s="149">
        <f>'MPS(input)'!E26</f>
        <v>0</v>
      </c>
      <c r="G26" s="55" t="s">
        <v>185</v>
      </c>
      <c r="H26" s="199" t="str">
        <f>'MPS(input)'!G26</f>
        <v>The national FREL/FRL and Forest type map provided by the Government of Lao PDR</v>
      </c>
      <c r="I26" s="200"/>
      <c r="J26" s="201"/>
      <c r="K26" s="202">
        <f>'MPS(input)'!J26</f>
        <v>0</v>
      </c>
      <c r="L26" s="203"/>
    </row>
    <row r="27" spans="1:12" ht="44.25" customHeight="1" x14ac:dyDescent="0.15">
      <c r="B27" s="206" t="s">
        <v>278</v>
      </c>
      <c r="C27" s="207"/>
      <c r="D27" s="172" t="s">
        <v>279</v>
      </c>
      <c r="E27" s="173"/>
      <c r="F27" s="149">
        <f>'MPS(input)'!E27</f>
        <v>0</v>
      </c>
      <c r="G27" s="55" t="s">
        <v>185</v>
      </c>
      <c r="H27" s="199" t="str">
        <f>'MPS(input)'!G27</f>
        <v>The national FREL/FRL and Forest type map provided by the Government of Lao PDR</v>
      </c>
      <c r="I27" s="200"/>
      <c r="J27" s="201"/>
      <c r="K27" s="202">
        <f>'MPS(input)'!J27</f>
        <v>0</v>
      </c>
      <c r="L27" s="203"/>
    </row>
    <row r="28" spans="1:12" ht="44.25" customHeight="1" x14ac:dyDescent="0.15">
      <c r="B28" s="206" t="s">
        <v>280</v>
      </c>
      <c r="C28" s="207"/>
      <c r="D28" s="188" t="s">
        <v>178</v>
      </c>
      <c r="E28" s="188"/>
      <c r="F28" s="149">
        <f>'MPS(input)'!E28</f>
        <v>0</v>
      </c>
      <c r="G28" s="55" t="s">
        <v>27</v>
      </c>
      <c r="H28" s="199" t="str">
        <f>'MPS(input)'!G28</f>
        <v>The national FREL/FRL and Forest type map provided by the Government of Lao PDR</v>
      </c>
      <c r="I28" s="200"/>
      <c r="J28" s="201"/>
      <c r="K28" s="202">
        <f>'MPS(input)'!J28</f>
        <v>0</v>
      </c>
      <c r="L28" s="203"/>
    </row>
    <row r="29" spans="1:12" ht="44.25" customHeight="1" x14ac:dyDescent="0.15">
      <c r="B29" s="206" t="s">
        <v>213</v>
      </c>
      <c r="C29" s="207"/>
      <c r="D29" s="172" t="s">
        <v>179</v>
      </c>
      <c r="E29" s="173"/>
      <c r="F29" s="150">
        <f>'MPS(input)'!E29</f>
        <v>0.55000000000000004</v>
      </c>
      <c r="G29" s="55" t="s">
        <v>43</v>
      </c>
      <c r="H29" s="199" t="str">
        <f>'MPS(input)'!G29</f>
        <v>Table 2.6 of Chapter 2 Volume 4 of 2006 IPCC Guidelines</v>
      </c>
      <c r="I29" s="200"/>
      <c r="J29" s="201"/>
      <c r="K29" s="202">
        <f>'MPS(input)'!J29</f>
        <v>0</v>
      </c>
      <c r="L29" s="203"/>
    </row>
    <row r="30" spans="1:12" ht="44.25" customHeight="1" x14ac:dyDescent="0.15">
      <c r="B30" s="206" t="s">
        <v>281</v>
      </c>
      <c r="C30" s="207"/>
      <c r="D30" s="172" t="s">
        <v>282</v>
      </c>
      <c r="E30" s="173"/>
      <c r="F30" s="150">
        <f>'MPS(input)'!E30</f>
        <v>6.8</v>
      </c>
      <c r="G30" s="55" t="s">
        <v>45</v>
      </c>
      <c r="H30" s="199" t="str">
        <f>'MPS(input)'!G30</f>
        <v>Table 2.5 of Chapter 2 Volume 4 of 2006 IPCC Guidelines</v>
      </c>
      <c r="I30" s="200"/>
      <c r="J30" s="201"/>
      <c r="K30" s="202">
        <f>'MPS(input)'!J30</f>
        <v>0</v>
      </c>
      <c r="L30" s="203"/>
    </row>
    <row r="31" spans="1:12" ht="44.25" customHeight="1" x14ac:dyDescent="0.15">
      <c r="B31" s="206" t="s">
        <v>281</v>
      </c>
      <c r="C31" s="207"/>
      <c r="D31" s="172" t="s">
        <v>283</v>
      </c>
      <c r="E31" s="173"/>
      <c r="F31" s="150">
        <f>'MPS(input)'!E31</f>
        <v>0.2</v>
      </c>
      <c r="G31" s="55" t="s">
        <v>45</v>
      </c>
      <c r="H31" s="199" t="str">
        <f>'MPS(input)'!G31</f>
        <v>Table 2.5 of Chapter 2 Volume 4 of 2006 IPCC Guidelines</v>
      </c>
      <c r="I31" s="200"/>
      <c r="J31" s="201"/>
      <c r="K31" s="202">
        <f>'MPS(input)'!J31</f>
        <v>0</v>
      </c>
      <c r="L31" s="203"/>
    </row>
    <row r="32" spans="1:12" ht="44.25" customHeight="1" x14ac:dyDescent="0.15">
      <c r="B32" s="206" t="s">
        <v>284</v>
      </c>
      <c r="C32" s="207"/>
      <c r="D32" s="167" t="s">
        <v>285</v>
      </c>
      <c r="E32" s="168"/>
      <c r="F32" s="151">
        <f>'MPS(input)'!E32</f>
        <v>25</v>
      </c>
      <c r="G32" s="55" t="s">
        <v>43</v>
      </c>
      <c r="H32" s="199" t="str">
        <f>'MPS(input)'!G32</f>
        <v>Table 2.14 in Chapter 2 of Contribution of Working Group I to the Fourth Assessment Report of the IPCC</v>
      </c>
      <c r="I32" s="200"/>
      <c r="J32" s="201"/>
      <c r="K32" s="202">
        <f>'MPS(input)'!J32</f>
        <v>0</v>
      </c>
      <c r="L32" s="203"/>
    </row>
    <row r="33" spans="1:12" ht="44.25" customHeight="1" x14ac:dyDescent="0.15">
      <c r="B33" s="206" t="s">
        <v>284</v>
      </c>
      <c r="C33" s="207"/>
      <c r="D33" s="167" t="s">
        <v>286</v>
      </c>
      <c r="E33" s="168"/>
      <c r="F33" s="151">
        <f>'MPS(input)'!E33</f>
        <v>298</v>
      </c>
      <c r="G33" s="55" t="s">
        <v>43</v>
      </c>
      <c r="H33" s="199" t="str">
        <f>'MPS(input)'!G33</f>
        <v>Table 2.14 in Chapter 2 of Contribution of Working Group I to the Fourth Assessment Report of the IPCC</v>
      </c>
      <c r="I33" s="200"/>
      <c r="J33" s="201"/>
      <c r="K33" s="202">
        <f>'MPS(input)'!J33</f>
        <v>0</v>
      </c>
      <c r="L33" s="203"/>
    </row>
    <row r="34" spans="1:12" ht="44.25" customHeight="1" x14ac:dyDescent="0.15">
      <c r="B34" s="206" t="s">
        <v>287</v>
      </c>
      <c r="C34" s="207"/>
      <c r="D34" s="167" t="s">
        <v>48</v>
      </c>
      <c r="E34" s="168"/>
      <c r="F34" s="149">
        <f>'MPS(input)'!E34</f>
        <v>0</v>
      </c>
      <c r="G34" s="55" t="s">
        <v>259</v>
      </c>
      <c r="H34" s="199" t="str">
        <f>'MPS(input)'!G34</f>
        <v>The national FREL/FRL and Forest type map provided by the Government of Lao PDR</v>
      </c>
      <c r="I34" s="200"/>
      <c r="J34" s="201"/>
      <c r="K34" s="202">
        <f>'MPS(input)'!J34</f>
        <v>0</v>
      </c>
      <c r="L34" s="203"/>
    </row>
    <row r="35" spans="1:12" ht="44.25" customHeight="1" x14ac:dyDescent="0.15">
      <c r="B35" s="206" t="s">
        <v>211</v>
      </c>
      <c r="C35" s="207"/>
      <c r="D35" s="167" t="s">
        <v>288</v>
      </c>
      <c r="E35" s="168"/>
      <c r="F35" s="150">
        <f>'MPS(input)'!E35</f>
        <v>0.47</v>
      </c>
      <c r="G35" s="91" t="s">
        <v>43</v>
      </c>
      <c r="H35" s="199" t="str">
        <f>'MPS(input)'!G35</f>
        <v>Annex 2 of national FREL/FRL</v>
      </c>
      <c r="I35" s="200"/>
      <c r="J35" s="201"/>
      <c r="K35" s="202">
        <f>'MPS(input)'!J35</f>
        <v>0</v>
      </c>
      <c r="L35" s="203"/>
    </row>
    <row r="36" spans="1:12" ht="44.25" customHeight="1" x14ac:dyDescent="0.15">
      <c r="B36" s="206" t="s">
        <v>289</v>
      </c>
      <c r="C36" s="207"/>
      <c r="D36" s="167" t="s">
        <v>180</v>
      </c>
      <c r="E36" s="168"/>
      <c r="F36" s="150">
        <f>'MPS(input)'!E36</f>
        <v>0.2</v>
      </c>
      <c r="G36" s="91" t="s">
        <v>43</v>
      </c>
      <c r="H36" s="199" t="str">
        <f>'MPS(input)'!G36</f>
        <v>Table 4.4 of Chapter 4 Volume 4 of 2006 IPCC Guidelines</v>
      </c>
      <c r="I36" s="200"/>
      <c r="J36" s="201"/>
      <c r="K36" s="202">
        <f>'MPS(input)'!J36</f>
        <v>0</v>
      </c>
      <c r="L36" s="203"/>
    </row>
    <row r="37" spans="1:12" ht="44.25" customHeight="1" x14ac:dyDescent="0.15">
      <c r="B37" s="206" t="s">
        <v>289</v>
      </c>
      <c r="C37" s="207"/>
      <c r="D37" s="167" t="s">
        <v>181</v>
      </c>
      <c r="E37" s="168"/>
      <c r="F37" s="150">
        <f>'MPS(input)'!E37</f>
        <v>0.24</v>
      </c>
      <c r="G37" s="91" t="s">
        <v>43</v>
      </c>
      <c r="H37" s="199" t="str">
        <f>'MPS(input)'!G37</f>
        <v>Table 4.4 of Chapter 4 Volume 4 of 2006 IPCC Guidelines</v>
      </c>
      <c r="I37" s="200"/>
      <c r="J37" s="201"/>
      <c r="K37" s="202">
        <f>'MPS(input)'!J37</f>
        <v>0</v>
      </c>
      <c r="L37" s="203"/>
    </row>
    <row r="38" spans="1:12" ht="44.25" customHeight="1" x14ac:dyDescent="0.15">
      <c r="B38" s="206" t="s">
        <v>290</v>
      </c>
      <c r="C38" s="207"/>
      <c r="D38" s="167" t="s">
        <v>291</v>
      </c>
      <c r="E38" s="168"/>
      <c r="F38" s="150">
        <f>'MPS(input)'!E38</f>
        <v>1.3</v>
      </c>
      <c r="G38" s="55" t="s">
        <v>292</v>
      </c>
      <c r="H38" s="199" t="str">
        <f>'MPS(input)'!G38</f>
        <v>Table 5.11 of Chapter 5 Volume 4 of 2006 IPCC Guidelines</v>
      </c>
      <c r="I38" s="200"/>
      <c r="J38" s="201"/>
      <c r="K38" s="202">
        <f>'MPS(input)'!J38</f>
        <v>0</v>
      </c>
      <c r="L38" s="203"/>
    </row>
    <row r="39" spans="1:12" ht="44.25" customHeight="1" x14ac:dyDescent="0.15">
      <c r="B39" s="206" t="s">
        <v>293</v>
      </c>
      <c r="C39" s="207"/>
      <c r="D39" s="167" t="s">
        <v>51</v>
      </c>
      <c r="E39" s="168"/>
      <c r="F39" s="150">
        <f>'MPS(input)'!E39</f>
        <v>0.27</v>
      </c>
      <c r="G39" s="55" t="s">
        <v>54</v>
      </c>
      <c r="H39" s="199" t="str">
        <f>'MPS(input)'!G39</f>
        <v>Table 5.12 of Chapter 5 Volume 4 of 2006 IPCC Guidelines</v>
      </c>
      <c r="I39" s="200"/>
      <c r="J39" s="201"/>
      <c r="K39" s="202">
        <f>'MPS(input)'!J39</f>
        <v>0</v>
      </c>
      <c r="L39" s="203"/>
    </row>
    <row r="40" spans="1:12" ht="44.25" customHeight="1" x14ac:dyDescent="0.15">
      <c r="B40" s="206" t="s">
        <v>294</v>
      </c>
      <c r="C40" s="207"/>
      <c r="D40" s="167" t="s">
        <v>53</v>
      </c>
      <c r="E40" s="168"/>
      <c r="F40" s="150">
        <f>'MPS(input)'!E40</f>
        <v>1.22</v>
      </c>
      <c r="G40" s="55" t="s">
        <v>54</v>
      </c>
      <c r="H40" s="199" t="str">
        <f>'MPS(input)'!G40</f>
        <v>Table 5.13 of Chapter 5 Volume 4 of 2006 IPCC Guidelines</v>
      </c>
      <c r="I40" s="200"/>
      <c r="J40" s="201"/>
      <c r="K40" s="202">
        <f>'MPS(input)'!J40</f>
        <v>0</v>
      </c>
      <c r="L40" s="203"/>
    </row>
    <row r="41" spans="1:12" ht="44.25" customHeight="1" x14ac:dyDescent="0.15">
      <c r="B41" s="206" t="s">
        <v>295</v>
      </c>
      <c r="C41" s="207"/>
      <c r="D41" s="167" t="s">
        <v>56</v>
      </c>
      <c r="E41" s="168"/>
      <c r="F41" s="150">
        <f>'MPS(input)'!E41</f>
        <v>44.3</v>
      </c>
      <c r="G41" s="55" t="s">
        <v>57</v>
      </c>
      <c r="H41" s="199" t="str">
        <f>'MPS(input)'!G41</f>
        <v>Table 1.2 of Chapter 1 Volume 2 of 2006 IPCC Guidelines</v>
      </c>
      <c r="I41" s="200"/>
      <c r="J41" s="201"/>
      <c r="K41" s="202">
        <f>'MPS(input)'!J41</f>
        <v>0</v>
      </c>
      <c r="L41" s="203"/>
    </row>
    <row r="42" spans="1:12" ht="44.25" customHeight="1" x14ac:dyDescent="0.15">
      <c r="B42" s="206" t="s">
        <v>296</v>
      </c>
      <c r="C42" s="207"/>
      <c r="D42" s="167" t="s">
        <v>297</v>
      </c>
      <c r="E42" s="168"/>
      <c r="F42" s="152">
        <f>'MPS(input)'!E42</f>
        <v>6.93E-2</v>
      </c>
      <c r="G42" s="55" t="s">
        <v>298</v>
      </c>
      <c r="H42" s="199" t="str">
        <f>'MPS(input)'!G42</f>
        <v>Table 3.2.1 of Chapter 3 and Table 2.5 of Chapter 2 Volume 2 of 2006 IPCC Guidelines</v>
      </c>
      <c r="I42" s="200"/>
      <c r="J42" s="201"/>
      <c r="K42" s="202">
        <f>'MPS(input)'!J42</f>
        <v>0</v>
      </c>
      <c r="L42" s="203"/>
    </row>
    <row r="43" spans="1:12" ht="74.25" customHeight="1" x14ac:dyDescent="0.15">
      <c r="B43" s="206" t="s">
        <v>60</v>
      </c>
      <c r="C43" s="207"/>
      <c r="D43" s="167" t="s">
        <v>299</v>
      </c>
      <c r="E43" s="168"/>
      <c r="F43" s="153">
        <f>'MPS(input)'!E43</f>
        <v>30</v>
      </c>
      <c r="G43" s="55" t="s">
        <v>49</v>
      </c>
      <c r="H43" s="199" t="str">
        <f>'MPS(input)'!G43</f>
        <v>Joint Crediting Mechanism Guidelines for Developing Proposed Methodology for Reducing Emissions from Deforestation and Forest Degradation, and the Role of Conservation, Sustainable Management of Forests and Enhancement of Forest Carbon Stocks in Developing Countries (REDD-plus)  for Lao PDR.
(JCM_LA_GL_PM_REDD+_ver01.0)</v>
      </c>
      <c r="I43" s="200"/>
      <c r="J43" s="201"/>
      <c r="K43" s="202">
        <f>'MPS(input)'!J43</f>
        <v>0</v>
      </c>
      <c r="L43" s="203"/>
    </row>
    <row r="44" spans="1:12" ht="6.6" customHeight="1" x14ac:dyDescent="0.15">
      <c r="F44" s="1"/>
      <c r="L44" s="1"/>
    </row>
    <row r="45" spans="1:12" ht="16.5" x14ac:dyDescent="0.15">
      <c r="A45" s="3" t="s">
        <v>325</v>
      </c>
      <c r="F45" s="1"/>
      <c r="L45" s="1"/>
    </row>
    <row r="46" spans="1:12" ht="36" customHeight="1" thickBot="1" x14ac:dyDescent="0.2">
      <c r="B46" s="143" t="s">
        <v>329</v>
      </c>
      <c r="C46" s="181" t="s">
        <v>62</v>
      </c>
      <c r="D46" s="181"/>
      <c r="E46" s="182"/>
      <c r="F46" s="61" t="s">
        <v>14</v>
      </c>
    </row>
    <row r="47" spans="1:12" ht="21.75" customHeight="1" thickBot="1" x14ac:dyDescent="0.2">
      <c r="B47" s="148"/>
      <c r="C47" s="184" t="s">
        <v>63</v>
      </c>
      <c r="D47" s="208"/>
      <c r="E47" s="54">
        <f>ROUNDDOWN(SUM(E48:E51),0)</f>
        <v>0</v>
      </c>
      <c r="F47" s="62" t="s">
        <v>64</v>
      </c>
    </row>
    <row r="48" spans="1:12" ht="21.75" customHeight="1" thickBot="1" x14ac:dyDescent="0.2">
      <c r="B48" s="148"/>
      <c r="C48" s="56" t="s">
        <v>328</v>
      </c>
      <c r="D48" s="56" t="s">
        <v>66</v>
      </c>
      <c r="E48" s="99">
        <f>'MRS(calc_process)'!F8</f>
        <v>0</v>
      </c>
      <c r="F48" s="62" t="s">
        <v>67</v>
      </c>
    </row>
    <row r="49" spans="1:11" ht="21.75" customHeight="1" thickBot="1" x14ac:dyDescent="0.2">
      <c r="B49" s="148"/>
      <c r="C49" s="56"/>
      <c r="D49" s="56" t="s">
        <v>68</v>
      </c>
      <c r="E49" s="99">
        <f>'MRS(calc_process)'!F9</f>
        <v>0</v>
      </c>
      <c r="F49" s="62" t="s">
        <v>67</v>
      </c>
    </row>
    <row r="50" spans="1:11" ht="21.75" customHeight="1" thickBot="1" x14ac:dyDescent="0.2">
      <c r="B50" s="148"/>
      <c r="C50" s="56"/>
      <c r="D50" s="56" t="s">
        <v>69</v>
      </c>
      <c r="E50" s="99">
        <f>'MRS(calc_process)'!F10</f>
        <v>0</v>
      </c>
      <c r="F50" s="62" t="s">
        <v>67</v>
      </c>
    </row>
    <row r="51" spans="1:11" ht="21.75" customHeight="1" thickBot="1" x14ac:dyDescent="0.2">
      <c r="A51" s="3"/>
      <c r="B51" s="148"/>
      <c r="C51" s="56"/>
      <c r="D51" s="56" t="s">
        <v>70</v>
      </c>
      <c r="E51" s="99">
        <f>'MRS(calc_process)'!F11</f>
        <v>0</v>
      </c>
      <c r="F51" s="62" t="s">
        <v>67</v>
      </c>
    </row>
    <row r="52" spans="1:11" ht="18" customHeight="1" x14ac:dyDescent="0.15">
      <c r="G52" s="14"/>
      <c r="H52" s="14"/>
    </row>
    <row r="53" spans="1:11" x14ac:dyDescent="0.15">
      <c r="A53" s="1" t="s">
        <v>301</v>
      </c>
    </row>
    <row r="54" spans="1:11" x14ac:dyDescent="0.15">
      <c r="B54" s="204" t="s">
        <v>21</v>
      </c>
      <c r="C54" s="205"/>
      <c r="D54" s="177" t="s">
        <v>71</v>
      </c>
      <c r="E54" s="178"/>
      <c r="F54" s="178"/>
      <c r="G54" s="178"/>
      <c r="H54" s="178"/>
      <c r="I54" s="178"/>
      <c r="J54" s="179"/>
      <c r="K54" s="15"/>
    </row>
    <row r="55" spans="1:11" x14ac:dyDescent="0.15">
      <c r="B55" s="204" t="s">
        <v>72</v>
      </c>
      <c r="C55" s="205"/>
      <c r="D55" s="177" t="s">
        <v>73</v>
      </c>
      <c r="E55" s="178"/>
      <c r="F55" s="178"/>
      <c r="G55" s="178"/>
      <c r="H55" s="178"/>
      <c r="I55" s="178"/>
      <c r="J55" s="179"/>
      <c r="K55" s="15"/>
    </row>
    <row r="56" spans="1:11" x14ac:dyDescent="0.15">
      <c r="B56" s="204" t="s">
        <v>39</v>
      </c>
      <c r="C56" s="205"/>
      <c r="D56" s="177" t="s">
        <v>74</v>
      </c>
      <c r="E56" s="178"/>
      <c r="F56" s="178"/>
      <c r="G56" s="178"/>
      <c r="H56" s="178"/>
      <c r="I56" s="178"/>
      <c r="J56" s="179"/>
      <c r="K56" s="15"/>
    </row>
  </sheetData>
  <sheetProtection algorithmName="SHA-512" hashValue="TlfhVsfjKU90nG/BzOXKy0IvW5VkUGxSX6R6qdR75OJ1rxhwCfZmwtPvCyUeOvYRO5aKUhVhQjhKxz6o+FlQhg==" saltValue="PrzNOYlLqlbPyRbCdj4rEQ==" spinCount="100000" sheet="1" objects="1" scenarios="1" formatCells="0" formatRows="0"/>
  <mergeCells count="88">
    <mergeCell ref="B37:C37"/>
    <mergeCell ref="C47:D47"/>
    <mergeCell ref="C46:E46"/>
    <mergeCell ref="B39:C39"/>
    <mergeCell ref="B40:C40"/>
    <mergeCell ref="B41:C41"/>
    <mergeCell ref="B42:C42"/>
    <mergeCell ref="B43:C43"/>
    <mergeCell ref="B38:C38"/>
    <mergeCell ref="D38:E38"/>
    <mergeCell ref="B56:C56"/>
    <mergeCell ref="B24:C24"/>
    <mergeCell ref="B25:C25"/>
    <mergeCell ref="B26:C26"/>
    <mergeCell ref="B27:C27"/>
    <mergeCell ref="B28:C28"/>
    <mergeCell ref="B29:C29"/>
    <mergeCell ref="B30:C30"/>
    <mergeCell ref="B31:C31"/>
    <mergeCell ref="B32:C32"/>
    <mergeCell ref="B54:C54"/>
    <mergeCell ref="B55:C55"/>
    <mergeCell ref="B33:C33"/>
    <mergeCell ref="B34:C34"/>
    <mergeCell ref="B35:C35"/>
    <mergeCell ref="B36:C36"/>
    <mergeCell ref="D54:J54"/>
    <mergeCell ref="D55:J55"/>
    <mergeCell ref="D56:J56"/>
    <mergeCell ref="D42:E42"/>
    <mergeCell ref="H42:J42"/>
    <mergeCell ref="K42:L42"/>
    <mergeCell ref="D43:E43"/>
    <mergeCell ref="H43:J43"/>
    <mergeCell ref="K43:L43"/>
    <mergeCell ref="D40:E40"/>
    <mergeCell ref="H40:J40"/>
    <mergeCell ref="K40:L40"/>
    <mergeCell ref="D41:E41"/>
    <mergeCell ref="H41:J41"/>
    <mergeCell ref="K41:L41"/>
    <mergeCell ref="H38:J38"/>
    <mergeCell ref="K38:L38"/>
    <mergeCell ref="D39:E39"/>
    <mergeCell ref="H39:J39"/>
    <mergeCell ref="K39:L39"/>
    <mergeCell ref="H36:J36"/>
    <mergeCell ref="K36:L36"/>
    <mergeCell ref="D37:E37"/>
    <mergeCell ref="H37:J37"/>
    <mergeCell ref="K37:L37"/>
    <mergeCell ref="D36:E36"/>
    <mergeCell ref="D34:E34"/>
    <mergeCell ref="H34:J34"/>
    <mergeCell ref="K34:L34"/>
    <mergeCell ref="D35:E35"/>
    <mergeCell ref="H35:J35"/>
    <mergeCell ref="K35:L35"/>
    <mergeCell ref="D32:E32"/>
    <mergeCell ref="H32:J32"/>
    <mergeCell ref="K32:L32"/>
    <mergeCell ref="D33:E33"/>
    <mergeCell ref="H33:J33"/>
    <mergeCell ref="K33:L33"/>
    <mergeCell ref="D30:E30"/>
    <mergeCell ref="H30:J30"/>
    <mergeCell ref="K30:L30"/>
    <mergeCell ref="D31:E31"/>
    <mergeCell ref="H31:J31"/>
    <mergeCell ref="K31:L31"/>
    <mergeCell ref="D28:E28"/>
    <mergeCell ref="H28:J28"/>
    <mergeCell ref="K28:L28"/>
    <mergeCell ref="D29:E29"/>
    <mergeCell ref="H29:J29"/>
    <mergeCell ref="K29:L29"/>
    <mergeCell ref="D26:E26"/>
    <mergeCell ref="H26:J26"/>
    <mergeCell ref="K26:L26"/>
    <mergeCell ref="D27:E27"/>
    <mergeCell ref="H27:J27"/>
    <mergeCell ref="K27:L27"/>
    <mergeCell ref="D24:E24"/>
    <mergeCell ref="H24:J24"/>
    <mergeCell ref="K24:L24"/>
    <mergeCell ref="D25:E25"/>
    <mergeCell ref="H25:J25"/>
    <mergeCell ref="K25:L25"/>
  </mergeCells>
  <phoneticPr fontId="2"/>
  <pageMargins left="0.70866141732283472" right="0.70866141732283472" top="0.74803149606299213" bottom="0.74803149606299213" header="0.31496062992125984" footer="0.31496062992125984"/>
  <pageSetup paperSize="8" scale="46" fitToHeight="5" orientation="portrait" r:id="rId1"/>
  <ignoredErrors>
    <ignoredError sqref="H26:J43 K26:L43" unlockedFormula="1"/>
    <ignoredError sqref="C8:C2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FE29-0C35-493B-B5E9-839F4326EBAF}">
  <sheetPr>
    <tabColor theme="5" tint="0.39997558519241921"/>
  </sheetPr>
  <dimension ref="A1:K26"/>
  <sheetViews>
    <sheetView showGridLines="0" view="pageBreakPreview" zoomScale="80" zoomScaleNormal="85" zoomScaleSheetLayoutView="80" zoomScalePageLayoutView="85" workbookViewId="0"/>
  </sheetViews>
  <sheetFormatPr defaultColWidth="9" defaultRowHeight="14.25" x14ac:dyDescent="0.15"/>
  <cols>
    <col min="1" max="4" width="3.625" style="1" customWidth="1"/>
    <col min="5" max="5" width="83.75" style="1" customWidth="1"/>
    <col min="6" max="6" width="26.75" style="1" customWidth="1"/>
    <col min="7" max="7" width="12.625" style="59" customWidth="1"/>
    <col min="8" max="8" width="14.625" style="1" customWidth="1"/>
    <col min="9" max="9" width="15.625" style="4" customWidth="1"/>
    <col min="10" max="16384" width="9" style="1"/>
  </cols>
  <sheetData>
    <row r="1" spans="1:11" ht="18" customHeight="1" x14ac:dyDescent="0.15">
      <c r="I1" s="16" t="str">
        <f>'MPS(input)'!K1</f>
        <v>Monitoring Spreadsheet: JCM_LA_AM004_ver01.0</v>
      </c>
    </row>
    <row r="2" spans="1:11" ht="18" customHeight="1" x14ac:dyDescent="0.15">
      <c r="I2" s="16" t="str">
        <f>'MPS(input)'!K2</f>
        <v>Reference Number:</v>
      </c>
    </row>
    <row r="3" spans="1:11" ht="27.75" customHeight="1" x14ac:dyDescent="0.15">
      <c r="A3" s="86" t="s">
        <v>322</v>
      </c>
      <c r="B3" s="86"/>
      <c r="C3" s="86"/>
      <c r="D3" s="86"/>
      <c r="E3" s="86"/>
      <c r="F3" s="86"/>
      <c r="G3" s="86"/>
      <c r="H3" s="86"/>
      <c r="I3" s="86"/>
    </row>
    <row r="4" spans="1:11" ht="11.25" customHeight="1" x14ac:dyDescent="0.15"/>
    <row r="5" spans="1:11" ht="18.75" customHeight="1" x14ac:dyDescent="0.15">
      <c r="A5" s="8" t="s">
        <v>112</v>
      </c>
      <c r="B5" s="5"/>
      <c r="C5" s="5"/>
      <c r="D5" s="6"/>
      <c r="E5" s="7"/>
      <c r="F5" s="21" t="s">
        <v>113</v>
      </c>
      <c r="G5" s="60" t="s">
        <v>114</v>
      </c>
      <c r="H5" s="21" t="s">
        <v>14</v>
      </c>
      <c r="I5" s="22" t="s">
        <v>79</v>
      </c>
      <c r="J5" s="96"/>
      <c r="K5" s="96"/>
    </row>
    <row r="6" spans="1:11" ht="18.75" customHeight="1" x14ac:dyDescent="0.15">
      <c r="A6" s="9"/>
      <c r="B6" s="116" t="s">
        <v>119</v>
      </c>
      <c r="C6" s="117"/>
      <c r="D6" s="117"/>
      <c r="E6" s="118"/>
      <c r="F6" s="11" t="s">
        <v>116</v>
      </c>
      <c r="G6" s="70">
        <f>'MRS(input)'!F34</f>
        <v>0</v>
      </c>
      <c r="H6" s="108" t="s">
        <v>205</v>
      </c>
      <c r="I6" s="109" t="s">
        <v>235</v>
      </c>
      <c r="J6" s="57"/>
    </row>
    <row r="7" spans="1:11" ht="18.75" customHeight="1" x14ac:dyDescent="0.15">
      <c r="A7" s="9"/>
      <c r="B7" s="116" t="s">
        <v>120</v>
      </c>
      <c r="C7" s="117"/>
      <c r="D7" s="117"/>
      <c r="E7" s="118"/>
      <c r="F7" s="11" t="s">
        <v>116</v>
      </c>
      <c r="G7" s="70">
        <f>44/12</f>
        <v>3.6666666666666665</v>
      </c>
      <c r="H7" s="108" t="s">
        <v>43</v>
      </c>
      <c r="I7" s="110" t="s">
        <v>121</v>
      </c>
      <c r="J7" s="63"/>
    </row>
    <row r="8" spans="1:11" ht="18.75" customHeight="1" x14ac:dyDescent="0.15">
      <c r="A8" s="9"/>
      <c r="B8" s="116" t="s">
        <v>122</v>
      </c>
      <c r="C8" s="117"/>
      <c r="D8" s="117"/>
      <c r="E8" s="118"/>
      <c r="F8" s="11" t="s">
        <v>116</v>
      </c>
      <c r="G8" s="70">
        <f>'MRS(input)'!F35</f>
        <v>0.47</v>
      </c>
      <c r="H8" s="108" t="s">
        <v>43</v>
      </c>
      <c r="I8" s="109" t="s">
        <v>211</v>
      </c>
      <c r="J8" s="57"/>
    </row>
    <row r="9" spans="1:11" ht="18.75" customHeight="1" x14ac:dyDescent="0.15">
      <c r="A9" s="9"/>
      <c r="B9" s="116" t="s">
        <v>125</v>
      </c>
      <c r="C9" s="117"/>
      <c r="D9" s="117"/>
      <c r="E9" s="118"/>
      <c r="F9" s="12" t="s">
        <v>126</v>
      </c>
      <c r="G9" s="71">
        <f>'MRS(input)'!F29</f>
        <v>0.55000000000000004</v>
      </c>
      <c r="H9" s="111" t="s">
        <v>43</v>
      </c>
      <c r="I9" s="109" t="s">
        <v>213</v>
      </c>
    </row>
    <row r="10" spans="1:11" ht="18.75" customHeight="1" x14ac:dyDescent="0.15">
      <c r="A10" s="9"/>
      <c r="B10" s="116" t="s">
        <v>127</v>
      </c>
      <c r="C10" s="117"/>
      <c r="D10" s="117"/>
      <c r="E10" s="118"/>
      <c r="F10" s="12" t="s">
        <v>126</v>
      </c>
      <c r="G10" s="71">
        <f>'MRS(input)'!F30</f>
        <v>6.8</v>
      </c>
      <c r="H10" s="111" t="s">
        <v>128</v>
      </c>
      <c r="I10" s="109" t="s">
        <v>215</v>
      </c>
    </row>
    <row r="11" spans="1:11" ht="18.75" customHeight="1" x14ac:dyDescent="0.15">
      <c r="A11" s="9"/>
      <c r="B11" s="116" t="s">
        <v>129</v>
      </c>
      <c r="C11" s="117"/>
      <c r="D11" s="117"/>
      <c r="E11" s="118"/>
      <c r="F11" s="12" t="s">
        <v>126</v>
      </c>
      <c r="G11" s="71">
        <f>'MRS(input)'!F31</f>
        <v>0.2</v>
      </c>
      <c r="H11" s="111" t="s">
        <v>128</v>
      </c>
      <c r="I11" s="109" t="s">
        <v>215</v>
      </c>
    </row>
    <row r="12" spans="1:11" ht="18.75" customHeight="1" x14ac:dyDescent="0.15">
      <c r="A12" s="9"/>
      <c r="B12" s="116" t="s">
        <v>130</v>
      </c>
      <c r="C12" s="117"/>
      <c r="D12" s="117"/>
      <c r="E12" s="118"/>
      <c r="F12" s="12" t="s">
        <v>131</v>
      </c>
      <c r="G12" s="100">
        <f>'MRS(input)'!F32</f>
        <v>25</v>
      </c>
      <c r="H12" s="108" t="s">
        <v>43</v>
      </c>
      <c r="I12" s="109" t="s">
        <v>218</v>
      </c>
    </row>
    <row r="13" spans="1:11" ht="18.75" customHeight="1" x14ac:dyDescent="0.15">
      <c r="A13" s="9"/>
      <c r="B13" s="116" t="s">
        <v>133</v>
      </c>
      <c r="C13" s="117"/>
      <c r="D13" s="117"/>
      <c r="E13" s="118"/>
      <c r="F13" s="12" t="s">
        <v>131</v>
      </c>
      <c r="G13" s="100">
        <f>'MRS(input)'!F33</f>
        <v>298</v>
      </c>
      <c r="H13" s="112" t="s">
        <v>43</v>
      </c>
      <c r="I13" s="113" t="s">
        <v>132</v>
      </c>
    </row>
    <row r="14" spans="1:11" ht="18.75" customHeight="1" x14ac:dyDescent="0.15">
      <c r="A14" s="8" t="s">
        <v>169</v>
      </c>
      <c r="B14" s="17"/>
      <c r="C14" s="18"/>
      <c r="D14" s="2"/>
      <c r="E14" s="2"/>
      <c r="F14" s="2"/>
      <c r="G14" s="72"/>
      <c r="H14" s="19"/>
      <c r="I14" s="20"/>
    </row>
    <row r="15" spans="1:11" ht="18.75" customHeight="1" x14ac:dyDescent="0.15">
      <c r="A15" s="10"/>
      <c r="B15" s="119" t="s">
        <v>144</v>
      </c>
      <c r="C15" s="120"/>
      <c r="D15" s="121"/>
      <c r="E15" s="121"/>
      <c r="F15" s="83"/>
      <c r="G15" s="84">
        <f>G16</f>
        <v>0</v>
      </c>
      <c r="H15" s="114" t="s">
        <v>185</v>
      </c>
      <c r="I15" s="109" t="s">
        <v>229</v>
      </c>
    </row>
    <row r="16" spans="1:11" ht="18.75" customHeight="1" x14ac:dyDescent="0.15">
      <c r="A16" s="9"/>
      <c r="B16" s="122"/>
      <c r="C16" s="123" t="s">
        <v>230</v>
      </c>
      <c r="D16" s="124"/>
      <c r="E16" s="82"/>
      <c r="F16" s="12" t="s">
        <v>116</v>
      </c>
      <c r="G16" s="74">
        <f>SUM(G17:G18)</f>
        <v>0</v>
      </c>
      <c r="H16" s="114" t="s">
        <v>185</v>
      </c>
      <c r="I16" s="109" t="s">
        <v>231</v>
      </c>
    </row>
    <row r="17" spans="1:10" ht="18.75" customHeight="1" x14ac:dyDescent="0.15">
      <c r="A17" s="9"/>
      <c r="B17" s="122"/>
      <c r="C17" s="125"/>
      <c r="D17" s="123" t="s">
        <v>203</v>
      </c>
      <c r="E17" s="82"/>
      <c r="F17" s="12" t="s">
        <v>116</v>
      </c>
      <c r="G17" s="74">
        <f>'MRS(input)'!F26</f>
        <v>0</v>
      </c>
      <c r="H17" s="114" t="s">
        <v>185</v>
      </c>
      <c r="I17" s="109" t="s">
        <v>170</v>
      </c>
      <c r="J17" s="57"/>
    </row>
    <row r="18" spans="1:10" ht="18.75" customHeight="1" x14ac:dyDescent="0.15">
      <c r="A18" s="9"/>
      <c r="B18" s="122"/>
      <c r="C18" s="125"/>
      <c r="D18" s="56" t="s">
        <v>204</v>
      </c>
      <c r="E18" s="82"/>
      <c r="F18" s="12" t="s">
        <v>116</v>
      </c>
      <c r="G18" s="74">
        <f>'MRS(input)'!F27</f>
        <v>0</v>
      </c>
      <c r="H18" s="114" t="s">
        <v>185</v>
      </c>
      <c r="I18" s="109" t="s">
        <v>171</v>
      </c>
      <c r="J18" s="57"/>
    </row>
    <row r="19" spans="1:10" ht="18.75" customHeight="1" x14ac:dyDescent="0.15">
      <c r="A19" s="9"/>
      <c r="B19" s="119" t="s">
        <v>150</v>
      </c>
      <c r="C19" s="120"/>
      <c r="D19" s="121"/>
      <c r="E19" s="121"/>
      <c r="F19" s="83"/>
      <c r="G19" s="84">
        <f>G20</f>
        <v>0</v>
      </c>
      <c r="H19" s="114" t="s">
        <v>185</v>
      </c>
      <c r="I19" s="115" t="s">
        <v>151</v>
      </c>
    </row>
    <row r="20" spans="1:10" ht="18.75" customHeight="1" x14ac:dyDescent="0.15">
      <c r="A20" s="9"/>
      <c r="B20" s="122"/>
      <c r="C20" s="123" t="s">
        <v>152</v>
      </c>
      <c r="D20" s="124"/>
      <c r="E20" s="82"/>
      <c r="F20" s="81"/>
      <c r="G20" s="74">
        <f>G21</f>
        <v>0</v>
      </c>
      <c r="H20" s="114" t="s">
        <v>185</v>
      </c>
      <c r="I20" s="115" t="s">
        <v>151</v>
      </c>
    </row>
    <row r="21" spans="1:10" ht="18.75" customHeight="1" x14ac:dyDescent="0.15">
      <c r="A21" s="9"/>
      <c r="B21" s="122"/>
      <c r="C21" s="125"/>
      <c r="D21" s="123" t="s">
        <v>153</v>
      </c>
      <c r="E21" s="82"/>
      <c r="F21" s="12" t="s">
        <v>126</v>
      </c>
      <c r="G21" s="85">
        <f>G22</f>
        <v>0</v>
      </c>
      <c r="H21" s="114" t="s">
        <v>185</v>
      </c>
      <c r="I21" s="109" t="s">
        <v>232</v>
      </c>
    </row>
    <row r="22" spans="1:10" ht="18.75" customHeight="1" x14ac:dyDescent="0.15">
      <c r="A22" s="9"/>
      <c r="B22" s="122"/>
      <c r="C22" s="126"/>
      <c r="D22" s="126"/>
      <c r="E22" s="56" t="s">
        <v>172</v>
      </c>
      <c r="F22" s="12" t="s">
        <v>126</v>
      </c>
      <c r="G22" s="71">
        <f>(G23*G24*$G$9*$G$10*10^-3*$G$12)+(G23*G24*$G$9*$G$11*10^-3*$G$13)</f>
        <v>0</v>
      </c>
      <c r="H22" s="114" t="s">
        <v>185</v>
      </c>
      <c r="I22" s="115" t="s">
        <v>151</v>
      </c>
    </row>
    <row r="23" spans="1:10" ht="18.75" customHeight="1" x14ac:dyDescent="0.15">
      <c r="A23" s="9"/>
      <c r="B23" s="122"/>
      <c r="C23" s="126"/>
      <c r="D23" s="126"/>
      <c r="E23" s="56" t="s">
        <v>173</v>
      </c>
      <c r="F23" s="12" t="s">
        <v>126</v>
      </c>
      <c r="G23" s="71">
        <f>'MRS(input)'!F28</f>
        <v>0</v>
      </c>
      <c r="H23" s="114" t="s">
        <v>154</v>
      </c>
      <c r="I23" s="109" t="s">
        <v>233</v>
      </c>
      <c r="J23" s="57"/>
    </row>
    <row r="24" spans="1:10" ht="18.75" customHeight="1" x14ac:dyDescent="0.15">
      <c r="A24" s="9"/>
      <c r="B24" s="122"/>
      <c r="C24" s="126"/>
      <c r="D24" s="126"/>
      <c r="E24" s="56" t="s">
        <v>174</v>
      </c>
      <c r="F24" s="12" t="s">
        <v>126</v>
      </c>
      <c r="G24" s="71">
        <f>(G6/(G7*G8))</f>
        <v>0</v>
      </c>
      <c r="H24" s="114" t="s">
        <v>234</v>
      </c>
      <c r="I24" s="109" t="s">
        <v>151</v>
      </c>
    </row>
    <row r="25" spans="1:10" s="4" customFormat="1" x14ac:dyDescent="0.15">
      <c r="E25" s="1"/>
      <c r="F25" s="1"/>
      <c r="G25" s="59"/>
      <c r="H25" s="1"/>
    </row>
    <row r="26" spans="1:10" x14ac:dyDescent="0.15">
      <c r="F26" s="57"/>
    </row>
  </sheetData>
  <sheetProtection algorithmName="SHA-512" hashValue="iNuKtC/gByAd1C4e5PLY2vWYvQdcKYTGiRu92x/Hutno+4uEY1efhTw3OOF40xaZ+TKpfFJmbhF93Pa/wCj9Ng==" saltValue="jIMZjmBK6zcPoOQptiNgxA==" spinCount="100000" sheet="1" objects="1" scenarios="1"/>
  <phoneticPr fontId="11"/>
  <pageMargins left="0.70866141732283472" right="0.70866141732283472" top="0.74803149606299213" bottom="0.74803149606299213" header="0.31496062992125984" footer="0.31496062992125984"/>
  <pageSetup paperSize="8" fitToHeight="2" orientation="landscape" r:id="rId1"/>
  <rowBreaks count="1" manualBreakCount="1">
    <brk id="24" max="8" man="1"/>
  </rowBreaks>
  <ignoredErrors>
    <ignoredError sqref="I7"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E492-F9C8-4858-A552-BF82307FE091}">
  <sheetPr>
    <tabColor theme="5" tint="0.39997558519241921"/>
  </sheetPr>
  <dimension ref="A1:M50"/>
  <sheetViews>
    <sheetView showGridLines="0" view="pageBreakPreview" zoomScale="80" zoomScaleNormal="85" zoomScaleSheetLayoutView="80" zoomScalePageLayoutView="70" workbookViewId="0"/>
  </sheetViews>
  <sheetFormatPr defaultColWidth="9" defaultRowHeight="14.25" x14ac:dyDescent="0.15"/>
  <cols>
    <col min="1" max="4" width="3.625" style="1" customWidth="1"/>
    <col min="5" max="5" width="84.125" style="1" customWidth="1"/>
    <col min="6" max="6" width="22.375" style="1" bestFit="1" customWidth="1"/>
    <col min="7" max="7" width="12.625" style="1" customWidth="1"/>
    <col min="8" max="8" width="14.625" style="1" customWidth="1"/>
    <col min="9" max="9" width="15.625" style="4" customWidth="1"/>
    <col min="10" max="16384" width="9" style="1"/>
  </cols>
  <sheetData>
    <row r="1" spans="1:13" ht="18" customHeight="1" x14ac:dyDescent="0.15">
      <c r="I1" s="16" t="str">
        <f>'MPS(input)'!K1</f>
        <v>Monitoring Spreadsheet: JCM_LA_AM004_ver01.0</v>
      </c>
    </row>
    <row r="2" spans="1:13" ht="18" customHeight="1" x14ac:dyDescent="0.15">
      <c r="I2" s="16" t="str">
        <f>'MPS(input)'!K2</f>
        <v>Reference Number:</v>
      </c>
    </row>
    <row r="3" spans="1:13" ht="27.75" customHeight="1" x14ac:dyDescent="0.15">
      <c r="A3" s="86" t="s">
        <v>321</v>
      </c>
      <c r="B3" s="86"/>
      <c r="C3" s="86"/>
      <c r="D3" s="86"/>
      <c r="E3" s="86"/>
      <c r="F3" s="86"/>
      <c r="G3" s="86"/>
      <c r="H3" s="86"/>
      <c r="I3" s="86"/>
      <c r="J3" s="86"/>
    </row>
    <row r="4" spans="1:13" ht="11.25" customHeight="1" x14ac:dyDescent="0.15"/>
    <row r="5" spans="1:13" ht="18.75" customHeight="1" x14ac:dyDescent="0.15">
      <c r="A5" s="8" t="s">
        <v>112</v>
      </c>
      <c r="B5" s="5"/>
      <c r="C5" s="5"/>
      <c r="D5" s="6"/>
      <c r="E5" s="7"/>
      <c r="F5" s="21" t="s">
        <v>113</v>
      </c>
      <c r="G5" s="21" t="s">
        <v>114</v>
      </c>
      <c r="H5" s="21" t="s">
        <v>14</v>
      </c>
      <c r="I5" s="22" t="s">
        <v>79</v>
      </c>
      <c r="J5" s="96"/>
      <c r="K5" s="96"/>
    </row>
    <row r="6" spans="1:13" ht="18.75" customHeight="1" x14ac:dyDescent="0.15">
      <c r="A6" s="10"/>
      <c r="B6" s="127" t="s">
        <v>115</v>
      </c>
      <c r="C6" s="128"/>
      <c r="D6" s="128"/>
      <c r="E6" s="129"/>
      <c r="F6" s="12" t="s">
        <v>116</v>
      </c>
      <c r="G6" s="71">
        <f>'MRS(input)'!F14</f>
        <v>0</v>
      </c>
      <c r="H6" s="108" t="s">
        <v>205</v>
      </c>
      <c r="I6" s="109" t="s">
        <v>206</v>
      </c>
      <c r="J6" s="57"/>
      <c r="M6" s="58"/>
    </row>
    <row r="7" spans="1:13" ht="18.75" customHeight="1" x14ac:dyDescent="0.15">
      <c r="A7" s="9"/>
      <c r="B7" s="127" t="s">
        <v>117</v>
      </c>
      <c r="C7" s="130"/>
      <c r="D7" s="130"/>
      <c r="E7" s="129"/>
      <c r="F7" s="12" t="s">
        <v>116</v>
      </c>
      <c r="G7" s="71">
        <f>'MRS(input)'!F15</f>
        <v>0</v>
      </c>
      <c r="H7" s="108" t="s">
        <v>205</v>
      </c>
      <c r="I7" s="109" t="s">
        <v>207</v>
      </c>
      <c r="J7" s="57"/>
    </row>
    <row r="8" spans="1:13" ht="18.75" customHeight="1" x14ac:dyDescent="0.15">
      <c r="A8" s="9"/>
      <c r="B8" s="127" t="s">
        <v>118</v>
      </c>
      <c r="C8" s="130"/>
      <c r="D8" s="130"/>
      <c r="E8" s="129"/>
      <c r="F8" s="12" t="s">
        <v>116</v>
      </c>
      <c r="G8" s="71">
        <f>'MRS(input)'!F16</f>
        <v>0</v>
      </c>
      <c r="H8" s="108" t="s">
        <v>205</v>
      </c>
      <c r="I8" s="109" t="s">
        <v>208</v>
      </c>
      <c r="J8" s="57"/>
    </row>
    <row r="9" spans="1:13" ht="18.75" customHeight="1" x14ac:dyDescent="0.15">
      <c r="A9" s="9"/>
      <c r="B9" s="127" t="s">
        <v>119</v>
      </c>
      <c r="C9" s="130"/>
      <c r="D9" s="130"/>
      <c r="E9" s="129"/>
      <c r="F9" s="12" t="s">
        <v>116</v>
      </c>
      <c r="G9" s="71">
        <f>'MRS(input)'!F17</f>
        <v>0</v>
      </c>
      <c r="H9" s="108" t="s">
        <v>205</v>
      </c>
      <c r="I9" s="109" t="s">
        <v>209</v>
      </c>
      <c r="J9" s="57"/>
    </row>
    <row r="10" spans="1:13" ht="18.75" customHeight="1" x14ac:dyDescent="0.15">
      <c r="A10" s="9"/>
      <c r="B10" s="127" t="s">
        <v>210</v>
      </c>
      <c r="C10" s="130"/>
      <c r="D10" s="130"/>
      <c r="E10" s="129"/>
      <c r="F10" s="12" t="s">
        <v>116</v>
      </c>
      <c r="G10" s="71">
        <f>44/12</f>
        <v>3.6666666666666665</v>
      </c>
      <c r="H10" s="108" t="s">
        <v>43</v>
      </c>
      <c r="I10" s="110" t="s">
        <v>121</v>
      </c>
      <c r="J10" s="63"/>
    </row>
    <row r="11" spans="1:13" ht="18.75" customHeight="1" x14ac:dyDescent="0.15">
      <c r="A11" s="9"/>
      <c r="B11" s="127" t="s">
        <v>122</v>
      </c>
      <c r="C11" s="130"/>
      <c r="D11" s="130"/>
      <c r="E11" s="129"/>
      <c r="F11" s="12" t="s">
        <v>116</v>
      </c>
      <c r="G11" s="71">
        <f>'MRS(input)'!F35</f>
        <v>0.47</v>
      </c>
      <c r="H11" s="108" t="s">
        <v>43</v>
      </c>
      <c r="I11" s="109" t="s">
        <v>211</v>
      </c>
      <c r="J11" s="57"/>
    </row>
    <row r="12" spans="1:13" ht="18.75" customHeight="1" x14ac:dyDescent="0.15">
      <c r="A12" s="9"/>
      <c r="B12" s="127" t="s">
        <v>123</v>
      </c>
      <c r="C12" s="130"/>
      <c r="D12" s="130"/>
      <c r="E12" s="129"/>
      <c r="F12" s="12" t="s">
        <v>116</v>
      </c>
      <c r="G12" s="71">
        <f>'MRS(input)'!F36</f>
        <v>0.2</v>
      </c>
      <c r="H12" s="108" t="s">
        <v>43</v>
      </c>
      <c r="I12" s="109" t="s">
        <v>212</v>
      </c>
      <c r="J12" s="57"/>
    </row>
    <row r="13" spans="1:13" ht="18.75" customHeight="1" x14ac:dyDescent="0.15">
      <c r="A13" s="9"/>
      <c r="B13" s="127" t="s">
        <v>124</v>
      </c>
      <c r="C13" s="130"/>
      <c r="D13" s="130"/>
      <c r="E13" s="129"/>
      <c r="F13" s="12" t="s">
        <v>116</v>
      </c>
      <c r="G13" s="71">
        <f>'MRS(input)'!F37</f>
        <v>0.24</v>
      </c>
      <c r="H13" s="108" t="s">
        <v>43</v>
      </c>
      <c r="I13" s="109" t="s">
        <v>212</v>
      </c>
      <c r="J13" s="57"/>
    </row>
    <row r="14" spans="1:13" ht="18.75" customHeight="1" x14ac:dyDescent="0.15">
      <c r="A14" s="9"/>
      <c r="B14" s="127" t="s">
        <v>125</v>
      </c>
      <c r="C14" s="130"/>
      <c r="D14" s="130"/>
      <c r="E14" s="129"/>
      <c r="F14" s="12" t="s">
        <v>126</v>
      </c>
      <c r="G14" s="71">
        <f>'MRS(input)'!F29</f>
        <v>0.55000000000000004</v>
      </c>
      <c r="H14" s="111" t="s">
        <v>43</v>
      </c>
      <c r="I14" s="109" t="s">
        <v>213</v>
      </c>
      <c r="J14" s="57"/>
    </row>
    <row r="15" spans="1:13" ht="18.75" customHeight="1" x14ac:dyDescent="0.15">
      <c r="A15" s="9"/>
      <c r="B15" s="127" t="s">
        <v>214</v>
      </c>
      <c r="C15" s="130"/>
      <c r="D15" s="130"/>
      <c r="E15" s="129"/>
      <c r="F15" s="12" t="s">
        <v>126</v>
      </c>
      <c r="G15" s="71">
        <f>'MRS(input)'!F30</f>
        <v>6.8</v>
      </c>
      <c r="H15" s="111" t="s">
        <v>128</v>
      </c>
      <c r="I15" s="109" t="s">
        <v>215</v>
      </c>
      <c r="J15" s="57"/>
    </row>
    <row r="16" spans="1:13" ht="18.75" customHeight="1" x14ac:dyDescent="0.15">
      <c r="A16" s="9"/>
      <c r="B16" s="127" t="s">
        <v>216</v>
      </c>
      <c r="C16" s="130"/>
      <c r="D16" s="130"/>
      <c r="E16" s="129"/>
      <c r="F16" s="12" t="s">
        <v>126</v>
      </c>
      <c r="G16" s="71">
        <f>'MRS(input)'!F31</f>
        <v>0.2</v>
      </c>
      <c r="H16" s="111" t="s">
        <v>128</v>
      </c>
      <c r="I16" s="109" t="s">
        <v>215</v>
      </c>
      <c r="J16" s="57"/>
    </row>
    <row r="17" spans="1:10" ht="18.75" customHeight="1" x14ac:dyDescent="0.15">
      <c r="A17" s="9"/>
      <c r="B17" s="127" t="s">
        <v>217</v>
      </c>
      <c r="C17" s="130"/>
      <c r="D17" s="130"/>
      <c r="E17" s="129"/>
      <c r="F17" s="12" t="s">
        <v>131</v>
      </c>
      <c r="G17" s="100">
        <f>'MRS(input)'!F32</f>
        <v>25</v>
      </c>
      <c r="H17" s="108" t="s">
        <v>43</v>
      </c>
      <c r="I17" s="109" t="s">
        <v>218</v>
      </c>
    </row>
    <row r="18" spans="1:10" ht="18.75" customHeight="1" x14ac:dyDescent="0.15">
      <c r="A18" s="9"/>
      <c r="B18" s="127" t="s">
        <v>219</v>
      </c>
      <c r="C18" s="130"/>
      <c r="D18" s="130"/>
      <c r="E18" s="129"/>
      <c r="F18" s="12" t="s">
        <v>131</v>
      </c>
      <c r="G18" s="100">
        <f>'MRS(input)'!F33</f>
        <v>298</v>
      </c>
      <c r="H18" s="108" t="s">
        <v>43</v>
      </c>
      <c r="I18" s="109" t="s">
        <v>218</v>
      </c>
    </row>
    <row r="19" spans="1:10" ht="18.75" customHeight="1" x14ac:dyDescent="0.15">
      <c r="A19" s="9"/>
      <c r="B19" s="127" t="s">
        <v>134</v>
      </c>
      <c r="C19" s="130"/>
      <c r="D19" s="130"/>
      <c r="E19" s="129"/>
      <c r="F19" s="12" t="s">
        <v>135</v>
      </c>
      <c r="G19" s="71">
        <f>G20*G21*G22</f>
        <v>0.42822000000000005</v>
      </c>
      <c r="H19" s="111" t="s">
        <v>220</v>
      </c>
      <c r="I19" s="109" t="s">
        <v>221</v>
      </c>
      <c r="J19" s="63"/>
    </row>
    <row r="20" spans="1:10" ht="18.75" customHeight="1" x14ac:dyDescent="0.15">
      <c r="A20" s="9"/>
      <c r="B20" s="127" t="s">
        <v>136</v>
      </c>
      <c r="C20" s="130"/>
      <c r="D20" s="130"/>
      <c r="E20" s="129"/>
      <c r="F20" s="12" t="s">
        <v>135</v>
      </c>
      <c r="G20" s="71">
        <f>'MRS(input)'!F38</f>
        <v>1.3</v>
      </c>
      <c r="H20" s="108" t="s">
        <v>43</v>
      </c>
      <c r="I20" s="109" t="s">
        <v>222</v>
      </c>
      <c r="J20" s="57"/>
    </row>
    <row r="21" spans="1:10" ht="18.75" customHeight="1" x14ac:dyDescent="0.15">
      <c r="A21" s="9"/>
      <c r="B21" s="127" t="s">
        <v>137</v>
      </c>
      <c r="C21" s="130"/>
      <c r="D21" s="130"/>
      <c r="E21" s="129"/>
      <c r="F21" s="12" t="s">
        <v>135</v>
      </c>
      <c r="G21" s="71">
        <f>'MRS(input)'!F39</f>
        <v>0.27</v>
      </c>
      <c r="H21" s="108" t="s">
        <v>43</v>
      </c>
      <c r="I21" s="109" t="s">
        <v>223</v>
      </c>
      <c r="J21" s="57"/>
    </row>
    <row r="22" spans="1:10" ht="18.75" customHeight="1" x14ac:dyDescent="0.15">
      <c r="A22" s="9"/>
      <c r="B22" s="127" t="s">
        <v>138</v>
      </c>
      <c r="C22" s="130"/>
      <c r="D22" s="130"/>
      <c r="E22" s="129"/>
      <c r="F22" s="12" t="s">
        <v>135</v>
      </c>
      <c r="G22" s="71">
        <f>'MRS(input)'!F40</f>
        <v>1.22</v>
      </c>
      <c r="H22" s="108" t="s">
        <v>43</v>
      </c>
      <c r="I22" s="109" t="s">
        <v>224</v>
      </c>
      <c r="J22" s="57"/>
    </row>
    <row r="23" spans="1:10" ht="18.75" customHeight="1" x14ac:dyDescent="0.15">
      <c r="A23" s="9"/>
      <c r="B23" s="127" t="s">
        <v>139</v>
      </c>
      <c r="C23" s="130"/>
      <c r="D23" s="130"/>
      <c r="E23" s="129"/>
      <c r="F23" s="12" t="s">
        <v>140</v>
      </c>
      <c r="G23" s="71">
        <f>'MRS(input)'!F41</f>
        <v>44.3</v>
      </c>
      <c r="H23" s="111" t="s">
        <v>141</v>
      </c>
      <c r="I23" s="109" t="s">
        <v>225</v>
      </c>
      <c r="J23" s="57"/>
    </row>
    <row r="24" spans="1:10" ht="18.75" customHeight="1" x14ac:dyDescent="0.15">
      <c r="A24" s="9"/>
      <c r="B24" s="127" t="s">
        <v>226</v>
      </c>
      <c r="C24" s="130"/>
      <c r="D24" s="130"/>
      <c r="E24" s="129"/>
      <c r="F24" s="12" t="s">
        <v>142</v>
      </c>
      <c r="G24" s="101">
        <f>'MRS(input)'!F42</f>
        <v>6.93E-2</v>
      </c>
      <c r="H24" s="111" t="s">
        <v>227</v>
      </c>
      <c r="I24" s="109" t="s">
        <v>228</v>
      </c>
      <c r="J24" s="57"/>
    </row>
    <row r="25" spans="1:10" ht="18.75" customHeight="1" x14ac:dyDescent="0.15">
      <c r="A25" s="8" t="s">
        <v>143</v>
      </c>
      <c r="B25" s="17"/>
      <c r="C25" s="18"/>
      <c r="D25" s="2"/>
      <c r="E25" s="2"/>
      <c r="F25" s="2"/>
      <c r="G25" s="72"/>
      <c r="H25" s="19"/>
      <c r="I25" s="20"/>
    </row>
    <row r="26" spans="1:10" ht="18.75" customHeight="1" x14ac:dyDescent="0.15">
      <c r="A26" s="10"/>
      <c r="B26" s="131" t="s">
        <v>144</v>
      </c>
      <c r="C26" s="132"/>
      <c r="D26" s="133"/>
      <c r="E26" s="133"/>
      <c r="F26" s="23"/>
      <c r="G26" s="73">
        <f>G27</f>
        <v>0</v>
      </c>
      <c r="H26" s="114" t="s">
        <v>185</v>
      </c>
      <c r="I26" s="113" t="s">
        <v>145</v>
      </c>
    </row>
    <row r="27" spans="1:10" ht="18.75" customHeight="1" x14ac:dyDescent="0.15">
      <c r="A27" s="9"/>
      <c r="B27" s="134"/>
      <c r="C27" s="123" t="s">
        <v>202</v>
      </c>
      <c r="D27" s="124"/>
      <c r="E27" s="82"/>
      <c r="F27" s="81" t="s">
        <v>146</v>
      </c>
      <c r="G27" s="74">
        <f>SUM(G28:G29)</f>
        <v>0</v>
      </c>
      <c r="H27" s="114" t="s">
        <v>185</v>
      </c>
      <c r="I27" s="109" t="s">
        <v>147</v>
      </c>
    </row>
    <row r="28" spans="1:10" ht="18.75" customHeight="1" x14ac:dyDescent="0.15">
      <c r="A28" s="9"/>
      <c r="B28" s="134"/>
      <c r="C28" s="125"/>
      <c r="D28" s="56" t="s">
        <v>203</v>
      </c>
      <c r="E28" s="82"/>
      <c r="F28" s="81" t="s">
        <v>146</v>
      </c>
      <c r="G28" s="74">
        <f>'MRS(input)'!F8</f>
        <v>0</v>
      </c>
      <c r="H28" s="114" t="s">
        <v>185</v>
      </c>
      <c r="I28" s="109" t="s">
        <v>148</v>
      </c>
      <c r="J28" s="57"/>
    </row>
    <row r="29" spans="1:10" ht="18.75" customHeight="1" x14ac:dyDescent="0.15">
      <c r="A29" s="9"/>
      <c r="B29" s="134"/>
      <c r="C29" s="125"/>
      <c r="D29" s="56" t="s">
        <v>204</v>
      </c>
      <c r="E29" s="82"/>
      <c r="F29" s="81" t="s">
        <v>146</v>
      </c>
      <c r="G29" s="74">
        <f>'MRS(input)'!F9</f>
        <v>0</v>
      </c>
      <c r="H29" s="114" t="s">
        <v>185</v>
      </c>
      <c r="I29" s="109" t="s">
        <v>149</v>
      </c>
      <c r="J29" s="57"/>
    </row>
    <row r="30" spans="1:10" ht="18.75" customHeight="1" x14ac:dyDescent="0.15">
      <c r="A30" s="9"/>
      <c r="B30" s="131" t="s">
        <v>150</v>
      </c>
      <c r="C30" s="132"/>
      <c r="D30" s="133"/>
      <c r="E30" s="121"/>
      <c r="F30" s="83"/>
      <c r="G30" s="74">
        <f>G31</f>
        <v>0</v>
      </c>
      <c r="H30" s="114" t="s">
        <v>185</v>
      </c>
      <c r="I30" s="115" t="s">
        <v>151</v>
      </c>
    </row>
    <row r="31" spans="1:10" ht="18.75" customHeight="1" x14ac:dyDescent="0.15">
      <c r="A31" s="9"/>
      <c r="B31" s="134"/>
      <c r="C31" s="135" t="s">
        <v>152</v>
      </c>
      <c r="D31" s="136"/>
      <c r="E31" s="82"/>
      <c r="F31" s="81"/>
      <c r="G31" s="74">
        <f>G32+G45+G48</f>
        <v>0</v>
      </c>
      <c r="H31" s="114" t="s">
        <v>185</v>
      </c>
      <c r="I31" s="115" t="s">
        <v>151</v>
      </c>
    </row>
    <row r="32" spans="1:10" ht="18.75" customHeight="1" x14ac:dyDescent="0.15">
      <c r="A32" s="9"/>
      <c r="B32" s="134"/>
      <c r="C32" s="137"/>
      <c r="D32" s="135" t="s">
        <v>153</v>
      </c>
      <c r="E32" s="82"/>
      <c r="F32" s="81" t="s">
        <v>126</v>
      </c>
      <c r="G32" s="74">
        <f>G33+G36+G39+G42</f>
        <v>0</v>
      </c>
      <c r="H32" s="114" t="s">
        <v>185</v>
      </c>
      <c r="I32" s="109" t="s">
        <v>186</v>
      </c>
    </row>
    <row r="33" spans="1:10" ht="18.75" customHeight="1" x14ac:dyDescent="0.15">
      <c r="A33" s="9"/>
      <c r="B33" s="134"/>
      <c r="C33" s="138"/>
      <c r="D33" s="138"/>
      <c r="E33" s="56" t="s">
        <v>187</v>
      </c>
      <c r="F33" s="81" t="s">
        <v>126</v>
      </c>
      <c r="G33" s="74">
        <f>(G34*G35*$G$14*$G$15*10^-3*$G$17)+(G34*G35*$G$14*$G$16*10^-3*$G$18)</f>
        <v>0</v>
      </c>
      <c r="H33" s="114" t="s">
        <v>185</v>
      </c>
      <c r="I33" s="115" t="s">
        <v>151</v>
      </c>
    </row>
    <row r="34" spans="1:10" ht="18.75" customHeight="1" x14ac:dyDescent="0.15">
      <c r="A34" s="9"/>
      <c r="B34" s="134"/>
      <c r="C34" s="138"/>
      <c r="D34" s="138"/>
      <c r="E34" s="56" t="s">
        <v>188</v>
      </c>
      <c r="F34" s="81" t="s">
        <v>126</v>
      </c>
      <c r="G34" s="74">
        <f>'MRS(input)'!F10</f>
        <v>0</v>
      </c>
      <c r="H34" s="114" t="s">
        <v>154</v>
      </c>
      <c r="I34" s="109" t="s">
        <v>189</v>
      </c>
      <c r="J34" s="57"/>
    </row>
    <row r="35" spans="1:10" ht="18.75" customHeight="1" x14ac:dyDescent="0.15">
      <c r="A35" s="9"/>
      <c r="B35" s="134"/>
      <c r="C35" s="138"/>
      <c r="D35" s="138"/>
      <c r="E35" s="56" t="s">
        <v>190</v>
      </c>
      <c r="F35" s="81" t="s">
        <v>126</v>
      </c>
      <c r="G35" s="74">
        <f>(G6/(G10*G11))-(G6/(G10*G11)*G13)</f>
        <v>0</v>
      </c>
      <c r="H35" s="114" t="s">
        <v>191</v>
      </c>
      <c r="I35" s="109" t="s">
        <v>192</v>
      </c>
    </row>
    <row r="36" spans="1:10" ht="18.75" customHeight="1" x14ac:dyDescent="0.15">
      <c r="A36" s="9"/>
      <c r="B36" s="134"/>
      <c r="C36" s="138"/>
      <c r="D36" s="138"/>
      <c r="E36" s="56" t="s">
        <v>155</v>
      </c>
      <c r="F36" s="81" t="s">
        <v>126</v>
      </c>
      <c r="G36" s="74">
        <f>(G37*G38*$G$14*$G$15*10^-3*$G$17)+(G37*G38*$G$14*$G$16*10^-3*$G$18)</f>
        <v>0</v>
      </c>
      <c r="H36" s="114" t="s">
        <v>185</v>
      </c>
      <c r="I36" s="115" t="s">
        <v>151</v>
      </c>
    </row>
    <row r="37" spans="1:10" ht="18.75" customHeight="1" x14ac:dyDescent="0.15">
      <c r="A37" s="9"/>
      <c r="B37" s="134"/>
      <c r="C37" s="138"/>
      <c r="D37" s="138"/>
      <c r="E37" s="56" t="s">
        <v>156</v>
      </c>
      <c r="F37" s="81" t="s">
        <v>126</v>
      </c>
      <c r="G37" s="74">
        <f>'MRS(input)'!F11</f>
        <v>0</v>
      </c>
      <c r="H37" s="114" t="s">
        <v>154</v>
      </c>
      <c r="I37" s="109" t="s">
        <v>193</v>
      </c>
      <c r="J37" s="57"/>
    </row>
    <row r="38" spans="1:10" ht="18.75" customHeight="1" x14ac:dyDescent="0.15">
      <c r="A38" s="9"/>
      <c r="B38" s="134"/>
      <c r="C38" s="138"/>
      <c r="D38" s="138"/>
      <c r="E38" s="56" t="s">
        <v>157</v>
      </c>
      <c r="F38" s="81" t="s">
        <v>126</v>
      </c>
      <c r="G38" s="74">
        <f>(G7/(G10*G11))-(G7/(G10*G11)*G12)</f>
        <v>0</v>
      </c>
      <c r="H38" s="114" t="s">
        <v>191</v>
      </c>
      <c r="I38" s="109" t="s">
        <v>151</v>
      </c>
    </row>
    <row r="39" spans="1:10" ht="18.75" customHeight="1" x14ac:dyDescent="0.15">
      <c r="A39" s="9"/>
      <c r="B39" s="134"/>
      <c r="C39" s="138"/>
      <c r="D39" s="138"/>
      <c r="E39" s="56" t="s">
        <v>158</v>
      </c>
      <c r="F39" s="81" t="s">
        <v>126</v>
      </c>
      <c r="G39" s="74">
        <f>(G40*G41*$G$14*$G$15*10^-3*$G$17)+(G40*G41*$G$14*$G$16*10^-3*$G$18)</f>
        <v>0</v>
      </c>
      <c r="H39" s="114" t="s">
        <v>185</v>
      </c>
      <c r="I39" s="115" t="s">
        <v>151</v>
      </c>
    </row>
    <row r="40" spans="1:10" ht="18.75" customHeight="1" x14ac:dyDescent="0.15">
      <c r="A40" s="9"/>
      <c r="B40" s="134"/>
      <c r="C40" s="138"/>
      <c r="D40" s="138"/>
      <c r="E40" s="56" t="s">
        <v>159</v>
      </c>
      <c r="F40" s="81" t="s">
        <v>126</v>
      </c>
      <c r="G40" s="74">
        <f>'MRS(input)'!F12</f>
        <v>0</v>
      </c>
      <c r="H40" s="114" t="s">
        <v>154</v>
      </c>
      <c r="I40" s="109" t="s">
        <v>194</v>
      </c>
      <c r="J40" s="57"/>
    </row>
    <row r="41" spans="1:10" ht="18.75" customHeight="1" x14ac:dyDescent="0.15">
      <c r="A41" s="9"/>
      <c r="B41" s="134"/>
      <c r="C41" s="138"/>
      <c r="D41" s="138"/>
      <c r="E41" s="56" t="s">
        <v>160</v>
      </c>
      <c r="F41" s="81" t="s">
        <v>126</v>
      </c>
      <c r="G41" s="74">
        <f>(G8/(G10*G11))-(G8/(G10*G11)*G12)</f>
        <v>0</v>
      </c>
      <c r="H41" s="114" t="s">
        <v>191</v>
      </c>
      <c r="I41" s="109" t="s">
        <v>151</v>
      </c>
    </row>
    <row r="42" spans="1:10" ht="18.75" customHeight="1" x14ac:dyDescent="0.15">
      <c r="A42" s="9"/>
      <c r="B42" s="134"/>
      <c r="C42" s="138"/>
      <c r="D42" s="138"/>
      <c r="E42" s="56" t="s">
        <v>161</v>
      </c>
      <c r="F42" s="81" t="s">
        <v>126</v>
      </c>
      <c r="G42" s="74">
        <f>(G43*G44*$G$14*$G$15*10^-3*$G$17)+(G43*G44*$G$14*$G$16*10^-3*$G$18)</f>
        <v>0</v>
      </c>
      <c r="H42" s="114" t="s">
        <v>185</v>
      </c>
      <c r="I42" s="115" t="s">
        <v>151</v>
      </c>
    </row>
    <row r="43" spans="1:10" ht="18.75" customHeight="1" x14ac:dyDescent="0.15">
      <c r="A43" s="9"/>
      <c r="B43" s="134"/>
      <c r="C43" s="138"/>
      <c r="D43" s="138"/>
      <c r="E43" s="56" t="s">
        <v>162</v>
      </c>
      <c r="F43" s="81" t="s">
        <v>126</v>
      </c>
      <c r="G43" s="74">
        <f>'MRS(input)'!F13</f>
        <v>0</v>
      </c>
      <c r="H43" s="114" t="s">
        <v>154</v>
      </c>
      <c r="I43" s="109" t="s">
        <v>195</v>
      </c>
      <c r="J43" s="57"/>
    </row>
    <row r="44" spans="1:10" ht="18.75" customHeight="1" x14ac:dyDescent="0.15">
      <c r="A44" s="9"/>
      <c r="B44" s="134"/>
      <c r="C44" s="138"/>
      <c r="D44" s="138"/>
      <c r="E44" s="56" t="s">
        <v>163</v>
      </c>
      <c r="F44" s="81" t="s">
        <v>126</v>
      </c>
      <c r="G44" s="74">
        <f>(G9/(G10*G11))-(G9/(G10*G11)*G12)</f>
        <v>0</v>
      </c>
      <c r="H44" s="114" t="s">
        <v>191</v>
      </c>
      <c r="I44" s="109" t="s">
        <v>151</v>
      </c>
    </row>
    <row r="45" spans="1:10" ht="18.75" customHeight="1" x14ac:dyDescent="0.15">
      <c r="A45" s="9"/>
      <c r="B45" s="134"/>
      <c r="C45" s="137"/>
      <c r="D45" s="135" t="s">
        <v>164</v>
      </c>
      <c r="E45" s="82"/>
      <c r="F45" s="81" t="s">
        <v>135</v>
      </c>
      <c r="G45" s="74">
        <f>G46*G19*G47*10^-3*G17</f>
        <v>0</v>
      </c>
      <c r="H45" s="114" t="s">
        <v>185</v>
      </c>
      <c r="I45" s="109" t="s">
        <v>196</v>
      </c>
    </row>
    <row r="46" spans="1:10" ht="18.75" customHeight="1" x14ac:dyDescent="0.15">
      <c r="A46" s="9"/>
      <c r="B46" s="134"/>
      <c r="C46" s="138"/>
      <c r="D46" s="138"/>
      <c r="E46" s="56" t="s">
        <v>165</v>
      </c>
      <c r="F46" s="81" t="s">
        <v>135</v>
      </c>
      <c r="G46" s="74">
        <f>'MRS(input)'!F19</f>
        <v>0</v>
      </c>
      <c r="H46" s="114" t="s">
        <v>154</v>
      </c>
      <c r="I46" s="109" t="s">
        <v>197</v>
      </c>
      <c r="J46" s="57"/>
    </row>
    <row r="47" spans="1:10" ht="18.75" customHeight="1" x14ac:dyDescent="0.15">
      <c r="A47" s="9"/>
      <c r="B47" s="134"/>
      <c r="C47" s="138"/>
      <c r="D47" s="138"/>
      <c r="E47" s="56" t="s">
        <v>166</v>
      </c>
      <c r="F47" s="81" t="s">
        <v>135</v>
      </c>
      <c r="G47" s="102">
        <f>'MRS(input)'!F20</f>
        <v>0</v>
      </c>
      <c r="H47" s="114" t="s">
        <v>167</v>
      </c>
      <c r="I47" s="109" t="s">
        <v>198</v>
      </c>
    </row>
    <row r="48" spans="1:10" ht="18.75" customHeight="1" x14ac:dyDescent="0.15">
      <c r="A48" s="9"/>
      <c r="B48" s="134"/>
      <c r="C48" s="137"/>
      <c r="D48" s="135" t="s">
        <v>168</v>
      </c>
      <c r="E48" s="82"/>
      <c r="F48" s="81" t="s">
        <v>140</v>
      </c>
      <c r="G48" s="74">
        <f>G49*G23*G24</f>
        <v>0</v>
      </c>
      <c r="H48" s="114" t="s">
        <v>185</v>
      </c>
      <c r="I48" s="109" t="s">
        <v>199</v>
      </c>
    </row>
    <row r="49" spans="1:9" ht="18.75" customHeight="1" x14ac:dyDescent="0.15">
      <c r="A49" s="9"/>
      <c r="B49" s="134"/>
      <c r="C49" s="138"/>
      <c r="D49" s="138"/>
      <c r="E49" s="56" t="s">
        <v>200</v>
      </c>
      <c r="F49" s="81" t="s">
        <v>140</v>
      </c>
      <c r="G49" s="74">
        <f>'MRS(input)'!F21</f>
        <v>0</v>
      </c>
      <c r="H49" s="114" t="s">
        <v>177</v>
      </c>
      <c r="I49" s="109" t="s">
        <v>201</v>
      </c>
    </row>
    <row r="50" spans="1:9" s="4" customFormat="1" x14ac:dyDescent="0.15">
      <c r="E50" s="1"/>
      <c r="F50" s="1"/>
      <c r="G50" s="1"/>
      <c r="H50" s="1"/>
    </row>
  </sheetData>
  <sheetProtection algorithmName="SHA-512" hashValue="qK4Q1u0cNv8yBcUaV/i28IXx0Y4N+ZrEb6MsdRxj5uONi9w9BcaiOviv36jmqbzQqPK+5qm22fbgk1GYzL8dSg==" saltValue="KE8LMM4s9IC+7rr5gdGeVA==" spinCount="100000" sheet="1" objects="1" scenarios="1"/>
  <phoneticPr fontId="11"/>
  <pageMargins left="0.70866141732283472" right="0.70866141732283472" top="0.74803149606299213" bottom="0.74803149606299213" header="0.31496062992125984" footer="0.31496062992125984"/>
  <pageSetup paperSize="8" scale="81" fitToHeight="2" orientation="portrait" r:id="rId1"/>
  <rowBreaks count="1" manualBreakCount="1">
    <brk id="49" max="8" man="1"/>
  </rowBreaks>
  <ignoredErrors>
    <ignoredError sqref="I10"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9CD17-7485-41CA-B3E5-55050226019D}">
  <sheetPr>
    <tabColor theme="5" tint="0.39997558519241921"/>
    <pageSetUpPr fitToPage="1"/>
  </sheetPr>
  <dimension ref="A1:J51"/>
  <sheetViews>
    <sheetView view="pageBreakPreview" zoomScale="80" zoomScaleNormal="70" zoomScaleSheetLayoutView="80" zoomScalePageLayoutView="85" workbookViewId="0"/>
  </sheetViews>
  <sheetFormatPr defaultRowHeight="13.5" x14ac:dyDescent="0.15"/>
  <cols>
    <col min="1" max="3" width="5.625" customWidth="1"/>
    <col min="4" max="4" width="64.25" customWidth="1"/>
    <col min="5" max="5" width="22.25" customWidth="1"/>
    <col min="6" max="6" width="13.75" customWidth="1"/>
  </cols>
  <sheetData>
    <row r="1" spans="1:10" ht="14.25" x14ac:dyDescent="0.15">
      <c r="A1" s="160"/>
      <c r="B1" s="160"/>
      <c r="C1" s="160"/>
      <c r="D1" s="160"/>
      <c r="E1" s="160"/>
      <c r="F1" s="160"/>
      <c r="G1" s="160"/>
      <c r="H1" s="163" t="str">
        <f>'MPS(input)'!K1</f>
        <v>Monitoring Spreadsheet: JCM_LA_AM004_ver01.0</v>
      </c>
    </row>
    <row r="2" spans="1:10" ht="14.25" x14ac:dyDescent="0.15">
      <c r="A2" s="160"/>
      <c r="B2" s="160"/>
      <c r="C2" s="160"/>
      <c r="D2" s="160"/>
      <c r="E2" s="160"/>
      <c r="F2" s="160"/>
      <c r="G2" s="160"/>
      <c r="H2" s="163" t="str">
        <f>'MPS(input)'!K2</f>
        <v>Reference Number:</v>
      </c>
    </row>
    <row r="3" spans="1:10" s="1" customFormat="1" ht="27.75" customHeight="1" x14ac:dyDescent="0.15">
      <c r="A3" s="86" t="s">
        <v>320</v>
      </c>
      <c r="B3" s="86"/>
      <c r="C3" s="86"/>
      <c r="D3" s="86"/>
      <c r="E3" s="86"/>
      <c r="F3" s="86"/>
      <c r="G3" s="86"/>
      <c r="H3" s="86"/>
      <c r="I3" s="86"/>
      <c r="J3" s="86"/>
    </row>
    <row r="4" spans="1:10" x14ac:dyDescent="0.15">
      <c r="A4" s="160"/>
      <c r="B4" s="160"/>
      <c r="C4" s="160"/>
      <c r="D4" s="160"/>
      <c r="E4" s="160"/>
      <c r="F4" s="160"/>
      <c r="G4" s="160"/>
      <c r="H4" s="160"/>
    </row>
    <row r="5" spans="1:10" s="97" customFormat="1" ht="15.75" thickBot="1" x14ac:dyDescent="0.2">
      <c r="A5" s="24" t="s">
        <v>75</v>
      </c>
      <c r="B5" s="25"/>
      <c r="C5" s="25"/>
      <c r="D5" s="26"/>
      <c r="E5" s="21" t="s">
        <v>76</v>
      </c>
      <c r="F5" s="27" t="s">
        <v>77</v>
      </c>
      <c r="G5" s="21" t="s">
        <v>78</v>
      </c>
      <c r="H5" s="22" t="s">
        <v>79</v>
      </c>
    </row>
    <row r="6" spans="1:10" s="97" customFormat="1" ht="19.5" thickBot="1" x14ac:dyDescent="0.2">
      <c r="A6" s="28"/>
      <c r="B6" s="29" t="s">
        <v>184</v>
      </c>
      <c r="C6" s="29"/>
      <c r="D6" s="29"/>
      <c r="E6" s="30"/>
      <c r="F6" s="64">
        <f>SUM(F8:F11)</f>
        <v>0</v>
      </c>
      <c r="G6" s="31" t="s">
        <v>80</v>
      </c>
      <c r="H6" s="32" t="s">
        <v>81</v>
      </c>
    </row>
    <row r="7" spans="1:10" s="97" customFormat="1" ht="14.25" x14ac:dyDescent="0.15">
      <c r="A7" s="33"/>
      <c r="B7" s="34"/>
      <c r="C7" s="35" t="s">
        <v>82</v>
      </c>
      <c r="D7" s="36"/>
      <c r="E7" s="37"/>
      <c r="F7" s="65"/>
      <c r="G7" s="38"/>
      <c r="H7" s="39"/>
    </row>
    <row r="8" spans="1:10" s="97" customFormat="1" ht="18.75" x14ac:dyDescent="0.15">
      <c r="A8" s="33"/>
      <c r="B8" s="40"/>
      <c r="C8" s="40"/>
      <c r="D8" s="41" t="s">
        <v>83</v>
      </c>
      <c r="E8" s="42"/>
      <c r="F8" s="66">
        <f>((F15+F20)-(F27+F32+F37+F42))*(1-(F$47/100))</f>
        <v>0</v>
      </c>
      <c r="G8" s="43" t="s">
        <v>80</v>
      </c>
      <c r="H8" s="32" t="s">
        <v>84</v>
      </c>
    </row>
    <row r="9" spans="1:10" s="97" customFormat="1" ht="18.75" x14ac:dyDescent="0.15">
      <c r="A9" s="33"/>
      <c r="B9" s="40"/>
      <c r="C9" s="40"/>
      <c r="D9" s="41" t="s">
        <v>68</v>
      </c>
      <c r="E9" s="42"/>
      <c r="F9" s="66">
        <f>((F16+F21)-(F28+F33+F38+F43))*(1-(F$47/100))</f>
        <v>0</v>
      </c>
      <c r="G9" s="43" t="s">
        <v>80</v>
      </c>
      <c r="H9" s="32" t="s">
        <v>84</v>
      </c>
    </row>
    <row r="10" spans="1:10" s="97" customFormat="1" ht="18.75" x14ac:dyDescent="0.15">
      <c r="A10" s="33"/>
      <c r="B10" s="40"/>
      <c r="C10" s="40"/>
      <c r="D10" s="41" t="s">
        <v>69</v>
      </c>
      <c r="E10" s="42"/>
      <c r="F10" s="66">
        <f>((F17+F22)-(F29+F34+F39+F44))*(1-(F$47/100))</f>
        <v>0</v>
      </c>
      <c r="G10" s="43" t="s">
        <v>80</v>
      </c>
      <c r="H10" s="32" t="s">
        <v>84</v>
      </c>
    </row>
    <row r="11" spans="1:10" s="97" customFormat="1" ht="18.75" x14ac:dyDescent="0.15">
      <c r="A11" s="33"/>
      <c r="B11" s="40"/>
      <c r="C11" s="40"/>
      <c r="D11" s="41" t="s">
        <v>70</v>
      </c>
      <c r="E11" s="42"/>
      <c r="F11" s="66">
        <f>((F18+F23)-(F30+F35+F40+F45))*(1-(F$47/100))</f>
        <v>0</v>
      </c>
      <c r="G11" s="43" t="s">
        <v>80</v>
      </c>
      <c r="H11" s="32" t="s">
        <v>84</v>
      </c>
    </row>
    <row r="12" spans="1:10" s="97" customFormat="1" ht="15.75" thickBot="1" x14ac:dyDescent="0.2">
      <c r="A12" s="24" t="s">
        <v>85</v>
      </c>
      <c r="B12" s="26"/>
      <c r="C12" s="25"/>
      <c r="D12" s="21"/>
      <c r="E12" s="21"/>
      <c r="F12" s="67"/>
      <c r="G12" s="26"/>
      <c r="H12" s="22"/>
    </row>
    <row r="13" spans="1:10" s="97" customFormat="1" ht="19.5" thickBot="1" x14ac:dyDescent="0.2">
      <c r="A13" s="33"/>
      <c r="B13" s="44" t="s">
        <v>86</v>
      </c>
      <c r="C13" s="44"/>
      <c r="D13" s="44"/>
      <c r="E13" s="30"/>
      <c r="F13" s="64">
        <f>SUM(F15:F18)+SUM(F20:F23)</f>
        <v>0</v>
      </c>
      <c r="G13" s="31" t="s">
        <v>80</v>
      </c>
      <c r="H13" s="32" t="s">
        <v>87</v>
      </c>
    </row>
    <row r="14" spans="1:10" s="97" customFormat="1" ht="18.75" customHeight="1" x14ac:dyDescent="0.15">
      <c r="A14" s="33"/>
      <c r="B14" s="34"/>
      <c r="C14" s="35" t="s">
        <v>88</v>
      </c>
      <c r="D14" s="36"/>
      <c r="E14" s="37"/>
      <c r="F14" s="65"/>
      <c r="G14" s="38"/>
      <c r="H14" s="39"/>
    </row>
    <row r="15" spans="1:10" s="97" customFormat="1" ht="18.75" x14ac:dyDescent="0.15">
      <c r="A15" s="45"/>
      <c r="B15" s="46"/>
      <c r="C15" s="46"/>
      <c r="D15" s="47" t="str">
        <f>D8</f>
        <v>1st year</v>
      </c>
      <c r="E15" s="48" t="s">
        <v>89</v>
      </c>
      <c r="F15" s="68">
        <f>'MRS(calc_process_RL) '!$G$15</f>
        <v>0</v>
      </c>
      <c r="G15" s="49" t="s">
        <v>90</v>
      </c>
      <c r="H15" s="50" t="s">
        <v>91</v>
      </c>
    </row>
    <row r="16" spans="1:10" s="97" customFormat="1" ht="18.75" x14ac:dyDescent="0.15">
      <c r="A16" s="45"/>
      <c r="B16" s="46"/>
      <c r="C16" s="46"/>
      <c r="D16" s="47" t="str">
        <f>D9</f>
        <v>2nd year</v>
      </c>
      <c r="E16" s="48" t="s">
        <v>89</v>
      </c>
      <c r="F16" s="68">
        <f>'MRS(calc_process_RL) '!$G$15</f>
        <v>0</v>
      </c>
      <c r="G16" s="49" t="s">
        <v>90</v>
      </c>
      <c r="H16" s="50" t="s">
        <v>91</v>
      </c>
    </row>
    <row r="17" spans="1:8" s="97" customFormat="1" ht="18.75" x14ac:dyDescent="0.15">
      <c r="A17" s="45"/>
      <c r="B17" s="46"/>
      <c r="C17" s="46"/>
      <c r="D17" s="47" t="str">
        <f>D10</f>
        <v>3rd year</v>
      </c>
      <c r="E17" s="48" t="s">
        <v>89</v>
      </c>
      <c r="F17" s="68">
        <f>'MRS(calc_process_RL) '!$G$15</f>
        <v>0</v>
      </c>
      <c r="G17" s="49" t="s">
        <v>90</v>
      </c>
      <c r="H17" s="50" t="s">
        <v>91</v>
      </c>
    </row>
    <row r="18" spans="1:8" s="97" customFormat="1" ht="18.75" x14ac:dyDescent="0.15">
      <c r="A18" s="45"/>
      <c r="B18" s="46"/>
      <c r="C18" s="46"/>
      <c r="D18" s="47" t="str">
        <f>D11</f>
        <v>4th year</v>
      </c>
      <c r="E18" s="48" t="s">
        <v>89</v>
      </c>
      <c r="F18" s="68">
        <f>'MRS(calc_process_RL) '!$G$15</f>
        <v>0</v>
      </c>
      <c r="G18" s="49" t="s">
        <v>90</v>
      </c>
      <c r="H18" s="50" t="s">
        <v>91</v>
      </c>
    </row>
    <row r="19" spans="1:8" s="97" customFormat="1" ht="18.75" customHeight="1" x14ac:dyDescent="0.15">
      <c r="A19" s="33"/>
      <c r="B19" s="34"/>
      <c r="C19" s="35" t="s">
        <v>92</v>
      </c>
      <c r="D19" s="36"/>
      <c r="E19" s="37"/>
      <c r="F19" s="65"/>
      <c r="G19" s="38"/>
      <c r="H19" s="39"/>
    </row>
    <row r="20" spans="1:8" s="97" customFormat="1" ht="18.75" x14ac:dyDescent="0.15">
      <c r="A20" s="45"/>
      <c r="B20" s="46"/>
      <c r="C20" s="46"/>
      <c r="D20" s="47" t="str">
        <f>D8</f>
        <v>1st year</v>
      </c>
      <c r="E20" s="48" t="s">
        <v>93</v>
      </c>
      <c r="F20" s="68">
        <f>'MRS(calc_process_RL) '!$G$19</f>
        <v>0</v>
      </c>
      <c r="G20" s="49" t="s">
        <v>90</v>
      </c>
      <c r="H20" s="50" t="s">
        <v>94</v>
      </c>
    </row>
    <row r="21" spans="1:8" s="97" customFormat="1" ht="18.75" x14ac:dyDescent="0.15">
      <c r="A21" s="45"/>
      <c r="B21" s="46"/>
      <c r="C21" s="46"/>
      <c r="D21" s="47" t="str">
        <f>D9</f>
        <v>2nd year</v>
      </c>
      <c r="E21" s="48" t="s">
        <v>93</v>
      </c>
      <c r="F21" s="68">
        <f>'MRS(calc_process_RL) '!$G$19</f>
        <v>0</v>
      </c>
      <c r="G21" s="49" t="s">
        <v>90</v>
      </c>
      <c r="H21" s="50" t="s">
        <v>94</v>
      </c>
    </row>
    <row r="22" spans="1:8" s="97" customFormat="1" ht="18.75" x14ac:dyDescent="0.15">
      <c r="A22" s="45"/>
      <c r="B22" s="46"/>
      <c r="C22" s="46"/>
      <c r="D22" s="47" t="str">
        <f>D10</f>
        <v>3rd year</v>
      </c>
      <c r="E22" s="48" t="s">
        <v>93</v>
      </c>
      <c r="F22" s="68">
        <f>'MRS(calc_process_RL) '!$G$19</f>
        <v>0</v>
      </c>
      <c r="G22" s="49" t="s">
        <v>90</v>
      </c>
      <c r="H22" s="50" t="s">
        <v>94</v>
      </c>
    </row>
    <row r="23" spans="1:8" s="97" customFormat="1" ht="18.75" x14ac:dyDescent="0.15">
      <c r="A23" s="45"/>
      <c r="B23" s="46"/>
      <c r="C23" s="46"/>
      <c r="D23" s="47" t="str">
        <f>D11</f>
        <v>4th year</v>
      </c>
      <c r="E23" s="48" t="s">
        <v>93</v>
      </c>
      <c r="F23" s="68">
        <f>'MRS(calc_process_RL) '!$G$19</f>
        <v>0</v>
      </c>
      <c r="G23" s="49" t="s">
        <v>90</v>
      </c>
      <c r="H23" s="50" t="s">
        <v>94</v>
      </c>
    </row>
    <row r="24" spans="1:8" s="97" customFormat="1" ht="15.75" thickBot="1" x14ac:dyDescent="0.2">
      <c r="A24" s="24" t="s">
        <v>95</v>
      </c>
      <c r="B24" s="25"/>
      <c r="C24" s="25"/>
      <c r="D24" s="26"/>
      <c r="E24" s="21"/>
      <c r="F24" s="67"/>
      <c r="G24" s="26"/>
      <c r="H24" s="22"/>
    </row>
    <row r="25" spans="1:8" s="97" customFormat="1" ht="19.5" thickBot="1" x14ac:dyDescent="0.2">
      <c r="A25" s="45"/>
      <c r="B25" s="44" t="s">
        <v>96</v>
      </c>
      <c r="C25" s="44"/>
      <c r="D25" s="44"/>
      <c r="E25" s="30"/>
      <c r="F25" s="64">
        <f>SUM(F27:F30)+SUM(F32:F35)+SUM(F37:F40)+SUM(F42:F45)</f>
        <v>0</v>
      </c>
      <c r="G25" s="31" t="s">
        <v>80</v>
      </c>
      <c r="H25" s="32" t="s">
        <v>97</v>
      </c>
    </row>
    <row r="26" spans="1:8" s="97" customFormat="1" ht="18.75" customHeight="1" x14ac:dyDescent="0.15">
      <c r="A26" s="45"/>
      <c r="B26" s="34"/>
      <c r="C26" s="35" t="s">
        <v>98</v>
      </c>
      <c r="D26" s="36"/>
      <c r="E26" s="37"/>
      <c r="F26" s="65"/>
      <c r="G26" s="38"/>
      <c r="H26" s="39"/>
    </row>
    <row r="27" spans="1:8" s="97" customFormat="1" ht="18.75" x14ac:dyDescent="0.15">
      <c r="A27" s="45"/>
      <c r="B27" s="40"/>
      <c r="C27" s="40"/>
      <c r="D27" s="41" t="str">
        <f>D8</f>
        <v>1st year</v>
      </c>
      <c r="E27" s="42" t="s">
        <v>89</v>
      </c>
      <c r="F27" s="66">
        <f>'MRS(calc_process_PJ)'!$G$26</f>
        <v>0</v>
      </c>
      <c r="G27" s="31" t="s">
        <v>80</v>
      </c>
      <c r="H27" s="50" t="s">
        <v>99</v>
      </c>
    </row>
    <row r="28" spans="1:8" s="97" customFormat="1" ht="18.75" x14ac:dyDescent="0.15">
      <c r="A28" s="45"/>
      <c r="B28" s="40"/>
      <c r="C28" s="40"/>
      <c r="D28" s="41" t="str">
        <f>D9</f>
        <v>2nd year</v>
      </c>
      <c r="E28" s="42" t="s">
        <v>89</v>
      </c>
      <c r="F28" s="66">
        <f>'MRS(calc_process_PJ)'!$G$26</f>
        <v>0</v>
      </c>
      <c r="G28" s="31" t="s">
        <v>80</v>
      </c>
      <c r="H28" s="50" t="s">
        <v>99</v>
      </c>
    </row>
    <row r="29" spans="1:8" s="97" customFormat="1" ht="18.75" x14ac:dyDescent="0.15">
      <c r="A29" s="45"/>
      <c r="B29" s="40"/>
      <c r="C29" s="40"/>
      <c r="D29" s="41" t="str">
        <f>D10</f>
        <v>3rd year</v>
      </c>
      <c r="E29" s="42" t="s">
        <v>89</v>
      </c>
      <c r="F29" s="66">
        <f>'MRS(calc_process_PJ)'!$G$26</f>
        <v>0</v>
      </c>
      <c r="G29" s="31" t="s">
        <v>80</v>
      </c>
      <c r="H29" s="50" t="s">
        <v>99</v>
      </c>
    </row>
    <row r="30" spans="1:8" s="97" customFormat="1" ht="18.75" x14ac:dyDescent="0.15">
      <c r="A30" s="45"/>
      <c r="B30" s="40"/>
      <c r="C30" s="40"/>
      <c r="D30" s="41" t="str">
        <f>D11</f>
        <v>4th year</v>
      </c>
      <c r="E30" s="42" t="s">
        <v>89</v>
      </c>
      <c r="F30" s="66">
        <f>'MRS(calc_process_PJ)'!$G$26</f>
        <v>0</v>
      </c>
      <c r="G30" s="31" t="s">
        <v>80</v>
      </c>
      <c r="H30" s="50" t="s">
        <v>99</v>
      </c>
    </row>
    <row r="31" spans="1:8" s="97" customFormat="1" ht="18.75" x14ac:dyDescent="0.15">
      <c r="A31" s="45"/>
      <c r="B31" s="34"/>
      <c r="C31" s="35" t="s">
        <v>92</v>
      </c>
      <c r="D31" s="36"/>
      <c r="E31" s="37"/>
      <c r="F31" s="65"/>
      <c r="G31" s="38"/>
      <c r="H31" s="39"/>
    </row>
    <row r="32" spans="1:8" s="97" customFormat="1" ht="18.75" x14ac:dyDescent="0.15">
      <c r="A32" s="45"/>
      <c r="B32" s="40"/>
      <c r="C32" s="40"/>
      <c r="D32" s="41" t="str">
        <f>D8</f>
        <v>1st year</v>
      </c>
      <c r="E32" s="48" t="s">
        <v>93</v>
      </c>
      <c r="F32" s="66">
        <f>'MRS(calc_process_PJ)'!$G$32</f>
        <v>0</v>
      </c>
      <c r="G32" s="31" t="s">
        <v>80</v>
      </c>
      <c r="H32" s="50" t="s">
        <v>100</v>
      </c>
    </row>
    <row r="33" spans="1:8" s="97" customFormat="1" ht="18.75" x14ac:dyDescent="0.15">
      <c r="A33" s="45"/>
      <c r="B33" s="40"/>
      <c r="C33" s="40"/>
      <c r="D33" s="41" t="str">
        <f>D9</f>
        <v>2nd year</v>
      </c>
      <c r="E33" s="48" t="s">
        <v>93</v>
      </c>
      <c r="F33" s="66">
        <f>'MRS(calc_process_PJ)'!$G$32</f>
        <v>0</v>
      </c>
      <c r="G33" s="31" t="s">
        <v>80</v>
      </c>
      <c r="H33" s="50" t="s">
        <v>100</v>
      </c>
    </row>
    <row r="34" spans="1:8" s="97" customFormat="1" ht="18.75" x14ac:dyDescent="0.15">
      <c r="A34" s="45"/>
      <c r="B34" s="40"/>
      <c r="C34" s="40"/>
      <c r="D34" s="41" t="str">
        <f>D10</f>
        <v>3rd year</v>
      </c>
      <c r="E34" s="48" t="s">
        <v>93</v>
      </c>
      <c r="F34" s="66">
        <f>'MRS(calc_process_PJ)'!$G$32</f>
        <v>0</v>
      </c>
      <c r="G34" s="31" t="s">
        <v>80</v>
      </c>
      <c r="H34" s="50" t="s">
        <v>100</v>
      </c>
    </row>
    <row r="35" spans="1:8" s="97" customFormat="1" ht="18.75" x14ac:dyDescent="0.15">
      <c r="A35" s="45"/>
      <c r="B35" s="40"/>
      <c r="C35" s="40"/>
      <c r="D35" s="41" t="str">
        <f>D11</f>
        <v>4th year</v>
      </c>
      <c r="E35" s="48" t="s">
        <v>93</v>
      </c>
      <c r="F35" s="66">
        <f>'MRS(calc_process_PJ)'!$G$32</f>
        <v>0</v>
      </c>
      <c r="G35" s="31" t="s">
        <v>80</v>
      </c>
      <c r="H35" s="50" t="s">
        <v>100</v>
      </c>
    </row>
    <row r="36" spans="1:8" s="97" customFormat="1" ht="14.25" x14ac:dyDescent="0.15">
      <c r="A36" s="45"/>
      <c r="B36" s="34"/>
      <c r="C36" s="35" t="s">
        <v>101</v>
      </c>
      <c r="D36" s="36"/>
      <c r="E36" s="37"/>
      <c r="F36" s="65"/>
      <c r="G36" s="38"/>
      <c r="H36" s="39"/>
    </row>
    <row r="37" spans="1:8" s="97" customFormat="1" ht="18.75" x14ac:dyDescent="0.15">
      <c r="A37" s="45"/>
      <c r="B37" s="40"/>
      <c r="C37" s="40"/>
      <c r="D37" s="41" t="str">
        <f>D8</f>
        <v>1st year</v>
      </c>
      <c r="E37" s="42" t="s">
        <v>102</v>
      </c>
      <c r="F37" s="69">
        <f>'MRS(calc_process_PJ)'!$G$45</f>
        <v>0</v>
      </c>
      <c r="G37" s="31" t="s">
        <v>80</v>
      </c>
      <c r="H37" s="50" t="s">
        <v>103</v>
      </c>
    </row>
    <row r="38" spans="1:8" s="97" customFormat="1" ht="18.75" x14ac:dyDescent="0.15">
      <c r="A38" s="45"/>
      <c r="B38" s="40"/>
      <c r="C38" s="40"/>
      <c r="D38" s="41" t="str">
        <f>D9</f>
        <v>2nd year</v>
      </c>
      <c r="E38" s="42" t="s">
        <v>102</v>
      </c>
      <c r="F38" s="69">
        <f>'MRS(calc_process_PJ)'!$G$45</f>
        <v>0</v>
      </c>
      <c r="G38" s="31" t="s">
        <v>80</v>
      </c>
      <c r="H38" s="50" t="s">
        <v>103</v>
      </c>
    </row>
    <row r="39" spans="1:8" s="97" customFormat="1" ht="18.75" x14ac:dyDescent="0.15">
      <c r="A39" s="45"/>
      <c r="B39" s="40"/>
      <c r="C39" s="40"/>
      <c r="D39" s="41" t="str">
        <f>D10</f>
        <v>3rd year</v>
      </c>
      <c r="E39" s="42" t="s">
        <v>102</v>
      </c>
      <c r="F39" s="69">
        <f>'MRS(calc_process_PJ)'!$G$45</f>
        <v>0</v>
      </c>
      <c r="G39" s="31" t="s">
        <v>80</v>
      </c>
      <c r="H39" s="50" t="s">
        <v>103</v>
      </c>
    </row>
    <row r="40" spans="1:8" s="97" customFormat="1" ht="18.75" x14ac:dyDescent="0.15">
      <c r="A40" s="45"/>
      <c r="B40" s="40"/>
      <c r="C40" s="40"/>
      <c r="D40" s="41" t="str">
        <f>D11</f>
        <v>4th year</v>
      </c>
      <c r="E40" s="42" t="s">
        <v>102</v>
      </c>
      <c r="F40" s="69">
        <f>'MRS(calc_process_PJ)'!$G$45</f>
        <v>0</v>
      </c>
      <c r="G40" s="31" t="s">
        <v>80</v>
      </c>
      <c r="H40" s="50" t="s">
        <v>103</v>
      </c>
    </row>
    <row r="41" spans="1:8" s="97" customFormat="1" ht="18.75" x14ac:dyDescent="0.15">
      <c r="A41" s="45"/>
      <c r="B41" s="34"/>
      <c r="C41" s="35" t="s">
        <v>104</v>
      </c>
      <c r="D41" s="36"/>
      <c r="E41" s="37"/>
      <c r="F41" s="65"/>
      <c r="G41" s="38"/>
      <c r="H41" s="39"/>
    </row>
    <row r="42" spans="1:8" s="97" customFormat="1" ht="18.75" x14ac:dyDescent="0.15">
      <c r="A42" s="45"/>
      <c r="B42" s="40"/>
      <c r="C42" s="40"/>
      <c r="D42" s="41" t="str">
        <f>D8</f>
        <v>1st year</v>
      </c>
      <c r="E42" s="42" t="s">
        <v>105</v>
      </c>
      <c r="F42" s="69">
        <f>'MRS(calc_process_PJ)'!$G$48</f>
        <v>0</v>
      </c>
      <c r="G42" s="31" t="s">
        <v>80</v>
      </c>
      <c r="H42" s="50" t="s">
        <v>106</v>
      </c>
    </row>
    <row r="43" spans="1:8" s="97" customFormat="1" ht="18.75" x14ac:dyDescent="0.15">
      <c r="A43" s="45"/>
      <c r="B43" s="40"/>
      <c r="C43" s="40"/>
      <c r="D43" s="41" t="str">
        <f>D9</f>
        <v>2nd year</v>
      </c>
      <c r="E43" s="42" t="s">
        <v>105</v>
      </c>
      <c r="F43" s="69">
        <f>'MRS(calc_process_PJ)'!$G$48</f>
        <v>0</v>
      </c>
      <c r="G43" s="31" t="s">
        <v>80</v>
      </c>
      <c r="H43" s="50" t="s">
        <v>106</v>
      </c>
    </row>
    <row r="44" spans="1:8" s="97" customFormat="1" ht="18.75" x14ac:dyDescent="0.15">
      <c r="A44" s="45"/>
      <c r="B44" s="40"/>
      <c r="C44" s="40"/>
      <c r="D44" s="41" t="str">
        <f>D10</f>
        <v>3rd year</v>
      </c>
      <c r="E44" s="42" t="s">
        <v>105</v>
      </c>
      <c r="F44" s="69">
        <f>'MRS(calc_process_PJ)'!$G$48</f>
        <v>0</v>
      </c>
      <c r="G44" s="31" t="s">
        <v>80</v>
      </c>
      <c r="H44" s="50" t="s">
        <v>106</v>
      </c>
    </row>
    <row r="45" spans="1:8" s="97" customFormat="1" ht="18.75" x14ac:dyDescent="0.15">
      <c r="A45" s="45"/>
      <c r="B45" s="40"/>
      <c r="C45" s="40"/>
      <c r="D45" s="41" t="str">
        <f>D11</f>
        <v>4th year</v>
      </c>
      <c r="E45" s="42" t="s">
        <v>105</v>
      </c>
      <c r="F45" s="69">
        <f>'MRS(calc_process_PJ)'!$G$48</f>
        <v>0</v>
      </c>
      <c r="G45" s="31" t="s">
        <v>80</v>
      </c>
      <c r="H45" s="50" t="s">
        <v>106</v>
      </c>
    </row>
    <row r="46" spans="1:8" s="97" customFormat="1" ht="15.75" thickBot="1" x14ac:dyDescent="0.2">
      <c r="A46" s="24" t="s">
        <v>107</v>
      </c>
      <c r="B46" s="25"/>
      <c r="C46" s="25"/>
      <c r="D46" s="24"/>
      <c r="E46" s="21"/>
      <c r="F46" s="24"/>
      <c r="G46" s="26"/>
      <c r="H46" s="22"/>
    </row>
    <row r="47" spans="1:8" s="97" customFormat="1" ht="15" thickBot="1" x14ac:dyDescent="0.2">
      <c r="A47" s="51"/>
      <c r="B47" s="52" t="s">
        <v>108</v>
      </c>
      <c r="C47" s="52"/>
      <c r="D47" s="53"/>
      <c r="E47" s="79"/>
      <c r="F47" s="78">
        <f>'MRS(input)'!F43</f>
        <v>30</v>
      </c>
      <c r="G47" s="80" t="s">
        <v>109</v>
      </c>
      <c r="H47" s="50" t="s">
        <v>110</v>
      </c>
    </row>
    <row r="48" spans="1:8" s="97" customFormat="1" ht="14.25" x14ac:dyDescent="0.15">
      <c r="A48" s="154"/>
      <c r="B48" s="154"/>
      <c r="C48" s="154"/>
      <c r="D48" s="155"/>
      <c r="E48" s="156"/>
      <c r="F48" s="157"/>
      <c r="G48" s="157"/>
      <c r="H48" s="154"/>
    </row>
    <row r="49" spans="1:8" s="97" customFormat="1" ht="14.25" x14ac:dyDescent="0.15">
      <c r="A49" s="154"/>
      <c r="B49" s="154"/>
      <c r="C49" s="154"/>
      <c r="D49" s="154"/>
      <c r="E49" s="156"/>
      <c r="F49" s="157"/>
      <c r="G49" s="157"/>
      <c r="H49" s="154"/>
    </row>
    <row r="50" spans="1:8" s="97" customFormat="1" ht="14.25" x14ac:dyDescent="0.15">
      <c r="A50" s="154"/>
      <c r="B50" s="154"/>
      <c r="C50" s="158" t="s">
        <v>111</v>
      </c>
      <c r="D50" s="154"/>
      <c r="E50" s="154"/>
      <c r="F50" s="154"/>
      <c r="G50" s="154"/>
      <c r="H50" s="154"/>
    </row>
    <row r="51" spans="1:8" s="97" customFormat="1" ht="14.25" x14ac:dyDescent="0.15">
      <c r="A51" s="154"/>
      <c r="B51" s="154"/>
      <c r="C51" s="158" t="s">
        <v>318</v>
      </c>
      <c r="D51" s="159"/>
      <c r="E51" s="159"/>
      <c r="F51" s="154"/>
      <c r="G51" s="154"/>
      <c r="H51" s="154"/>
    </row>
  </sheetData>
  <sheetProtection algorithmName="SHA-512" hashValue="Phc9ttFWkcdgy90hPJ+3YWavZoA03xSJwEhKeKAV6y/sP5oTtF+Yd+rZkg6xGjyY/uvgpeZhWXQzL3Wh867i9w==" saltValue="Y507tvlqPPT9D26yOKN1Wg==" spinCount="100000" sheet="1" objects="1" scenarios="1"/>
  <phoneticPr fontId="11"/>
  <pageMargins left="0.7" right="0.7" top="0.75" bottom="0.75" header="0.3" footer="0.3"/>
  <pageSetup paperSize="8" scale="98" orientation="portrait"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6F8C50-533A-4041-A9D1-755D20D7A6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24458A-69B1-4DF9-97AB-5EB81D9349F2}">
  <ds:schemaRefs>
    <ds:schemaRef ds:uri="aa648ee9-af07-4ee7-a823-cd9c24dceb19"/>
    <ds:schemaRef ds:uri="http://purl.org/dc/elements/1.1/"/>
    <ds:schemaRef ds:uri="http://schemas.openxmlformats.org/package/2006/metadata/core-properties"/>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16f3ea39-9308-4011-b282-348b837af518"/>
  </ds:schemaRefs>
</ds:datastoreItem>
</file>

<file path=customXml/itemProps3.xml><?xml version="1.0" encoding="utf-8"?>
<ds:datastoreItem xmlns:ds="http://schemas.openxmlformats.org/officeDocument/2006/customXml" ds:itemID="{2F0B0E54-AD61-44D9-B7A1-8EA4338CD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MPS(input)</vt:lpstr>
      <vt:lpstr>MPS(calc_process_RL)</vt:lpstr>
      <vt:lpstr>MPS(calc_process_PJ)</vt:lpstr>
      <vt:lpstr>MPS(calc_process)</vt:lpstr>
      <vt:lpstr>MSP</vt:lpstr>
      <vt:lpstr>MRS(input)</vt:lpstr>
      <vt:lpstr>MRS(calc_process_RL) </vt:lpstr>
      <vt:lpstr>MRS(calc_process_PJ)</vt:lpstr>
      <vt:lpstr>MRS(calc_process)</vt:lpstr>
      <vt:lpstr>MRSA</vt:lpstr>
      <vt:lpstr>'MPS(calc_process)'!Print_Area</vt:lpstr>
      <vt:lpstr>'MPS(calc_process_PJ)'!Print_Area</vt:lpstr>
      <vt:lpstr>'MPS(calc_process_RL)'!Print_Area</vt:lpstr>
      <vt:lpstr>'MPS(input)'!Print_Area</vt:lpstr>
      <vt:lpstr>'MRS(calc_process)'!Print_Area</vt:lpstr>
      <vt:lpstr>'MRS(calc_process_PJ)'!Print_Area</vt:lpstr>
      <vt:lpstr>'MRS(calc_process_RL) '!Print_Area</vt:lpstr>
      <vt:lpstr>'MRS(input)'!Print_Area</vt:lpstr>
      <vt:lpstr>MRSA!Print_Area</vt:lpstr>
      <vt:lpstr>MSP!Print_Area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2024-02-15T10:44:41Z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