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6225" windowWidth="19230" windowHeight="6270" tabRatio="913"/>
  </bookViews>
  <sheets>
    <sheet name="MPS(input)" sheetId="30" r:id="rId1"/>
    <sheet name="MPS (input_separate_IT)" sheetId="33" r:id="rId2"/>
    <sheet name="MPS(calc_process)" sheetId="31" r:id="rId3"/>
    <sheet name="MSS" sheetId="34" r:id="rId4"/>
    <sheet name="MRS(input)" sheetId="35" r:id="rId5"/>
    <sheet name="MRS (input_separate_IT)" sheetId="36" r:id="rId6"/>
    <sheet name="MRS(calc_process)" sheetId="37" r:id="rId7"/>
  </sheets>
  <definedNames>
    <definedName name="_xlnm.Print_Area" localSheetId="1">'MPS (input_separate_IT)'!$A$1:$B$105</definedName>
    <definedName name="_xlnm.Print_Area" localSheetId="2">'MPS(calc_process)'!$A$1:$I$23</definedName>
    <definedName name="_xlnm.Print_Area" localSheetId="0">'MPS(input)'!$A$1:$K$23</definedName>
    <definedName name="_xlnm.Print_Area" localSheetId="5">'MRS (input_separate_IT)'!$A$1:$B$105</definedName>
    <definedName name="_xlnm.Print_Area" localSheetId="6">'MRS(calc_process)'!$A$1:$I$23</definedName>
    <definedName name="_xlnm.Print_Area" localSheetId="4">'MRS(input)'!$A$1:$L$23</definedName>
  </definedNames>
  <calcPr calcId="145621"/>
</workbook>
</file>

<file path=xl/calcChain.xml><?xml version="1.0" encoding="utf-8"?>
<calcChain xmlns="http://schemas.openxmlformats.org/spreadsheetml/2006/main">
  <c r="B2" i="36" l="1"/>
  <c r="B1" i="36"/>
  <c r="B2" i="33"/>
  <c r="B1" i="33"/>
  <c r="E14" i="30" l="1"/>
  <c r="B6" i="33" l="1"/>
  <c r="B7" i="33" l="1"/>
  <c r="B8" i="33" s="1"/>
  <c r="B9" i="33" s="1"/>
  <c r="B10" i="33" s="1"/>
  <c r="B11" i="33" s="1"/>
  <c r="B12" i="33" s="1"/>
  <c r="B13" i="33" s="1"/>
  <c r="B14" i="33" s="1"/>
  <c r="B15" i="33" s="1"/>
  <c r="B16" i="33" s="1"/>
  <c r="B17" i="33" s="1"/>
  <c r="B18" i="33" s="1"/>
  <c r="B19" i="33" s="1"/>
  <c r="B20" i="33" s="1"/>
  <c r="B21" i="33" s="1"/>
  <c r="B22" i="33" s="1"/>
  <c r="B23" i="33" s="1"/>
  <c r="B24" i="33" s="1"/>
  <c r="B25" i="33" s="1"/>
  <c r="B26" i="33" s="1"/>
  <c r="B27" i="33" s="1"/>
  <c r="B28" i="33" s="1"/>
  <c r="B29" i="33" s="1"/>
  <c r="B30" i="33" s="1"/>
  <c r="B31" i="33" s="1"/>
  <c r="B32" i="33" s="1"/>
  <c r="B33" i="33" s="1"/>
  <c r="B34" i="33" s="1"/>
  <c r="B35" i="33" s="1"/>
  <c r="B36" i="33" s="1"/>
  <c r="B37" i="33" s="1"/>
  <c r="B38" i="33" s="1"/>
  <c r="B39" i="33" s="1"/>
  <c r="B40" i="33" s="1"/>
  <c r="B41" i="33" s="1"/>
  <c r="B42" i="33" s="1"/>
  <c r="B43" i="33" s="1"/>
  <c r="B44" i="33" s="1"/>
  <c r="B45" i="33" s="1"/>
  <c r="B46" i="33" s="1"/>
  <c r="B47" i="33" s="1"/>
  <c r="B48" i="33" s="1"/>
  <c r="B49" i="33" s="1"/>
  <c r="B50" i="33" s="1"/>
  <c r="B51" i="33" s="1"/>
  <c r="B52" i="33" s="1"/>
  <c r="B53" i="33" s="1"/>
  <c r="K14" i="35" l="1"/>
  <c r="H14" i="35"/>
  <c r="F14" i="35"/>
  <c r="G13" i="37" s="1"/>
  <c r="I2" i="37"/>
  <c r="I1" i="37"/>
  <c r="L2" i="35"/>
  <c r="L1" i="35"/>
  <c r="G18" i="37"/>
  <c r="G14" i="37"/>
  <c r="G11" i="37"/>
  <c r="G8" i="37"/>
  <c r="F9" i="35"/>
  <c r="G12" i="37" s="1"/>
  <c r="C2" i="34"/>
  <c r="C1" i="34"/>
  <c r="G19" i="37" l="1"/>
  <c r="G17" i="37" s="1"/>
  <c r="G15" i="37"/>
  <c r="G10" i="37" s="1"/>
  <c r="E9" i="30"/>
  <c r="E8" i="30" s="1"/>
  <c r="I1" i="31"/>
  <c r="G6" i="37" l="1"/>
  <c r="D18" i="35" s="1"/>
  <c r="G19" i="31"/>
  <c r="G18" i="31"/>
  <c r="G13" i="31"/>
  <c r="G17" i="31" l="1"/>
  <c r="G11" i="31" l="1"/>
  <c r="G14" i="31" l="1"/>
  <c r="G12" i="31" l="1"/>
  <c r="G8" i="31"/>
  <c r="G15" i="31" l="1"/>
  <c r="G10" i="31" s="1"/>
  <c r="I2" i="31"/>
  <c r="G6" i="31" l="1"/>
  <c r="B18" i="30" s="1"/>
</calcChain>
</file>

<file path=xl/sharedStrings.xml><?xml version="1.0" encoding="utf-8"?>
<sst xmlns="http://schemas.openxmlformats.org/spreadsheetml/2006/main" count="273" uniqueCount="120">
  <si>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</si>
  <si>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</si>
  <si>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</si>
  <si>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</si>
  <si>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</si>
  <si>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</si>
  <si>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</si>
  <si>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</si>
  <si>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</si>
  <si>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</si>
  <si>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</si>
  <si>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</si>
  <si>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</si>
  <si>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</si>
  <si>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</si>
  <si>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</si>
  <si>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</si>
  <si>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</si>
  <si>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</si>
  <si>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</si>
  <si>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</si>
  <si>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</si>
  <si>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</si>
  <si>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</si>
  <si>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</si>
  <si>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</si>
  <si>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</si>
  <si>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</si>
  <si>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</si>
  <si>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</si>
  <si>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</si>
  <si>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</si>
  <si>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</si>
  <si>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</si>
  <si>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</si>
  <si>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</si>
  <si>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Electricity</t>
    <phoneticPr fontId="2"/>
  </si>
  <si>
    <t>MWh/p</t>
    <phoneticPr fontId="2"/>
  </si>
  <si>
    <r>
      <t>RE</t>
    </r>
    <r>
      <rPr>
        <vertAlign val="subscript"/>
        <sz val="11"/>
        <color indexed="8"/>
        <rFont val="Arial"/>
        <family val="2"/>
      </rPr>
      <t>p</t>
    </r>
  </si>
  <si>
    <t>(1)</t>
  </si>
  <si>
    <t>(2)</t>
  </si>
  <si>
    <t>Option C</t>
    <phoneticPr fontId="2"/>
  </si>
  <si>
    <t>-</t>
  </si>
  <si>
    <t>i</t>
  </si>
  <si>
    <t>Energy efficiency (PUE) of reference DC</t>
    <phoneticPr fontId="2"/>
  </si>
  <si>
    <t>Energy efficiency (PUE) of reference DC</t>
    <phoneticPr fontId="2"/>
  </si>
  <si>
    <t>Energy efficiency (PUE) of reference DC</t>
  </si>
  <si>
    <t>MWh/p</t>
    <phoneticPr fontId="2"/>
  </si>
  <si>
    <t>An index variable for electricity meters, measuring electricity consumption of IT equipment</t>
    <phoneticPr fontId="11"/>
  </si>
  <si>
    <t>MWh/p</t>
    <phoneticPr fontId="11"/>
  </si>
  <si>
    <r>
      <t>ER</t>
    </r>
    <r>
      <rPr>
        <vertAlign val="subscript"/>
        <sz val="11"/>
        <rFont val="Arial"/>
        <family val="2"/>
      </rPr>
      <t>p</t>
    </r>
  </si>
  <si>
    <r>
      <t>EC</t>
    </r>
    <r>
      <rPr>
        <vertAlign val="subscript"/>
        <sz val="11"/>
        <rFont val="Arial"/>
        <family val="2"/>
      </rPr>
      <t>PJ,p</t>
    </r>
  </si>
  <si>
    <r>
      <t>EF</t>
    </r>
    <r>
      <rPr>
        <vertAlign val="subscript"/>
        <sz val="11"/>
        <rFont val="Arial"/>
        <family val="2"/>
      </rPr>
      <t>elec</t>
    </r>
  </si>
  <si>
    <r>
      <t>η</t>
    </r>
    <r>
      <rPr>
        <vertAlign val="subscript"/>
        <sz val="11"/>
        <rFont val="Arial"/>
        <family val="2"/>
      </rPr>
      <t>REF</t>
    </r>
  </si>
  <si>
    <r>
      <t>η</t>
    </r>
    <r>
      <rPr>
        <vertAlign val="subscript"/>
        <sz val="11"/>
        <rFont val="Arial"/>
        <family val="2"/>
      </rPr>
      <t>PJ,p</t>
    </r>
  </si>
  <si>
    <r>
      <t>PE</t>
    </r>
    <r>
      <rPr>
        <vertAlign val="subscript"/>
        <sz val="11"/>
        <rFont val="Arial"/>
        <family val="2"/>
      </rPr>
      <t>p</t>
    </r>
  </si>
  <si>
    <t>Monitored continuously, recorded at least at the beginning and the end of the monitoring period</t>
  </si>
  <si>
    <t>Monitored continuously, recorded at least at the beginning and the end of the monitoring period</t>
    <phoneticPr fontId="2"/>
  </si>
  <si>
    <t xml:space="preserve">monitored data </t>
    <phoneticPr fontId="2"/>
  </si>
  <si>
    <t>monitored data</t>
    <phoneticPr fontId="2"/>
  </si>
  <si>
    <t>Measured with an electricity meter(s).  Electricity meter readings at the beginning and end of each monitoring period will be documented with photographs showing clearly the meter readings and the date when the meter reading is taken.
In case a calibration certificate issued by an entity accredited under national/international standards is not provided, such electricity meters are required to be calibrated, unless the meters are installed and managed by the electrical utilities of Lao PDR.</t>
    <phoneticPr fontId="2"/>
  </si>
  <si>
    <t>Measured with electricity meters. Electricity meter readings at the beginning and end of each monitoring period will be documented with photographs showing clearly the meter readings and the date when the meter reading is taken.
In case a calibration certificate issued by an entity accredited under national/international standards is not provided, such electricity meters are required to be calibrated, unless the meters are installed and managed by the electrical utilities of Lao PDR.</t>
    <phoneticPr fontId="2"/>
  </si>
  <si>
    <t>Monitoring Spreadsheet: JCM_LA_AM001_ver01.0</t>
    <phoneticPr fontId="2"/>
  </si>
  <si>
    <t xml:space="preserve">Monitoring Plan Sheet (Input Sheet) [Attachment to Project Design Document]  </t>
    <phoneticPr fontId="2"/>
  </si>
  <si>
    <t>Monitoring Plan Sheet (Calculation Process Sheet) [Attachment to Project Design Document]</t>
    <phoneticPr fontId="2"/>
  </si>
  <si>
    <r>
      <t>tCO</t>
    </r>
    <r>
      <rPr>
        <vertAlign val="subscript"/>
        <sz val="11"/>
        <rFont val="Arial"/>
        <family val="2"/>
      </rPr>
      <t>2</t>
    </r>
    <r>
      <rPr>
        <sz val="11"/>
        <rFont val="Arial"/>
        <family val="2"/>
      </rPr>
      <t>/MWh</t>
    </r>
  </si>
  <si>
    <r>
      <t xml:space="preserve">Table 1: Parameters to be monitored </t>
    </r>
    <r>
      <rPr>
        <b/>
        <i/>
        <sz val="11"/>
        <color indexed="8"/>
        <rFont val="Arial"/>
        <family val="2"/>
      </rPr>
      <t>ex post</t>
    </r>
    <phoneticPr fontId="2"/>
  </si>
  <si>
    <r>
      <t xml:space="preserve">Total electricity consumption of project DC during the period </t>
    </r>
    <r>
      <rPr>
        <i/>
        <sz val="11"/>
        <rFont val="Arial"/>
        <family val="2"/>
      </rPr>
      <t>p</t>
    </r>
    <phoneticPr fontId="2"/>
  </si>
  <si>
    <r>
      <t>ƩEC</t>
    </r>
    <r>
      <rPr>
        <vertAlign val="subscript"/>
        <sz val="11"/>
        <rFont val="Arial"/>
        <family val="2"/>
      </rPr>
      <t>IT,i,p</t>
    </r>
    <phoneticPr fontId="2"/>
  </si>
  <si>
    <r>
      <t xml:space="preserve">Sum of electricity consumption by IT equipment measured by electricity meters during the period </t>
    </r>
    <r>
      <rPr>
        <i/>
        <sz val="11"/>
        <rFont val="Arial"/>
        <family val="2"/>
      </rPr>
      <t>p</t>
    </r>
    <phoneticPr fontId="2"/>
  </si>
  <si>
    <r>
      <t xml:space="preserve">Table 2: Project-specific parameters to be fixed </t>
    </r>
    <r>
      <rPr>
        <b/>
        <i/>
        <sz val="11"/>
        <color indexed="8"/>
        <rFont val="Arial"/>
        <family val="2"/>
      </rPr>
      <t>ex ante</t>
    </r>
    <phoneticPr fontId="2"/>
  </si>
  <si>
    <r>
      <t>CO</t>
    </r>
    <r>
      <rPr>
        <vertAlign val="subscript"/>
        <sz val="11"/>
        <rFont val="Arial"/>
        <family val="2"/>
      </rPr>
      <t>2</t>
    </r>
    <r>
      <rPr>
        <sz val="11"/>
        <rFont val="Arial"/>
        <family val="2"/>
      </rPr>
      <t xml:space="preserve"> emission factor of electricity consumed</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</si>
  <si>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</si>
  <si>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</si>
  <si>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rFont val="Arial"/>
        <family val="2"/>
      </rPr>
      <t>2</t>
    </r>
    <r>
      <rPr>
        <sz val="11"/>
        <rFont val="Arial"/>
        <family val="2"/>
      </rPr>
      <t>/p</t>
    </r>
    <phoneticPr fontId="2"/>
  </si>
  <si>
    <r>
      <t>tCO</t>
    </r>
    <r>
      <rPr>
        <vertAlign val="subscript"/>
        <sz val="11"/>
        <rFont val="Arial"/>
        <family val="2"/>
      </rPr>
      <t>2</t>
    </r>
    <r>
      <rPr>
        <sz val="11"/>
        <rFont val="Arial"/>
        <family val="2"/>
      </rPr>
      <t>/p</t>
    </r>
    <phoneticPr fontId="2"/>
  </si>
  <si>
    <r>
      <t xml:space="preserve">Total electricity consumption of project DC during the period </t>
    </r>
    <r>
      <rPr>
        <i/>
        <sz val="11"/>
        <rFont val="Arial"/>
        <family val="2"/>
      </rPr>
      <t>p</t>
    </r>
    <phoneticPr fontId="2"/>
  </si>
  <si>
    <r>
      <t>CO</t>
    </r>
    <r>
      <rPr>
        <vertAlign val="subscript"/>
        <sz val="11"/>
        <rFont val="Arial"/>
        <family val="2"/>
      </rPr>
      <t>2</t>
    </r>
    <r>
      <rPr>
        <sz val="11"/>
        <rFont val="Arial"/>
        <family val="2"/>
      </rPr>
      <t xml:space="preserve"> emission factor of electricity consumed</t>
    </r>
    <phoneticPr fontId="2"/>
  </si>
  <si>
    <r>
      <t>tCO</t>
    </r>
    <r>
      <rPr>
        <vertAlign val="subscript"/>
        <sz val="11"/>
        <rFont val="Arial"/>
        <family val="2"/>
      </rPr>
      <t>2</t>
    </r>
    <r>
      <rPr>
        <sz val="11"/>
        <rFont val="Arial"/>
        <family val="2"/>
      </rPr>
      <t>/MWh</t>
    </r>
    <phoneticPr fontId="2"/>
  </si>
  <si>
    <r>
      <t>η</t>
    </r>
    <r>
      <rPr>
        <vertAlign val="subscript"/>
        <sz val="11"/>
        <rFont val="Arial"/>
        <family val="2"/>
      </rPr>
      <t>REF</t>
    </r>
    <phoneticPr fontId="2"/>
  </si>
  <si>
    <r>
      <t xml:space="preserve">Total electricity consumption of project DC during the period </t>
    </r>
    <r>
      <rPr>
        <i/>
        <sz val="11"/>
        <rFont val="Arial"/>
        <family val="2"/>
      </rPr>
      <t>p</t>
    </r>
    <phoneticPr fontId="2"/>
  </si>
  <si>
    <r>
      <t xml:space="preserve">Sum of electricity consumption by IT equipment measured by electricity meters during the period </t>
    </r>
    <r>
      <rPr>
        <i/>
        <sz val="11"/>
        <rFont val="Arial"/>
        <family val="2"/>
      </rPr>
      <t>p</t>
    </r>
    <phoneticPr fontId="2"/>
  </si>
  <si>
    <r>
      <t>ƩEC</t>
    </r>
    <r>
      <rPr>
        <vertAlign val="subscript"/>
        <sz val="11"/>
        <rFont val="Arial"/>
        <family val="2"/>
      </rPr>
      <t>IT,i,p</t>
    </r>
    <phoneticPr fontId="2"/>
  </si>
  <si>
    <r>
      <t>CO</t>
    </r>
    <r>
      <rPr>
        <vertAlign val="subscript"/>
        <sz val="11"/>
        <rFont val="Arial"/>
        <family val="2"/>
      </rPr>
      <t>2</t>
    </r>
    <r>
      <rPr>
        <sz val="11"/>
        <rFont val="Arial"/>
        <family val="2"/>
      </rPr>
      <t xml:space="preserve"> emission factor of electricity consumed</t>
    </r>
    <phoneticPr fontId="2"/>
  </si>
  <si>
    <r>
      <t>tCO</t>
    </r>
    <r>
      <rPr>
        <vertAlign val="subscript"/>
        <sz val="11"/>
        <rFont val="Arial"/>
        <family val="2"/>
      </rPr>
      <t>2</t>
    </r>
    <r>
      <rPr>
        <sz val="11"/>
        <rFont val="Arial"/>
        <family val="2"/>
      </rPr>
      <t>/MWh</t>
    </r>
    <phoneticPr fontId="2"/>
  </si>
  <si>
    <r>
      <t xml:space="preserve">Energy efficiency (PUE) of project DC during the period </t>
    </r>
    <r>
      <rPr>
        <i/>
        <sz val="11"/>
        <rFont val="Arial"/>
        <family val="2"/>
      </rPr>
      <t>p</t>
    </r>
    <phoneticPr fontId="2"/>
  </si>
  <si>
    <r>
      <t xml:space="preserve">Emission reductions during the period </t>
    </r>
    <r>
      <rPr>
        <i/>
        <sz val="11"/>
        <rFont val="Arial"/>
        <family val="2"/>
      </rPr>
      <t>p</t>
    </r>
    <phoneticPr fontId="2"/>
  </si>
  <si>
    <r>
      <t xml:space="preserve">Reference emissions during the period </t>
    </r>
    <r>
      <rPr>
        <i/>
        <sz val="11"/>
        <rFont val="Arial"/>
        <family val="2"/>
      </rPr>
      <t>p</t>
    </r>
    <phoneticPr fontId="2"/>
  </si>
  <si>
    <r>
      <t xml:space="preserve">Project emissions during the period </t>
    </r>
    <r>
      <rPr>
        <i/>
        <sz val="11"/>
        <rFont val="Arial"/>
        <family val="2"/>
      </rPr>
      <t>p</t>
    </r>
    <phoneticPr fontId="2"/>
  </si>
  <si>
    <t>N/A</t>
    <phoneticPr fontId="2"/>
  </si>
  <si>
    <t>N/A</t>
    <phoneticPr fontId="2"/>
  </si>
  <si>
    <t>N/A</t>
    <phoneticPr fontId="2"/>
  </si>
  <si>
    <t>Input on "MPS(input_separate_IT)" sheet</t>
    <phoneticPr fontId="2"/>
  </si>
  <si>
    <t>Monitoring Structure Sheet [Attachment to Project Design Document]</t>
    <phoneticPr fontId="2"/>
  </si>
  <si>
    <t>Responsible personnel</t>
  </si>
  <si>
    <t>Role</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</si>
  <si>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</si>
  <si>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</si>
  <si>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 calculation</t>
    </r>
    <r>
      <rPr>
        <b/>
        <sz val="11"/>
        <color indexed="8"/>
        <rFont val="Arial"/>
        <family val="2"/>
      </rPr>
      <t xml:space="preserve"> of CO</t>
    </r>
    <r>
      <rPr>
        <b/>
        <vertAlign val="subscript"/>
        <sz val="11"/>
        <color indexed="8"/>
        <rFont val="Arial"/>
        <family val="2"/>
      </rPr>
      <t>2</t>
    </r>
    <r>
      <rPr>
        <b/>
        <sz val="11"/>
        <color indexed="8"/>
        <rFont val="Arial"/>
        <family val="2"/>
      </rPr>
      <t xml:space="preserve"> emission reductions</t>
    </r>
    <phoneticPr fontId="2"/>
  </si>
  <si>
    <t>(k)</t>
    <phoneticPr fontId="2"/>
  </si>
  <si>
    <r>
      <t>EF</t>
    </r>
    <r>
      <rPr>
        <vertAlign val="subscript"/>
        <sz val="11"/>
        <rFont val="Arial"/>
        <family val="2"/>
      </rPr>
      <t>elec</t>
    </r>
    <phoneticPr fontId="2"/>
  </si>
  <si>
    <r>
      <t>EF</t>
    </r>
    <r>
      <rPr>
        <vertAlign val="subscript"/>
        <sz val="11"/>
        <rFont val="Arial"/>
        <family val="2"/>
      </rPr>
      <t>elec</t>
    </r>
    <phoneticPr fontId="11"/>
  </si>
  <si>
    <t>Monitoring period</t>
    <phoneticPr fontId="2"/>
  </si>
  <si>
    <t>Monitoring period</t>
    <phoneticPr fontId="2"/>
  </si>
  <si>
    <r>
      <t>EC</t>
    </r>
    <r>
      <rPr>
        <b/>
        <vertAlign val="subscript"/>
        <sz val="11"/>
        <rFont val="Arial"/>
        <family val="2"/>
      </rPr>
      <t>IT,i,p</t>
    </r>
    <phoneticPr fontId="11"/>
  </si>
  <si>
    <r>
      <t>Electricity consumption of IT equipment measured by electricity meter</t>
    </r>
    <r>
      <rPr>
        <i/>
        <sz val="11"/>
        <rFont val="Arial"/>
        <family val="2"/>
      </rPr>
      <t xml:space="preserve"> i </t>
    </r>
    <r>
      <rPr>
        <sz val="11"/>
        <rFont val="Arial"/>
        <family val="2"/>
      </rPr>
      <t xml:space="preserve">during the period </t>
    </r>
    <r>
      <rPr>
        <i/>
        <sz val="11"/>
        <rFont val="Arial"/>
        <family val="2"/>
      </rPr>
      <t>p</t>
    </r>
    <phoneticPr fontId="11"/>
  </si>
  <si>
    <t>Monitored Values</t>
    <phoneticPr fontId="2"/>
  </si>
  <si>
    <t>Estimated Values</t>
    <phoneticPr fontId="2"/>
  </si>
  <si>
    <t>JCM Project Manager</t>
    <phoneticPr fontId="11"/>
  </si>
  <si>
    <t>Oversees the planning, implementation, and tracking the tasks within the JCM validation and verification procedures
Responsible for communication with TPE and the Secretariat</t>
    <phoneticPr fontId="11"/>
  </si>
  <si>
    <t>JCM Monitoring Manager</t>
    <phoneticPr fontId="11"/>
  </si>
  <si>
    <t>Archiving the monitoring data
Analysis of the monitored data
Preparation of the monitoring report
Aggregating and archiving the repair/replacement incidence report from JCM Facilities Manager
Reporting to JCM Project Manager</t>
    <phoneticPr fontId="11"/>
  </si>
  <si>
    <t>JCM Facilities Manager</t>
    <phoneticPr fontId="11"/>
  </si>
  <si>
    <t>Oversees the operation of JCM facilities
Reporting of repair/replacement incidence of the project transformers to the JCM Monitoring Manager</t>
    <phoneticPr fontId="11"/>
  </si>
  <si>
    <t>[Laotian national grid emission factor]
The most recent value announced by the Ministry of Natural Resources and Environment (MONRE), DNA for CDM unless otherwise instructed by the Joint Committee. 
Source of data: Simplified CM as in "Calculation for the emission factor for electricity generation in Lao PDR, 2010".</t>
    <phoneticPr fontId="2"/>
  </si>
  <si>
    <t>Measured with an electricity meter(s).  Electricity meter readings at the beginning and end of each monitoring period will be documented with photographs showing clearly the meter readings and the date when the meter reading is taken.
The meters are installed and managed by the electrical utilities of Lao PDR.</t>
    <phoneticPr fontId="2"/>
  </si>
  <si>
    <t>Measured with electricity meters. Electricity meter readings at the beginning and end of each monitoring period will be documented with photographs showing clearly the meter readings and the date when the meter reading is taken.
Calibration certificates are issued for all 48 meters by Japan Electric Meters Inspection Corporation (JEMIC), and are valid until November 2023.</t>
    <phoneticPr fontId="2"/>
  </si>
  <si>
    <t>Reference Number: LA001</t>
    <phoneticPr fontId="2"/>
  </si>
  <si>
    <t>Monitoring Report Sheet (Input Sheet) [For Verification]</t>
    <phoneticPr fontId="2"/>
  </si>
  <si>
    <t>Monitoring Report Sheet (Calculation Process Sheet) [For Verification]</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</si>
</sst>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
    <numFmt numFmtId="177" formatCode="#,##0.0;[Red]\-#,##0.0"/>
    <numFmt numFmtId="178" formatCode="#,##0.0000;[Red]\-#,##0.0000"/>
    <numFmt numFmtId="179" formatCode="0.0000"/>
    <numFmt numFmtId="181" formatCode="#,##0.0_);[Red]\(#,##0.0\)"/>
  </numFmts>
  <fonts count="21"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b/>
      <sz val="11"/>
      <name val="Arial"/>
      <family val="2"/>
    </font>
    <font>
      <sz val="6"/>
      <name val="ＭＳ Ｐゴシック"/>
      <family val="3"/>
      <charset val="128"/>
      <scheme val="minor"/>
    </font>
    <font>
      <vertAlign val="subscript"/>
      <sz val="11"/>
      <name val="Arial"/>
      <family val="2"/>
    </font>
    <font>
      <b/>
      <sz val="12"/>
      <color theme="0"/>
      <name val="Arial"/>
      <family val="2"/>
    </font>
    <font>
      <i/>
      <sz val="11"/>
      <name val="Arial"/>
      <family val="2"/>
    </font>
    <font>
      <b/>
      <i/>
      <sz val="11"/>
      <color indexed="8"/>
      <name val="Arial"/>
      <family val="2"/>
    </font>
    <font>
      <sz val="11"/>
      <color theme="1"/>
      <name val="Arial"/>
      <family val="2"/>
    </font>
    <font>
      <b/>
      <vertAlign val="subscript"/>
      <sz val="11"/>
      <color indexed="8"/>
      <name val="Arial"/>
      <family val="2"/>
    </font>
    <font>
      <b/>
      <vertAlign val="subscript"/>
      <sz val="11"/>
      <color indexed="9"/>
      <name val="Arial"/>
      <family val="2"/>
    </font>
    <font>
      <sz val="11"/>
      <color rgb="FFFF0000"/>
      <name val="Arial"/>
      <family val="2"/>
    </font>
    <font>
      <b/>
      <vertAlign val="subscript"/>
      <sz val="11"/>
      <name val="Arial"/>
      <family val="2"/>
    </font>
  </fonts>
  <fills count="12">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rgb="FFF2DCDB"/>
        <bgColor indexed="64"/>
      </patternFill>
    </fill>
    <fill>
      <patternFill patternType="solid">
        <fgColor rgb="FFE4DFEC"/>
        <bgColor indexed="64"/>
      </patternFill>
    </fill>
    <fill>
      <patternFill patternType="solid">
        <fgColor rgb="FFC5D9F1"/>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medium">
        <color rgb="FFFF0000"/>
      </left>
      <right style="thin">
        <color theme="0" tint="-0.499984740745262"/>
      </right>
      <top style="medium">
        <color rgb="FFFF0000"/>
      </top>
      <bottom style="medium">
        <color rgb="FFFF0000"/>
      </bottom>
      <diagonal/>
    </border>
    <border>
      <left style="thin">
        <color theme="0" tint="-0.499984740745262"/>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diagonal/>
    </border>
    <border>
      <left style="thin">
        <color theme="0" tint="-0.499984740745262"/>
      </left>
      <right/>
      <top style="thin">
        <color theme="0" tint="-0.499984740745262"/>
      </top>
      <bottom style="thin">
        <color theme="0" tint="-0.499984740745262"/>
      </bottom>
      <diagonal/>
    </border>
    <border>
      <left style="medium">
        <color rgb="FFFF0000"/>
      </left>
      <right style="medium">
        <color rgb="FFFF0000"/>
      </right>
      <top style="medium">
        <color rgb="FFFF0000"/>
      </top>
      <bottom style="medium">
        <color rgb="FFFF0000"/>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style="thin">
        <color theme="0" tint="-0.499984740745262"/>
      </right>
      <top style="thin">
        <color theme="0" tint="-0.499984740745262"/>
      </top>
      <bottom/>
      <diagonal/>
    </border>
    <border>
      <left/>
      <right/>
      <top style="thin">
        <color theme="0" tint="-0.499984740745262"/>
      </top>
      <bottom style="thin">
        <color theme="0" tint="-0.499984740745262"/>
      </bottom>
      <diagonal/>
    </border>
  </borders>
  <cellStyleXfs count="3">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cellStyleXfs>
  <cellXfs count="123">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1" fillId="0" borderId="0" xfId="0" applyFont="1">
      <alignment vertical="center"/>
    </xf>
    <xf numFmtId="0" fontId="5" fillId="4" borderId="0" xfId="0" applyFont="1" applyFill="1" applyAlignment="1">
      <alignment vertical="center"/>
    </xf>
    <xf numFmtId="0" fontId="5" fillId="4" borderId="0" xfId="0" applyFont="1" applyFill="1" applyAlignment="1">
      <alignment horizontal="right" vertical="center"/>
    </xf>
    <xf numFmtId="0" fontId="5" fillId="4" borderId="7" xfId="0" applyFont="1" applyFill="1" applyBorder="1">
      <alignment vertical="center"/>
    </xf>
    <xf numFmtId="0" fontId="3" fillId="4" borderId="7" xfId="0" applyFont="1" applyFill="1" applyBorder="1">
      <alignment vertical="center"/>
    </xf>
    <xf numFmtId="0" fontId="5" fillId="4" borderId="7" xfId="0" applyFont="1" applyFill="1" applyBorder="1" applyAlignment="1">
      <alignment horizontal="center" vertical="center"/>
    </xf>
    <xf numFmtId="0" fontId="5" fillId="4" borderId="7" xfId="0" applyFont="1" applyFill="1" applyBorder="1" applyAlignment="1">
      <alignment horizontal="center" vertical="center" shrinkToFit="1"/>
    </xf>
    <xf numFmtId="0" fontId="3" fillId="7" borderId="7" xfId="0" applyFont="1" applyFill="1" applyBorder="1">
      <alignment vertical="center"/>
    </xf>
    <xf numFmtId="0" fontId="3" fillId="0" borderId="7" xfId="0" applyFont="1" applyBorder="1" applyAlignment="1">
      <alignment horizontal="center" vertical="center"/>
    </xf>
    <xf numFmtId="0" fontId="7" fillId="0" borderId="7" xfId="0" applyFont="1" applyFill="1" applyBorder="1" applyAlignment="1">
      <alignment horizontal="center" vertical="center" wrapText="1"/>
    </xf>
    <xf numFmtId="177" fontId="7" fillId="0" borderId="7" xfId="0" applyNumberFormat="1" applyFont="1" applyFill="1" applyBorder="1">
      <alignment vertical="center"/>
    </xf>
    <xf numFmtId="0" fontId="5" fillId="4" borderId="9" xfId="0" applyFont="1" applyFill="1" applyBorder="1">
      <alignment vertical="center"/>
    </xf>
    <xf numFmtId="0" fontId="3" fillId="4" borderId="10" xfId="0" applyFont="1" applyFill="1" applyBorder="1">
      <alignment vertical="center"/>
    </xf>
    <xf numFmtId="0" fontId="3" fillId="4" borderId="8" xfId="0" applyFont="1" applyFill="1" applyBorder="1">
      <alignment vertical="center"/>
    </xf>
    <xf numFmtId="0" fontId="3" fillId="7" borderId="10" xfId="0" applyFont="1" applyFill="1" applyBorder="1">
      <alignment vertical="center"/>
    </xf>
    <xf numFmtId="0" fontId="3" fillId="7" borderId="8" xfId="0" applyFont="1" applyFill="1" applyBorder="1">
      <alignment vertical="center"/>
    </xf>
    <xf numFmtId="176" fontId="3" fillId="8" borderId="7" xfId="0" applyNumberFormat="1" applyFont="1" applyFill="1" applyBorder="1" applyAlignment="1">
      <alignment horizontal="center" vertical="center"/>
    </xf>
    <xf numFmtId="0" fontId="3" fillId="8" borderId="7" xfId="0" applyFont="1" applyFill="1" applyBorder="1" applyAlignment="1">
      <alignment horizontal="center" vertical="center"/>
    </xf>
    <xf numFmtId="0" fontId="10" fillId="6"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10" fillId="6" borderId="1" xfId="0" applyFont="1" applyFill="1" applyBorder="1" applyAlignment="1">
      <alignment horizontal="center" vertical="center"/>
    </xf>
    <xf numFmtId="0" fontId="7" fillId="6" borderId="1" xfId="0" applyFont="1" applyFill="1" applyBorder="1" applyAlignment="1">
      <alignment horizontal="left" vertical="center" wrapText="1"/>
    </xf>
    <xf numFmtId="0" fontId="7" fillId="7" borderId="7" xfId="0" applyFont="1" applyFill="1" applyBorder="1">
      <alignment vertical="center"/>
    </xf>
    <xf numFmtId="0" fontId="7" fillId="0" borderId="7" xfId="0" applyFont="1" applyBorder="1" applyAlignment="1">
      <alignment horizontal="center" vertical="center"/>
    </xf>
    <xf numFmtId="0" fontId="7" fillId="0" borderId="7" xfId="0" applyFont="1" applyFill="1" applyBorder="1" applyAlignment="1">
      <alignment horizontal="center" vertical="center"/>
    </xf>
    <xf numFmtId="0" fontId="7" fillId="2" borderId="7" xfId="0" applyFont="1" applyFill="1" applyBorder="1" applyAlignment="1">
      <alignment horizontal="center" vertical="center"/>
    </xf>
    <xf numFmtId="0" fontId="7" fillId="0" borderId="7" xfId="1" applyFont="1" applyFill="1" applyBorder="1">
      <alignment vertical="center"/>
    </xf>
    <xf numFmtId="0" fontId="7" fillId="7" borderId="9" xfId="0" applyFont="1" applyFill="1" applyBorder="1" applyAlignment="1">
      <alignment vertical="center"/>
    </xf>
    <xf numFmtId="0" fontId="7" fillId="7" borderId="7" xfId="0" applyFont="1" applyFill="1" applyBorder="1" applyAlignment="1">
      <alignment vertical="center"/>
    </xf>
    <xf numFmtId="0" fontId="7" fillId="7" borderId="10" xfId="0" applyFont="1" applyFill="1" applyBorder="1">
      <alignment vertical="center"/>
    </xf>
    <xf numFmtId="0" fontId="7" fillId="7" borderId="8" xfId="0" applyFont="1" applyFill="1" applyBorder="1">
      <alignment vertical="center"/>
    </xf>
    <xf numFmtId="0" fontId="13" fillId="4" borderId="0" xfId="0" applyFont="1" applyFill="1" applyAlignment="1">
      <alignment vertical="center"/>
    </xf>
    <xf numFmtId="0" fontId="5" fillId="5" borderId="2" xfId="0" applyFont="1" applyFill="1" applyBorder="1" applyAlignment="1">
      <alignment horizontal="center" vertical="center" wrapText="1"/>
    </xf>
    <xf numFmtId="49" fontId="7" fillId="6" borderId="2" xfId="0" applyNumberFormat="1" applyFont="1" applyFill="1" applyBorder="1" applyAlignment="1">
      <alignment horizontal="center" vertical="center"/>
    </xf>
    <xf numFmtId="0" fontId="7" fillId="6" borderId="2" xfId="0" applyFont="1" applyFill="1" applyBorder="1">
      <alignment vertical="center"/>
    </xf>
    <xf numFmtId="0" fontId="7" fillId="6" borderId="2" xfId="0" applyFont="1" applyFill="1" applyBorder="1" applyAlignment="1">
      <alignment vertical="center" wrapText="1"/>
    </xf>
    <xf numFmtId="0" fontId="7" fillId="6" borderId="2" xfId="0" applyFont="1" applyFill="1" applyBorder="1" applyAlignment="1">
      <alignment horizontal="center" vertical="center"/>
    </xf>
    <xf numFmtId="0" fontId="5" fillId="5" borderId="2" xfId="0" applyFont="1" applyFill="1" applyBorder="1" applyAlignment="1">
      <alignment horizontal="center" vertical="center"/>
    </xf>
    <xf numFmtId="0" fontId="7" fillId="6" borderId="3" xfId="0" applyFont="1" applyFill="1" applyBorder="1">
      <alignment vertical="center"/>
    </xf>
    <xf numFmtId="0" fontId="3" fillId="0" borderId="1" xfId="0" applyFont="1" applyFill="1" applyBorder="1">
      <alignment vertical="center"/>
    </xf>
    <xf numFmtId="0" fontId="5" fillId="0" borderId="0" xfId="0" applyFont="1">
      <alignment vertical="center"/>
    </xf>
    <xf numFmtId="0" fontId="7" fillId="7" borderId="9" xfId="0" applyFont="1" applyFill="1" applyBorder="1">
      <alignment vertical="center"/>
    </xf>
    <xf numFmtId="0" fontId="7" fillId="0" borderId="2" xfId="0" applyFont="1" applyFill="1" applyBorder="1" applyProtection="1">
      <alignment vertical="center"/>
      <protection locked="0"/>
    </xf>
    <xf numFmtId="0" fontId="7" fillId="0" borderId="2" xfId="0" applyFont="1" applyFill="1" applyBorder="1" applyAlignment="1" applyProtection="1">
      <alignment vertical="center" wrapText="1"/>
      <protection locked="0"/>
    </xf>
    <xf numFmtId="0" fontId="7" fillId="2" borderId="2" xfId="0" applyFont="1" applyFill="1" applyBorder="1" applyAlignment="1" applyProtection="1">
      <alignment vertical="center" wrapText="1"/>
      <protection locked="0"/>
    </xf>
    <xf numFmtId="0" fontId="7" fillId="0" borderId="2" xfId="0" applyFont="1" applyFill="1" applyBorder="1" applyAlignment="1" applyProtection="1">
      <alignment horizontal="left" vertical="center" wrapText="1"/>
      <protection locked="0"/>
    </xf>
    <xf numFmtId="0" fontId="16" fillId="2" borderId="2" xfId="0" applyFont="1" applyFill="1" applyBorder="1" applyAlignment="1" applyProtection="1">
      <alignment horizontal="center" vertical="center" wrapText="1"/>
      <protection locked="0"/>
    </xf>
    <xf numFmtId="0" fontId="7" fillId="9" borderId="7" xfId="0" applyFont="1" applyFill="1" applyBorder="1" applyAlignment="1">
      <alignment vertical="center" wrapText="1"/>
    </xf>
    <xf numFmtId="176" fontId="7" fillId="9" borderId="7" xfId="0" applyNumberFormat="1" applyFont="1" applyFill="1" applyBorder="1">
      <alignment vertical="center"/>
    </xf>
    <xf numFmtId="178" fontId="7" fillId="10" borderId="7" xfId="0" applyNumberFormat="1" applyFont="1" applyFill="1" applyBorder="1">
      <alignment vertical="center"/>
    </xf>
    <xf numFmtId="0" fontId="7" fillId="10" borderId="7" xfId="0" applyFont="1" applyFill="1" applyBorder="1" applyAlignment="1">
      <alignment horizontal="left" vertical="center" wrapText="1"/>
    </xf>
    <xf numFmtId="40" fontId="7" fillId="11" borderId="7" xfId="0" applyNumberFormat="1" applyFont="1" applyFill="1" applyBorder="1">
      <alignment vertical="center"/>
    </xf>
    <xf numFmtId="0" fontId="7" fillId="11" borderId="7" xfId="0" applyFont="1" applyFill="1" applyBorder="1" applyAlignment="1">
      <alignment vertical="center" wrapText="1"/>
    </xf>
    <xf numFmtId="177" fontId="7" fillId="9" borderId="7" xfId="0" applyNumberFormat="1" applyFont="1" applyFill="1" applyBorder="1">
      <alignment vertical="center"/>
    </xf>
    <xf numFmtId="0" fontId="7" fillId="0" borderId="13" xfId="0" applyFont="1" applyBorder="1" applyAlignment="1">
      <alignment horizontal="center" vertical="center"/>
    </xf>
    <xf numFmtId="0" fontId="7" fillId="0" borderId="14" xfId="0" applyFont="1" applyBorder="1">
      <alignment vertical="center"/>
    </xf>
    <xf numFmtId="0" fontId="5" fillId="4" borderId="9" xfId="0" applyFont="1" applyFill="1" applyBorder="1" applyAlignment="1">
      <alignment horizontal="center" vertical="center"/>
    </xf>
    <xf numFmtId="0" fontId="5" fillId="4" borderId="8" xfId="0" applyFont="1" applyFill="1" applyBorder="1">
      <alignment vertical="center"/>
    </xf>
    <xf numFmtId="0" fontId="3" fillId="0" borderId="13" xfId="0" applyFont="1" applyBorder="1" applyAlignment="1">
      <alignment horizontal="center" vertical="center"/>
    </xf>
    <xf numFmtId="40" fontId="7" fillId="11" borderId="8" xfId="0" applyNumberFormat="1" applyFont="1" applyFill="1" applyBorder="1">
      <alignment vertical="center"/>
    </xf>
    <xf numFmtId="0" fontId="16" fillId="2" borderId="2" xfId="0" applyFont="1" applyFill="1" applyBorder="1" applyAlignment="1" applyProtection="1">
      <alignment horizontal="left" vertical="center" wrapText="1"/>
      <protection locked="0"/>
    </xf>
    <xf numFmtId="0" fontId="5" fillId="5" borderId="2" xfId="0" applyFont="1" applyFill="1" applyBorder="1" applyAlignment="1">
      <alignment horizontal="center" vertical="center" wrapText="1"/>
    </xf>
    <xf numFmtId="0" fontId="7" fillId="6" borderId="2" xfId="0" applyFont="1" applyFill="1" applyBorder="1" applyAlignment="1">
      <alignment vertical="center" wrapText="1"/>
    </xf>
    <xf numFmtId="0" fontId="7" fillId="0" borderId="7" xfId="0" applyFont="1" applyFill="1" applyBorder="1" applyAlignment="1" applyProtection="1">
      <alignment vertical="center" wrapText="1"/>
      <protection locked="0"/>
    </xf>
    <xf numFmtId="0" fontId="0" fillId="0" borderId="0" xfId="0" applyFont="1" applyProtection="1">
      <alignment vertical="center"/>
    </xf>
    <xf numFmtId="0" fontId="3" fillId="0" borderId="0" xfId="0" applyFont="1" applyAlignment="1" applyProtection="1">
      <alignment horizontal="right" vertical="center"/>
    </xf>
    <xf numFmtId="0" fontId="5" fillId="5" borderId="7" xfId="0" applyFont="1" applyFill="1" applyBorder="1" applyAlignment="1" applyProtection="1">
      <alignment horizontal="center" vertical="center" wrapText="1"/>
    </xf>
    <xf numFmtId="0" fontId="7" fillId="6" borderId="2" xfId="0" applyFont="1" applyFill="1" applyBorder="1" applyProtection="1">
      <alignment vertical="center"/>
    </xf>
    <xf numFmtId="179" fontId="7" fillId="0" borderId="2" xfId="0" applyNumberFormat="1" applyFont="1" applyBorder="1" applyAlignment="1" applyProtection="1">
      <alignment horizontal="right" vertical="center"/>
      <protection locked="0"/>
    </xf>
    <xf numFmtId="179" fontId="7" fillId="11" borderId="2" xfId="0" applyNumberFormat="1" applyFont="1" applyFill="1" applyBorder="1" applyAlignment="1" applyProtection="1">
      <alignment horizontal="right" vertical="center"/>
    </xf>
    <xf numFmtId="40" fontId="7" fillId="2" borderId="2" xfId="2" applyNumberFormat="1" applyFont="1" applyFill="1" applyBorder="1" applyAlignment="1" applyProtection="1">
      <alignment horizontal="right" vertical="center"/>
      <protection locked="0"/>
    </xf>
    <xf numFmtId="40" fontId="7" fillId="11" borderId="2" xfId="2" applyNumberFormat="1" applyFont="1" applyFill="1" applyBorder="1" applyAlignment="1" applyProtection="1">
      <alignment horizontal="right" vertical="center"/>
    </xf>
    <xf numFmtId="0" fontId="16" fillId="0" borderId="0" xfId="0" applyFont="1">
      <alignment vertical="center"/>
    </xf>
    <xf numFmtId="0" fontId="16" fillId="0" borderId="0" xfId="0" applyFont="1" applyAlignment="1">
      <alignment vertical="center" wrapText="1"/>
    </xf>
    <xf numFmtId="0" fontId="16" fillId="0" borderId="1" xfId="0" applyFont="1" applyBorder="1" applyProtection="1">
      <alignment vertical="center"/>
      <protection locked="0"/>
    </xf>
    <xf numFmtId="2" fontId="16" fillId="0" borderId="1" xfId="0" applyNumberFormat="1" applyFont="1" applyBorder="1" applyProtection="1">
      <alignment vertical="center"/>
      <protection locked="0"/>
    </xf>
    <xf numFmtId="2" fontId="16" fillId="0" borderId="0" xfId="0" applyNumberFormat="1" applyFont="1">
      <alignment vertical="center"/>
    </xf>
    <xf numFmtId="49" fontId="7" fillId="0" borderId="2" xfId="0" applyNumberFormat="1" applyFont="1" applyFill="1" applyBorder="1" applyAlignment="1" applyProtection="1">
      <alignment horizontal="center" vertical="center" wrapText="1"/>
      <protection locked="0"/>
    </xf>
    <xf numFmtId="2" fontId="16" fillId="0" borderId="0" xfId="0" applyNumberFormat="1" applyFont="1" applyAlignment="1">
      <alignment horizontal="right" vertical="center"/>
    </xf>
    <xf numFmtId="0" fontId="3" fillId="0" borderId="1" xfId="0" applyFont="1" applyFill="1" applyBorder="1" applyAlignment="1">
      <alignment vertical="center" wrapText="1"/>
    </xf>
    <xf numFmtId="0" fontId="5" fillId="5" borderId="4" xfId="0" applyFont="1" applyFill="1" applyBorder="1" applyAlignment="1">
      <alignment horizontal="center" vertical="center"/>
    </xf>
    <xf numFmtId="38" fontId="19" fillId="2" borderId="5" xfId="2" applyFont="1" applyFill="1" applyBorder="1" applyAlignment="1">
      <alignment horizontal="right" vertical="center"/>
    </xf>
    <xf numFmtId="38" fontId="19" fillId="2" borderId="6" xfId="2" applyFont="1" applyFill="1" applyBorder="1" applyAlignment="1">
      <alignment horizontal="right" vertical="center"/>
    </xf>
    <xf numFmtId="0" fontId="5" fillId="5" borderId="2" xfId="0" applyFont="1" applyFill="1" applyBorder="1" applyAlignment="1">
      <alignment horizontal="center" vertical="center" wrapText="1"/>
    </xf>
    <xf numFmtId="0" fontId="7" fillId="0" borderId="11"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6" borderId="2" xfId="0" applyFont="1" applyFill="1" applyBorder="1" applyAlignment="1">
      <alignment vertical="center" wrapText="1"/>
    </xf>
    <xf numFmtId="0" fontId="7" fillId="0" borderId="2" xfId="0" applyFont="1" applyBorder="1" applyAlignment="1" applyProtection="1">
      <alignment horizontal="left" vertical="center" wrapText="1"/>
      <protection locked="0"/>
    </xf>
    <xf numFmtId="0" fontId="7" fillId="6" borderId="7" xfId="0" applyFont="1" applyFill="1" applyBorder="1" applyAlignment="1">
      <alignment horizontal="left" vertical="top" wrapText="1"/>
    </xf>
    <xf numFmtId="0" fontId="8" fillId="4" borderId="0" xfId="0" applyFont="1" applyFill="1" applyAlignment="1">
      <alignment vertical="center"/>
    </xf>
    <xf numFmtId="0" fontId="7" fillId="11" borderId="7" xfId="0" applyFont="1" applyFill="1" applyBorder="1" applyAlignment="1">
      <alignment horizontal="left" vertical="top" wrapText="1"/>
    </xf>
    <xf numFmtId="0" fontId="8" fillId="4" borderId="0" xfId="0" applyFont="1" applyFill="1" applyAlignment="1" applyProtection="1">
      <alignment horizontal="left" vertical="center"/>
    </xf>
    <xf numFmtId="0" fontId="3" fillId="0" borderId="1" xfId="0" applyFont="1" applyFill="1" applyBorder="1" applyAlignment="1">
      <alignment horizontal="left" vertical="center" wrapText="1"/>
    </xf>
    <xf numFmtId="0" fontId="16" fillId="11" borderId="2" xfId="0" quotePrefix="1" applyFont="1" applyFill="1" applyBorder="1" applyAlignment="1" applyProtection="1">
      <alignment horizontal="left" vertical="center" wrapText="1"/>
    </xf>
    <xf numFmtId="0" fontId="7" fillId="11" borderId="2" xfId="0" applyFont="1" applyFill="1" applyBorder="1" applyAlignment="1" applyProtection="1">
      <alignment horizontal="left" vertical="center" wrapText="1"/>
    </xf>
    <xf numFmtId="0" fontId="7" fillId="11" borderId="11" xfId="0" applyFont="1" applyFill="1" applyBorder="1" applyAlignment="1" applyProtection="1">
      <alignment horizontal="center" vertical="center" wrapText="1"/>
    </xf>
    <xf numFmtId="0" fontId="7" fillId="11" borderId="3" xfId="0" applyFont="1" applyFill="1" applyBorder="1" applyAlignment="1" applyProtection="1">
      <alignment horizontal="center" vertical="center" wrapText="1"/>
    </xf>
    <xf numFmtId="0" fontId="5" fillId="5" borderId="15" xfId="0" applyFont="1" applyFill="1" applyBorder="1" applyAlignment="1">
      <alignment horizontal="center" vertical="center"/>
    </xf>
    <xf numFmtId="0" fontId="5" fillId="5" borderId="2" xfId="0" applyFont="1" applyFill="1" applyBorder="1" applyAlignment="1">
      <alignment horizontal="center" vertical="center"/>
    </xf>
    <xf numFmtId="38" fontId="7" fillId="2" borderId="2" xfId="2" applyFont="1" applyFill="1" applyBorder="1" applyAlignment="1" applyProtection="1">
      <alignment horizontal="right" vertical="center" shrinkToFit="1"/>
      <protection locked="0"/>
    </xf>
    <xf numFmtId="38" fontId="7" fillId="2" borderId="11" xfId="2" applyFont="1" applyFill="1" applyBorder="1" applyAlignment="1" applyProtection="1">
      <alignment horizontal="right" vertical="center" shrinkToFit="1"/>
      <protection locked="0"/>
    </xf>
    <xf numFmtId="0" fontId="7" fillId="6" borderId="11" xfId="0" applyFont="1" applyFill="1" applyBorder="1" applyAlignment="1" applyProtection="1">
      <alignment horizontal="left" vertical="center" wrapText="1"/>
    </xf>
    <xf numFmtId="0" fontId="7" fillId="6" borderId="16" xfId="0" applyFont="1" applyFill="1" applyBorder="1" applyAlignment="1" applyProtection="1">
      <alignment horizontal="left" vertical="center" wrapText="1"/>
    </xf>
    <xf numFmtId="0" fontId="7" fillId="6" borderId="3" xfId="0" applyFont="1" applyFill="1" applyBorder="1" applyAlignment="1" applyProtection="1">
      <alignment horizontal="left" vertical="center" wrapText="1"/>
    </xf>
    <xf numFmtId="0" fontId="5" fillId="5" borderId="11" xfId="0" applyFont="1" applyFill="1" applyBorder="1" applyAlignment="1">
      <alignment horizontal="center" vertical="center" wrapText="1"/>
    </xf>
    <xf numFmtId="0" fontId="5" fillId="5" borderId="16" xfId="0" applyFont="1" applyFill="1" applyBorder="1" applyAlignment="1">
      <alignment horizontal="center" vertical="center" wrapText="1"/>
    </xf>
    <xf numFmtId="0" fontId="5" fillId="5" borderId="3" xfId="0" applyFont="1" applyFill="1" applyBorder="1" applyAlignment="1">
      <alignment horizontal="center" vertical="center" wrapText="1"/>
    </xf>
    <xf numFmtId="181" fontId="7" fillId="0" borderId="12" xfId="0" applyNumberFormat="1" applyFont="1" applyBorder="1">
      <alignment vertical="center"/>
    </xf>
    <xf numFmtId="181" fontId="3" fillId="0" borderId="12" xfId="0" applyNumberFormat="1" applyFont="1" applyBorder="1">
      <alignment vertical="center"/>
    </xf>
  </cellXfs>
  <cellStyles count="3">
    <cellStyle name="40% - アクセント 6" xfId="1" builtinId="51"/>
    <cellStyle name="桁区切り" xfId="2" builtinId="6"/>
    <cellStyle name="標準" xfId="0" builtinId="0"/>
  </cellStyles>
  <dxfs count="0"/>
  <tableStyles count="0" defaultTableStyle="TableStyleMedium9" defaultPivotStyle="PivotStyleLight16"/>
  <colors>
    <mruColors>
      <color rgb="FFC5D9F1"/>
      <color rgb="FFE4DFEC"/>
      <color rgb="FFF2DCDB"/>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3"/>
  <sheetViews>
    <sheetView showGridLines="0" tabSelected="1" view="pageBreakPreview" zoomScale="60" zoomScaleNormal="100" zoomScalePageLayoutView="55" workbookViewId="0"/>
  </sheetViews>
  <sheetFormatPr defaultColWidth="9" defaultRowHeight="14.25" x14ac:dyDescent="0.15"/>
  <cols>
    <col min="1" max="1" width="3.625" style="1" customWidth="1"/>
    <col min="2" max="3" width="12.625" style="1" customWidth="1"/>
    <col min="4" max="4" width="32" style="1" customWidth="1"/>
    <col min="5" max="6" width="12.625" style="1" customWidth="1"/>
    <col min="7" max="8" width="15.625" style="1" customWidth="1"/>
    <col min="9" max="9" width="70.25" style="1" customWidth="1"/>
    <col min="10" max="11" width="16.625" style="1" customWidth="1"/>
    <col min="12" max="16384" width="9" style="1"/>
  </cols>
  <sheetData>
    <row r="1" spans="1:11" x14ac:dyDescent="0.15">
      <c r="K1" s="13" t="s">
        <v>62</v>
      </c>
    </row>
    <row r="2" spans="1:11" ht="18" customHeight="1" x14ac:dyDescent="0.15">
      <c r="K2" s="13" t="s">
        <v>117</v>
      </c>
    </row>
    <row r="3" spans="1:11" ht="27.75" customHeight="1" x14ac:dyDescent="0.15">
      <c r="A3" s="45" t="s">
        <v>63</v>
      </c>
      <c r="B3" s="15"/>
      <c r="C3" s="15"/>
      <c r="D3" s="15"/>
      <c r="E3" s="15"/>
      <c r="F3" s="15"/>
      <c r="G3" s="15"/>
      <c r="H3" s="15"/>
      <c r="I3" s="15"/>
      <c r="J3" s="15"/>
      <c r="K3" s="16"/>
    </row>
    <row r="5" spans="1:11" ht="18.75" customHeight="1" x14ac:dyDescent="0.15">
      <c r="A5" s="6" t="s">
        <v>66</v>
      </c>
      <c r="B5" s="6"/>
    </row>
    <row r="6" spans="1:11" ht="18.75" customHeight="1" x14ac:dyDescent="0.15">
      <c r="A6" s="6"/>
      <c r="B6" s="46" t="s">
        <v>10</v>
      </c>
      <c r="C6" s="46" t="s">
        <v>11</v>
      </c>
      <c r="D6" s="46" t="s">
        <v>12</v>
      </c>
      <c r="E6" s="46" t="s">
        <v>13</v>
      </c>
      <c r="F6" s="46" t="s">
        <v>14</v>
      </c>
      <c r="G6" s="46" t="s">
        <v>15</v>
      </c>
      <c r="H6" s="46" t="s">
        <v>16</v>
      </c>
      <c r="I6" s="46" t="s">
        <v>17</v>
      </c>
      <c r="J6" s="46" t="s">
        <v>18</v>
      </c>
      <c r="K6" s="46" t="s">
        <v>19</v>
      </c>
    </row>
    <row r="7" spans="1:11" s="10" customFormat="1" ht="39" customHeight="1" x14ac:dyDescent="0.15">
      <c r="B7" s="46" t="s">
        <v>20</v>
      </c>
      <c r="C7" s="46" t="s">
        <v>21</v>
      </c>
      <c r="D7" s="46" t="s">
        <v>22</v>
      </c>
      <c r="E7" s="46" t="s">
        <v>23</v>
      </c>
      <c r="F7" s="46" t="s">
        <v>24</v>
      </c>
      <c r="G7" s="46" t="s">
        <v>25</v>
      </c>
      <c r="H7" s="46" t="s">
        <v>26</v>
      </c>
      <c r="I7" s="46" t="s">
        <v>27</v>
      </c>
      <c r="J7" s="46" t="s">
        <v>28</v>
      </c>
      <c r="K7" s="46" t="s">
        <v>29</v>
      </c>
    </row>
    <row r="8" spans="1:11" ht="147.75" customHeight="1" x14ac:dyDescent="0.15">
      <c r="B8" s="47" t="s">
        <v>39</v>
      </c>
      <c r="C8" s="48" t="s">
        <v>51</v>
      </c>
      <c r="D8" s="49" t="s">
        <v>67</v>
      </c>
      <c r="E8" s="84">
        <f>E9*1.28</f>
        <v>953.43306666666626</v>
      </c>
      <c r="F8" s="48" t="s">
        <v>47</v>
      </c>
      <c r="G8" s="56" t="s">
        <v>41</v>
      </c>
      <c r="H8" s="57" t="s">
        <v>58</v>
      </c>
      <c r="I8" s="58" t="s">
        <v>115</v>
      </c>
      <c r="J8" s="59" t="s">
        <v>57</v>
      </c>
      <c r="K8" s="60"/>
    </row>
    <row r="9" spans="1:11" ht="147.75" customHeight="1" x14ac:dyDescent="0.15">
      <c r="B9" s="47" t="s">
        <v>40</v>
      </c>
      <c r="C9" s="48" t="s">
        <v>68</v>
      </c>
      <c r="D9" s="49" t="s">
        <v>69</v>
      </c>
      <c r="E9" s="85">
        <f>SUM('MPS (input_separate_IT)'!B6:B105)</f>
        <v>744.86958333333303</v>
      </c>
      <c r="F9" s="48" t="s">
        <v>47</v>
      </c>
      <c r="G9" s="56" t="s">
        <v>34</v>
      </c>
      <c r="H9" s="57" t="s">
        <v>59</v>
      </c>
      <c r="I9" s="58" t="s">
        <v>116</v>
      </c>
      <c r="J9" s="59" t="s">
        <v>56</v>
      </c>
      <c r="K9" s="74" t="s">
        <v>92</v>
      </c>
    </row>
    <row r="10" spans="1:11" ht="8.25" customHeight="1" x14ac:dyDescent="0.15"/>
    <row r="11" spans="1:11" ht="20.100000000000001" customHeight="1" x14ac:dyDescent="0.15">
      <c r="A11" s="6" t="s">
        <v>70</v>
      </c>
    </row>
    <row r="12" spans="1:11" ht="20.100000000000001" customHeight="1" x14ac:dyDescent="0.15">
      <c r="B12" s="46" t="s">
        <v>10</v>
      </c>
      <c r="C12" s="97" t="s">
        <v>11</v>
      </c>
      <c r="D12" s="97"/>
      <c r="E12" s="46" t="s">
        <v>12</v>
      </c>
      <c r="F12" s="46" t="s">
        <v>13</v>
      </c>
      <c r="G12" s="97" t="s">
        <v>14</v>
      </c>
      <c r="H12" s="97"/>
      <c r="I12" s="97"/>
      <c r="J12" s="97" t="s">
        <v>15</v>
      </c>
      <c r="K12" s="97"/>
    </row>
    <row r="13" spans="1:11" ht="39" customHeight="1" x14ac:dyDescent="0.15">
      <c r="B13" s="46" t="s">
        <v>21</v>
      </c>
      <c r="C13" s="97" t="s">
        <v>22</v>
      </c>
      <c r="D13" s="97"/>
      <c r="E13" s="46" t="s">
        <v>23</v>
      </c>
      <c r="F13" s="46" t="s">
        <v>24</v>
      </c>
      <c r="G13" s="97" t="s">
        <v>26</v>
      </c>
      <c r="H13" s="97"/>
      <c r="I13" s="97"/>
      <c r="J13" s="97" t="s">
        <v>29</v>
      </c>
      <c r="K13" s="97"/>
    </row>
    <row r="14" spans="1:11" ht="107.25" customHeight="1" x14ac:dyDescent="0.15">
      <c r="B14" s="50" t="s">
        <v>100</v>
      </c>
      <c r="C14" s="100" t="s">
        <v>71</v>
      </c>
      <c r="D14" s="100"/>
      <c r="E14" s="82">
        <f>0.5595</f>
        <v>0.5595</v>
      </c>
      <c r="F14" s="48" t="s">
        <v>65</v>
      </c>
      <c r="G14" s="101" t="s">
        <v>114</v>
      </c>
      <c r="H14" s="101"/>
      <c r="I14" s="101"/>
      <c r="J14" s="98" t="s">
        <v>91</v>
      </c>
      <c r="K14" s="99"/>
    </row>
    <row r="15" spans="1:11" ht="6.75" customHeight="1" x14ac:dyDescent="0.15"/>
    <row r="16" spans="1:11" ht="18.75" customHeight="1" x14ac:dyDescent="0.15">
      <c r="A16" s="4" t="s">
        <v>72</v>
      </c>
      <c r="B16" s="4"/>
    </row>
    <row r="17" spans="1:10" ht="17.25" thickBot="1" x14ac:dyDescent="0.2">
      <c r="B17" s="94" t="s">
        <v>73</v>
      </c>
      <c r="C17" s="94"/>
      <c r="D17" s="51" t="s">
        <v>24</v>
      </c>
    </row>
    <row r="18" spans="1:10" ht="19.5" thickBot="1" x14ac:dyDescent="0.2">
      <c r="B18" s="95">
        <f>ROUNDDOWN('MPS(calc_process)'!G6, 0)</f>
        <v>300</v>
      </c>
      <c r="C18" s="96"/>
      <c r="D18" s="52" t="s">
        <v>74</v>
      </c>
    </row>
    <row r="19" spans="1:10" ht="20.100000000000001" customHeight="1" x14ac:dyDescent="0.15">
      <c r="B19" s="5"/>
      <c r="C19" s="5"/>
      <c r="F19" s="11"/>
      <c r="G19" s="11"/>
    </row>
    <row r="20" spans="1:10" ht="18.75" customHeight="1" x14ac:dyDescent="0.15">
      <c r="A20" s="6" t="s">
        <v>9</v>
      </c>
    </row>
    <row r="21" spans="1:10" ht="18" customHeight="1" x14ac:dyDescent="0.15">
      <c r="B21" s="53" t="s">
        <v>31</v>
      </c>
      <c r="C21" s="93" t="s">
        <v>32</v>
      </c>
      <c r="D21" s="93"/>
      <c r="E21" s="93"/>
      <c r="F21" s="93"/>
      <c r="G21" s="93"/>
      <c r="H21" s="93"/>
      <c r="I21" s="93"/>
      <c r="J21" s="12"/>
    </row>
    <row r="22" spans="1:10" ht="18" customHeight="1" x14ac:dyDescent="0.15">
      <c r="B22" s="53" t="s">
        <v>30</v>
      </c>
      <c r="C22" s="93" t="s">
        <v>33</v>
      </c>
      <c r="D22" s="93"/>
      <c r="E22" s="93"/>
      <c r="F22" s="93"/>
      <c r="G22" s="93"/>
      <c r="H22" s="93"/>
      <c r="I22" s="93"/>
      <c r="J22" s="12"/>
    </row>
    <row r="23" spans="1:10" ht="18" customHeight="1" x14ac:dyDescent="0.15">
      <c r="B23" s="53" t="s">
        <v>34</v>
      </c>
      <c r="C23" s="93" t="s">
        <v>35</v>
      </c>
      <c r="D23" s="93"/>
      <c r="E23" s="93"/>
      <c r="F23" s="93"/>
      <c r="G23" s="93"/>
      <c r="H23" s="93"/>
      <c r="I23" s="93"/>
      <c r="J23" s="12"/>
    </row>
  </sheetData>
  <sheetProtection password="C623" sheet="1" objects="1" scenarios="1" formatCells="0" formatRows="0"/>
  <mergeCells count="14">
    <mergeCell ref="C23:I23"/>
    <mergeCell ref="C21:I21"/>
    <mergeCell ref="B17:C17"/>
    <mergeCell ref="B18:C18"/>
    <mergeCell ref="J12:K12"/>
    <mergeCell ref="J13:K13"/>
    <mergeCell ref="J14:K14"/>
    <mergeCell ref="G12:I12"/>
    <mergeCell ref="C22:I22"/>
    <mergeCell ref="C12:D12"/>
    <mergeCell ref="C13:D13"/>
    <mergeCell ref="G13:I13"/>
    <mergeCell ref="C14:D14"/>
    <mergeCell ref="G14:I14"/>
  </mergeCells>
  <phoneticPr fontId="2"/>
  <pageMargins left="0.70866141732283472" right="0.70866141732283472" top="0.74803149606299213" bottom="0.74803149606299213" header="0.31496062992125984" footer="0.31496062992125984"/>
  <pageSetup paperSize="9" scale="59" orientation="landscape" r:id="rId1"/>
  <ignoredErrors>
    <ignoredError sqref="B8:B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B105"/>
  <sheetViews>
    <sheetView showGridLines="0" view="pageBreakPreview" zoomScale="80" zoomScaleNormal="100" zoomScaleSheetLayoutView="80" workbookViewId="0"/>
  </sheetViews>
  <sheetFormatPr defaultRowHeight="14.25" x14ac:dyDescent="0.15"/>
  <cols>
    <col min="1" max="1" width="30.625" style="86" customWidth="1"/>
    <col min="2" max="2" width="30.625" style="90" customWidth="1"/>
    <col min="3" max="16384" width="9" style="86"/>
  </cols>
  <sheetData>
    <row r="1" spans="1:2" x14ac:dyDescent="0.15">
      <c r="B1" s="92" t="str">
        <f>'MPS(input)'!K1</f>
        <v>Monitoring Spreadsheet: JCM_LA_AM001_ver01.0</v>
      </c>
    </row>
    <row r="2" spans="1:2" x14ac:dyDescent="0.15">
      <c r="B2" s="92" t="str">
        <f>'MPS(input)'!K2</f>
        <v>Reference Number: LA001</v>
      </c>
    </row>
    <row r="3" spans="1:2" ht="16.5" x14ac:dyDescent="0.15">
      <c r="A3" s="32" t="s">
        <v>43</v>
      </c>
      <c r="B3" s="34" t="s">
        <v>104</v>
      </c>
    </row>
    <row r="4" spans="1:2" s="87" customFormat="1" ht="96" customHeight="1" x14ac:dyDescent="0.15">
      <c r="A4" s="35" t="s">
        <v>48</v>
      </c>
      <c r="B4" s="35" t="s">
        <v>105</v>
      </c>
    </row>
    <row r="5" spans="1:2" x14ac:dyDescent="0.15">
      <c r="A5" s="33" t="s">
        <v>42</v>
      </c>
      <c r="B5" s="33" t="s">
        <v>49</v>
      </c>
    </row>
    <row r="6" spans="1:2" x14ac:dyDescent="0.15">
      <c r="A6" s="88">
        <v>1</v>
      </c>
      <c r="B6" s="89">
        <f>(812.585/12*11)/48</f>
        <v>15.518116319444445</v>
      </c>
    </row>
    <row r="7" spans="1:2" x14ac:dyDescent="0.15">
      <c r="A7" s="88">
        <v>2</v>
      </c>
      <c r="B7" s="89">
        <f>B6</f>
        <v>15.518116319444445</v>
      </c>
    </row>
    <row r="8" spans="1:2" x14ac:dyDescent="0.15">
      <c r="A8" s="88">
        <v>3</v>
      </c>
      <c r="B8" s="89">
        <f t="shared" ref="B8:B53" si="0">B7</f>
        <v>15.518116319444445</v>
      </c>
    </row>
    <row r="9" spans="1:2" x14ac:dyDescent="0.15">
      <c r="A9" s="88">
        <v>4</v>
      </c>
      <c r="B9" s="89">
        <f t="shared" si="0"/>
        <v>15.518116319444445</v>
      </c>
    </row>
    <row r="10" spans="1:2" x14ac:dyDescent="0.15">
      <c r="A10" s="88">
        <v>5</v>
      </c>
      <c r="B10" s="89">
        <f t="shared" si="0"/>
        <v>15.518116319444445</v>
      </c>
    </row>
    <row r="11" spans="1:2" x14ac:dyDescent="0.15">
      <c r="A11" s="88">
        <v>6</v>
      </c>
      <c r="B11" s="89">
        <f t="shared" si="0"/>
        <v>15.518116319444445</v>
      </c>
    </row>
    <row r="12" spans="1:2" x14ac:dyDescent="0.15">
      <c r="A12" s="88">
        <v>7</v>
      </c>
      <c r="B12" s="89">
        <f t="shared" si="0"/>
        <v>15.518116319444445</v>
      </c>
    </row>
    <row r="13" spans="1:2" x14ac:dyDescent="0.15">
      <c r="A13" s="88">
        <v>8</v>
      </c>
      <c r="B13" s="89">
        <f t="shared" si="0"/>
        <v>15.518116319444445</v>
      </c>
    </row>
    <row r="14" spans="1:2" x14ac:dyDescent="0.15">
      <c r="A14" s="88">
        <v>9</v>
      </c>
      <c r="B14" s="89">
        <f t="shared" si="0"/>
        <v>15.518116319444445</v>
      </c>
    </row>
    <row r="15" spans="1:2" x14ac:dyDescent="0.15">
      <c r="A15" s="88">
        <v>10</v>
      </c>
      <c r="B15" s="89">
        <f t="shared" si="0"/>
        <v>15.518116319444445</v>
      </c>
    </row>
    <row r="16" spans="1:2" x14ac:dyDescent="0.15">
      <c r="A16" s="88">
        <v>11</v>
      </c>
      <c r="B16" s="89">
        <f t="shared" si="0"/>
        <v>15.518116319444445</v>
      </c>
    </row>
    <row r="17" spans="1:2" x14ac:dyDescent="0.15">
      <c r="A17" s="88">
        <v>12</v>
      </c>
      <c r="B17" s="89">
        <f t="shared" si="0"/>
        <v>15.518116319444445</v>
      </c>
    </row>
    <row r="18" spans="1:2" x14ac:dyDescent="0.15">
      <c r="A18" s="88">
        <v>13</v>
      </c>
      <c r="B18" s="89">
        <f t="shared" si="0"/>
        <v>15.518116319444445</v>
      </c>
    </row>
    <row r="19" spans="1:2" x14ac:dyDescent="0.15">
      <c r="A19" s="88">
        <v>14</v>
      </c>
      <c r="B19" s="89">
        <f t="shared" si="0"/>
        <v>15.518116319444445</v>
      </c>
    </row>
    <row r="20" spans="1:2" x14ac:dyDescent="0.15">
      <c r="A20" s="88">
        <v>15</v>
      </c>
      <c r="B20" s="89">
        <f t="shared" si="0"/>
        <v>15.518116319444445</v>
      </c>
    </row>
    <row r="21" spans="1:2" x14ac:dyDescent="0.15">
      <c r="A21" s="88">
        <v>16</v>
      </c>
      <c r="B21" s="89">
        <f t="shared" si="0"/>
        <v>15.518116319444445</v>
      </c>
    </row>
    <row r="22" spans="1:2" x14ac:dyDescent="0.15">
      <c r="A22" s="88">
        <v>17</v>
      </c>
      <c r="B22" s="89">
        <f t="shared" si="0"/>
        <v>15.518116319444445</v>
      </c>
    </row>
    <row r="23" spans="1:2" x14ac:dyDescent="0.15">
      <c r="A23" s="88">
        <v>18</v>
      </c>
      <c r="B23" s="89">
        <f t="shared" si="0"/>
        <v>15.518116319444445</v>
      </c>
    </row>
    <row r="24" spans="1:2" x14ac:dyDescent="0.15">
      <c r="A24" s="88">
        <v>19</v>
      </c>
      <c r="B24" s="89">
        <f t="shared" si="0"/>
        <v>15.518116319444445</v>
      </c>
    </row>
    <row r="25" spans="1:2" x14ac:dyDescent="0.15">
      <c r="A25" s="88">
        <v>20</v>
      </c>
      <c r="B25" s="89">
        <f t="shared" si="0"/>
        <v>15.518116319444445</v>
      </c>
    </row>
    <row r="26" spans="1:2" x14ac:dyDescent="0.15">
      <c r="A26" s="88">
        <v>21</v>
      </c>
      <c r="B26" s="89">
        <f t="shared" si="0"/>
        <v>15.518116319444445</v>
      </c>
    </row>
    <row r="27" spans="1:2" x14ac:dyDescent="0.15">
      <c r="A27" s="88">
        <v>22</v>
      </c>
      <c r="B27" s="89">
        <f t="shared" si="0"/>
        <v>15.518116319444445</v>
      </c>
    </row>
    <row r="28" spans="1:2" x14ac:dyDescent="0.15">
      <c r="A28" s="88">
        <v>23</v>
      </c>
      <c r="B28" s="89">
        <f t="shared" si="0"/>
        <v>15.518116319444445</v>
      </c>
    </row>
    <row r="29" spans="1:2" x14ac:dyDescent="0.15">
      <c r="A29" s="88">
        <v>24</v>
      </c>
      <c r="B29" s="89">
        <f t="shared" si="0"/>
        <v>15.518116319444445</v>
      </c>
    </row>
    <row r="30" spans="1:2" x14ac:dyDescent="0.15">
      <c r="A30" s="88">
        <v>25</v>
      </c>
      <c r="B30" s="89">
        <f t="shared" si="0"/>
        <v>15.518116319444445</v>
      </c>
    </row>
    <row r="31" spans="1:2" x14ac:dyDescent="0.15">
      <c r="A31" s="88">
        <v>26</v>
      </c>
      <c r="B31" s="89">
        <f t="shared" si="0"/>
        <v>15.518116319444445</v>
      </c>
    </row>
    <row r="32" spans="1:2" x14ac:dyDescent="0.15">
      <c r="A32" s="88">
        <v>27</v>
      </c>
      <c r="B32" s="89">
        <f t="shared" si="0"/>
        <v>15.518116319444445</v>
      </c>
    </row>
    <row r="33" spans="1:2" x14ac:dyDescent="0.15">
      <c r="A33" s="88">
        <v>28</v>
      </c>
      <c r="B33" s="89">
        <f t="shared" si="0"/>
        <v>15.518116319444445</v>
      </c>
    </row>
    <row r="34" spans="1:2" x14ac:dyDescent="0.15">
      <c r="A34" s="88">
        <v>29</v>
      </c>
      <c r="B34" s="89">
        <f t="shared" si="0"/>
        <v>15.518116319444445</v>
      </c>
    </row>
    <row r="35" spans="1:2" x14ac:dyDescent="0.15">
      <c r="A35" s="88">
        <v>30</v>
      </c>
      <c r="B35" s="89">
        <f t="shared" si="0"/>
        <v>15.518116319444445</v>
      </c>
    </row>
    <row r="36" spans="1:2" x14ac:dyDescent="0.15">
      <c r="A36" s="88">
        <v>31</v>
      </c>
      <c r="B36" s="89">
        <f t="shared" si="0"/>
        <v>15.518116319444445</v>
      </c>
    </row>
    <row r="37" spans="1:2" x14ac:dyDescent="0.15">
      <c r="A37" s="88">
        <v>32</v>
      </c>
      <c r="B37" s="89">
        <f t="shared" si="0"/>
        <v>15.518116319444445</v>
      </c>
    </row>
    <row r="38" spans="1:2" x14ac:dyDescent="0.15">
      <c r="A38" s="88">
        <v>33</v>
      </c>
      <c r="B38" s="89">
        <f t="shared" si="0"/>
        <v>15.518116319444445</v>
      </c>
    </row>
    <row r="39" spans="1:2" x14ac:dyDescent="0.15">
      <c r="A39" s="88">
        <v>34</v>
      </c>
      <c r="B39" s="89">
        <f t="shared" si="0"/>
        <v>15.518116319444445</v>
      </c>
    </row>
    <row r="40" spans="1:2" x14ac:dyDescent="0.15">
      <c r="A40" s="88">
        <v>35</v>
      </c>
      <c r="B40" s="89">
        <f t="shared" si="0"/>
        <v>15.518116319444445</v>
      </c>
    </row>
    <row r="41" spans="1:2" x14ac:dyDescent="0.15">
      <c r="A41" s="88">
        <v>36</v>
      </c>
      <c r="B41" s="89">
        <f t="shared" si="0"/>
        <v>15.518116319444445</v>
      </c>
    </row>
    <row r="42" spans="1:2" x14ac:dyDescent="0.15">
      <c r="A42" s="88">
        <v>37</v>
      </c>
      <c r="B42" s="89">
        <f t="shared" si="0"/>
        <v>15.518116319444445</v>
      </c>
    </row>
    <row r="43" spans="1:2" x14ac:dyDescent="0.15">
      <c r="A43" s="88">
        <v>38</v>
      </c>
      <c r="B43" s="89">
        <f t="shared" si="0"/>
        <v>15.518116319444445</v>
      </c>
    </row>
    <row r="44" spans="1:2" x14ac:dyDescent="0.15">
      <c r="A44" s="88">
        <v>39</v>
      </c>
      <c r="B44" s="89">
        <f t="shared" si="0"/>
        <v>15.518116319444445</v>
      </c>
    </row>
    <row r="45" spans="1:2" x14ac:dyDescent="0.15">
      <c r="A45" s="88">
        <v>40</v>
      </c>
      <c r="B45" s="89">
        <f t="shared" si="0"/>
        <v>15.518116319444445</v>
      </c>
    </row>
    <row r="46" spans="1:2" x14ac:dyDescent="0.15">
      <c r="A46" s="88">
        <v>41</v>
      </c>
      <c r="B46" s="89">
        <f t="shared" si="0"/>
        <v>15.518116319444445</v>
      </c>
    </row>
    <row r="47" spans="1:2" x14ac:dyDescent="0.15">
      <c r="A47" s="88">
        <v>42</v>
      </c>
      <c r="B47" s="89">
        <f t="shared" si="0"/>
        <v>15.518116319444445</v>
      </c>
    </row>
    <row r="48" spans="1:2" x14ac:dyDescent="0.15">
      <c r="A48" s="88">
        <v>43</v>
      </c>
      <c r="B48" s="89">
        <f t="shared" si="0"/>
        <v>15.518116319444445</v>
      </c>
    </row>
    <row r="49" spans="1:2" x14ac:dyDescent="0.15">
      <c r="A49" s="88">
        <v>44</v>
      </c>
      <c r="B49" s="89">
        <f t="shared" si="0"/>
        <v>15.518116319444445</v>
      </c>
    </row>
    <row r="50" spans="1:2" x14ac:dyDescent="0.15">
      <c r="A50" s="88">
        <v>45</v>
      </c>
      <c r="B50" s="89">
        <f t="shared" si="0"/>
        <v>15.518116319444445</v>
      </c>
    </row>
    <row r="51" spans="1:2" x14ac:dyDescent="0.15">
      <c r="A51" s="88">
        <v>46</v>
      </c>
      <c r="B51" s="89">
        <f t="shared" si="0"/>
        <v>15.518116319444445</v>
      </c>
    </row>
    <row r="52" spans="1:2" x14ac:dyDescent="0.15">
      <c r="A52" s="88">
        <v>47</v>
      </c>
      <c r="B52" s="89">
        <f t="shared" si="0"/>
        <v>15.518116319444445</v>
      </c>
    </row>
    <row r="53" spans="1:2" x14ac:dyDescent="0.15">
      <c r="A53" s="88">
        <v>48</v>
      </c>
      <c r="B53" s="89">
        <f t="shared" si="0"/>
        <v>15.518116319444445</v>
      </c>
    </row>
    <row r="54" spans="1:2" x14ac:dyDescent="0.15">
      <c r="A54" s="88"/>
      <c r="B54" s="89"/>
    </row>
    <row r="55" spans="1:2" x14ac:dyDescent="0.15">
      <c r="A55" s="88"/>
      <c r="B55" s="89"/>
    </row>
    <row r="56" spans="1:2" x14ac:dyDescent="0.15">
      <c r="A56" s="88"/>
      <c r="B56" s="89"/>
    </row>
    <row r="57" spans="1:2" x14ac:dyDescent="0.15">
      <c r="A57" s="88"/>
      <c r="B57" s="89"/>
    </row>
    <row r="58" spans="1:2" x14ac:dyDescent="0.15">
      <c r="A58" s="88"/>
      <c r="B58" s="89"/>
    </row>
    <row r="59" spans="1:2" x14ac:dyDescent="0.15">
      <c r="A59" s="88"/>
      <c r="B59" s="89"/>
    </row>
    <row r="60" spans="1:2" x14ac:dyDescent="0.15">
      <c r="A60" s="88"/>
      <c r="B60" s="89"/>
    </row>
    <row r="61" spans="1:2" x14ac:dyDescent="0.15">
      <c r="A61" s="88"/>
      <c r="B61" s="89"/>
    </row>
    <row r="62" spans="1:2" x14ac:dyDescent="0.15">
      <c r="A62" s="88"/>
      <c r="B62" s="89"/>
    </row>
    <row r="63" spans="1:2" x14ac:dyDescent="0.15">
      <c r="A63" s="88"/>
      <c r="B63" s="89"/>
    </row>
    <row r="64" spans="1:2" x14ac:dyDescent="0.15">
      <c r="A64" s="88"/>
      <c r="B64" s="89"/>
    </row>
    <row r="65" spans="1:2" x14ac:dyDescent="0.15">
      <c r="A65" s="88"/>
      <c r="B65" s="89"/>
    </row>
    <row r="66" spans="1:2" x14ac:dyDescent="0.15">
      <c r="A66" s="88"/>
      <c r="B66" s="89"/>
    </row>
    <row r="67" spans="1:2" x14ac:dyDescent="0.15">
      <c r="A67" s="88"/>
      <c r="B67" s="89"/>
    </row>
    <row r="68" spans="1:2" x14ac:dyDescent="0.15">
      <c r="A68" s="88"/>
      <c r="B68" s="89"/>
    </row>
    <row r="69" spans="1:2" x14ac:dyDescent="0.15">
      <c r="A69" s="88"/>
      <c r="B69" s="89"/>
    </row>
    <row r="70" spans="1:2" x14ac:dyDescent="0.15">
      <c r="A70" s="88"/>
      <c r="B70" s="89"/>
    </row>
    <row r="71" spans="1:2" x14ac:dyDescent="0.15">
      <c r="A71" s="88"/>
      <c r="B71" s="89"/>
    </row>
    <row r="72" spans="1:2" x14ac:dyDescent="0.15">
      <c r="A72" s="88"/>
      <c r="B72" s="89"/>
    </row>
    <row r="73" spans="1:2" x14ac:dyDescent="0.15">
      <c r="A73" s="88"/>
      <c r="B73" s="89"/>
    </row>
    <row r="74" spans="1:2" x14ac:dyDescent="0.15">
      <c r="A74" s="88"/>
      <c r="B74" s="89"/>
    </row>
    <row r="75" spans="1:2" x14ac:dyDescent="0.15">
      <c r="A75" s="88"/>
      <c r="B75" s="89"/>
    </row>
    <row r="76" spans="1:2" x14ac:dyDescent="0.15">
      <c r="A76" s="88"/>
      <c r="B76" s="89"/>
    </row>
    <row r="77" spans="1:2" x14ac:dyDescent="0.15">
      <c r="A77" s="88"/>
      <c r="B77" s="89"/>
    </row>
    <row r="78" spans="1:2" x14ac:dyDescent="0.15">
      <c r="A78" s="88"/>
      <c r="B78" s="89"/>
    </row>
    <row r="79" spans="1:2" x14ac:dyDescent="0.15">
      <c r="A79" s="88"/>
      <c r="B79" s="89"/>
    </row>
    <row r="80" spans="1:2" x14ac:dyDescent="0.15">
      <c r="A80" s="88"/>
      <c r="B80" s="89"/>
    </row>
    <row r="81" spans="1:2" x14ac:dyDescent="0.15">
      <c r="A81" s="88"/>
      <c r="B81" s="89"/>
    </row>
    <row r="82" spans="1:2" x14ac:dyDescent="0.15">
      <c r="A82" s="88"/>
      <c r="B82" s="89"/>
    </row>
    <row r="83" spans="1:2" x14ac:dyDescent="0.15">
      <c r="A83" s="88"/>
      <c r="B83" s="89"/>
    </row>
    <row r="84" spans="1:2" x14ac:dyDescent="0.15">
      <c r="A84" s="88"/>
      <c r="B84" s="89"/>
    </row>
    <row r="85" spans="1:2" x14ac:dyDescent="0.15">
      <c r="A85" s="88"/>
      <c r="B85" s="89"/>
    </row>
    <row r="86" spans="1:2" x14ac:dyDescent="0.15">
      <c r="A86" s="88"/>
      <c r="B86" s="89"/>
    </row>
    <row r="87" spans="1:2" x14ac:dyDescent="0.15">
      <c r="A87" s="88"/>
      <c r="B87" s="89"/>
    </row>
    <row r="88" spans="1:2" x14ac:dyDescent="0.15">
      <c r="A88" s="88"/>
      <c r="B88" s="89"/>
    </row>
    <row r="89" spans="1:2" x14ac:dyDescent="0.15">
      <c r="A89" s="88"/>
      <c r="B89" s="89"/>
    </row>
    <row r="90" spans="1:2" x14ac:dyDescent="0.15">
      <c r="A90" s="88"/>
      <c r="B90" s="89"/>
    </row>
    <row r="91" spans="1:2" x14ac:dyDescent="0.15">
      <c r="A91" s="88"/>
      <c r="B91" s="89"/>
    </row>
    <row r="92" spans="1:2" x14ac:dyDescent="0.15">
      <c r="A92" s="88"/>
      <c r="B92" s="89"/>
    </row>
    <row r="93" spans="1:2" x14ac:dyDescent="0.15">
      <c r="A93" s="88"/>
      <c r="B93" s="89"/>
    </row>
    <row r="94" spans="1:2" x14ac:dyDescent="0.15">
      <c r="A94" s="88"/>
      <c r="B94" s="89"/>
    </row>
    <row r="95" spans="1:2" x14ac:dyDescent="0.15">
      <c r="A95" s="88"/>
      <c r="B95" s="89"/>
    </row>
    <row r="96" spans="1:2" x14ac:dyDescent="0.15">
      <c r="A96" s="88"/>
      <c r="B96" s="89"/>
    </row>
    <row r="97" spans="1:2" x14ac:dyDescent="0.15">
      <c r="A97" s="88"/>
      <c r="B97" s="89"/>
    </row>
    <row r="98" spans="1:2" x14ac:dyDescent="0.15">
      <c r="A98" s="88"/>
      <c r="B98" s="89"/>
    </row>
    <row r="99" spans="1:2" x14ac:dyDescent="0.15">
      <c r="A99" s="88"/>
      <c r="B99" s="89"/>
    </row>
    <row r="100" spans="1:2" x14ac:dyDescent="0.15">
      <c r="A100" s="88"/>
      <c r="B100" s="89"/>
    </row>
    <row r="101" spans="1:2" x14ac:dyDescent="0.15">
      <c r="A101" s="88"/>
      <c r="B101" s="89"/>
    </row>
    <row r="102" spans="1:2" x14ac:dyDescent="0.15">
      <c r="A102" s="88"/>
      <c r="B102" s="89"/>
    </row>
    <row r="103" spans="1:2" x14ac:dyDescent="0.15">
      <c r="A103" s="88"/>
      <c r="B103" s="89"/>
    </row>
    <row r="104" spans="1:2" x14ac:dyDescent="0.15">
      <c r="A104" s="88"/>
      <c r="B104" s="89"/>
    </row>
    <row r="105" spans="1:2" x14ac:dyDescent="0.15">
      <c r="A105" s="88"/>
      <c r="B105" s="89"/>
    </row>
  </sheetData>
  <sheetProtection algorithmName="SHA-512" hashValue="mlT3SNiYFf3pdxpInfAIECc1YYYUISwgXiPNVna5Y+pONVrvTsRHrjVa9izZbMyM6g8IBP1DawoSec+cwCNj2g==" saltValue="jYTFf1ZDbNTXmCMXEzcnQg==" spinCount="100000" sheet="1" objects="1" scenarios="1" formatCells="0" formatRows="0"/>
  <phoneticPr fontId="1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23"/>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51.25" style="1" customWidth="1"/>
    <col min="6" max="7" width="12.625" style="1" customWidth="1"/>
    <col min="8" max="8" width="14.625" style="1" customWidth="1"/>
    <col min="9" max="9" width="12.375" style="7" customWidth="1"/>
    <col min="10" max="16384" width="9" style="1"/>
  </cols>
  <sheetData>
    <row r="1" spans="1:11" x14ac:dyDescent="0.15">
      <c r="I1" s="13" t="str">
        <f>'MPS(input)'!K1</f>
        <v>Monitoring Spreadsheet: JCM_LA_AM001_ver01.0</v>
      </c>
    </row>
    <row r="2" spans="1:11" ht="18" customHeight="1" x14ac:dyDescent="0.15">
      <c r="I2" s="13" t="str">
        <f>'MPS(input)'!K2</f>
        <v>Reference Number: LA001</v>
      </c>
    </row>
    <row r="3" spans="1:11" ht="27.75" customHeight="1" x14ac:dyDescent="0.15">
      <c r="A3" s="103" t="s">
        <v>64</v>
      </c>
      <c r="B3" s="103"/>
      <c r="C3" s="103"/>
      <c r="D3" s="103"/>
      <c r="E3" s="103"/>
      <c r="F3" s="103"/>
      <c r="G3" s="103"/>
      <c r="H3" s="103"/>
      <c r="I3" s="103"/>
    </row>
    <row r="4" spans="1:11" ht="11.25" customHeight="1" x14ac:dyDescent="0.15"/>
    <row r="5" spans="1:11" ht="18.75" customHeight="1" thickBot="1" x14ac:dyDescent="0.2">
      <c r="A5" s="25" t="s">
        <v>2</v>
      </c>
      <c r="B5" s="18"/>
      <c r="C5" s="18"/>
      <c r="D5" s="18"/>
      <c r="E5" s="17"/>
      <c r="F5" s="19" t="s">
        <v>6</v>
      </c>
      <c r="G5" s="70" t="s">
        <v>0</v>
      </c>
      <c r="H5" s="19" t="s">
        <v>1</v>
      </c>
      <c r="I5" s="20" t="s">
        <v>7</v>
      </c>
    </row>
    <row r="6" spans="1:11" ht="18.75" customHeight="1" thickBot="1" x14ac:dyDescent="0.2">
      <c r="A6" s="27"/>
      <c r="B6" s="36" t="s">
        <v>86</v>
      </c>
      <c r="C6" s="21"/>
      <c r="D6" s="36"/>
      <c r="E6" s="36"/>
      <c r="F6" s="68" t="s">
        <v>89</v>
      </c>
      <c r="G6" s="121">
        <f>G10-G17</f>
        <v>300.06326294999985</v>
      </c>
      <c r="H6" s="69" t="s">
        <v>75</v>
      </c>
      <c r="I6" s="38" t="s">
        <v>50</v>
      </c>
    </row>
    <row r="7" spans="1:11" ht="18.75" customHeight="1" x14ac:dyDescent="0.15">
      <c r="A7" s="25" t="s">
        <v>3</v>
      </c>
      <c r="B7" s="18"/>
      <c r="C7" s="18"/>
      <c r="D7" s="18"/>
      <c r="E7" s="17"/>
      <c r="F7" s="17"/>
      <c r="G7" s="71"/>
      <c r="H7" s="17"/>
      <c r="I7" s="19"/>
      <c r="J7" s="54"/>
      <c r="K7" s="54"/>
    </row>
    <row r="8" spans="1:11" ht="18.75" customHeight="1" x14ac:dyDescent="0.15">
      <c r="A8" s="27"/>
      <c r="B8" s="36" t="s">
        <v>45</v>
      </c>
      <c r="C8" s="36"/>
      <c r="D8" s="36"/>
      <c r="E8" s="36"/>
      <c r="F8" s="37" t="s">
        <v>89</v>
      </c>
      <c r="G8" s="62">
        <f>F22</f>
        <v>2</v>
      </c>
      <c r="H8" s="61" t="s">
        <v>42</v>
      </c>
      <c r="I8" s="39" t="s">
        <v>79</v>
      </c>
    </row>
    <row r="9" spans="1:11" ht="18.75" customHeight="1" thickBot="1" x14ac:dyDescent="0.2">
      <c r="A9" s="25" t="s">
        <v>4</v>
      </c>
      <c r="B9" s="17"/>
      <c r="C9" s="18"/>
      <c r="D9" s="19"/>
      <c r="E9" s="19"/>
      <c r="F9" s="19"/>
      <c r="G9" s="25"/>
      <c r="H9" s="17"/>
      <c r="I9" s="19"/>
    </row>
    <row r="10" spans="1:11" ht="18.75" customHeight="1" thickBot="1" x14ac:dyDescent="0.2">
      <c r="A10" s="26"/>
      <c r="B10" s="55" t="s">
        <v>87</v>
      </c>
      <c r="C10" s="21"/>
      <c r="D10" s="21"/>
      <c r="E10" s="21"/>
      <c r="F10" s="72" t="s">
        <v>89</v>
      </c>
      <c r="G10" s="122">
        <f>G11*G14/G15*G13</f>
        <v>833.50906374999965</v>
      </c>
      <c r="H10" s="69" t="s">
        <v>75</v>
      </c>
      <c r="I10" s="22" t="s">
        <v>38</v>
      </c>
    </row>
    <row r="11" spans="1:11" ht="33" customHeight="1" x14ac:dyDescent="0.15">
      <c r="A11" s="26"/>
      <c r="B11" s="28"/>
      <c r="C11" s="104" t="s">
        <v>80</v>
      </c>
      <c r="D11" s="104"/>
      <c r="E11" s="104"/>
      <c r="F11" s="23" t="s">
        <v>36</v>
      </c>
      <c r="G11" s="73">
        <f>'MPS(input)'!E8</f>
        <v>953.43306666666626</v>
      </c>
      <c r="H11" s="66" t="s">
        <v>37</v>
      </c>
      <c r="I11" s="37" t="s">
        <v>51</v>
      </c>
    </row>
    <row r="12" spans="1:11" ht="33" customHeight="1" x14ac:dyDescent="0.15">
      <c r="A12" s="26"/>
      <c r="B12" s="28"/>
      <c r="C12" s="102" t="s">
        <v>81</v>
      </c>
      <c r="D12" s="102"/>
      <c r="E12" s="102"/>
      <c r="F12" s="23" t="s">
        <v>36</v>
      </c>
      <c r="G12" s="65">
        <f>'MPS(input)'!E9</f>
        <v>744.86958333333303</v>
      </c>
      <c r="H12" s="66" t="s">
        <v>37</v>
      </c>
      <c r="I12" s="37" t="s">
        <v>82</v>
      </c>
      <c r="J12" s="14"/>
    </row>
    <row r="13" spans="1:11" ht="33" customHeight="1" x14ac:dyDescent="0.15">
      <c r="A13" s="26"/>
      <c r="B13" s="28"/>
      <c r="C13" s="102" t="s">
        <v>83</v>
      </c>
      <c r="D13" s="102"/>
      <c r="E13" s="102"/>
      <c r="F13" s="23" t="s">
        <v>36</v>
      </c>
      <c r="G13" s="63">
        <f>'MPS(input)'!E14</f>
        <v>0.5595</v>
      </c>
      <c r="H13" s="64" t="s">
        <v>84</v>
      </c>
      <c r="I13" s="37" t="s">
        <v>52</v>
      </c>
    </row>
    <row r="14" spans="1:11" ht="33" customHeight="1" x14ac:dyDescent="0.15">
      <c r="A14" s="26"/>
      <c r="B14" s="28"/>
      <c r="C14" s="102" t="s">
        <v>44</v>
      </c>
      <c r="D14" s="102"/>
      <c r="E14" s="102"/>
      <c r="F14" s="37" t="s">
        <v>90</v>
      </c>
      <c r="G14" s="67">
        <f>F22</f>
        <v>2</v>
      </c>
      <c r="H14" s="61" t="s">
        <v>42</v>
      </c>
      <c r="I14" s="39" t="s">
        <v>53</v>
      </c>
    </row>
    <row r="15" spans="1:11" ht="33" customHeight="1" x14ac:dyDescent="0.15">
      <c r="A15" s="27"/>
      <c r="B15" s="29"/>
      <c r="C15" s="102" t="s">
        <v>85</v>
      </c>
      <c r="D15" s="102"/>
      <c r="E15" s="102"/>
      <c r="F15" s="37" t="s">
        <v>90</v>
      </c>
      <c r="G15" s="24">
        <f>G11/G12</f>
        <v>1.28</v>
      </c>
      <c r="H15" s="40" t="s">
        <v>42</v>
      </c>
      <c r="I15" s="39" t="s">
        <v>54</v>
      </c>
    </row>
    <row r="16" spans="1:11" ht="18.75" customHeight="1" thickBot="1" x14ac:dyDescent="0.2">
      <c r="A16" s="25" t="s">
        <v>5</v>
      </c>
      <c r="B16" s="18"/>
      <c r="C16" s="18"/>
      <c r="D16" s="18"/>
      <c r="E16" s="17"/>
      <c r="F16" s="19"/>
      <c r="G16" s="25"/>
      <c r="H16" s="17"/>
      <c r="I16" s="19"/>
    </row>
    <row r="17" spans="1:9" ht="18.75" customHeight="1" thickBot="1" x14ac:dyDescent="0.2">
      <c r="A17" s="26"/>
      <c r="B17" s="41" t="s">
        <v>88</v>
      </c>
      <c r="C17" s="42"/>
      <c r="D17" s="42"/>
      <c r="E17" s="42"/>
      <c r="F17" s="68" t="s">
        <v>90</v>
      </c>
      <c r="G17" s="121">
        <f>G18*G19</f>
        <v>533.4458007999998</v>
      </c>
      <c r="H17" s="69" t="s">
        <v>75</v>
      </c>
      <c r="I17" s="37" t="s">
        <v>55</v>
      </c>
    </row>
    <row r="18" spans="1:9" ht="33" customHeight="1" x14ac:dyDescent="0.15">
      <c r="A18" s="26"/>
      <c r="B18" s="43"/>
      <c r="C18" s="102" t="s">
        <v>76</v>
      </c>
      <c r="D18" s="102"/>
      <c r="E18" s="102"/>
      <c r="F18" s="23" t="s">
        <v>36</v>
      </c>
      <c r="G18" s="73">
        <f>'MPS(input)'!E8</f>
        <v>953.43306666666626</v>
      </c>
      <c r="H18" s="66" t="s">
        <v>37</v>
      </c>
      <c r="I18" s="37" t="s">
        <v>51</v>
      </c>
    </row>
    <row r="19" spans="1:9" ht="33" customHeight="1" x14ac:dyDescent="0.15">
      <c r="A19" s="27"/>
      <c r="B19" s="44"/>
      <c r="C19" s="102" t="s">
        <v>77</v>
      </c>
      <c r="D19" s="102"/>
      <c r="E19" s="102"/>
      <c r="F19" s="23" t="s">
        <v>36</v>
      </c>
      <c r="G19" s="63">
        <f>'MPS(input)'!E14</f>
        <v>0.5595</v>
      </c>
      <c r="H19" s="64" t="s">
        <v>78</v>
      </c>
      <c r="I19" s="37" t="s">
        <v>52</v>
      </c>
    </row>
    <row r="20" spans="1:9" x14ac:dyDescent="0.15">
      <c r="A20" s="2"/>
      <c r="B20" s="2"/>
      <c r="C20" s="2"/>
      <c r="D20" s="2"/>
      <c r="E20" s="2"/>
      <c r="F20" s="9"/>
      <c r="G20" s="8"/>
      <c r="H20" s="8"/>
      <c r="I20" s="3"/>
    </row>
    <row r="21" spans="1:9" ht="21.75" customHeight="1" x14ac:dyDescent="0.15">
      <c r="E21" s="2" t="s">
        <v>8</v>
      </c>
      <c r="F21" s="5"/>
    </row>
    <row r="22" spans="1:9" ht="44.25" customHeight="1" x14ac:dyDescent="0.15">
      <c r="E22" s="61" t="s">
        <v>46</v>
      </c>
      <c r="F22" s="30">
        <v>2</v>
      </c>
      <c r="G22" s="31" t="s">
        <v>42</v>
      </c>
      <c r="H22" s="3"/>
    </row>
    <row r="23" spans="1:9" s="7" customFormat="1" x14ac:dyDescent="0.15">
      <c r="E23" s="2"/>
      <c r="F23" s="2"/>
      <c r="G23" s="2"/>
      <c r="H23" s="2"/>
    </row>
  </sheetData>
  <sheetProtection password="C623" sheet="1" objects="1" scenarios="1"/>
  <mergeCells count="8">
    <mergeCell ref="C19:E19"/>
    <mergeCell ref="C13:E13"/>
    <mergeCell ref="C14:E14"/>
    <mergeCell ref="C15:E15"/>
    <mergeCell ref="A3:I3"/>
    <mergeCell ref="C11:E11"/>
    <mergeCell ref="C12:E12"/>
    <mergeCell ref="C18:E18"/>
  </mergeCells>
  <phoneticPr fontId="2"/>
  <pageMargins left="0.70866141732283472" right="0.70866141732283472" top="0.74803149606299213" bottom="0.74803149606299213" header="0.31496062992125984" footer="0.31496062992125984"/>
  <pageSetup paperSize="9" scale="74"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90" zoomScaleSheetLayoutView="80" workbookViewId="0"/>
  </sheetViews>
  <sheetFormatPr defaultRowHeight="13.5" x14ac:dyDescent="0.15"/>
  <cols>
    <col min="1" max="1" width="3.625" style="78" customWidth="1"/>
    <col min="2" max="2" width="36.375" style="78" customWidth="1"/>
    <col min="3" max="3" width="49.125" style="78" customWidth="1"/>
    <col min="4" max="256" width="9" style="78"/>
    <col min="257" max="257" width="3.625" style="78" customWidth="1"/>
    <col min="258" max="258" width="36.375" style="78" customWidth="1"/>
    <col min="259" max="259" width="49.125" style="78" customWidth="1"/>
    <col min="260" max="512" width="9" style="78"/>
    <col min="513" max="513" width="3.625" style="78" customWidth="1"/>
    <col min="514" max="514" width="36.375" style="78" customWidth="1"/>
    <col min="515" max="515" width="49.125" style="78" customWidth="1"/>
    <col min="516" max="768" width="9" style="78"/>
    <col min="769" max="769" width="3.625" style="78" customWidth="1"/>
    <col min="770" max="770" width="36.375" style="78" customWidth="1"/>
    <col min="771" max="771" width="49.125" style="78" customWidth="1"/>
    <col min="772" max="1024" width="9" style="78"/>
    <col min="1025" max="1025" width="3.625" style="78" customWidth="1"/>
    <col min="1026" max="1026" width="36.375" style="78" customWidth="1"/>
    <col min="1027" max="1027" width="49.125" style="78" customWidth="1"/>
    <col min="1028" max="1280" width="9" style="78"/>
    <col min="1281" max="1281" width="3.625" style="78" customWidth="1"/>
    <col min="1282" max="1282" width="36.375" style="78" customWidth="1"/>
    <col min="1283" max="1283" width="49.125" style="78" customWidth="1"/>
    <col min="1284" max="1536" width="9" style="78"/>
    <col min="1537" max="1537" width="3.625" style="78" customWidth="1"/>
    <col min="1538" max="1538" width="36.375" style="78" customWidth="1"/>
    <col min="1539" max="1539" width="49.125" style="78" customWidth="1"/>
    <col min="1540" max="1792" width="9" style="78"/>
    <col min="1793" max="1793" width="3.625" style="78" customWidth="1"/>
    <col min="1794" max="1794" width="36.375" style="78" customWidth="1"/>
    <col min="1795" max="1795" width="49.125" style="78" customWidth="1"/>
    <col min="1796" max="2048" width="9" style="78"/>
    <col min="2049" max="2049" width="3.625" style="78" customWidth="1"/>
    <col min="2050" max="2050" width="36.375" style="78" customWidth="1"/>
    <col min="2051" max="2051" width="49.125" style="78" customWidth="1"/>
    <col min="2052" max="2304" width="9" style="78"/>
    <col min="2305" max="2305" width="3.625" style="78" customWidth="1"/>
    <col min="2306" max="2306" width="36.375" style="78" customWidth="1"/>
    <col min="2307" max="2307" width="49.125" style="78" customWidth="1"/>
    <col min="2308" max="2560" width="9" style="78"/>
    <col min="2561" max="2561" width="3.625" style="78" customWidth="1"/>
    <col min="2562" max="2562" width="36.375" style="78" customWidth="1"/>
    <col min="2563" max="2563" width="49.125" style="78" customWidth="1"/>
    <col min="2564" max="2816" width="9" style="78"/>
    <col min="2817" max="2817" width="3.625" style="78" customWidth="1"/>
    <col min="2818" max="2818" width="36.375" style="78" customWidth="1"/>
    <col min="2819" max="2819" width="49.125" style="78" customWidth="1"/>
    <col min="2820" max="3072" width="9" style="78"/>
    <col min="3073" max="3073" width="3.625" style="78" customWidth="1"/>
    <col min="3074" max="3074" width="36.375" style="78" customWidth="1"/>
    <col min="3075" max="3075" width="49.125" style="78" customWidth="1"/>
    <col min="3076" max="3328" width="9" style="78"/>
    <col min="3329" max="3329" width="3.625" style="78" customWidth="1"/>
    <col min="3330" max="3330" width="36.375" style="78" customWidth="1"/>
    <col min="3331" max="3331" width="49.125" style="78" customWidth="1"/>
    <col min="3332" max="3584" width="9" style="78"/>
    <col min="3585" max="3585" width="3.625" style="78" customWidth="1"/>
    <col min="3586" max="3586" width="36.375" style="78" customWidth="1"/>
    <col min="3587" max="3587" width="49.125" style="78" customWidth="1"/>
    <col min="3588" max="3840" width="9" style="78"/>
    <col min="3841" max="3841" width="3.625" style="78" customWidth="1"/>
    <col min="3842" max="3842" width="36.375" style="78" customWidth="1"/>
    <col min="3843" max="3843" width="49.125" style="78" customWidth="1"/>
    <col min="3844" max="4096" width="9" style="78"/>
    <col min="4097" max="4097" width="3.625" style="78" customWidth="1"/>
    <col min="4098" max="4098" width="36.375" style="78" customWidth="1"/>
    <col min="4099" max="4099" width="49.125" style="78" customWidth="1"/>
    <col min="4100" max="4352" width="9" style="78"/>
    <col min="4353" max="4353" width="3.625" style="78" customWidth="1"/>
    <col min="4354" max="4354" width="36.375" style="78" customWidth="1"/>
    <col min="4355" max="4355" width="49.125" style="78" customWidth="1"/>
    <col min="4356" max="4608" width="9" style="78"/>
    <col min="4609" max="4609" width="3.625" style="78" customWidth="1"/>
    <col min="4610" max="4610" width="36.375" style="78" customWidth="1"/>
    <col min="4611" max="4611" width="49.125" style="78" customWidth="1"/>
    <col min="4612" max="4864" width="9" style="78"/>
    <col min="4865" max="4865" width="3.625" style="78" customWidth="1"/>
    <col min="4866" max="4866" width="36.375" style="78" customWidth="1"/>
    <col min="4867" max="4867" width="49.125" style="78" customWidth="1"/>
    <col min="4868" max="5120" width="9" style="78"/>
    <col min="5121" max="5121" width="3.625" style="78" customWidth="1"/>
    <col min="5122" max="5122" width="36.375" style="78" customWidth="1"/>
    <col min="5123" max="5123" width="49.125" style="78" customWidth="1"/>
    <col min="5124" max="5376" width="9" style="78"/>
    <col min="5377" max="5377" width="3.625" style="78" customWidth="1"/>
    <col min="5378" max="5378" width="36.375" style="78" customWidth="1"/>
    <col min="5379" max="5379" width="49.125" style="78" customWidth="1"/>
    <col min="5380" max="5632" width="9" style="78"/>
    <col min="5633" max="5633" width="3.625" style="78" customWidth="1"/>
    <col min="5634" max="5634" width="36.375" style="78" customWidth="1"/>
    <col min="5635" max="5635" width="49.125" style="78" customWidth="1"/>
    <col min="5636" max="5888" width="9" style="78"/>
    <col min="5889" max="5889" width="3.625" style="78" customWidth="1"/>
    <col min="5890" max="5890" width="36.375" style="78" customWidth="1"/>
    <col min="5891" max="5891" width="49.125" style="78" customWidth="1"/>
    <col min="5892" max="6144" width="9" style="78"/>
    <col min="6145" max="6145" width="3.625" style="78" customWidth="1"/>
    <col min="6146" max="6146" width="36.375" style="78" customWidth="1"/>
    <col min="6147" max="6147" width="49.125" style="78" customWidth="1"/>
    <col min="6148" max="6400" width="9" style="78"/>
    <col min="6401" max="6401" width="3.625" style="78" customWidth="1"/>
    <col min="6402" max="6402" width="36.375" style="78" customWidth="1"/>
    <col min="6403" max="6403" width="49.125" style="78" customWidth="1"/>
    <col min="6404" max="6656" width="9" style="78"/>
    <col min="6657" max="6657" width="3.625" style="78" customWidth="1"/>
    <col min="6658" max="6658" width="36.375" style="78" customWidth="1"/>
    <col min="6659" max="6659" width="49.125" style="78" customWidth="1"/>
    <col min="6660" max="6912" width="9" style="78"/>
    <col min="6913" max="6913" width="3.625" style="78" customWidth="1"/>
    <col min="6914" max="6914" width="36.375" style="78" customWidth="1"/>
    <col min="6915" max="6915" width="49.125" style="78" customWidth="1"/>
    <col min="6916" max="7168" width="9" style="78"/>
    <col min="7169" max="7169" width="3.625" style="78" customWidth="1"/>
    <col min="7170" max="7170" width="36.375" style="78" customWidth="1"/>
    <col min="7171" max="7171" width="49.125" style="78" customWidth="1"/>
    <col min="7172" max="7424" width="9" style="78"/>
    <col min="7425" max="7425" width="3.625" style="78" customWidth="1"/>
    <col min="7426" max="7426" width="36.375" style="78" customWidth="1"/>
    <col min="7427" max="7427" width="49.125" style="78" customWidth="1"/>
    <col min="7428" max="7680" width="9" style="78"/>
    <col min="7681" max="7681" width="3.625" style="78" customWidth="1"/>
    <col min="7682" max="7682" width="36.375" style="78" customWidth="1"/>
    <col min="7683" max="7683" width="49.125" style="78" customWidth="1"/>
    <col min="7684" max="7936" width="9" style="78"/>
    <col min="7937" max="7937" width="3.625" style="78" customWidth="1"/>
    <col min="7938" max="7938" width="36.375" style="78" customWidth="1"/>
    <col min="7939" max="7939" width="49.125" style="78" customWidth="1"/>
    <col min="7940" max="8192" width="9" style="78"/>
    <col min="8193" max="8193" width="3.625" style="78" customWidth="1"/>
    <col min="8194" max="8194" width="36.375" style="78" customWidth="1"/>
    <col min="8195" max="8195" width="49.125" style="78" customWidth="1"/>
    <col min="8196" max="8448" width="9" style="78"/>
    <col min="8449" max="8449" width="3.625" style="78" customWidth="1"/>
    <col min="8450" max="8450" width="36.375" style="78" customWidth="1"/>
    <col min="8451" max="8451" width="49.125" style="78" customWidth="1"/>
    <col min="8452" max="8704" width="9" style="78"/>
    <col min="8705" max="8705" width="3.625" style="78" customWidth="1"/>
    <col min="8706" max="8706" width="36.375" style="78" customWidth="1"/>
    <col min="8707" max="8707" width="49.125" style="78" customWidth="1"/>
    <col min="8708" max="8960" width="9" style="78"/>
    <col min="8961" max="8961" width="3.625" style="78" customWidth="1"/>
    <col min="8962" max="8962" width="36.375" style="78" customWidth="1"/>
    <col min="8963" max="8963" width="49.125" style="78" customWidth="1"/>
    <col min="8964" max="9216" width="9" style="78"/>
    <col min="9217" max="9217" width="3.625" style="78" customWidth="1"/>
    <col min="9218" max="9218" width="36.375" style="78" customWidth="1"/>
    <col min="9219" max="9219" width="49.125" style="78" customWidth="1"/>
    <col min="9220" max="9472" width="9" style="78"/>
    <col min="9473" max="9473" width="3.625" style="78" customWidth="1"/>
    <col min="9474" max="9474" width="36.375" style="78" customWidth="1"/>
    <col min="9475" max="9475" width="49.125" style="78" customWidth="1"/>
    <col min="9476" max="9728" width="9" style="78"/>
    <col min="9729" max="9729" width="3.625" style="78" customWidth="1"/>
    <col min="9730" max="9730" width="36.375" style="78" customWidth="1"/>
    <col min="9731" max="9731" width="49.125" style="78" customWidth="1"/>
    <col min="9732" max="9984" width="9" style="78"/>
    <col min="9985" max="9985" width="3.625" style="78" customWidth="1"/>
    <col min="9986" max="9986" width="36.375" style="78" customWidth="1"/>
    <col min="9987" max="9987" width="49.125" style="78" customWidth="1"/>
    <col min="9988" max="10240" width="9" style="78"/>
    <col min="10241" max="10241" width="3.625" style="78" customWidth="1"/>
    <col min="10242" max="10242" width="36.375" style="78" customWidth="1"/>
    <col min="10243" max="10243" width="49.125" style="78" customWidth="1"/>
    <col min="10244" max="10496" width="9" style="78"/>
    <col min="10497" max="10497" width="3.625" style="78" customWidth="1"/>
    <col min="10498" max="10498" width="36.375" style="78" customWidth="1"/>
    <col min="10499" max="10499" width="49.125" style="78" customWidth="1"/>
    <col min="10500" max="10752" width="9" style="78"/>
    <col min="10753" max="10753" width="3.625" style="78" customWidth="1"/>
    <col min="10754" max="10754" width="36.375" style="78" customWidth="1"/>
    <col min="10755" max="10755" width="49.125" style="78" customWidth="1"/>
    <col min="10756" max="11008" width="9" style="78"/>
    <col min="11009" max="11009" width="3.625" style="78" customWidth="1"/>
    <col min="11010" max="11010" width="36.375" style="78" customWidth="1"/>
    <col min="11011" max="11011" width="49.125" style="78" customWidth="1"/>
    <col min="11012" max="11264" width="9" style="78"/>
    <col min="11265" max="11265" width="3.625" style="78" customWidth="1"/>
    <col min="11266" max="11266" width="36.375" style="78" customWidth="1"/>
    <col min="11267" max="11267" width="49.125" style="78" customWidth="1"/>
    <col min="11268" max="11520" width="9" style="78"/>
    <col min="11521" max="11521" width="3.625" style="78" customWidth="1"/>
    <col min="11522" max="11522" width="36.375" style="78" customWidth="1"/>
    <col min="11523" max="11523" width="49.125" style="78" customWidth="1"/>
    <col min="11524" max="11776" width="9" style="78"/>
    <col min="11777" max="11777" width="3.625" style="78" customWidth="1"/>
    <col min="11778" max="11778" width="36.375" style="78" customWidth="1"/>
    <col min="11779" max="11779" width="49.125" style="78" customWidth="1"/>
    <col min="11780" max="12032" width="9" style="78"/>
    <col min="12033" max="12033" width="3.625" style="78" customWidth="1"/>
    <col min="12034" max="12034" width="36.375" style="78" customWidth="1"/>
    <col min="12035" max="12035" width="49.125" style="78" customWidth="1"/>
    <col min="12036" max="12288" width="9" style="78"/>
    <col min="12289" max="12289" width="3.625" style="78" customWidth="1"/>
    <col min="12290" max="12290" width="36.375" style="78" customWidth="1"/>
    <col min="12291" max="12291" width="49.125" style="78" customWidth="1"/>
    <col min="12292" max="12544" width="9" style="78"/>
    <col min="12545" max="12545" width="3.625" style="78" customWidth="1"/>
    <col min="12546" max="12546" width="36.375" style="78" customWidth="1"/>
    <col min="12547" max="12547" width="49.125" style="78" customWidth="1"/>
    <col min="12548" max="12800" width="9" style="78"/>
    <col min="12801" max="12801" width="3.625" style="78" customWidth="1"/>
    <col min="12802" max="12802" width="36.375" style="78" customWidth="1"/>
    <col min="12803" max="12803" width="49.125" style="78" customWidth="1"/>
    <col min="12804" max="13056" width="9" style="78"/>
    <col min="13057" max="13057" width="3.625" style="78" customWidth="1"/>
    <col min="13058" max="13058" width="36.375" style="78" customWidth="1"/>
    <col min="13059" max="13059" width="49.125" style="78" customWidth="1"/>
    <col min="13060" max="13312" width="9" style="78"/>
    <col min="13313" max="13313" width="3.625" style="78" customWidth="1"/>
    <col min="13314" max="13314" width="36.375" style="78" customWidth="1"/>
    <col min="13315" max="13315" width="49.125" style="78" customWidth="1"/>
    <col min="13316" max="13568" width="9" style="78"/>
    <col min="13569" max="13569" width="3.625" style="78" customWidth="1"/>
    <col min="13570" max="13570" width="36.375" style="78" customWidth="1"/>
    <col min="13571" max="13571" width="49.125" style="78" customWidth="1"/>
    <col min="13572" max="13824" width="9" style="78"/>
    <col min="13825" max="13825" width="3.625" style="78" customWidth="1"/>
    <col min="13826" max="13826" width="36.375" style="78" customWidth="1"/>
    <col min="13827" max="13827" width="49.125" style="78" customWidth="1"/>
    <col min="13828" max="14080" width="9" style="78"/>
    <col min="14081" max="14081" width="3.625" style="78" customWidth="1"/>
    <col min="14082" max="14082" width="36.375" style="78" customWidth="1"/>
    <col min="14083" max="14083" width="49.125" style="78" customWidth="1"/>
    <col min="14084" max="14336" width="9" style="78"/>
    <col min="14337" max="14337" width="3.625" style="78" customWidth="1"/>
    <col min="14338" max="14338" width="36.375" style="78" customWidth="1"/>
    <col min="14339" max="14339" width="49.125" style="78" customWidth="1"/>
    <col min="14340" max="14592" width="9" style="78"/>
    <col min="14593" max="14593" width="3.625" style="78" customWidth="1"/>
    <col min="14594" max="14594" width="36.375" style="78" customWidth="1"/>
    <col min="14595" max="14595" width="49.125" style="78" customWidth="1"/>
    <col min="14596" max="14848" width="9" style="78"/>
    <col min="14849" max="14849" width="3.625" style="78" customWidth="1"/>
    <col min="14850" max="14850" width="36.375" style="78" customWidth="1"/>
    <col min="14851" max="14851" width="49.125" style="78" customWidth="1"/>
    <col min="14852" max="15104" width="9" style="78"/>
    <col min="15105" max="15105" width="3.625" style="78" customWidth="1"/>
    <col min="15106" max="15106" width="36.375" style="78" customWidth="1"/>
    <col min="15107" max="15107" width="49.125" style="78" customWidth="1"/>
    <col min="15108" max="15360" width="9" style="78"/>
    <col min="15361" max="15361" width="3.625" style="78" customWidth="1"/>
    <col min="15362" max="15362" width="36.375" style="78" customWidth="1"/>
    <col min="15363" max="15363" width="49.125" style="78" customWidth="1"/>
    <col min="15364" max="15616" width="9" style="78"/>
    <col min="15617" max="15617" width="3.625" style="78" customWidth="1"/>
    <col min="15618" max="15618" width="36.375" style="78" customWidth="1"/>
    <col min="15619" max="15619" width="49.125" style="78" customWidth="1"/>
    <col min="15620" max="15872" width="9" style="78"/>
    <col min="15873" max="15873" width="3.625" style="78" customWidth="1"/>
    <col min="15874" max="15874" width="36.375" style="78" customWidth="1"/>
    <col min="15875" max="15875" width="49.125" style="78" customWidth="1"/>
    <col min="15876" max="16128" width="9" style="78"/>
    <col min="16129" max="16129" width="3.625" style="78" customWidth="1"/>
    <col min="16130" max="16130" width="36.375" style="78" customWidth="1"/>
    <col min="16131" max="16131" width="49.125" style="78" customWidth="1"/>
    <col min="16132" max="16384" width="9" style="78"/>
  </cols>
  <sheetData>
    <row r="1" spans="1:3" ht="18" customHeight="1" x14ac:dyDescent="0.15">
      <c r="C1" s="79" t="str">
        <f>'MPS(input)'!K1</f>
        <v>Monitoring Spreadsheet: JCM_LA_AM001_ver01.0</v>
      </c>
    </row>
    <row r="2" spans="1:3" ht="18" customHeight="1" x14ac:dyDescent="0.15">
      <c r="C2" s="79" t="str">
        <f>'MPS(input)'!K2</f>
        <v>Reference Number: LA001</v>
      </c>
    </row>
    <row r="3" spans="1:3" ht="24" customHeight="1" x14ac:dyDescent="0.15">
      <c r="A3" s="105" t="s">
        <v>93</v>
      </c>
      <c r="B3" s="105"/>
      <c r="C3" s="105"/>
    </row>
    <row r="5" spans="1:3" ht="21" customHeight="1" x14ac:dyDescent="0.15">
      <c r="B5" s="80" t="s">
        <v>94</v>
      </c>
      <c r="C5" s="80" t="s">
        <v>95</v>
      </c>
    </row>
    <row r="6" spans="1:3" ht="97.5" customHeight="1" x14ac:dyDescent="0.15">
      <c r="B6" s="77" t="s">
        <v>108</v>
      </c>
      <c r="C6" s="77" t="s">
        <v>109</v>
      </c>
    </row>
    <row r="7" spans="1:3" ht="100.5" customHeight="1" x14ac:dyDescent="0.15">
      <c r="B7" s="77" t="s">
        <v>110</v>
      </c>
      <c r="C7" s="77" t="s">
        <v>111</v>
      </c>
    </row>
    <row r="8" spans="1:3" ht="60" customHeight="1" x14ac:dyDescent="0.15">
      <c r="B8" s="77" t="s">
        <v>112</v>
      </c>
      <c r="C8" s="77" t="s">
        <v>113</v>
      </c>
    </row>
    <row r="9" spans="1:3" ht="54" customHeight="1" x14ac:dyDescent="0.15">
      <c r="B9" s="77"/>
      <c r="C9" s="77"/>
    </row>
    <row r="10" spans="1:3" ht="54" customHeight="1" x14ac:dyDescent="0.15">
      <c r="B10" s="77"/>
      <c r="C10" s="77"/>
    </row>
    <row r="11" spans="1:3" ht="54" customHeight="1" x14ac:dyDescent="0.15">
      <c r="B11" s="77"/>
      <c r="C11" s="77"/>
    </row>
    <row r="12" spans="1:3" ht="54" customHeight="1" x14ac:dyDescent="0.15">
      <c r="B12" s="77"/>
      <c r="C12" s="77"/>
    </row>
  </sheetData>
  <sheetProtection password="C623" sheet="1" objects="1" scenarios="1" formatCells="0" formatRows="0" insertRows="0"/>
  <mergeCells count="1">
    <mergeCell ref="A3:C3"/>
  </mergeCells>
  <phoneticPr fontId="1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23"/>
  <sheetViews>
    <sheetView showGridLines="0" view="pageBreakPreview" zoomScale="60" zoomScaleNormal="100" zoomScalePageLayoutView="55" workbookViewId="0"/>
  </sheetViews>
  <sheetFormatPr defaultColWidth="9" defaultRowHeight="14.25" x14ac:dyDescent="0.15"/>
  <cols>
    <col min="1" max="1" width="3.625" style="1" customWidth="1"/>
    <col min="2" max="2" width="15.625" style="1" customWidth="1"/>
    <col min="3" max="4" width="12.625" style="1" customWidth="1"/>
    <col min="5" max="5" width="31.625" style="1" customWidth="1"/>
    <col min="6" max="6" width="13.125" style="1" customWidth="1"/>
    <col min="7" max="8" width="12.625" style="1" customWidth="1"/>
    <col min="9" max="9" width="15.125" style="1" bestFit="1" customWidth="1"/>
    <col min="10" max="10" width="70.625" style="1" customWidth="1"/>
    <col min="11" max="12" width="16.625" style="1" customWidth="1"/>
    <col min="13" max="16384" width="9" style="1"/>
  </cols>
  <sheetData>
    <row r="1" spans="1:12" x14ac:dyDescent="0.15">
      <c r="L1" s="13" t="str">
        <f>'MPS(input)'!K1</f>
        <v>Monitoring Spreadsheet: JCM_LA_AM001_ver01.0</v>
      </c>
    </row>
    <row r="2" spans="1:12" ht="18" customHeight="1" x14ac:dyDescent="0.15">
      <c r="L2" s="13" t="str">
        <f>'MPS(input)'!K2</f>
        <v>Reference Number: LA001</v>
      </c>
    </row>
    <row r="3" spans="1:12" ht="27.75" customHeight="1" x14ac:dyDescent="0.15">
      <c r="A3" s="45" t="s">
        <v>118</v>
      </c>
      <c r="B3" s="45"/>
      <c r="C3" s="15"/>
      <c r="D3" s="15"/>
      <c r="E3" s="15"/>
      <c r="F3" s="15"/>
      <c r="G3" s="15"/>
      <c r="H3" s="15"/>
      <c r="I3" s="15"/>
      <c r="J3" s="15"/>
      <c r="K3" s="15"/>
      <c r="L3" s="16"/>
    </row>
    <row r="5" spans="1:12" ht="18.75" customHeight="1" x14ac:dyDescent="0.15">
      <c r="A5" s="6" t="s">
        <v>96</v>
      </c>
      <c r="B5" s="6"/>
    </row>
    <row r="6" spans="1:12" ht="18.75" customHeight="1" x14ac:dyDescent="0.15">
      <c r="A6" s="6"/>
      <c r="B6" s="75" t="s">
        <v>10</v>
      </c>
      <c r="C6" s="75" t="s">
        <v>11</v>
      </c>
      <c r="D6" s="75" t="s">
        <v>12</v>
      </c>
      <c r="E6" s="75" t="s">
        <v>13</v>
      </c>
      <c r="F6" s="75" t="s">
        <v>14</v>
      </c>
      <c r="G6" s="75" t="s">
        <v>15</v>
      </c>
      <c r="H6" s="75" t="s">
        <v>16</v>
      </c>
      <c r="I6" s="75" t="s">
        <v>17</v>
      </c>
      <c r="J6" s="75" t="s">
        <v>18</v>
      </c>
      <c r="K6" s="75" t="s">
        <v>19</v>
      </c>
      <c r="L6" s="75" t="s">
        <v>99</v>
      </c>
    </row>
    <row r="7" spans="1:12" s="10" customFormat="1" ht="39" customHeight="1" x14ac:dyDescent="0.15">
      <c r="B7" s="75" t="s">
        <v>102</v>
      </c>
      <c r="C7" s="75" t="s">
        <v>20</v>
      </c>
      <c r="D7" s="75" t="s">
        <v>21</v>
      </c>
      <c r="E7" s="75" t="s">
        <v>22</v>
      </c>
      <c r="F7" s="75" t="s">
        <v>106</v>
      </c>
      <c r="G7" s="75" t="s">
        <v>1</v>
      </c>
      <c r="H7" s="75" t="s">
        <v>25</v>
      </c>
      <c r="I7" s="75" t="s">
        <v>26</v>
      </c>
      <c r="J7" s="75" t="s">
        <v>27</v>
      </c>
      <c r="K7" s="75" t="s">
        <v>28</v>
      </c>
      <c r="L7" s="75" t="s">
        <v>29</v>
      </c>
    </row>
    <row r="8" spans="1:12" ht="147.75" customHeight="1" x14ac:dyDescent="0.15">
      <c r="B8" s="91"/>
      <c r="C8" s="47" t="s">
        <v>39</v>
      </c>
      <c r="D8" s="48" t="s">
        <v>51</v>
      </c>
      <c r="E8" s="76" t="s">
        <v>67</v>
      </c>
      <c r="F8" s="84"/>
      <c r="G8" s="48" t="s">
        <v>37</v>
      </c>
      <c r="H8" s="56" t="s">
        <v>34</v>
      </c>
      <c r="I8" s="57" t="s">
        <v>58</v>
      </c>
      <c r="J8" s="58" t="s">
        <v>60</v>
      </c>
      <c r="K8" s="59" t="s">
        <v>57</v>
      </c>
      <c r="L8" s="60" t="s">
        <v>89</v>
      </c>
    </row>
    <row r="9" spans="1:12" ht="147.75" customHeight="1" x14ac:dyDescent="0.15">
      <c r="B9" s="91"/>
      <c r="C9" s="47" t="s">
        <v>40</v>
      </c>
      <c r="D9" s="48" t="s">
        <v>68</v>
      </c>
      <c r="E9" s="76" t="s">
        <v>69</v>
      </c>
      <c r="F9" s="85">
        <f>SUM('MRS (input_separate_IT)'!B6:B105)</f>
        <v>0</v>
      </c>
      <c r="G9" s="48" t="s">
        <v>37</v>
      </c>
      <c r="H9" s="56" t="s">
        <v>34</v>
      </c>
      <c r="I9" s="57" t="s">
        <v>59</v>
      </c>
      <c r="J9" s="58" t="s">
        <v>61</v>
      </c>
      <c r="K9" s="59" t="s">
        <v>56</v>
      </c>
      <c r="L9" s="74" t="s">
        <v>92</v>
      </c>
    </row>
    <row r="10" spans="1:12" ht="8.25" customHeight="1" x14ac:dyDescent="0.15"/>
    <row r="11" spans="1:12" ht="20.100000000000001" customHeight="1" x14ac:dyDescent="0.15">
      <c r="A11" s="6" t="s">
        <v>97</v>
      </c>
    </row>
    <row r="12" spans="1:12" ht="20.100000000000001" customHeight="1" x14ac:dyDescent="0.15">
      <c r="B12" s="75" t="s">
        <v>10</v>
      </c>
      <c r="C12" s="118" t="s">
        <v>11</v>
      </c>
      <c r="D12" s="119"/>
      <c r="E12" s="120"/>
      <c r="F12" s="75" t="s">
        <v>12</v>
      </c>
      <c r="G12" s="75" t="s">
        <v>13</v>
      </c>
      <c r="H12" s="97" t="s">
        <v>14</v>
      </c>
      <c r="I12" s="97"/>
      <c r="J12" s="97"/>
      <c r="K12" s="97" t="s">
        <v>15</v>
      </c>
      <c r="L12" s="97"/>
    </row>
    <row r="13" spans="1:12" ht="39" customHeight="1" x14ac:dyDescent="0.15">
      <c r="B13" s="75" t="s">
        <v>21</v>
      </c>
      <c r="C13" s="118" t="s">
        <v>22</v>
      </c>
      <c r="D13" s="119"/>
      <c r="E13" s="120"/>
      <c r="F13" s="75" t="s">
        <v>107</v>
      </c>
      <c r="G13" s="75" t="s">
        <v>1</v>
      </c>
      <c r="H13" s="97" t="s">
        <v>26</v>
      </c>
      <c r="I13" s="97"/>
      <c r="J13" s="97"/>
      <c r="K13" s="97" t="s">
        <v>29</v>
      </c>
      <c r="L13" s="97"/>
    </row>
    <row r="14" spans="1:12" ht="107.25" customHeight="1" x14ac:dyDescent="0.15">
      <c r="B14" s="50" t="s">
        <v>101</v>
      </c>
      <c r="C14" s="115" t="s">
        <v>71</v>
      </c>
      <c r="D14" s="116"/>
      <c r="E14" s="117"/>
      <c r="F14" s="83">
        <f>'MPS(input)'!E14</f>
        <v>0.5595</v>
      </c>
      <c r="G14" s="81" t="s">
        <v>65</v>
      </c>
      <c r="H14" s="107" t="str">
        <f>'MPS(input)'!G14</f>
        <v>[Laotian national grid emission factor]
The most recent value announced by the Ministry of Natural Resources and Environment (MONRE), DNA for CDM unless otherwise instructed by the Joint Committee. 
Source of data: Simplified CM as in "Calculation for the emission factor for electricity generation in Lao PDR, 2010".</v>
      </c>
      <c r="I14" s="108"/>
      <c r="J14" s="108"/>
      <c r="K14" s="109" t="str">
        <f>'MPS(input)'!J14</f>
        <v>N/A</v>
      </c>
      <c r="L14" s="110"/>
    </row>
    <row r="15" spans="1:12" ht="6.75" customHeight="1" x14ac:dyDescent="0.15"/>
    <row r="16" spans="1:12" ht="18.75" customHeight="1" x14ac:dyDescent="0.15">
      <c r="A16" s="4" t="s">
        <v>98</v>
      </c>
      <c r="B16" s="4"/>
    </row>
    <row r="17" spans="1:10" ht="17.25" thickBot="1" x14ac:dyDescent="0.2">
      <c r="B17" s="112" t="s">
        <v>103</v>
      </c>
      <c r="C17" s="112"/>
      <c r="D17" s="111" t="s">
        <v>73</v>
      </c>
      <c r="E17" s="94"/>
      <c r="F17" s="51" t="s">
        <v>1</v>
      </c>
    </row>
    <row r="18" spans="1:10" ht="19.5" thickBot="1" x14ac:dyDescent="0.2">
      <c r="B18" s="113"/>
      <c r="C18" s="114"/>
      <c r="D18" s="95" t="e">
        <f>ROUNDDOWN('MRS(calc_process)'!G6, 0)</f>
        <v>#DIV/0!</v>
      </c>
      <c r="E18" s="96"/>
      <c r="F18" s="52" t="s">
        <v>74</v>
      </c>
    </row>
    <row r="19" spans="1:10" ht="20.100000000000001" customHeight="1" x14ac:dyDescent="0.15">
      <c r="B19" s="5"/>
      <c r="C19" s="5"/>
      <c r="F19" s="11"/>
      <c r="G19" s="11"/>
    </row>
    <row r="20" spans="1:10" ht="18.75" customHeight="1" x14ac:dyDescent="0.15">
      <c r="A20" s="6" t="s">
        <v>9</v>
      </c>
    </row>
    <row r="21" spans="1:10" ht="18" customHeight="1" x14ac:dyDescent="0.15">
      <c r="B21" s="53" t="s">
        <v>31</v>
      </c>
      <c r="C21" s="106" t="s">
        <v>32</v>
      </c>
      <c r="D21" s="106"/>
      <c r="E21" s="106"/>
      <c r="F21" s="106"/>
      <c r="G21" s="106"/>
      <c r="H21" s="106"/>
      <c r="I21" s="106"/>
      <c r="J21" s="106"/>
    </row>
    <row r="22" spans="1:10" ht="18" customHeight="1" x14ac:dyDescent="0.15">
      <c r="B22" s="53" t="s">
        <v>30</v>
      </c>
      <c r="C22" s="106" t="s">
        <v>33</v>
      </c>
      <c r="D22" s="106"/>
      <c r="E22" s="106"/>
      <c r="F22" s="106"/>
      <c r="G22" s="106"/>
      <c r="H22" s="106"/>
      <c r="I22" s="106"/>
      <c r="J22" s="106"/>
    </row>
    <row r="23" spans="1:10" ht="18" customHeight="1" x14ac:dyDescent="0.15">
      <c r="B23" s="53" t="s">
        <v>34</v>
      </c>
      <c r="C23" s="106" t="s">
        <v>35</v>
      </c>
      <c r="D23" s="106"/>
      <c r="E23" s="106"/>
      <c r="F23" s="106"/>
      <c r="G23" s="106"/>
      <c r="H23" s="106"/>
      <c r="I23" s="106"/>
      <c r="J23" s="106"/>
    </row>
  </sheetData>
  <sheetProtection password="C623" sheet="1" objects="1" scenarios="1" formatCells="0" formatRows="0"/>
  <mergeCells count="16">
    <mergeCell ref="H12:J12"/>
    <mergeCell ref="K12:L12"/>
    <mergeCell ref="H13:J13"/>
    <mergeCell ref="K13:L13"/>
    <mergeCell ref="C21:J21"/>
    <mergeCell ref="C12:E12"/>
    <mergeCell ref="C13:E13"/>
    <mergeCell ref="C22:J22"/>
    <mergeCell ref="C23:J23"/>
    <mergeCell ref="H14:J14"/>
    <mergeCell ref="K14:L14"/>
    <mergeCell ref="D17:E17"/>
    <mergeCell ref="D18:E18"/>
    <mergeCell ref="B17:C17"/>
    <mergeCell ref="B18:C18"/>
    <mergeCell ref="C14:E14"/>
  </mergeCells>
  <phoneticPr fontId="11"/>
  <pageMargins left="0.70866141732283472" right="0.70866141732283472" top="0.74803149606299213" bottom="0.74803149606299213" header="0.31496062992125984" footer="0.31496062992125984"/>
  <pageSetup paperSize="9" scale="5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105"/>
  <sheetViews>
    <sheetView showGridLines="0" view="pageBreakPreview" zoomScale="80" zoomScaleNormal="100" zoomScaleSheetLayoutView="80" workbookViewId="0"/>
  </sheetViews>
  <sheetFormatPr defaultRowHeight="14.25" x14ac:dyDescent="0.15"/>
  <cols>
    <col min="1" max="1" width="30.625" style="86" customWidth="1"/>
    <col min="2" max="2" width="30.625" style="90" customWidth="1"/>
    <col min="3" max="16384" width="9" style="86"/>
  </cols>
  <sheetData>
    <row r="1" spans="1:2" x14ac:dyDescent="0.15">
      <c r="B1" s="92" t="str">
        <f>'MPS(input)'!K1</f>
        <v>Monitoring Spreadsheet: JCM_LA_AM001_ver01.0</v>
      </c>
    </row>
    <row r="2" spans="1:2" x14ac:dyDescent="0.15">
      <c r="B2" s="92" t="str">
        <f>'MPS(input)'!K2</f>
        <v>Reference Number: LA001</v>
      </c>
    </row>
    <row r="3" spans="1:2" ht="16.5" x14ac:dyDescent="0.15">
      <c r="A3" s="32" t="s">
        <v>43</v>
      </c>
      <c r="B3" s="34" t="s">
        <v>104</v>
      </c>
    </row>
    <row r="4" spans="1:2" s="87" customFormat="1" ht="96" customHeight="1" x14ac:dyDescent="0.15">
      <c r="A4" s="35" t="s">
        <v>48</v>
      </c>
      <c r="B4" s="35" t="s">
        <v>105</v>
      </c>
    </row>
    <row r="5" spans="1:2" x14ac:dyDescent="0.15">
      <c r="A5" s="33" t="s">
        <v>42</v>
      </c>
      <c r="B5" s="33" t="s">
        <v>49</v>
      </c>
    </row>
    <row r="6" spans="1:2" x14ac:dyDescent="0.15">
      <c r="A6" s="88"/>
      <c r="B6" s="89"/>
    </row>
    <row r="7" spans="1:2" x14ac:dyDescent="0.15">
      <c r="A7" s="88"/>
      <c r="B7" s="89"/>
    </row>
    <row r="8" spans="1:2" x14ac:dyDescent="0.15">
      <c r="A8" s="88"/>
      <c r="B8" s="89"/>
    </row>
    <row r="9" spans="1:2" x14ac:dyDescent="0.15">
      <c r="A9" s="88"/>
      <c r="B9" s="89"/>
    </row>
    <row r="10" spans="1:2" x14ac:dyDescent="0.15">
      <c r="A10" s="88"/>
      <c r="B10" s="89"/>
    </row>
    <row r="11" spans="1:2" x14ac:dyDescent="0.15">
      <c r="A11" s="88"/>
      <c r="B11" s="89"/>
    </row>
    <row r="12" spans="1:2" x14ac:dyDescent="0.15">
      <c r="A12" s="88"/>
      <c r="B12" s="89"/>
    </row>
    <row r="13" spans="1:2" x14ac:dyDescent="0.15">
      <c r="A13" s="88"/>
      <c r="B13" s="89"/>
    </row>
    <row r="14" spans="1:2" x14ac:dyDescent="0.15">
      <c r="A14" s="88"/>
      <c r="B14" s="89"/>
    </row>
    <row r="15" spans="1:2" x14ac:dyDescent="0.15">
      <c r="A15" s="88"/>
      <c r="B15" s="89"/>
    </row>
    <row r="16" spans="1:2" x14ac:dyDescent="0.15">
      <c r="A16" s="88"/>
      <c r="B16" s="89"/>
    </row>
    <row r="17" spans="1:2" x14ac:dyDescent="0.15">
      <c r="A17" s="88"/>
      <c r="B17" s="89"/>
    </row>
    <row r="18" spans="1:2" x14ac:dyDescent="0.15">
      <c r="A18" s="88"/>
      <c r="B18" s="89"/>
    </row>
    <row r="19" spans="1:2" x14ac:dyDescent="0.15">
      <c r="A19" s="88"/>
      <c r="B19" s="89"/>
    </row>
    <row r="20" spans="1:2" x14ac:dyDescent="0.15">
      <c r="A20" s="88"/>
      <c r="B20" s="89"/>
    </row>
    <row r="21" spans="1:2" x14ac:dyDescent="0.15">
      <c r="A21" s="88"/>
      <c r="B21" s="89"/>
    </row>
    <row r="22" spans="1:2" x14ac:dyDescent="0.15">
      <c r="A22" s="88"/>
      <c r="B22" s="89"/>
    </row>
    <row r="23" spans="1:2" x14ac:dyDescent="0.15">
      <c r="A23" s="88"/>
      <c r="B23" s="89"/>
    </row>
    <row r="24" spans="1:2" x14ac:dyDescent="0.15">
      <c r="A24" s="88"/>
      <c r="B24" s="89"/>
    </row>
    <row r="25" spans="1:2" x14ac:dyDescent="0.15">
      <c r="A25" s="88"/>
      <c r="B25" s="89"/>
    </row>
    <row r="26" spans="1:2" x14ac:dyDescent="0.15">
      <c r="A26" s="88"/>
      <c r="B26" s="89"/>
    </row>
    <row r="27" spans="1:2" x14ac:dyDescent="0.15">
      <c r="A27" s="88"/>
      <c r="B27" s="89"/>
    </row>
    <row r="28" spans="1:2" x14ac:dyDescent="0.15">
      <c r="A28" s="88"/>
      <c r="B28" s="89"/>
    </row>
    <row r="29" spans="1:2" x14ac:dyDescent="0.15">
      <c r="A29" s="88"/>
      <c r="B29" s="89"/>
    </row>
    <row r="30" spans="1:2" x14ac:dyDescent="0.15">
      <c r="A30" s="88"/>
      <c r="B30" s="89"/>
    </row>
    <row r="31" spans="1:2" x14ac:dyDescent="0.15">
      <c r="A31" s="88"/>
      <c r="B31" s="89"/>
    </row>
    <row r="32" spans="1:2" x14ac:dyDescent="0.15">
      <c r="A32" s="88"/>
      <c r="B32" s="89"/>
    </row>
    <row r="33" spans="1:2" x14ac:dyDescent="0.15">
      <c r="A33" s="88"/>
      <c r="B33" s="89"/>
    </row>
    <row r="34" spans="1:2" x14ac:dyDescent="0.15">
      <c r="A34" s="88"/>
      <c r="B34" s="89"/>
    </row>
    <row r="35" spans="1:2" x14ac:dyDescent="0.15">
      <c r="A35" s="88"/>
      <c r="B35" s="89"/>
    </row>
    <row r="36" spans="1:2" x14ac:dyDescent="0.15">
      <c r="A36" s="88"/>
      <c r="B36" s="89"/>
    </row>
    <row r="37" spans="1:2" x14ac:dyDescent="0.15">
      <c r="A37" s="88"/>
      <c r="B37" s="89"/>
    </row>
    <row r="38" spans="1:2" x14ac:dyDescent="0.15">
      <c r="A38" s="88"/>
      <c r="B38" s="89"/>
    </row>
    <row r="39" spans="1:2" x14ac:dyDescent="0.15">
      <c r="A39" s="88"/>
      <c r="B39" s="89"/>
    </row>
    <row r="40" spans="1:2" x14ac:dyDescent="0.15">
      <c r="A40" s="88"/>
      <c r="B40" s="89"/>
    </row>
    <row r="41" spans="1:2" x14ac:dyDescent="0.15">
      <c r="A41" s="88"/>
      <c r="B41" s="89"/>
    </row>
    <row r="42" spans="1:2" x14ac:dyDescent="0.15">
      <c r="A42" s="88"/>
      <c r="B42" s="89"/>
    </row>
    <row r="43" spans="1:2" x14ac:dyDescent="0.15">
      <c r="A43" s="88"/>
      <c r="B43" s="89"/>
    </row>
    <row r="44" spans="1:2" x14ac:dyDescent="0.15">
      <c r="A44" s="88"/>
      <c r="B44" s="89"/>
    </row>
    <row r="45" spans="1:2" x14ac:dyDescent="0.15">
      <c r="A45" s="88"/>
      <c r="B45" s="89"/>
    </row>
    <row r="46" spans="1:2" x14ac:dyDescent="0.15">
      <c r="A46" s="88"/>
      <c r="B46" s="89"/>
    </row>
    <row r="47" spans="1:2" x14ac:dyDescent="0.15">
      <c r="A47" s="88"/>
      <c r="B47" s="89"/>
    </row>
    <row r="48" spans="1:2" x14ac:dyDescent="0.15">
      <c r="A48" s="88"/>
      <c r="B48" s="89"/>
    </row>
    <row r="49" spans="1:2" x14ac:dyDescent="0.15">
      <c r="A49" s="88"/>
      <c r="B49" s="89"/>
    </row>
    <row r="50" spans="1:2" x14ac:dyDescent="0.15">
      <c r="A50" s="88"/>
      <c r="B50" s="89"/>
    </row>
    <row r="51" spans="1:2" x14ac:dyDescent="0.15">
      <c r="A51" s="88"/>
      <c r="B51" s="89"/>
    </row>
    <row r="52" spans="1:2" x14ac:dyDescent="0.15">
      <c r="A52" s="88"/>
      <c r="B52" s="89"/>
    </row>
    <row r="53" spans="1:2" x14ac:dyDescent="0.15">
      <c r="A53" s="88"/>
      <c r="B53" s="89"/>
    </row>
    <row r="54" spans="1:2" x14ac:dyDescent="0.15">
      <c r="A54" s="88"/>
      <c r="B54" s="89"/>
    </row>
    <row r="55" spans="1:2" x14ac:dyDescent="0.15">
      <c r="A55" s="88"/>
      <c r="B55" s="89"/>
    </row>
    <row r="56" spans="1:2" x14ac:dyDescent="0.15">
      <c r="A56" s="88"/>
      <c r="B56" s="89"/>
    </row>
    <row r="57" spans="1:2" x14ac:dyDescent="0.15">
      <c r="A57" s="88"/>
      <c r="B57" s="89"/>
    </row>
    <row r="58" spans="1:2" x14ac:dyDescent="0.15">
      <c r="A58" s="88"/>
      <c r="B58" s="89"/>
    </row>
    <row r="59" spans="1:2" x14ac:dyDescent="0.15">
      <c r="A59" s="88"/>
      <c r="B59" s="89"/>
    </row>
    <row r="60" spans="1:2" x14ac:dyDescent="0.15">
      <c r="A60" s="88"/>
      <c r="B60" s="89"/>
    </row>
    <row r="61" spans="1:2" x14ac:dyDescent="0.15">
      <c r="A61" s="88"/>
      <c r="B61" s="89"/>
    </row>
    <row r="62" spans="1:2" x14ac:dyDescent="0.15">
      <c r="A62" s="88"/>
      <c r="B62" s="89"/>
    </row>
    <row r="63" spans="1:2" x14ac:dyDescent="0.15">
      <c r="A63" s="88"/>
      <c r="B63" s="89"/>
    </row>
    <row r="64" spans="1:2" x14ac:dyDescent="0.15">
      <c r="A64" s="88"/>
      <c r="B64" s="89"/>
    </row>
    <row r="65" spans="1:2" x14ac:dyDescent="0.15">
      <c r="A65" s="88"/>
      <c r="B65" s="89"/>
    </row>
    <row r="66" spans="1:2" x14ac:dyDescent="0.15">
      <c r="A66" s="88"/>
      <c r="B66" s="89"/>
    </row>
    <row r="67" spans="1:2" x14ac:dyDescent="0.15">
      <c r="A67" s="88"/>
      <c r="B67" s="89"/>
    </row>
    <row r="68" spans="1:2" x14ac:dyDescent="0.15">
      <c r="A68" s="88"/>
      <c r="B68" s="89"/>
    </row>
    <row r="69" spans="1:2" x14ac:dyDescent="0.15">
      <c r="A69" s="88"/>
      <c r="B69" s="89"/>
    </row>
    <row r="70" spans="1:2" x14ac:dyDescent="0.15">
      <c r="A70" s="88"/>
      <c r="B70" s="89"/>
    </row>
    <row r="71" spans="1:2" x14ac:dyDescent="0.15">
      <c r="A71" s="88"/>
      <c r="B71" s="89"/>
    </row>
    <row r="72" spans="1:2" x14ac:dyDescent="0.15">
      <c r="A72" s="88"/>
      <c r="B72" s="89"/>
    </row>
    <row r="73" spans="1:2" x14ac:dyDescent="0.15">
      <c r="A73" s="88"/>
      <c r="B73" s="89"/>
    </row>
    <row r="74" spans="1:2" x14ac:dyDescent="0.15">
      <c r="A74" s="88"/>
      <c r="B74" s="89"/>
    </row>
    <row r="75" spans="1:2" x14ac:dyDescent="0.15">
      <c r="A75" s="88"/>
      <c r="B75" s="89"/>
    </row>
    <row r="76" spans="1:2" x14ac:dyDescent="0.15">
      <c r="A76" s="88"/>
      <c r="B76" s="89"/>
    </row>
    <row r="77" spans="1:2" x14ac:dyDescent="0.15">
      <c r="A77" s="88"/>
      <c r="B77" s="89"/>
    </row>
    <row r="78" spans="1:2" x14ac:dyDescent="0.15">
      <c r="A78" s="88"/>
      <c r="B78" s="89"/>
    </row>
    <row r="79" spans="1:2" x14ac:dyDescent="0.15">
      <c r="A79" s="88"/>
      <c r="B79" s="89"/>
    </row>
    <row r="80" spans="1:2" x14ac:dyDescent="0.15">
      <c r="A80" s="88"/>
      <c r="B80" s="89"/>
    </row>
    <row r="81" spans="1:2" x14ac:dyDescent="0.15">
      <c r="A81" s="88"/>
      <c r="B81" s="89"/>
    </row>
    <row r="82" spans="1:2" x14ac:dyDescent="0.15">
      <c r="A82" s="88"/>
      <c r="B82" s="89"/>
    </row>
    <row r="83" spans="1:2" x14ac:dyDescent="0.15">
      <c r="A83" s="88"/>
      <c r="B83" s="89"/>
    </row>
    <row r="84" spans="1:2" x14ac:dyDescent="0.15">
      <c r="A84" s="88"/>
      <c r="B84" s="89"/>
    </row>
    <row r="85" spans="1:2" x14ac:dyDescent="0.15">
      <c r="A85" s="88"/>
      <c r="B85" s="89"/>
    </row>
    <row r="86" spans="1:2" x14ac:dyDescent="0.15">
      <c r="A86" s="88"/>
      <c r="B86" s="89"/>
    </row>
    <row r="87" spans="1:2" x14ac:dyDescent="0.15">
      <c r="A87" s="88"/>
      <c r="B87" s="89"/>
    </row>
    <row r="88" spans="1:2" x14ac:dyDescent="0.15">
      <c r="A88" s="88"/>
      <c r="B88" s="89"/>
    </row>
    <row r="89" spans="1:2" x14ac:dyDescent="0.15">
      <c r="A89" s="88"/>
      <c r="B89" s="89"/>
    </row>
    <row r="90" spans="1:2" x14ac:dyDescent="0.15">
      <c r="A90" s="88"/>
      <c r="B90" s="89"/>
    </row>
    <row r="91" spans="1:2" x14ac:dyDescent="0.15">
      <c r="A91" s="88"/>
      <c r="B91" s="89"/>
    </row>
    <row r="92" spans="1:2" x14ac:dyDescent="0.15">
      <c r="A92" s="88"/>
      <c r="B92" s="89"/>
    </row>
    <row r="93" spans="1:2" x14ac:dyDescent="0.15">
      <c r="A93" s="88"/>
      <c r="B93" s="89"/>
    </row>
    <row r="94" spans="1:2" x14ac:dyDescent="0.15">
      <c r="A94" s="88"/>
      <c r="B94" s="89"/>
    </row>
    <row r="95" spans="1:2" x14ac:dyDescent="0.15">
      <c r="A95" s="88"/>
      <c r="B95" s="89"/>
    </row>
    <row r="96" spans="1:2" x14ac:dyDescent="0.15">
      <c r="A96" s="88"/>
      <c r="B96" s="89"/>
    </row>
    <row r="97" spans="1:2" x14ac:dyDescent="0.15">
      <c r="A97" s="88"/>
      <c r="B97" s="89"/>
    </row>
    <row r="98" spans="1:2" x14ac:dyDescent="0.15">
      <c r="A98" s="88"/>
      <c r="B98" s="89"/>
    </row>
    <row r="99" spans="1:2" x14ac:dyDescent="0.15">
      <c r="A99" s="88"/>
      <c r="B99" s="89"/>
    </row>
    <row r="100" spans="1:2" x14ac:dyDescent="0.15">
      <c r="A100" s="88"/>
      <c r="B100" s="89"/>
    </row>
    <row r="101" spans="1:2" x14ac:dyDescent="0.15">
      <c r="A101" s="88"/>
      <c r="B101" s="89"/>
    </row>
    <row r="102" spans="1:2" x14ac:dyDescent="0.15">
      <c r="A102" s="88"/>
      <c r="B102" s="89"/>
    </row>
    <row r="103" spans="1:2" x14ac:dyDescent="0.15">
      <c r="A103" s="88"/>
      <c r="B103" s="89"/>
    </row>
    <row r="104" spans="1:2" x14ac:dyDescent="0.15">
      <c r="A104" s="88"/>
      <c r="B104" s="89"/>
    </row>
    <row r="105" spans="1:2" x14ac:dyDescent="0.15">
      <c r="A105" s="88"/>
      <c r="B105" s="89"/>
    </row>
  </sheetData>
  <sheetProtection algorithmName="SHA-512" hashValue="mVuBLCbXPD0MS1J2JCIv2bg4WplPOdi6VTTLAKO4rM1sRa8TvD3XYak9rgRJfPv9xgEWHqPI+hE+x7SDq/RwkA==" saltValue="auAQRf++NqEle7mWqJzu0Q==" spinCount="100000" sheet="1" objects="1" scenarios="1" formatCells="0" formatRows="0"/>
  <phoneticPr fontId="1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23"/>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51.25" style="1" customWidth="1"/>
    <col min="6" max="7" width="12.625" style="1" customWidth="1"/>
    <col min="8" max="8" width="14.625" style="1" customWidth="1"/>
    <col min="9" max="9" width="12.375" style="7" customWidth="1"/>
    <col min="10" max="16384" width="9" style="1"/>
  </cols>
  <sheetData>
    <row r="1" spans="1:11" x14ac:dyDescent="0.15">
      <c r="I1" s="13" t="str">
        <f>'MPS(input)'!K1</f>
        <v>Monitoring Spreadsheet: JCM_LA_AM001_ver01.0</v>
      </c>
    </row>
    <row r="2" spans="1:11" ht="18" customHeight="1" x14ac:dyDescent="0.15">
      <c r="I2" s="13" t="str">
        <f>'MPS(input)'!K2</f>
        <v>Reference Number: LA001</v>
      </c>
    </row>
    <row r="3" spans="1:11" ht="27.75" customHeight="1" x14ac:dyDescent="0.15">
      <c r="A3" s="103" t="s">
        <v>119</v>
      </c>
      <c r="B3" s="103"/>
      <c r="C3" s="103"/>
      <c r="D3" s="103"/>
      <c r="E3" s="103"/>
      <c r="F3" s="103"/>
      <c r="G3" s="103"/>
      <c r="H3" s="103"/>
      <c r="I3" s="103"/>
    </row>
    <row r="4" spans="1:11" ht="11.25" customHeight="1" x14ac:dyDescent="0.15"/>
    <row r="5" spans="1:11" ht="18.75" customHeight="1" thickBot="1" x14ac:dyDescent="0.2">
      <c r="A5" s="25" t="s">
        <v>2</v>
      </c>
      <c r="B5" s="18"/>
      <c r="C5" s="18"/>
      <c r="D5" s="18"/>
      <c r="E5" s="17"/>
      <c r="F5" s="19" t="s">
        <v>6</v>
      </c>
      <c r="G5" s="70" t="s">
        <v>0</v>
      </c>
      <c r="H5" s="19" t="s">
        <v>1</v>
      </c>
      <c r="I5" s="20" t="s">
        <v>7</v>
      </c>
    </row>
    <row r="6" spans="1:11" ht="18.75" customHeight="1" thickBot="1" x14ac:dyDescent="0.2">
      <c r="A6" s="27"/>
      <c r="B6" s="36" t="s">
        <v>86</v>
      </c>
      <c r="C6" s="21"/>
      <c r="D6" s="36"/>
      <c r="E6" s="36"/>
      <c r="F6" s="68" t="s">
        <v>89</v>
      </c>
      <c r="G6" s="121" t="e">
        <f>G10-G17</f>
        <v>#DIV/0!</v>
      </c>
      <c r="H6" s="69" t="s">
        <v>74</v>
      </c>
      <c r="I6" s="38" t="s">
        <v>50</v>
      </c>
    </row>
    <row r="7" spans="1:11" ht="18.75" customHeight="1" x14ac:dyDescent="0.15">
      <c r="A7" s="25" t="s">
        <v>3</v>
      </c>
      <c r="B7" s="18"/>
      <c r="C7" s="18"/>
      <c r="D7" s="18"/>
      <c r="E7" s="17"/>
      <c r="F7" s="17"/>
      <c r="G7" s="71"/>
      <c r="H7" s="17"/>
      <c r="I7" s="19"/>
      <c r="J7" s="54"/>
      <c r="K7" s="54"/>
    </row>
    <row r="8" spans="1:11" ht="18.75" customHeight="1" x14ac:dyDescent="0.15">
      <c r="A8" s="27"/>
      <c r="B8" s="36" t="s">
        <v>44</v>
      </c>
      <c r="C8" s="36"/>
      <c r="D8" s="36"/>
      <c r="E8" s="36"/>
      <c r="F8" s="37" t="s">
        <v>89</v>
      </c>
      <c r="G8" s="62">
        <f>F22</f>
        <v>2</v>
      </c>
      <c r="H8" s="61" t="s">
        <v>42</v>
      </c>
      <c r="I8" s="39" t="s">
        <v>79</v>
      </c>
    </row>
    <row r="9" spans="1:11" ht="18.75" customHeight="1" thickBot="1" x14ac:dyDescent="0.2">
      <c r="A9" s="25" t="s">
        <v>4</v>
      </c>
      <c r="B9" s="17"/>
      <c r="C9" s="18"/>
      <c r="D9" s="19"/>
      <c r="E9" s="19"/>
      <c r="F9" s="19"/>
      <c r="G9" s="25"/>
      <c r="H9" s="17"/>
      <c r="I9" s="19"/>
    </row>
    <row r="10" spans="1:11" ht="18.75" customHeight="1" thickBot="1" x14ac:dyDescent="0.2">
      <c r="A10" s="26"/>
      <c r="B10" s="55" t="s">
        <v>87</v>
      </c>
      <c r="C10" s="21"/>
      <c r="D10" s="21"/>
      <c r="E10" s="21"/>
      <c r="F10" s="72" t="s">
        <v>89</v>
      </c>
      <c r="G10" s="122" t="e">
        <f>G11*G14/G15*G13</f>
        <v>#DIV/0!</v>
      </c>
      <c r="H10" s="69" t="s">
        <v>74</v>
      </c>
      <c r="I10" s="22" t="s">
        <v>38</v>
      </c>
    </row>
    <row r="11" spans="1:11" ht="33" customHeight="1" x14ac:dyDescent="0.15">
      <c r="A11" s="26"/>
      <c r="B11" s="28"/>
      <c r="C11" s="104" t="s">
        <v>67</v>
      </c>
      <c r="D11" s="104"/>
      <c r="E11" s="104"/>
      <c r="F11" s="23" t="s">
        <v>36</v>
      </c>
      <c r="G11" s="73">
        <f>'MRS(input)'!F8</f>
        <v>0</v>
      </c>
      <c r="H11" s="66" t="s">
        <v>37</v>
      </c>
      <c r="I11" s="37" t="s">
        <v>51</v>
      </c>
    </row>
    <row r="12" spans="1:11" ht="33" customHeight="1" x14ac:dyDescent="0.15">
      <c r="A12" s="26"/>
      <c r="B12" s="28"/>
      <c r="C12" s="102" t="s">
        <v>69</v>
      </c>
      <c r="D12" s="102"/>
      <c r="E12" s="102"/>
      <c r="F12" s="23" t="s">
        <v>36</v>
      </c>
      <c r="G12" s="65">
        <f>'MRS(input)'!F9</f>
        <v>0</v>
      </c>
      <c r="H12" s="66" t="s">
        <v>37</v>
      </c>
      <c r="I12" s="37" t="s">
        <v>68</v>
      </c>
      <c r="J12" s="14"/>
    </row>
    <row r="13" spans="1:11" ht="33" customHeight="1" x14ac:dyDescent="0.15">
      <c r="A13" s="26"/>
      <c r="B13" s="28"/>
      <c r="C13" s="102" t="s">
        <v>71</v>
      </c>
      <c r="D13" s="102"/>
      <c r="E13" s="102"/>
      <c r="F13" s="23" t="s">
        <v>36</v>
      </c>
      <c r="G13" s="63">
        <f>'MRS(input)'!F14</f>
        <v>0.5595</v>
      </c>
      <c r="H13" s="64" t="s">
        <v>78</v>
      </c>
      <c r="I13" s="37" t="s">
        <v>52</v>
      </c>
    </row>
    <row r="14" spans="1:11" ht="33" customHeight="1" x14ac:dyDescent="0.15">
      <c r="A14" s="26"/>
      <c r="B14" s="28"/>
      <c r="C14" s="102" t="s">
        <v>44</v>
      </c>
      <c r="D14" s="102"/>
      <c r="E14" s="102"/>
      <c r="F14" s="37" t="s">
        <v>89</v>
      </c>
      <c r="G14" s="67">
        <f>F22</f>
        <v>2</v>
      </c>
      <c r="H14" s="61" t="s">
        <v>42</v>
      </c>
      <c r="I14" s="39" t="s">
        <v>53</v>
      </c>
    </row>
    <row r="15" spans="1:11" ht="33" customHeight="1" x14ac:dyDescent="0.15">
      <c r="A15" s="27"/>
      <c r="B15" s="29"/>
      <c r="C15" s="102" t="s">
        <v>85</v>
      </c>
      <c r="D15" s="102"/>
      <c r="E15" s="102"/>
      <c r="F15" s="37" t="s">
        <v>89</v>
      </c>
      <c r="G15" s="24" t="e">
        <f>G11/G12</f>
        <v>#DIV/0!</v>
      </c>
      <c r="H15" s="40" t="s">
        <v>42</v>
      </c>
      <c r="I15" s="39" t="s">
        <v>54</v>
      </c>
    </row>
    <row r="16" spans="1:11" ht="18.75" customHeight="1" thickBot="1" x14ac:dyDescent="0.2">
      <c r="A16" s="25" t="s">
        <v>5</v>
      </c>
      <c r="B16" s="18"/>
      <c r="C16" s="18"/>
      <c r="D16" s="18"/>
      <c r="E16" s="17"/>
      <c r="F16" s="19"/>
      <c r="G16" s="25"/>
      <c r="H16" s="17"/>
      <c r="I16" s="19"/>
    </row>
    <row r="17" spans="1:9" ht="18.75" customHeight="1" thickBot="1" x14ac:dyDescent="0.2">
      <c r="A17" s="26"/>
      <c r="B17" s="41" t="s">
        <v>88</v>
      </c>
      <c r="C17" s="42"/>
      <c r="D17" s="42"/>
      <c r="E17" s="42"/>
      <c r="F17" s="68" t="s">
        <v>89</v>
      </c>
      <c r="G17" s="121">
        <f>G18*G19</f>
        <v>0</v>
      </c>
      <c r="H17" s="69" t="s">
        <v>74</v>
      </c>
      <c r="I17" s="37" t="s">
        <v>55</v>
      </c>
    </row>
    <row r="18" spans="1:9" ht="33" customHeight="1" x14ac:dyDescent="0.15">
      <c r="A18" s="26"/>
      <c r="B18" s="43"/>
      <c r="C18" s="102" t="s">
        <v>67</v>
      </c>
      <c r="D18" s="102"/>
      <c r="E18" s="102"/>
      <c r="F18" s="23" t="s">
        <v>36</v>
      </c>
      <c r="G18" s="73">
        <f>'MRS(input)'!F8</f>
        <v>0</v>
      </c>
      <c r="H18" s="66" t="s">
        <v>37</v>
      </c>
      <c r="I18" s="37" t="s">
        <v>51</v>
      </c>
    </row>
    <row r="19" spans="1:9" ht="33" customHeight="1" x14ac:dyDescent="0.15">
      <c r="A19" s="27"/>
      <c r="B19" s="44"/>
      <c r="C19" s="102" t="s">
        <v>71</v>
      </c>
      <c r="D19" s="102"/>
      <c r="E19" s="102"/>
      <c r="F19" s="23" t="s">
        <v>36</v>
      </c>
      <c r="G19" s="63">
        <f>'MRS(input)'!F14</f>
        <v>0.5595</v>
      </c>
      <c r="H19" s="64" t="s">
        <v>78</v>
      </c>
      <c r="I19" s="37" t="s">
        <v>52</v>
      </c>
    </row>
    <row r="20" spans="1:9" x14ac:dyDescent="0.15">
      <c r="A20" s="2"/>
      <c r="B20" s="2"/>
      <c r="C20" s="2"/>
      <c r="D20" s="2"/>
      <c r="E20" s="2"/>
      <c r="F20" s="9"/>
      <c r="G20" s="8"/>
      <c r="H20" s="8"/>
      <c r="I20" s="3"/>
    </row>
    <row r="21" spans="1:9" ht="21.75" customHeight="1" x14ac:dyDescent="0.15">
      <c r="E21" s="2" t="s">
        <v>8</v>
      </c>
      <c r="F21" s="5"/>
    </row>
    <row r="22" spans="1:9" ht="44.25" customHeight="1" x14ac:dyDescent="0.15">
      <c r="E22" s="61" t="s">
        <v>46</v>
      </c>
      <c r="F22" s="30">
        <v>2</v>
      </c>
      <c r="G22" s="31" t="s">
        <v>42</v>
      </c>
      <c r="H22" s="3"/>
    </row>
    <row r="23" spans="1:9" s="7" customFormat="1" x14ac:dyDescent="0.15">
      <c r="E23" s="2"/>
      <c r="F23" s="2"/>
      <c r="G23" s="2"/>
      <c r="H23" s="2"/>
    </row>
  </sheetData>
  <sheetProtection password="C623" sheet="1" objects="1" scenarios="1"/>
  <mergeCells count="8">
    <mergeCell ref="C18:E18"/>
    <mergeCell ref="C19:E19"/>
    <mergeCell ref="A3:I3"/>
    <mergeCell ref="C11:E11"/>
    <mergeCell ref="C12:E12"/>
    <mergeCell ref="C13:E13"/>
    <mergeCell ref="C14:E14"/>
    <mergeCell ref="C15:E15"/>
  </mergeCells>
  <phoneticPr fontId="11"/>
  <pageMargins left="0.70866141732283472" right="0.70866141732283472" top="0.74803149606299213" bottom="0.74803149606299213" header="0.31496062992125984" footer="0.31496062992125984"/>
  <pageSetup paperSize="9" scale="74"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MPS(input)</vt:lpstr>
      <vt:lpstr>MPS (input_separate_IT)</vt:lpstr>
      <vt:lpstr>MPS(calc_process)</vt:lpstr>
      <vt:lpstr>MSS</vt:lpstr>
      <vt:lpstr>MRS(input)</vt:lpstr>
      <vt:lpstr>MRS (input_separate_IT)</vt:lpstr>
      <vt:lpstr>MRS(calc_process)</vt:lpstr>
      <vt:lpstr>'MPS (input_separate_IT)'!Print_Area</vt:lpstr>
      <vt:lpstr>'MPS(calc_process)'!Print_Area</vt:lpstr>
      <vt:lpstr>'MPS(input)'!Print_Area</vt:lpstr>
      <vt:lpstr>'MRS (input_separate_IT)'!Print_Area</vt:lpstr>
      <vt:lpstr>'MRS(calc_process)'!Print_Area</vt:lpstr>
      <vt:lpstr>'MRS(input)'!Print_Area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2016-10-17T01:33:57Z</cp:lastPrinted>
  <dcterms:created xsi:type="dcterms:W3CDTF">2012-01-13T02:28:29Z</dcterms:created>
  <dcterms:modified xsi:type="dcterms:W3CDTF">2017-08-03T06:30:24Z</dcterms:modified>
</cp:coreProperties>
</file>