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zabu\project\2017\P170282801_平成30年度二国間クレジット制度の効率的な運用のための検討・実施事業委託業務\02_作業\02_各種申請\01_Methodology\11_KH\KH_PM003(イオンモール_チラー)\4_public input\"/>
    </mc:Choice>
  </mc:AlternateContent>
  <bookViews>
    <workbookView xWindow="0" yWindow="0" windowWidth="16660" windowHeight="11800" tabRatio="667"/>
  </bookViews>
  <sheets>
    <sheet name="PMS(input)" sheetId="30" r:id="rId1"/>
    <sheet name="MPS(input_separate)" sheetId="32" r:id="rId2"/>
    <sheet name="PMS(calc_process)" sheetId="31" r:id="rId3"/>
  </sheets>
  <definedNames>
    <definedName name="_xlnm._FilterDatabase" localSheetId="1" hidden="1">'MPS(input_separate)'!$A$1:$O$26</definedName>
    <definedName name="_xlnm.Print_Area" localSheetId="2">'PMS(calc_process)'!$A$1:$I$22</definedName>
    <definedName name="_xlnm.Print_Area" localSheetId="0">'PMS(input)'!$A$1:$K$34</definedName>
  </definedNames>
  <calcPr calcId="152511"/>
</workbook>
</file>

<file path=xl/calcChain.xml><?xml version="1.0" encoding="utf-8"?>
<calcChain xmlns="http://schemas.openxmlformats.org/spreadsheetml/2006/main">
  <c r="L8" i="32" l="1"/>
  <c r="E16" i="30" l="1"/>
  <c r="E15" i="30"/>
  <c r="L7" i="32" l="1"/>
  <c r="L9" i="32"/>
  <c r="L10" i="32"/>
  <c r="L11" i="32"/>
  <c r="L12" i="32"/>
  <c r="L13" i="32"/>
  <c r="L14" i="32"/>
  <c r="L15" i="32"/>
  <c r="L16" i="32"/>
  <c r="L17" i="32"/>
  <c r="L18" i="32"/>
  <c r="L19" i="32"/>
  <c r="L20" i="32"/>
  <c r="L21" i="32"/>
  <c r="L22" i="32"/>
  <c r="L23" i="32"/>
  <c r="L24" i="32"/>
  <c r="L25" i="32"/>
  <c r="L6" i="32"/>
  <c r="F7" i="32" l="1"/>
  <c r="F8" i="32"/>
  <c r="F9" i="32"/>
  <c r="F10" i="32"/>
  <c r="F11" i="32"/>
  <c r="F12" i="32"/>
  <c r="F13" i="32"/>
  <c r="F14" i="32"/>
  <c r="F15" i="32"/>
  <c r="F16" i="32"/>
  <c r="F17" i="32"/>
  <c r="F18" i="32"/>
  <c r="F19" i="32"/>
  <c r="F20" i="32"/>
  <c r="F21" i="32"/>
  <c r="F22" i="32"/>
  <c r="F23" i="32"/>
  <c r="F24" i="32"/>
  <c r="F25" i="32"/>
  <c r="F6" i="32"/>
  <c r="D7" i="32"/>
  <c r="D8" i="32"/>
  <c r="D9" i="32"/>
  <c r="D10" i="32"/>
  <c r="D11" i="32"/>
  <c r="D12" i="32"/>
  <c r="D13" i="32"/>
  <c r="D14" i="32"/>
  <c r="D15" i="32"/>
  <c r="D16" i="32"/>
  <c r="D17" i="32"/>
  <c r="D18" i="32"/>
  <c r="D19" i="32"/>
  <c r="D20" i="32"/>
  <c r="D21" i="32"/>
  <c r="D22" i="32"/>
  <c r="D23" i="32"/>
  <c r="D24" i="32"/>
  <c r="D25" i="32"/>
  <c r="D6" i="32"/>
  <c r="G7" i="32"/>
  <c r="G8" i="32"/>
  <c r="G9" i="32"/>
  <c r="G10" i="32"/>
  <c r="G11" i="32"/>
  <c r="G12" i="32"/>
  <c r="G13" i="32"/>
  <c r="G14" i="32"/>
  <c r="G15" i="32"/>
  <c r="G16" i="32"/>
  <c r="G17" i="32"/>
  <c r="G18" i="32"/>
  <c r="G19" i="32"/>
  <c r="G20" i="32"/>
  <c r="G21" i="32"/>
  <c r="G22" i="32"/>
  <c r="G23" i="32"/>
  <c r="G24" i="32"/>
  <c r="G25" i="32"/>
  <c r="G6" i="32"/>
  <c r="O1" i="32"/>
  <c r="E7" i="32"/>
  <c r="I1" i="31"/>
  <c r="N7" i="32" l="1"/>
  <c r="M7" i="32"/>
  <c r="E24" i="32"/>
  <c r="N24" i="32" s="1"/>
  <c r="E20" i="32"/>
  <c r="N20" i="32" s="1"/>
  <c r="E16" i="32"/>
  <c r="N16" i="32" s="1"/>
  <c r="E12" i="32"/>
  <c r="N12" i="32" s="1"/>
  <c r="E6" i="32"/>
  <c r="M6" i="32" s="1"/>
  <c r="E22" i="32"/>
  <c r="N22" i="32" s="1"/>
  <c r="E18" i="32"/>
  <c r="N18" i="32" s="1"/>
  <c r="E14" i="32"/>
  <c r="N14" i="32" s="1"/>
  <c r="E10" i="32"/>
  <c r="N10" i="32" s="1"/>
  <c r="E25" i="32"/>
  <c r="N25" i="32" s="1"/>
  <c r="E21" i="32"/>
  <c r="M21" i="32" s="1"/>
  <c r="E17" i="32"/>
  <c r="M17" i="32" s="1"/>
  <c r="E13" i="32"/>
  <c r="N13" i="32" s="1"/>
  <c r="E9" i="32"/>
  <c r="M9" i="32" s="1"/>
  <c r="E8" i="32"/>
  <c r="N8" i="32" s="1"/>
  <c r="E23" i="32"/>
  <c r="M23" i="32" s="1"/>
  <c r="E19" i="32"/>
  <c r="N19" i="32" s="1"/>
  <c r="E15" i="32"/>
  <c r="N15" i="32" s="1"/>
  <c r="E11" i="32"/>
  <c r="N11" i="32" s="1"/>
  <c r="N6" i="32" l="1"/>
  <c r="M22" i="32"/>
  <c r="M15" i="32"/>
  <c r="M13" i="32"/>
  <c r="O6" i="32"/>
  <c r="N21" i="32"/>
  <c r="O21" i="32" s="1"/>
  <c r="M20" i="32"/>
  <c r="O20" i="32" s="1"/>
  <c r="M10" i="32"/>
  <c r="O10" i="32" s="1"/>
  <c r="M12" i="32"/>
  <c r="O12" i="32" s="1"/>
  <c r="N23" i="32"/>
  <c r="O23" i="32" s="1"/>
  <c r="M11" i="32"/>
  <c r="O11" i="32" s="1"/>
  <c r="M19" i="32"/>
  <c r="O19" i="32" s="1"/>
  <c r="M14" i="32"/>
  <c r="M8" i="32"/>
  <c r="O8" i="32" s="1"/>
  <c r="M16" i="32"/>
  <c r="O16" i="32" s="1"/>
  <c r="M24" i="32"/>
  <c r="O24" i="32" s="1"/>
  <c r="N9" i="32"/>
  <c r="O9" i="32" s="1"/>
  <c r="N17" i="32"/>
  <c r="O17" i="32" s="1"/>
  <c r="M25" i="32"/>
  <c r="O25" i="32" s="1"/>
  <c r="M18" i="32"/>
  <c r="O18" i="32" s="1"/>
  <c r="O14" i="32"/>
  <c r="O22" i="32"/>
  <c r="O15" i="32"/>
  <c r="O13" i="32"/>
  <c r="O7" i="32"/>
  <c r="M26" i="32" l="1"/>
  <c r="G9" i="31" s="1"/>
  <c r="G8" i="31" s="1"/>
  <c r="N26" i="32"/>
  <c r="G12" i="31" s="1"/>
  <c r="G11" i="31" s="1"/>
  <c r="O26" i="32"/>
  <c r="G6" i="31" l="1"/>
  <c r="B29" i="30" s="1"/>
</calcChain>
</file>

<file path=xl/sharedStrings.xml><?xml version="1.0" encoding="utf-8"?>
<sst xmlns="http://schemas.openxmlformats.org/spreadsheetml/2006/main" count="228" uniqueCount="148">
  <si>
    <t>Value</t>
    <phoneticPr fontId="2"/>
  </si>
  <si>
    <t>Units</t>
    <phoneticPr fontId="2"/>
  </si>
  <si>
    <t>1. Calculations for emission reductions</t>
    <phoneticPr fontId="2"/>
  </si>
  <si>
    <t>Fuel type</t>
    <phoneticPr fontId="2"/>
  </si>
  <si>
    <t>Parameter</t>
  </si>
  <si>
    <t>[List of Default Values]</t>
    <phoneticPr fontId="2"/>
  </si>
  <si>
    <r>
      <t xml:space="preserve">Table 1: Parameters to be monitored </t>
    </r>
    <r>
      <rPr>
        <b/>
        <i/>
        <sz val="14"/>
        <color indexed="8"/>
        <rFont val="Arial"/>
        <family val="2"/>
      </rPr>
      <t>ex post</t>
    </r>
    <phoneticPr fontId="2"/>
  </si>
  <si>
    <r>
      <t xml:space="preserve">Table 2: Project-specific parameters to be fixed </t>
    </r>
    <r>
      <rPr>
        <b/>
        <i/>
        <sz val="14"/>
        <color indexed="8"/>
        <rFont val="Arial"/>
        <family val="2"/>
      </rPr>
      <t>ex ante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</si>
  <si>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</si>
  <si>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</si>
  <si>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</si>
  <si>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</si>
  <si>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</si>
  <si>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</si>
  <si>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</si>
  <si>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</si>
  <si>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</si>
  <si>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</si>
  <si>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</si>
  <si>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</si>
  <si>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</si>
  <si>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</si>
  <si>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</si>
  <si>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</si>
  <si>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</si>
  <si>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</si>
  <si>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</si>
  <si>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</si>
  <si>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</si>
  <si>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</si>
  <si>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</si>
  <si>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</si>
  <si>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</si>
  <si>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</si>
  <si>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</si>
  <si>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</si>
  <si>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CO</t>
    </r>
    <r>
      <rPr>
        <b/>
        <vertAlign val="subscript"/>
        <sz val="14"/>
        <color indexed="9"/>
        <rFont val="Arial"/>
        <family val="2"/>
      </rPr>
      <t>2</t>
    </r>
    <r>
      <rPr>
        <b/>
        <sz val="14"/>
        <color indexed="9"/>
        <rFont val="Arial"/>
        <family val="2"/>
      </rPr>
      <t xml:space="preserve"> emission reductions</t>
    </r>
    <phoneticPr fontId="2"/>
  </si>
  <si>
    <t xml:space="preserve">[Attachment to Proposed Methodology Form]  </t>
    <phoneticPr fontId="2"/>
  </si>
  <si>
    <t>JCM Proposed Methodology Spreadsheet Form (Calculation Process Sheet)</t>
    <phoneticPr fontId="2"/>
  </si>
  <si>
    <r>
      <t xml:space="preserve">JCM Proposed Methodology Spreadsheet Form (Input Sheet) </t>
    </r>
    <r>
      <rPr>
        <b/>
        <sz val="12"/>
        <color indexed="9"/>
        <rFont val="Arial"/>
        <family val="2"/>
      </rPr>
      <t xml:space="preserve">[Attachment to Proposed Methodology Form]  </t>
    </r>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</si>
  <si>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</si>
  <si>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</si>
  <si>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</si>
  <si>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</si>
  <si>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RE</t>
    </r>
    <r>
      <rPr>
        <vertAlign val="subscript"/>
        <sz val="11"/>
        <color indexed="8"/>
        <rFont val="Arial"/>
        <family val="2"/>
      </rPr>
      <t>p</t>
    </r>
    <phoneticPr fontId="2"/>
  </si>
  <si>
    <r>
      <t>PE</t>
    </r>
    <r>
      <rPr>
        <vertAlign val="subscript"/>
        <sz val="11"/>
        <color indexed="8"/>
        <rFont val="Arial"/>
        <family val="2"/>
      </rPr>
      <t>p</t>
    </r>
    <phoneticPr fontId="2"/>
  </si>
  <si>
    <r>
      <t>tCO</t>
    </r>
    <r>
      <rPr>
        <vertAlign val="subscript"/>
        <sz val="14"/>
        <color indexed="8"/>
        <rFont val="Arial"/>
        <family val="2"/>
      </rPr>
      <t>2</t>
    </r>
    <r>
      <rPr>
        <sz val="14"/>
        <color indexed="8"/>
        <rFont val="Arial"/>
        <family val="2"/>
      </rPr>
      <t>/p</t>
    </r>
    <phoneticPr fontId="2"/>
  </si>
  <si>
    <t>JCM_KH_F_PMS_ver01.0</t>
    <phoneticPr fontId="2"/>
  </si>
  <si>
    <t>(1)</t>
  </si>
  <si>
    <r>
      <t>EC</t>
    </r>
    <r>
      <rPr>
        <vertAlign val="subscript"/>
        <sz val="11"/>
        <rFont val="Arial"/>
        <family val="2"/>
      </rPr>
      <t>PJ,i,p</t>
    </r>
    <phoneticPr fontId="2"/>
  </si>
  <si>
    <r>
      <t xml:space="preserve">Power consumption of project chiller </t>
    </r>
    <r>
      <rPr>
        <i/>
        <sz val="11"/>
        <rFont val="Arial"/>
        <family val="2"/>
      </rPr>
      <t>i</t>
    </r>
    <r>
      <rPr>
        <sz val="11"/>
        <rFont val="Arial"/>
        <family val="2"/>
      </rPr>
      <t xml:space="preserve"> during the period </t>
    </r>
    <r>
      <rPr>
        <i/>
        <sz val="11"/>
        <rFont val="Arial"/>
        <family val="2"/>
      </rPr>
      <t>p</t>
    </r>
    <phoneticPr fontId="2"/>
  </si>
  <si>
    <t>MWh/p</t>
    <phoneticPr fontId="2"/>
  </si>
  <si>
    <t>Option C</t>
    <phoneticPr fontId="2"/>
  </si>
  <si>
    <t>Monitored data</t>
    <phoneticPr fontId="2"/>
  </si>
  <si>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phoneticPr fontId="2"/>
  </si>
  <si>
    <t>Continuously</t>
    <phoneticPr fontId="2"/>
  </si>
  <si>
    <t>(2)</t>
    <phoneticPr fontId="2"/>
  </si>
  <si>
    <r>
      <t>FC</t>
    </r>
    <r>
      <rPr>
        <vertAlign val="subscript"/>
        <sz val="11"/>
        <rFont val="Arial"/>
        <family val="2"/>
      </rPr>
      <t>PJ,CG,p</t>
    </r>
    <phoneticPr fontId="2"/>
  </si>
  <si>
    <t>mass or volume/p</t>
    <phoneticPr fontId="2"/>
  </si>
  <si>
    <t>Option B</t>
    <phoneticPr fontId="2"/>
  </si>
  <si>
    <t>Invoice from fuel supply company</t>
    <phoneticPr fontId="2"/>
  </si>
  <si>
    <t>Data is collected and recorded from the invoices by the fuel supply company for option(b).</t>
    <phoneticPr fontId="2"/>
  </si>
  <si>
    <t>(3)</t>
    <phoneticPr fontId="2"/>
  </si>
  <si>
    <r>
      <t>EG</t>
    </r>
    <r>
      <rPr>
        <vertAlign val="subscript"/>
        <sz val="11"/>
        <rFont val="Arial"/>
        <family val="2"/>
      </rPr>
      <t>PJ,CG,p</t>
    </r>
    <phoneticPr fontId="2"/>
  </si>
  <si>
    <r>
      <t>EF</t>
    </r>
    <r>
      <rPr>
        <vertAlign val="subscript"/>
        <sz val="11"/>
        <rFont val="Arial"/>
        <family val="2"/>
      </rPr>
      <t>elec</t>
    </r>
    <phoneticPr fontId="2"/>
  </si>
  <si>
    <r>
      <t>[For grid electricity]
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</si>
  <si>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</si>
  <si>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t>The most recent published value by the Ministry of Environment of Cambodia at the time of validation</t>
    <phoneticPr fontId="2"/>
  </si>
  <si>
    <r>
      <t>EF</t>
    </r>
    <r>
      <rPr>
        <vertAlign val="subscript"/>
        <sz val="11"/>
        <color theme="1"/>
        <rFont val="Arial"/>
        <family val="2"/>
      </rPr>
      <t>elec</t>
    </r>
    <phoneticPr fontId="2"/>
  </si>
  <si>
    <r>
      <t>tCO</t>
    </r>
    <r>
      <rPr>
        <vertAlign val="subscript"/>
        <sz val="11"/>
        <color theme="1"/>
        <rFont val="Arial"/>
        <family val="2"/>
      </rPr>
      <t>2</t>
    </r>
    <r>
      <rPr>
        <sz val="11"/>
        <color theme="1"/>
        <rFont val="Arial"/>
        <family val="2"/>
      </rPr>
      <t>/MWh</t>
    </r>
    <phoneticPr fontId="2"/>
  </si>
  <si>
    <t>Calculated</t>
    <phoneticPr fontId="2"/>
  </si>
  <si>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</si>
  <si>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r>
      <t>η</t>
    </r>
    <r>
      <rPr>
        <vertAlign val="subscript"/>
        <sz val="11"/>
        <rFont val="Arial"/>
        <family val="2"/>
      </rPr>
      <t>elec,CG</t>
    </r>
    <r>
      <rPr>
        <sz val="11"/>
        <rFont val="Arial"/>
        <family val="2"/>
      </rPr>
      <t xml:space="preserve"> </t>
    </r>
    <phoneticPr fontId="2"/>
  </si>
  <si>
    <t>%</t>
    <phoneticPr fontId="2"/>
  </si>
  <si>
    <t>The power generation efficiency based on lower heating value (LHV) of the captive power generation system from the manufacturer’s specification</t>
    <phoneticPr fontId="2"/>
  </si>
  <si>
    <r>
      <t>EF</t>
    </r>
    <r>
      <rPr>
        <vertAlign val="subscript"/>
        <sz val="11"/>
        <rFont val="Arial"/>
        <family val="2"/>
      </rPr>
      <t>fuel,CG</t>
    </r>
    <phoneticPr fontId="2"/>
  </si>
  <si>
    <r>
      <t>tCO</t>
    </r>
    <r>
      <rPr>
        <vertAlign val="subscript"/>
        <sz val="11"/>
        <rFont val="Arial"/>
        <family val="2"/>
      </rPr>
      <t>2</t>
    </r>
    <r>
      <rPr>
        <sz val="11"/>
        <rFont val="Arial"/>
        <family val="2"/>
      </rPr>
      <t>/GJ</t>
    </r>
    <phoneticPr fontId="2"/>
  </si>
  <si>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2"/>
  </si>
  <si>
    <r>
      <t>NCV</t>
    </r>
    <r>
      <rPr>
        <vertAlign val="subscript"/>
        <sz val="11"/>
        <rFont val="Arial"/>
        <family val="2"/>
      </rPr>
      <t>fuel,CG</t>
    </r>
    <phoneticPr fontId="2"/>
  </si>
  <si>
    <r>
      <t xml:space="preserve">[For captive electricity, </t>
    </r>
    <r>
      <rPr>
        <b/>
        <sz val="11"/>
        <rFont val="Arial"/>
        <family val="2"/>
      </rPr>
      <t>Option b</t>
    </r>
    <r>
      <rPr>
        <sz val="11"/>
        <rFont val="Arial"/>
        <family val="2"/>
      </rPr>
      <t xml:space="preserve">]
Net calorific value of fuel consumed by the captive power generation system </t>
    </r>
    <phoneticPr fontId="2"/>
  </si>
  <si>
    <t>GJ/mass or volume</t>
  </si>
  <si>
    <r>
      <t>the amount of electricity generated by renewable energy sources estimated from their generation capacities is more than half, the CO2 emission factor is determined by option (b)</t>
    </r>
    <r>
      <rPr>
        <sz val="11"/>
        <rFont val="Arial"/>
        <family val="2"/>
      </rPr>
      <t xml:space="preserve">
1) values provided by the fuel supplier;
2) measurement by the project participants;
3) regional or national default values;
4) IPCC default values provided in table 1.2 of Ch.1 Vol.2 of 2006 IPCC Guidelines on National GHG Inventories. Lower value is applied.</t>
    </r>
    <phoneticPr fontId="2"/>
  </si>
  <si>
    <r>
      <t>T</t>
    </r>
    <r>
      <rPr>
        <vertAlign val="subscript"/>
        <sz val="11"/>
        <rFont val="Arial"/>
        <family val="2"/>
      </rPr>
      <t>cooling-out,i</t>
    </r>
    <phoneticPr fontId="2"/>
  </si>
  <si>
    <t>degree Celsius</t>
    <phoneticPr fontId="2"/>
  </si>
  <si>
    <t>Specifications of project chiller i prepared for the quotation or project site acceptance test data by manufacturer</t>
  </si>
  <si>
    <r>
      <t>T</t>
    </r>
    <r>
      <rPr>
        <vertAlign val="subscript"/>
        <sz val="11"/>
        <rFont val="Arial"/>
        <family val="2"/>
      </rPr>
      <t>chilled-out,i</t>
    </r>
    <phoneticPr fontId="2"/>
  </si>
  <si>
    <r>
      <t>COP</t>
    </r>
    <r>
      <rPr>
        <vertAlign val="subscript"/>
        <sz val="11"/>
        <rFont val="Arial"/>
        <family val="2"/>
      </rPr>
      <t>RE,i</t>
    </r>
    <phoneticPr fontId="2"/>
  </si>
  <si>
    <t>-</t>
    <phoneticPr fontId="2"/>
  </si>
  <si>
    <t>Selected from the default values set in the methodology</t>
    <phoneticPr fontId="2"/>
  </si>
  <si>
    <r>
      <t>COP</t>
    </r>
    <r>
      <rPr>
        <vertAlign val="subscript"/>
        <sz val="11"/>
        <rFont val="Arial"/>
        <family val="2"/>
      </rPr>
      <t>PJ,i</t>
    </r>
    <phoneticPr fontId="2"/>
  </si>
  <si>
    <r>
      <t>COP</t>
    </r>
    <r>
      <rPr>
        <vertAlign val="subscript"/>
        <sz val="11"/>
        <rFont val="Arial"/>
        <family val="2"/>
      </rPr>
      <t>PJ,tc,i</t>
    </r>
    <phoneticPr fontId="2"/>
  </si>
  <si>
    <r>
      <t>Calculated with the following equation;
COP</t>
    </r>
    <r>
      <rPr>
        <vertAlign val="subscript"/>
        <sz val="11"/>
        <rFont val="Arial"/>
        <family val="2"/>
      </rPr>
      <t>PJ,tc,i</t>
    </r>
    <r>
      <rPr>
        <sz val="11"/>
        <rFont val="Arial"/>
        <family val="2"/>
      </rPr>
      <t>= COP</t>
    </r>
    <r>
      <rPr>
        <vertAlign val="subscript"/>
        <sz val="11"/>
        <rFont val="Arial"/>
        <family val="2"/>
      </rPr>
      <t>PJ,i</t>
    </r>
    <r>
      <rPr>
        <sz val="11"/>
        <rFont val="Arial"/>
        <family val="2"/>
      </rPr>
      <t xml:space="preserve"> × [(T</t>
    </r>
    <r>
      <rPr>
        <vertAlign val="subscript"/>
        <sz val="11"/>
        <rFont val="Arial"/>
        <family val="2"/>
      </rPr>
      <t>cooling-out,i</t>
    </r>
    <r>
      <rPr>
        <sz val="11"/>
        <rFont val="Arial"/>
        <family val="2"/>
      </rPr>
      <t xml:space="preserve"> - T</t>
    </r>
    <r>
      <rPr>
        <vertAlign val="subscript"/>
        <sz val="11"/>
        <rFont val="Arial"/>
        <family val="2"/>
      </rPr>
      <t>chilled-out,i</t>
    </r>
    <r>
      <rPr>
        <sz val="11"/>
        <rFont val="Arial"/>
        <family val="2"/>
      </rPr>
      <t xml:space="preserve">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 ÷ (37 - 7 + TD</t>
    </r>
    <r>
      <rPr>
        <vertAlign val="subscript"/>
        <sz val="11"/>
        <rFont val="Arial"/>
        <family val="2"/>
      </rPr>
      <t>chilled</t>
    </r>
    <r>
      <rPr>
        <sz val="11"/>
        <rFont val="Arial"/>
        <family val="2"/>
      </rPr>
      <t xml:space="preserve"> + TD</t>
    </r>
    <r>
      <rPr>
        <vertAlign val="subscript"/>
        <sz val="11"/>
        <rFont val="Arial"/>
        <family val="2"/>
      </rPr>
      <t>cooling</t>
    </r>
    <r>
      <rPr>
        <sz val="11"/>
        <rFont val="Arial"/>
        <family val="2"/>
      </rPr>
      <t>)]</t>
    </r>
    <phoneticPr fontId="2"/>
  </si>
  <si>
    <r>
      <t>EF</t>
    </r>
    <r>
      <rPr>
        <vertAlign val="subscript"/>
        <sz val="11"/>
        <color rgb="FF000000"/>
        <rFont val="Arial"/>
        <family val="2"/>
      </rPr>
      <t>elec</t>
    </r>
    <phoneticPr fontId="2"/>
  </si>
  <si>
    <r>
      <t>[For captive electricity]
CO</t>
    </r>
    <r>
      <rPr>
        <vertAlign val="subscript"/>
        <sz val="11"/>
        <color rgb="FF000000"/>
        <rFont val="Arial"/>
        <family val="2"/>
      </rPr>
      <t>2</t>
    </r>
    <r>
      <rPr>
        <sz val="11"/>
        <color rgb="FF000000"/>
        <rFont val="Arial"/>
        <family val="2"/>
      </rPr>
      <t xml:space="preserve"> emission factor for consumed electricity
</t>
    </r>
    <r>
      <rPr>
        <b/>
        <sz val="11"/>
        <color rgb="FF000000"/>
        <rFont val="Arial"/>
        <family val="2"/>
      </rPr>
      <t>Option a</t>
    </r>
    <phoneticPr fontId="2"/>
  </si>
  <si>
    <r>
      <t>tCO</t>
    </r>
    <r>
      <rPr>
        <vertAlign val="subscript"/>
        <sz val="11"/>
        <color rgb="FF000000"/>
        <rFont val="Arial"/>
        <family val="2"/>
      </rPr>
      <t>2</t>
    </r>
    <r>
      <rPr>
        <sz val="11"/>
        <color rgb="FF000000"/>
        <rFont val="Arial"/>
        <family val="2"/>
      </rPr>
      <t>/MWh</t>
    </r>
    <phoneticPr fontId="2"/>
  </si>
  <si>
    <r>
      <t xml:space="preserve">Parameters to be monitored </t>
    </r>
    <r>
      <rPr>
        <b/>
        <i/>
        <sz val="11"/>
        <color indexed="9"/>
        <rFont val="Arial"/>
        <family val="2"/>
      </rPr>
      <t>ex post</t>
    </r>
    <phoneticPr fontId="33"/>
  </si>
  <si>
    <r>
      <t xml:space="preserve">Project-specific parameters to be fixed </t>
    </r>
    <r>
      <rPr>
        <b/>
        <i/>
        <sz val="11"/>
        <color indexed="9"/>
        <rFont val="Arial"/>
        <family val="2"/>
      </rPr>
      <t>ex ante</t>
    </r>
    <phoneticPr fontId="33"/>
  </si>
  <si>
    <r>
      <rPr>
        <b/>
        <i/>
        <sz val="11"/>
        <color theme="0"/>
        <rFont val="Arial"/>
        <family val="2"/>
      </rPr>
      <t>Ex-ante</t>
    </r>
    <r>
      <rPr>
        <b/>
        <sz val="11"/>
        <color theme="0"/>
        <rFont val="Arial"/>
        <family val="2"/>
      </rPr>
      <t xml:space="preserve"> estimation of emissions</t>
    </r>
    <phoneticPr fontId="33"/>
  </si>
  <si>
    <t>Parameters</t>
    <phoneticPr fontId="33"/>
  </si>
  <si>
    <r>
      <rPr>
        <sz val="11"/>
        <rFont val="Arial"/>
        <family val="2"/>
      </rPr>
      <t>Chiller</t>
    </r>
    <r>
      <rPr>
        <i/>
        <sz val="11"/>
        <rFont val="Arial"/>
        <family val="2"/>
      </rPr>
      <t xml:space="preserve"> i</t>
    </r>
    <phoneticPr fontId="2"/>
  </si>
  <si>
    <r>
      <t>RE</t>
    </r>
    <r>
      <rPr>
        <vertAlign val="subscript"/>
        <sz val="11"/>
        <rFont val="Arial"/>
        <family val="2"/>
      </rPr>
      <t>i,p</t>
    </r>
    <phoneticPr fontId="2"/>
  </si>
  <si>
    <r>
      <t>PE</t>
    </r>
    <r>
      <rPr>
        <vertAlign val="subscript"/>
        <sz val="11"/>
        <rFont val="Arial"/>
        <family val="2"/>
      </rPr>
      <t>i,p</t>
    </r>
    <phoneticPr fontId="33"/>
  </si>
  <si>
    <r>
      <t>ER</t>
    </r>
    <r>
      <rPr>
        <vertAlign val="subscript"/>
        <sz val="11"/>
        <rFont val="Arial"/>
        <family val="2"/>
      </rPr>
      <t>i,p</t>
    </r>
    <phoneticPr fontId="2"/>
  </si>
  <si>
    <t>Description of data</t>
    <phoneticPr fontId="33"/>
  </si>
  <si>
    <t>Project
chiller
No.</t>
    <phoneticPr fontId="33"/>
  </si>
  <si>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a</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</si>
  <si>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Option b</t>
    </r>
    <phoneticPr fontId="2"/>
  </si>
  <si>
    <r>
      <t>[For captive electricity]
CO</t>
    </r>
    <r>
      <rPr>
        <vertAlign val="subscript"/>
        <sz val="11"/>
        <color theme="1"/>
        <rFont val="Arial"/>
        <family val="2"/>
      </rPr>
      <t>2</t>
    </r>
    <r>
      <rPr>
        <sz val="11"/>
        <color theme="1"/>
        <rFont val="Arial"/>
        <family val="2"/>
      </rPr>
      <t xml:space="preserve"> emission factor for consumed electricity</t>
    </r>
    <phoneticPr fontId="2"/>
  </si>
  <si>
    <r>
      <t xml:space="preserve">Output cooling water temperature of project chiller </t>
    </r>
    <r>
      <rPr>
        <i/>
        <sz val="11"/>
        <rFont val="Arial"/>
        <family val="2"/>
      </rPr>
      <t>i</t>
    </r>
    <r>
      <rPr>
        <sz val="11"/>
        <rFont val="Arial"/>
        <family val="2"/>
      </rPr>
      <t xml:space="preserve"> set under the project specific condition</t>
    </r>
    <phoneticPr fontId="2"/>
  </si>
  <si>
    <r>
      <t xml:space="preserve">Output chilled water temperature of project chiller </t>
    </r>
    <r>
      <rPr>
        <i/>
        <sz val="11"/>
        <rFont val="Arial"/>
        <family val="2"/>
      </rPr>
      <t>i</t>
    </r>
    <r>
      <rPr>
        <sz val="11"/>
        <rFont val="Arial"/>
        <family val="2"/>
      </rPr>
      <t xml:space="preserve"> set under the project specific condition</t>
    </r>
    <phoneticPr fontId="2"/>
  </si>
  <si>
    <r>
      <t xml:space="preserve">COP of reference chiller </t>
    </r>
    <r>
      <rPr>
        <i/>
        <sz val="11"/>
        <rFont val="Arial"/>
        <family val="2"/>
      </rPr>
      <t>i</t>
    </r>
    <r>
      <rPr>
        <sz val="11"/>
        <rFont val="Arial"/>
        <family val="2"/>
      </rPr>
      <t xml:space="preserve"> under the standardizing temperature conditions</t>
    </r>
    <phoneticPr fontId="2"/>
  </si>
  <si>
    <r>
      <t xml:space="preserve">COP of project chiller </t>
    </r>
    <r>
      <rPr>
        <i/>
        <sz val="11"/>
        <rFont val="Arial"/>
        <family val="2"/>
      </rPr>
      <t>i</t>
    </r>
    <r>
      <rPr>
        <sz val="11"/>
        <rFont val="Arial"/>
        <family val="2"/>
      </rPr>
      <t xml:space="preserve"> under the project specific conditions</t>
    </r>
    <phoneticPr fontId="2"/>
  </si>
  <si>
    <r>
      <t xml:space="preserve">COP of project chiller </t>
    </r>
    <r>
      <rPr>
        <i/>
        <sz val="11"/>
        <rFont val="Arial"/>
        <family val="2"/>
      </rPr>
      <t>i</t>
    </r>
    <r>
      <rPr>
        <sz val="11"/>
        <rFont val="Arial"/>
        <family val="2"/>
      </rPr>
      <t xml:space="preserve"> calculated under the standardizing temperature conditions</t>
    </r>
    <phoneticPr fontId="2"/>
  </si>
  <si>
    <r>
      <t xml:space="preserve">Reference emissions of project chiller </t>
    </r>
    <r>
      <rPr>
        <i/>
        <sz val="11"/>
        <rFont val="Arial"/>
        <family val="2"/>
      </rPr>
      <t>i</t>
    </r>
    <r>
      <rPr>
        <sz val="11"/>
        <rFont val="Arial"/>
        <family val="2"/>
      </rPr>
      <t xml:space="preserve"> during the period </t>
    </r>
    <r>
      <rPr>
        <i/>
        <sz val="11"/>
        <rFont val="Arial"/>
        <family val="2"/>
      </rPr>
      <t>p</t>
    </r>
    <phoneticPr fontId="33"/>
  </si>
  <si>
    <r>
      <t xml:space="preserve">Project emissions of project chiller </t>
    </r>
    <r>
      <rPr>
        <i/>
        <sz val="11"/>
        <rFont val="Arial"/>
        <family val="2"/>
      </rPr>
      <t>i</t>
    </r>
    <r>
      <rPr>
        <sz val="11"/>
        <rFont val="Arial"/>
        <family val="2"/>
      </rPr>
      <t xml:space="preserve"> during the period </t>
    </r>
    <r>
      <rPr>
        <i/>
        <sz val="11"/>
        <rFont val="Arial"/>
        <family val="2"/>
      </rPr>
      <t>p</t>
    </r>
    <phoneticPr fontId="33"/>
  </si>
  <si>
    <r>
      <t>Emissions reductions by 
the project chiller</t>
    </r>
    <r>
      <rPr>
        <i/>
        <sz val="11"/>
        <rFont val="Arial"/>
        <family val="2"/>
      </rPr>
      <t xml:space="preserve"> i </t>
    </r>
    <r>
      <rPr>
        <sz val="11"/>
        <rFont val="Arial"/>
        <family val="2"/>
      </rPr>
      <t xml:space="preserve">during the period </t>
    </r>
    <r>
      <rPr>
        <i/>
        <sz val="11"/>
        <rFont val="Arial"/>
        <family val="2"/>
      </rPr>
      <t>p</t>
    </r>
    <phoneticPr fontId="33"/>
  </si>
  <si>
    <t>Units</t>
    <phoneticPr fontId="33"/>
  </si>
  <si>
    <t>-</t>
    <phoneticPr fontId="33"/>
  </si>
  <si>
    <r>
      <t>tCO</t>
    </r>
    <r>
      <rPr>
        <vertAlign val="subscript"/>
        <sz val="11"/>
        <rFont val="Arial"/>
        <family val="2"/>
      </rPr>
      <t>2</t>
    </r>
    <r>
      <rPr>
        <sz val="11"/>
        <rFont val="Arial"/>
        <family val="2"/>
      </rPr>
      <t>/p</t>
    </r>
    <phoneticPr fontId="33"/>
  </si>
  <si>
    <t>Estimated values</t>
    <phoneticPr fontId="33"/>
  </si>
  <si>
    <t>Total</t>
    <phoneticPr fontId="33"/>
  </si>
  <si>
    <t>-</t>
    <phoneticPr fontId="33"/>
  </si>
  <si>
    <t>-</t>
    <phoneticPr fontId="2"/>
  </si>
  <si>
    <r>
      <t xml:space="preserve">Amount of electricity generated by captive power generation system during the period </t>
    </r>
    <r>
      <rPr>
        <i/>
        <sz val="11"/>
        <rFont val="Arial"/>
        <family val="2"/>
      </rPr>
      <t>p</t>
    </r>
    <phoneticPr fontId="2"/>
  </si>
  <si>
    <r>
      <t xml:space="preserve">Amount of fuel input for captive power generation during monitoring period </t>
    </r>
    <r>
      <rPr>
        <i/>
        <sz val="11"/>
        <rFont val="Arial"/>
        <family val="2"/>
      </rPr>
      <t>p</t>
    </r>
    <phoneticPr fontId="2"/>
  </si>
  <si>
    <t>2. Calculations for reference emissions</t>
    <phoneticPr fontId="2"/>
  </si>
  <si>
    <t>3. Calculations of the project emissions</t>
    <phoneticPr fontId="2"/>
  </si>
  <si>
    <t>Reference emissions during the period p</t>
    <phoneticPr fontId="2"/>
  </si>
  <si>
    <r>
      <t xml:space="preserve">Project emissions during the period </t>
    </r>
    <r>
      <rPr>
        <i/>
        <sz val="11"/>
        <color indexed="8"/>
        <rFont val="Arial"/>
        <family val="2"/>
      </rPr>
      <t>p</t>
    </r>
    <phoneticPr fontId="2"/>
  </si>
  <si>
    <t>Project emissions during the period p</t>
    <phoneticPr fontId="2"/>
  </si>
  <si>
    <t>N/A</t>
    <phoneticPr fontId="2"/>
  </si>
  <si>
    <t>-</t>
    <phoneticPr fontId="2"/>
  </si>
  <si>
    <r>
      <t>TD</t>
    </r>
    <r>
      <rPr>
        <vertAlign val="subscript"/>
        <sz val="11"/>
        <rFont val="Arial"/>
        <family val="2"/>
      </rPr>
      <t>cooling</t>
    </r>
    <phoneticPr fontId="2"/>
  </si>
  <si>
    <t>degree Celsius</t>
    <phoneticPr fontId="2"/>
  </si>
  <si>
    <r>
      <t>TD</t>
    </r>
    <r>
      <rPr>
        <vertAlign val="subscript"/>
        <sz val="11"/>
        <rFont val="Arial"/>
        <family val="2"/>
      </rPr>
      <t>chilled</t>
    </r>
    <phoneticPr fontId="2"/>
  </si>
  <si>
    <t>Input on "MPS (input_separate)"</t>
    <phoneticPr fontId="2"/>
  </si>
  <si>
    <t>Input on "MPS (input_separate)"</t>
    <phoneticPr fontId="2"/>
  </si>
  <si>
    <r>
      <t>Data is measured by measuring equipment.
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
If the amount of captive electricity generated by renewable energy source(s) estimated from their generation capacities is more than half of the total electricity consumption at the project site, total amount of captive electricity generated by both fossil fuel and renewable sources is input for EG</t>
    </r>
    <r>
      <rPr>
        <vertAlign val="subscript"/>
        <sz val="11"/>
        <rFont val="Arial"/>
        <family val="2"/>
      </rPr>
      <t>PJ,CG,p</t>
    </r>
    <r>
      <rPr>
        <sz val="11"/>
        <rFont val="Arial"/>
        <family val="2"/>
      </rPr>
      <t>. Otherwise, the amount of captive electricity generated by only fossil fuel is input for EG</t>
    </r>
    <r>
      <rPr>
        <vertAlign val="subscript"/>
        <sz val="11"/>
        <rFont val="Arial"/>
        <family val="2"/>
      </rPr>
      <t>PJ,CG,p</t>
    </r>
    <r>
      <rPr>
        <sz val="11"/>
        <rFont val="Arial"/>
        <family val="2"/>
      </rPr>
      <t>.</t>
    </r>
    <phoneticPr fontId="2"/>
  </si>
  <si>
    <r>
      <t>[For captive electricity]
CO</t>
    </r>
    <r>
      <rPr>
        <vertAlign val="subscript"/>
        <sz val="11"/>
        <color rgb="FF000000"/>
        <rFont val="Arial"/>
        <family val="2"/>
      </rPr>
      <t>2</t>
    </r>
    <r>
      <rPr>
        <sz val="11"/>
        <color rgb="FF000000"/>
        <rFont val="Arial"/>
        <family val="2"/>
      </rPr>
      <t xml:space="preserve"> emission factor for consumed electricity
</t>
    </r>
    <r>
      <rPr>
        <b/>
        <sz val="11"/>
        <color rgb="FF000000"/>
        <rFont val="Arial"/>
        <family val="2"/>
      </rPr>
      <t>Option b</t>
    </r>
    <phoneticPr fontId="2"/>
  </si>
  <si>
    <r>
      <t xml:space="preserve">[For captive electricity, </t>
    </r>
    <r>
      <rPr>
        <b/>
        <sz val="11"/>
        <rFont val="Arial"/>
        <family val="2"/>
      </rPr>
      <t>Option a</t>
    </r>
    <r>
      <rPr>
        <sz val="11"/>
        <rFont val="Arial"/>
        <family val="2"/>
      </rPr>
      <t>]
Power generation efficiency</t>
    </r>
    <phoneticPr fontId="2"/>
  </si>
  <si>
    <r>
      <t>[For captive electricity]
CO</t>
    </r>
    <r>
      <rPr>
        <vertAlign val="subscript"/>
        <sz val="11"/>
        <rFont val="Arial"/>
        <family val="2"/>
      </rPr>
      <t>2</t>
    </r>
    <r>
      <rPr>
        <sz val="11"/>
        <rFont val="Arial"/>
        <family val="2"/>
      </rPr>
      <t xml:space="preserve"> emission factor for consumed electricity
</t>
    </r>
    <r>
      <rPr>
        <b/>
        <sz val="11"/>
        <rFont val="Arial"/>
        <family val="2"/>
      </rPr>
      <t xml:space="preserve">In case the captive electricity generation system meets all of the following conditions;
</t>
    </r>
    <r>
      <rPr>
        <sz val="11"/>
        <rFont val="Arial"/>
        <family val="2"/>
      </rPr>
      <t xml:space="preserve"> - The system is non-renewable generation system
 - Electricity generation capacity of the system is less than or equal to 15 MW</t>
    </r>
    <phoneticPr fontId="2"/>
  </si>
  <si>
    <r>
      <t xml:space="preserve">Output cooling water temperature of project chiller </t>
    </r>
    <r>
      <rPr>
        <i/>
        <sz val="11"/>
        <rFont val="Arial"/>
        <family val="2"/>
      </rPr>
      <t>i</t>
    </r>
    <r>
      <rPr>
        <sz val="11"/>
        <rFont val="Arial"/>
        <family val="2"/>
      </rPr>
      <t xml:space="preserve"> set under the project specific condition</t>
    </r>
    <phoneticPr fontId="2"/>
  </si>
  <si>
    <r>
      <t xml:space="preserve">COP of project chiller </t>
    </r>
    <r>
      <rPr>
        <i/>
        <sz val="11"/>
        <rFont val="Arial"/>
        <family val="2"/>
      </rPr>
      <t>i</t>
    </r>
    <r>
      <rPr>
        <sz val="11"/>
        <rFont val="Arial"/>
        <family val="2"/>
      </rPr>
      <t xml:space="preserve"> under the project specific conditions</t>
    </r>
    <phoneticPr fontId="2"/>
  </si>
  <si>
    <r>
      <t>[For captive electricity]
CO</t>
    </r>
    <r>
      <rPr>
        <vertAlign val="subscript"/>
        <sz val="11"/>
        <rFont val="Arial"/>
        <family val="2"/>
      </rPr>
      <t>2</t>
    </r>
    <r>
      <rPr>
        <sz val="11"/>
        <rFont val="Arial"/>
        <family val="2"/>
      </rPr>
      <t xml:space="preserve"> emission factor </t>
    </r>
    <r>
      <rPr>
        <sz val="11"/>
        <rFont val="Arial"/>
        <family val="2"/>
      </rPr>
      <t>of the fuel consumed by the captive power generation system</t>
    </r>
    <phoneticPr fontId="2"/>
  </si>
  <si>
    <r>
      <t>COP</t>
    </r>
    <r>
      <rPr>
        <vertAlign val="subscript"/>
        <sz val="11"/>
        <rFont val="Arial"/>
        <family val="2"/>
      </rPr>
      <t>RE,i</t>
    </r>
    <r>
      <rPr>
        <sz val="11"/>
        <rFont val="Arial"/>
        <family val="2"/>
      </rPr>
      <t xml:space="preserve"> (350</t>
    </r>
    <r>
      <rPr>
        <sz val="11"/>
        <rFont val="Arial Unicode MS"/>
        <family val="3"/>
        <charset val="128"/>
      </rPr>
      <t>&lt;x≤</t>
    </r>
    <r>
      <rPr>
        <sz val="11"/>
        <rFont val="Arial"/>
        <family val="2"/>
      </rPr>
      <t>550 USRt)</t>
    </r>
    <phoneticPr fontId="2"/>
  </si>
  <si>
    <r>
      <t>COP</t>
    </r>
    <r>
      <rPr>
        <vertAlign val="subscript"/>
        <sz val="11"/>
        <rFont val="Arial"/>
        <family val="2"/>
      </rPr>
      <t>RE,i</t>
    </r>
    <r>
      <rPr>
        <sz val="11"/>
        <rFont val="Arial"/>
        <family val="2"/>
      </rPr>
      <t xml:space="preserve"> (550</t>
    </r>
    <r>
      <rPr>
        <sz val="11"/>
        <rFont val="Arial Unicode MS"/>
        <family val="3"/>
        <charset val="128"/>
      </rPr>
      <t>&lt;x≤</t>
    </r>
    <r>
      <rPr>
        <sz val="11"/>
        <rFont val="Arial"/>
        <family val="2"/>
      </rPr>
      <t>750 USRt)</t>
    </r>
    <phoneticPr fontId="2"/>
  </si>
  <si>
    <r>
      <t>COP</t>
    </r>
    <r>
      <rPr>
        <vertAlign val="subscript"/>
        <sz val="11"/>
        <rFont val="Arial"/>
        <family val="2"/>
      </rPr>
      <t>RE,i</t>
    </r>
    <r>
      <rPr>
        <sz val="11"/>
        <rFont val="Arial"/>
        <family val="2"/>
      </rPr>
      <t xml:space="preserve"> (750&lt;x</t>
    </r>
    <r>
      <rPr>
        <sz val="11"/>
        <rFont val="Arial Unicode MS"/>
        <family val="3"/>
        <charset val="128"/>
      </rPr>
      <t>≤</t>
    </r>
    <r>
      <rPr>
        <sz val="11"/>
        <rFont val="Arial"/>
        <family val="2"/>
      </rPr>
      <t>1,300 USRt)</t>
    </r>
    <phoneticPr fontId="2"/>
  </si>
  <si>
    <r>
      <t>COP</t>
    </r>
    <r>
      <rPr>
        <vertAlign val="subscript"/>
        <sz val="11"/>
        <rFont val="Arial"/>
        <family val="2"/>
      </rPr>
      <t>RE,i</t>
    </r>
    <r>
      <rPr>
        <sz val="11"/>
        <rFont val="Arial"/>
        <family val="2"/>
      </rPr>
      <t xml:space="preserve"> (300</t>
    </r>
    <r>
      <rPr>
        <sz val="11"/>
        <rFont val="Arial Unicode MS"/>
        <family val="3"/>
        <charset val="128"/>
      </rPr>
      <t>≤</t>
    </r>
    <r>
      <rPr>
        <sz val="11"/>
        <rFont val="Arial Unicode MS"/>
        <family val="3"/>
        <charset val="128"/>
      </rPr>
      <t>x≤</t>
    </r>
    <r>
      <rPr>
        <sz val="11"/>
        <rFont val="Arial"/>
        <family val="2"/>
      </rPr>
      <t>350 USRt)</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</si>
</sst>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00_ ;[Red]\-#,##0.00\ "/>
    <numFmt numFmtId="177" formatCode="#,##0.000_ ;[Red]\-#,##0.000\ "/>
    <numFmt numFmtId="178" formatCode="0.0_);[Red]\(0.0\)"/>
    <numFmt numFmtId="179" formatCode="0.00_ "/>
    <numFmt numFmtId="180" formatCode="0.000_ ;[Red]\-0.000\ "/>
    <numFmt numFmtId="181" formatCode="#,##0.0_ ;[Red]\-#,##0.0\ "/>
    <numFmt numFmtId="182" formatCode="0.00_ ;[Red]\-0.00\ "/>
    <numFmt numFmtId="183" formatCode="#,##0_ ;[Red]\-#,##0\ "/>
    <numFmt numFmtId="184" formatCode="0.000_);[Red]\(0.000\)"/>
    <numFmt numFmtId="185" formatCode="#,##0.0;[Red]\-#,##0.0"/>
  </numFmts>
  <fonts count="3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sz val="11"/>
      <color theme="1"/>
      <name val="ＭＳ Ｐゴシック"/>
      <family val="3"/>
      <charset val="128"/>
      <scheme val="minor"/>
    </font>
    <font>
      <i/>
      <sz val="11"/>
      <color indexed="8"/>
      <name val="Arial"/>
      <family val="2"/>
    </font>
    <font>
      <vertAlign val="subscript"/>
      <sz val="11"/>
      <name val="Arial"/>
      <family val="2"/>
    </font>
    <font>
      <i/>
      <sz val="11"/>
      <name val="Arial"/>
      <family val="2"/>
    </font>
    <font>
      <sz val="11"/>
      <color theme="1"/>
      <name val="Arial"/>
      <family val="2"/>
    </font>
    <font>
      <vertAlign val="subscript"/>
      <sz val="11"/>
      <color theme="1"/>
      <name val="Arial"/>
      <family val="2"/>
    </font>
    <font>
      <b/>
      <sz val="11"/>
      <color theme="1"/>
      <name val="Arial"/>
      <family val="2"/>
    </font>
    <font>
      <b/>
      <sz val="11"/>
      <name val="Arial"/>
      <family val="2"/>
    </font>
    <font>
      <sz val="9"/>
      <name val="Arial"/>
      <family val="2"/>
    </font>
    <font>
      <sz val="11"/>
      <color rgb="FF000000"/>
      <name val="Arial"/>
      <family val="2"/>
    </font>
    <font>
      <vertAlign val="subscript"/>
      <sz val="11"/>
      <color rgb="FF000000"/>
      <name val="Arial"/>
      <family val="2"/>
    </font>
    <font>
      <b/>
      <sz val="11"/>
      <color rgb="FF000000"/>
      <name val="Arial"/>
      <family val="2"/>
    </font>
    <font>
      <sz val="6"/>
      <name val="ＭＳ Ｐゴシック"/>
      <family val="3"/>
      <charset val="128"/>
      <scheme val="minor"/>
    </font>
    <font>
      <b/>
      <i/>
      <sz val="11"/>
      <color indexed="9"/>
      <name val="Arial"/>
      <family val="2"/>
    </font>
    <font>
      <b/>
      <sz val="11"/>
      <color theme="0"/>
      <name val="Arial"/>
      <family val="2"/>
    </font>
    <font>
      <b/>
      <i/>
      <sz val="11"/>
      <color theme="0"/>
      <name val="Arial"/>
      <family val="2"/>
    </font>
    <font>
      <sz val="11"/>
      <name val="Arial Unicode MS"/>
      <family val="3"/>
      <charset val="128"/>
    </font>
  </fonts>
  <fills count="12">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
      <patternFill patternType="solid">
        <fgColor rgb="FFC5D9F1"/>
        <bgColor rgb="FF000000"/>
      </patternFill>
    </fill>
    <fill>
      <patternFill patternType="solid">
        <fgColor rgb="FFFFFFFF"/>
        <bgColor rgb="FF000000"/>
      </patternFill>
    </fill>
  </fills>
  <borders count="21">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style="thin">
        <color rgb="FF808080"/>
      </left>
      <right style="thin">
        <color rgb="FF808080"/>
      </right>
      <top style="thin">
        <color rgb="FF808080"/>
      </top>
      <bottom style="thin">
        <color rgb="FF808080"/>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right/>
      <top style="thin">
        <color rgb="FF808080"/>
      </top>
      <bottom style="thin">
        <color rgb="FF808080"/>
      </bottom>
      <diagonal/>
    </border>
    <border>
      <left style="thin">
        <color theme="1" tint="0.34998626667073579"/>
      </left>
      <right style="thin">
        <color indexed="23"/>
      </right>
      <top style="thin">
        <color indexed="23"/>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1" fillId="3" borderId="0" applyNumberFormat="0" applyBorder="0" applyAlignment="0" applyProtection="0">
      <alignment vertical="center"/>
    </xf>
  </cellStyleXfs>
  <cellXfs count="144">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2" borderId="0" xfId="0" applyFont="1" applyFill="1" applyBorder="1">
      <alignment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13" fillId="0" borderId="0" xfId="0" applyFont="1" applyFill="1" applyBorder="1">
      <alignment vertical="center"/>
    </xf>
    <xf numFmtId="0" fontId="13" fillId="0" borderId="0" xfId="0" applyFont="1">
      <alignment vertical="center"/>
    </xf>
    <xf numFmtId="0" fontId="12" fillId="4" borderId="0" xfId="0" applyFont="1" applyFill="1" applyAlignment="1">
      <alignment vertical="center"/>
    </xf>
    <xf numFmtId="0" fontId="6" fillId="4" borderId="0" xfId="0" applyFont="1" applyFill="1" applyAlignment="1">
      <alignment vertical="center"/>
    </xf>
    <xf numFmtId="0" fontId="6" fillId="4" borderId="0" xfId="0" applyFont="1" applyFill="1" applyAlignment="1">
      <alignment horizontal="right" vertical="center"/>
    </xf>
    <xf numFmtId="0" fontId="10" fillId="5" borderId="1" xfId="0" applyFont="1" applyFill="1" applyBorder="1" applyAlignment="1">
      <alignment horizontal="center" vertical="center" wrapText="1"/>
    </xf>
    <xf numFmtId="0" fontId="10" fillId="5" borderId="1" xfId="0" applyFont="1" applyFill="1" applyBorder="1" applyAlignment="1">
      <alignment horizontal="center" vertical="center"/>
    </xf>
    <xf numFmtId="0" fontId="18" fillId="6" borderId="2" xfId="0" applyFont="1" applyFill="1" applyBorder="1">
      <alignment vertical="center"/>
    </xf>
    <xf numFmtId="0" fontId="16" fillId="0" borderId="6" xfId="0" applyFont="1" applyFill="1" applyBorder="1">
      <alignment vertical="center"/>
    </xf>
    <xf numFmtId="0" fontId="3" fillId="5" borderId="6" xfId="0" applyFont="1" applyFill="1" applyBorder="1">
      <alignment vertical="center"/>
    </xf>
    <xf numFmtId="0" fontId="6" fillId="5" borderId="6" xfId="0" applyFont="1" applyFill="1" applyBorder="1">
      <alignment vertical="center"/>
    </xf>
    <xf numFmtId="0" fontId="6" fillId="5" borderId="6" xfId="0" applyFont="1" applyFill="1" applyBorder="1" applyAlignment="1">
      <alignment horizontal="center" vertical="center"/>
    </xf>
    <xf numFmtId="0" fontId="6" fillId="5" borderId="6" xfId="0" applyFont="1" applyFill="1" applyBorder="1" applyAlignment="1">
      <alignment horizontal="center" vertical="center" shrinkToFit="1"/>
    </xf>
    <xf numFmtId="0" fontId="3" fillId="7" borderId="6" xfId="0" applyFont="1" applyFill="1" applyBorder="1">
      <alignment vertical="center"/>
    </xf>
    <xf numFmtId="0" fontId="3" fillId="0" borderId="6" xfId="0" applyFont="1" applyBorder="1">
      <alignment vertical="center"/>
    </xf>
    <xf numFmtId="0" fontId="3" fillId="0" borderId="6" xfId="0" applyFont="1" applyFill="1" applyBorder="1" applyAlignment="1">
      <alignment horizontal="center" vertical="center"/>
    </xf>
    <xf numFmtId="0" fontId="3" fillId="0" borderId="6" xfId="0" applyFont="1" applyFill="1" applyBorder="1">
      <alignment vertical="center"/>
    </xf>
    <xf numFmtId="0" fontId="3" fillId="0" borderId="6" xfId="0" applyFont="1" applyBorder="1" applyAlignment="1">
      <alignment horizontal="center" vertical="center"/>
    </xf>
    <xf numFmtId="0" fontId="3" fillId="7" borderId="6" xfId="0" applyFont="1" applyFill="1" applyBorder="1" applyAlignment="1">
      <alignment vertical="center"/>
    </xf>
    <xf numFmtId="0" fontId="6" fillId="5" borderId="10" xfId="0" applyFont="1" applyFill="1" applyBorder="1">
      <alignment vertical="center"/>
    </xf>
    <xf numFmtId="0" fontId="3" fillId="5" borderId="11" xfId="0" applyFont="1" applyFill="1" applyBorder="1">
      <alignment vertical="center"/>
    </xf>
    <xf numFmtId="0" fontId="3" fillId="5" borderId="12" xfId="0" applyFont="1" applyFill="1" applyBorder="1">
      <alignment vertical="center"/>
    </xf>
    <xf numFmtId="0" fontId="3" fillId="7" borderId="10" xfId="0" applyFont="1" applyFill="1" applyBorder="1" applyAlignment="1">
      <alignment vertical="center"/>
    </xf>
    <xf numFmtId="0" fontId="3" fillId="7" borderId="12" xfId="0" applyFont="1" applyFill="1" applyBorder="1">
      <alignment vertical="center"/>
    </xf>
    <xf numFmtId="0" fontId="3" fillId="7" borderId="11" xfId="0" applyFont="1" applyFill="1" applyBorder="1">
      <alignment vertical="center"/>
    </xf>
    <xf numFmtId="0" fontId="3" fillId="7" borderId="10" xfId="0" applyFont="1" applyFill="1" applyBorder="1">
      <alignment vertical="center"/>
    </xf>
    <xf numFmtId="0" fontId="3" fillId="6" borderId="7" xfId="0" applyFont="1" applyFill="1" applyBorder="1">
      <alignment vertical="center"/>
    </xf>
    <xf numFmtId="0" fontId="4" fillId="6" borderId="9" xfId="0" applyFont="1" applyFill="1" applyBorder="1">
      <alignment vertical="center"/>
    </xf>
    <xf numFmtId="0" fontId="4" fillId="6" borderId="8"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3" fillId="8" borderId="6" xfId="0" applyFont="1" applyFill="1" applyBorder="1" applyAlignment="1">
      <alignment horizontal="center" vertical="center"/>
    </xf>
    <xf numFmtId="0" fontId="8" fillId="6" borderId="6" xfId="0" quotePrefix="1" applyFont="1" applyFill="1" applyBorder="1" applyAlignment="1">
      <alignment horizontal="center" vertical="center"/>
    </xf>
    <xf numFmtId="0" fontId="8" fillId="6" borderId="1" xfId="0" applyFont="1" applyFill="1" applyBorder="1" applyAlignment="1">
      <alignment vertical="center" wrapText="1"/>
    </xf>
    <xf numFmtId="176" fontId="8" fillId="2" borderId="1" xfId="1" applyNumberFormat="1" applyFont="1" applyFill="1" applyBorder="1" applyProtection="1">
      <alignment vertical="center"/>
      <protection locked="0"/>
    </xf>
    <xf numFmtId="0" fontId="8" fillId="6" borderId="1" xfId="0" applyFont="1" applyFill="1" applyBorder="1" applyAlignment="1">
      <alignment vertical="center"/>
    </xf>
    <xf numFmtId="0" fontId="8" fillId="0" borderId="1" xfId="0" applyFont="1" applyFill="1" applyBorder="1" applyAlignment="1" applyProtection="1">
      <alignment vertical="center" wrapText="1"/>
      <protection locked="0"/>
    </xf>
    <xf numFmtId="0" fontId="8" fillId="2" borderId="1" xfId="0" applyFont="1" applyFill="1" applyBorder="1" applyAlignment="1" applyProtection="1">
      <alignment vertical="center" wrapText="1"/>
      <protection locked="0"/>
    </xf>
    <xf numFmtId="0" fontId="8" fillId="6" borderId="1" xfId="0" applyFont="1" applyFill="1" applyBorder="1" applyAlignment="1" applyProtection="1">
      <alignment vertical="center" wrapText="1"/>
    </xf>
    <xf numFmtId="0" fontId="8" fillId="10" borderId="14" xfId="0" applyFont="1" applyFill="1" applyBorder="1" applyAlignment="1">
      <alignment vertical="center"/>
    </xf>
    <xf numFmtId="0" fontId="30" fillId="10" borderId="14" xfId="0" applyFont="1" applyFill="1" applyBorder="1" applyAlignment="1" applyProtection="1">
      <alignment horizontal="left" vertical="center"/>
    </xf>
    <xf numFmtId="177" fontId="30" fillId="10" borderId="14" xfId="1" applyNumberFormat="1" applyFont="1" applyFill="1" applyBorder="1" applyProtection="1">
      <alignment vertical="center"/>
    </xf>
    <xf numFmtId="0" fontId="30" fillId="10" borderId="14" xfId="0" applyFont="1" applyFill="1" applyBorder="1" applyAlignment="1" applyProtection="1">
      <alignment vertical="center" wrapText="1"/>
    </xf>
    <xf numFmtId="177" fontId="30" fillId="11" borderId="14" xfId="1" applyNumberFormat="1" applyFont="1" applyFill="1" applyBorder="1" applyProtection="1">
      <alignment vertical="center"/>
      <protection locked="0"/>
    </xf>
    <xf numFmtId="0" fontId="8" fillId="10" borderId="14" xfId="0" applyFont="1" applyFill="1" applyBorder="1" applyAlignment="1" applyProtection="1">
      <alignment horizontal="left" vertical="center"/>
    </xf>
    <xf numFmtId="177" fontId="8" fillId="0" borderId="14" xfId="0" applyNumberFormat="1" applyFont="1" applyFill="1" applyBorder="1" applyProtection="1">
      <alignment vertical="center"/>
      <protection locked="0"/>
    </xf>
    <xf numFmtId="0" fontId="8" fillId="10" borderId="14" xfId="0" quotePrefix="1" applyFont="1" applyFill="1" applyBorder="1" applyAlignment="1" applyProtection="1">
      <alignment vertical="center" wrapText="1"/>
    </xf>
    <xf numFmtId="178" fontId="8" fillId="0" borderId="14" xfId="1" applyNumberFormat="1" applyFont="1" applyFill="1" applyBorder="1" applyAlignment="1" applyProtection="1">
      <alignment horizontal="right" vertical="center"/>
    </xf>
    <xf numFmtId="0" fontId="29" fillId="10" borderId="14" xfId="0" applyFont="1" applyFill="1" applyBorder="1" applyAlignment="1">
      <alignment vertical="center"/>
    </xf>
    <xf numFmtId="179" fontId="8" fillId="0" borderId="14" xfId="0" applyNumberFormat="1" applyFont="1" applyFill="1" applyBorder="1" applyAlignment="1" applyProtection="1">
      <alignment horizontal="right" vertical="center"/>
      <protection locked="0"/>
    </xf>
    <xf numFmtId="0" fontId="8" fillId="10" borderId="14" xfId="0" quotePrefix="1" applyFont="1" applyFill="1" applyBorder="1" applyAlignment="1">
      <alignment vertical="center"/>
    </xf>
    <xf numFmtId="0" fontId="25" fillId="0" borderId="0" xfId="0" applyFont="1" applyProtection="1">
      <alignment vertical="center"/>
    </xf>
    <xf numFmtId="0" fontId="25" fillId="0" borderId="0" xfId="0" applyFont="1" applyAlignment="1" applyProtection="1">
      <alignment horizontal="right" vertical="center"/>
    </xf>
    <xf numFmtId="0" fontId="27" fillId="5" borderId="6" xfId="0" applyFont="1" applyFill="1" applyBorder="1" applyProtection="1">
      <alignment vertical="center"/>
    </xf>
    <xf numFmtId="0" fontId="27" fillId="0" borderId="0" xfId="0" applyFont="1" applyProtection="1">
      <alignment vertical="center"/>
    </xf>
    <xf numFmtId="0" fontId="24" fillId="6" borderId="6" xfId="0" applyFont="1" applyFill="1" applyBorder="1" applyAlignment="1" applyProtection="1">
      <alignment horizontal="center" vertical="center"/>
    </xf>
    <xf numFmtId="0" fontId="8" fillId="6" borderId="6" xfId="0" applyFont="1" applyFill="1" applyBorder="1" applyAlignment="1" applyProtection="1">
      <alignment horizontal="center" vertical="center"/>
    </xf>
    <xf numFmtId="0" fontId="8" fillId="6" borderId="1" xfId="0" applyFont="1" applyFill="1" applyBorder="1" applyAlignment="1" applyProtection="1">
      <alignment horizontal="center" vertical="center" wrapText="1"/>
    </xf>
    <xf numFmtId="0" fontId="8"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8" fillId="6" borderId="6" xfId="0" applyFont="1" applyFill="1" applyBorder="1" applyAlignment="1" applyProtection="1">
      <alignment vertical="center" wrapText="1"/>
    </xf>
    <xf numFmtId="0" fontId="8" fillId="6" borderId="6" xfId="0" applyFont="1" applyFill="1" applyBorder="1" applyAlignment="1" applyProtection="1">
      <alignment horizontal="left" vertical="center" wrapText="1"/>
    </xf>
    <xf numFmtId="0" fontId="8" fillId="6" borderId="18" xfId="0" applyFont="1" applyFill="1" applyBorder="1" applyAlignment="1" applyProtection="1">
      <alignment vertical="center" wrapText="1"/>
    </xf>
    <xf numFmtId="0" fontId="8" fillId="6" borderId="3" xfId="0" applyFont="1" applyFill="1" applyBorder="1" applyAlignment="1" applyProtection="1">
      <alignment vertical="center" wrapText="1"/>
    </xf>
    <xf numFmtId="0" fontId="25" fillId="6" borderId="3" xfId="0" applyFont="1" applyFill="1" applyBorder="1" applyAlignment="1" applyProtection="1">
      <alignment vertical="center" wrapText="1"/>
    </xf>
    <xf numFmtId="0" fontId="8" fillId="6" borderId="6"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8" fillId="6" borderId="1" xfId="0" quotePrefix="1" applyFont="1" applyFill="1" applyBorder="1" applyAlignment="1" applyProtection="1">
      <alignment horizontal="center" vertical="center" wrapText="1"/>
    </xf>
    <xf numFmtId="0" fontId="8" fillId="0" borderId="6" xfId="0" applyFont="1" applyBorder="1" applyProtection="1">
      <alignment vertical="center"/>
      <protection locked="0"/>
    </xf>
    <xf numFmtId="176" fontId="8" fillId="0" borderId="6" xfId="1" applyNumberFormat="1" applyFont="1" applyBorder="1" applyProtection="1">
      <alignment vertical="center"/>
      <protection locked="0"/>
    </xf>
    <xf numFmtId="180" fontId="30" fillId="9" borderId="6" xfId="1" applyNumberFormat="1" applyFont="1" applyFill="1" applyBorder="1" applyProtection="1">
      <alignment vertical="center"/>
    </xf>
    <xf numFmtId="180" fontId="30" fillId="9" borderId="6" xfId="0" applyNumberFormat="1" applyFont="1" applyFill="1" applyBorder="1" applyProtection="1">
      <alignment vertical="center"/>
    </xf>
    <xf numFmtId="180" fontId="25" fillId="9" borderId="6" xfId="0" applyNumberFormat="1" applyFont="1" applyFill="1" applyBorder="1" applyProtection="1">
      <alignment vertical="center"/>
    </xf>
    <xf numFmtId="181" fontId="8" fillId="0" borderId="6" xfId="0" applyNumberFormat="1" applyFont="1" applyFill="1" applyBorder="1" applyProtection="1">
      <alignment vertical="center"/>
      <protection locked="0"/>
    </xf>
    <xf numFmtId="176" fontId="8" fillId="0" borderId="6" xfId="0" applyNumberFormat="1" applyFont="1" applyFill="1" applyBorder="1" applyProtection="1">
      <alignment vertical="center"/>
      <protection locked="0"/>
    </xf>
    <xf numFmtId="182" fontId="30" fillId="9" borderId="6" xfId="0" applyNumberFormat="1" applyFont="1" applyFill="1" applyBorder="1" applyProtection="1">
      <alignment vertical="center"/>
    </xf>
    <xf numFmtId="176" fontId="25" fillId="6" borderId="6" xfId="0" applyNumberFormat="1" applyFont="1" applyFill="1" applyBorder="1" applyAlignment="1" applyProtection="1">
      <alignment horizontal="right" vertical="center"/>
    </xf>
    <xf numFmtId="176" fontId="8" fillId="6" borderId="6" xfId="0" applyNumberFormat="1" applyFont="1" applyFill="1" applyBorder="1" applyProtection="1">
      <alignment vertical="center"/>
    </xf>
    <xf numFmtId="0" fontId="28" fillId="9" borderId="6" xfId="0" applyFont="1" applyFill="1" applyBorder="1" applyAlignment="1" applyProtection="1">
      <alignment horizontal="right" vertical="center"/>
    </xf>
    <xf numFmtId="0" fontId="8" fillId="9" borderId="6" xfId="0" applyFont="1" applyFill="1" applyBorder="1" applyAlignment="1" applyProtection="1">
      <alignment horizontal="right" vertical="center"/>
    </xf>
    <xf numFmtId="176" fontId="8" fillId="9" borderId="6" xfId="0" applyNumberFormat="1" applyFont="1" applyFill="1" applyBorder="1" applyProtection="1">
      <alignment vertical="center"/>
    </xf>
    <xf numFmtId="183" fontId="30" fillId="9" borderId="1" xfId="1" applyNumberFormat="1" applyFont="1" applyFill="1" applyBorder="1" applyAlignment="1" applyProtection="1">
      <alignment horizontal="center" vertical="center"/>
    </xf>
    <xf numFmtId="178" fontId="8" fillId="11" borderId="14" xfId="1" applyNumberFormat="1" applyFont="1" applyFill="1" applyBorder="1" applyAlignment="1" applyProtection="1">
      <alignment horizontal="right" vertical="center"/>
      <protection locked="0"/>
    </xf>
    <xf numFmtId="184" fontId="8" fillId="11" borderId="14" xfId="1" applyNumberFormat="1" applyFont="1" applyFill="1" applyBorder="1" applyAlignment="1" applyProtection="1">
      <alignment horizontal="right" vertical="center"/>
      <protection locked="0"/>
    </xf>
    <xf numFmtId="0" fontId="6" fillId="5" borderId="7" xfId="0" applyFont="1" applyFill="1" applyBorder="1" applyAlignment="1" applyProtection="1">
      <alignment vertical="top" wrapText="1"/>
    </xf>
    <xf numFmtId="0" fontId="35" fillId="5" borderId="6" xfId="0" applyFont="1" applyFill="1" applyBorder="1" applyAlignment="1" applyProtection="1">
      <alignment vertical="center" wrapText="1"/>
    </xf>
    <xf numFmtId="185" fontId="3" fillId="0" borderId="6" xfId="1" applyNumberFormat="1" applyFont="1" applyBorder="1">
      <alignment vertical="center"/>
    </xf>
    <xf numFmtId="40" fontId="3" fillId="0" borderId="6" xfId="1" applyNumberFormat="1" applyFont="1" applyBorder="1">
      <alignment vertical="center"/>
    </xf>
    <xf numFmtId="40" fontId="3" fillId="0" borderId="6" xfId="1" applyNumberFormat="1" applyFont="1" applyFill="1" applyBorder="1">
      <alignment vertical="center"/>
    </xf>
    <xf numFmtId="40" fontId="6" fillId="5" borderId="6" xfId="1" applyNumberFormat="1" applyFont="1" applyFill="1" applyBorder="1">
      <alignment vertical="center"/>
    </xf>
    <xf numFmtId="2" fontId="3" fillId="8" borderId="6" xfId="0" applyNumberFormat="1" applyFont="1" applyFill="1" applyBorder="1" applyAlignment="1">
      <alignment horizontal="center" vertical="center"/>
    </xf>
    <xf numFmtId="0" fontId="3" fillId="8" borderId="19" xfId="0" applyFont="1" applyFill="1" applyBorder="1">
      <alignment vertical="center"/>
    </xf>
    <xf numFmtId="0" fontId="3" fillId="8" borderId="20" xfId="0" applyFont="1" applyFill="1" applyBorder="1" applyAlignment="1">
      <alignment horizontal="center" vertical="center"/>
    </xf>
    <xf numFmtId="0" fontId="3" fillId="8" borderId="20" xfId="0" applyFont="1" applyFill="1" applyBorder="1" applyAlignment="1">
      <alignment horizontal="center" vertical="center" shrinkToFit="1"/>
    </xf>
    <xf numFmtId="0" fontId="8" fillId="2" borderId="1" xfId="0" applyFont="1" applyFill="1" applyBorder="1" applyAlignment="1">
      <alignment vertical="center" wrapText="1"/>
    </xf>
    <xf numFmtId="38" fontId="8" fillId="2" borderId="1" xfId="1" applyFont="1" applyFill="1" applyBorder="1" applyAlignment="1">
      <alignment vertical="center" wrapText="1"/>
    </xf>
    <xf numFmtId="0" fontId="8" fillId="0" borderId="1" xfId="0" applyFont="1" applyFill="1" applyBorder="1">
      <alignment vertical="center"/>
    </xf>
    <xf numFmtId="0" fontId="8" fillId="0" borderId="14" xfId="0" applyFont="1" applyFill="1" applyBorder="1" applyAlignment="1" applyProtection="1">
      <alignment horizontal="left" vertical="center" wrapText="1"/>
      <protection locked="0"/>
    </xf>
    <xf numFmtId="0" fontId="18" fillId="0" borderId="1" xfId="0" applyFont="1" applyBorder="1" applyAlignment="1">
      <alignment horizontal="center" vertical="center" wrapText="1"/>
    </xf>
    <xf numFmtId="0" fontId="8" fillId="10" borderId="14" xfId="0" applyFont="1" applyFill="1" applyBorder="1" applyAlignment="1">
      <alignment vertical="center" wrapText="1"/>
    </xf>
    <xf numFmtId="0" fontId="8" fillId="0" borderId="13"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30" fillId="0" borderId="14" xfId="0" applyFont="1" applyFill="1" applyBorder="1" applyAlignment="1" applyProtection="1">
      <alignment horizontal="left" vertical="center" wrapText="1"/>
      <protection locked="0"/>
    </xf>
    <xf numFmtId="0" fontId="18" fillId="0" borderId="13" xfId="0" applyFont="1" applyBorder="1" applyAlignment="1">
      <alignment horizontal="center" vertical="center" wrapText="1"/>
    </xf>
    <xf numFmtId="0" fontId="18" fillId="0" borderId="2" xfId="0" applyFont="1" applyBorder="1" applyAlignment="1">
      <alignment horizontal="center" vertical="center" wrapText="1"/>
    </xf>
    <xf numFmtId="0" fontId="30" fillId="10" borderId="14" xfId="0" applyFont="1" applyFill="1" applyBorder="1" applyAlignment="1" applyProtection="1">
      <alignment vertical="center" wrapText="1"/>
    </xf>
    <xf numFmtId="0" fontId="16" fillId="0" borderId="6" xfId="0" applyFont="1" applyFill="1" applyBorder="1" applyAlignment="1">
      <alignment vertical="center" wrapText="1"/>
    </xf>
    <xf numFmtId="0" fontId="8" fillId="10" borderId="15" xfId="0" applyFont="1" applyFill="1" applyBorder="1" applyAlignment="1">
      <alignment vertical="center" wrapText="1"/>
    </xf>
    <xf numFmtId="0" fontId="8" fillId="10" borderId="16" xfId="0" applyFont="1" applyFill="1" applyBorder="1" applyAlignment="1">
      <alignment vertical="center" wrapText="1"/>
    </xf>
    <xf numFmtId="0" fontId="8" fillId="0" borderId="15" xfId="0" applyFont="1" applyFill="1" applyBorder="1" applyAlignment="1" applyProtection="1">
      <alignment horizontal="left" vertical="center" wrapText="1"/>
      <protection locked="0"/>
    </xf>
    <xf numFmtId="0" fontId="8" fillId="0" borderId="17" xfId="0" applyFont="1" applyFill="1" applyBorder="1" applyAlignment="1" applyProtection="1">
      <alignment horizontal="left" vertical="center" wrapText="1"/>
      <protection locked="0"/>
    </xf>
    <xf numFmtId="0" fontId="8" fillId="0" borderId="16" xfId="0" applyFont="1" applyFill="1" applyBorder="1" applyAlignment="1" applyProtection="1">
      <alignment horizontal="left" vertical="center" wrapText="1"/>
      <protection locked="0"/>
    </xf>
    <xf numFmtId="0" fontId="10" fillId="5" borderId="1" xfId="0" applyFont="1" applyFill="1" applyBorder="1" applyAlignment="1">
      <alignment horizontal="center" vertical="center" wrapText="1"/>
    </xf>
    <xf numFmtId="0" fontId="10" fillId="5" borderId="3" xfId="0" applyFont="1" applyFill="1" applyBorder="1" applyAlignment="1">
      <alignment horizontal="center" vertical="center"/>
    </xf>
    <xf numFmtId="38" fontId="17" fillId="2" borderId="4" xfId="1" applyFont="1" applyFill="1" applyBorder="1" applyAlignment="1">
      <alignment horizontal="right" vertical="center"/>
    </xf>
    <xf numFmtId="38" fontId="17" fillId="2" borderId="5" xfId="1" applyFont="1" applyFill="1" applyBorder="1" applyAlignment="1">
      <alignment horizontal="right" vertical="center"/>
    </xf>
    <xf numFmtId="0" fontId="8" fillId="10" borderId="14" xfId="0" applyFont="1" applyFill="1" applyBorder="1" applyAlignment="1" applyProtection="1">
      <alignment vertical="center" wrapText="1"/>
    </xf>
    <xf numFmtId="0" fontId="6" fillId="5" borderId="7" xfId="0" applyFont="1" applyFill="1" applyBorder="1" applyAlignment="1" applyProtection="1">
      <alignment horizontal="center" vertical="top" wrapText="1"/>
    </xf>
    <xf numFmtId="0" fontId="6" fillId="5" borderId="8" xfId="0" applyFont="1" applyFill="1" applyBorder="1" applyAlignment="1" applyProtection="1">
      <alignment horizontal="center" vertical="top" wrapText="1"/>
    </xf>
    <xf numFmtId="0" fontId="35" fillId="5" borderId="7" xfId="0" applyFont="1" applyFill="1" applyBorder="1" applyAlignment="1" applyProtection="1">
      <alignment horizontal="center" vertical="top" wrapText="1"/>
    </xf>
    <xf numFmtId="0" fontId="35" fillId="5" borderId="8" xfId="0" applyFont="1" applyFill="1" applyBorder="1" applyAlignment="1" applyProtection="1">
      <alignment horizontal="center" vertical="top" wrapText="1"/>
    </xf>
    <xf numFmtId="0" fontId="35" fillId="5" borderId="9" xfId="0" applyFont="1" applyFill="1" applyBorder="1" applyAlignment="1" applyProtection="1">
      <alignment horizontal="center" vertical="top" wrapText="1"/>
    </xf>
    <xf numFmtId="0" fontId="35" fillId="5" borderId="6" xfId="0" applyFont="1" applyFill="1" applyBorder="1" applyAlignment="1" applyProtection="1">
      <alignment vertical="center" wrapText="1"/>
    </xf>
    <xf numFmtId="0" fontId="11" fillId="4" borderId="0" xfId="0" applyFont="1" applyFill="1" applyAlignment="1">
      <alignment vertical="center"/>
    </xf>
    <xf numFmtId="0" fontId="9" fillId="4" borderId="0" xfId="0" applyFont="1" applyFill="1" applyAlignment="1">
      <alignment horizontal="right" vertical="center"/>
    </xf>
    <xf numFmtId="0" fontId="11" fillId="4" borderId="0" xfId="0" applyFont="1" applyFill="1" applyAlignment="1">
      <alignment horizontal="right" vertical="center"/>
    </xf>
    <xf numFmtId="0" fontId="8" fillId="8" borderId="6" xfId="0" applyFont="1" applyFill="1" applyBorder="1">
      <alignment vertical="center"/>
    </xf>
  </cellXfs>
  <cellStyles count="3">
    <cellStyle name="40% - アクセント 6 2" xfId="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4"/>
  <sheetViews>
    <sheetView showGridLines="0" tabSelected="1" zoomScale="70" zoomScaleNormal="70" workbookViewId="0"/>
  </sheetViews>
  <sheetFormatPr defaultColWidth="9" defaultRowHeight="14" x14ac:dyDescent="0.2"/>
  <cols>
    <col min="1" max="1" width="3.6328125" style="1" customWidth="1"/>
    <col min="2" max="2" width="15.6328125" style="1" customWidth="1"/>
    <col min="3" max="3" width="16.90625" style="1" customWidth="1"/>
    <col min="4" max="4" width="32.26953125" style="1" customWidth="1"/>
    <col min="5" max="5" width="14.08984375" style="1" customWidth="1"/>
    <col min="6" max="6" width="13.08984375" style="1" customWidth="1"/>
    <col min="7" max="7" width="15.453125" style="1" customWidth="1"/>
    <col min="8" max="8" width="21.36328125" style="1" customWidth="1"/>
    <col min="9" max="9" width="63.453125" style="1" customWidth="1"/>
    <col min="10" max="10" width="15.7265625" style="1" customWidth="1"/>
    <col min="11" max="11" width="14.6328125" style="1" customWidth="1"/>
    <col min="12" max="16384" width="9" style="1"/>
  </cols>
  <sheetData>
    <row r="1" spans="1:11" ht="18" customHeight="1" x14ac:dyDescent="0.2">
      <c r="K1" s="16" t="s">
        <v>47</v>
      </c>
    </row>
    <row r="2" spans="1:11" ht="27.75" customHeight="1" x14ac:dyDescent="0.2">
      <c r="A2" s="19" t="s">
        <v>39</v>
      </c>
      <c r="B2" s="20"/>
      <c r="C2" s="20"/>
      <c r="D2" s="20"/>
      <c r="E2" s="20"/>
      <c r="F2" s="20"/>
      <c r="G2" s="20"/>
      <c r="H2" s="20"/>
      <c r="I2" s="20"/>
      <c r="J2" s="20"/>
      <c r="K2" s="21"/>
    </row>
    <row r="4" spans="1:11" ht="18.75" customHeight="1" x14ac:dyDescent="0.2">
      <c r="A4" s="17" t="s">
        <v>6</v>
      </c>
      <c r="B4" s="7"/>
    </row>
    <row r="5" spans="1:11" ht="18.75" customHeight="1" x14ac:dyDescent="0.2">
      <c r="A5" s="7"/>
      <c r="B5" s="22" t="s">
        <v>10</v>
      </c>
      <c r="C5" s="22" t="s">
        <v>11</v>
      </c>
      <c r="D5" s="22" t="s">
        <v>12</v>
      </c>
      <c r="E5" s="22" t="s">
        <v>13</v>
      </c>
      <c r="F5" s="22" t="s">
        <v>14</v>
      </c>
      <c r="G5" s="22" t="s">
        <v>15</v>
      </c>
      <c r="H5" s="22" t="s">
        <v>16</v>
      </c>
      <c r="I5" s="22" t="s">
        <v>17</v>
      </c>
      <c r="J5" s="22" t="s">
        <v>18</v>
      </c>
      <c r="K5" s="22" t="s">
        <v>19</v>
      </c>
    </row>
    <row r="6" spans="1:11" s="13" customFormat="1" ht="39" customHeight="1" x14ac:dyDescent="0.2">
      <c r="B6" s="22" t="s">
        <v>20</v>
      </c>
      <c r="C6" s="22" t="s">
        <v>21</v>
      </c>
      <c r="D6" s="22" t="s">
        <v>22</v>
      </c>
      <c r="E6" s="22" t="s">
        <v>23</v>
      </c>
      <c r="F6" s="22" t="s">
        <v>24</v>
      </c>
      <c r="G6" s="22" t="s">
        <v>25</v>
      </c>
      <c r="H6" s="22" t="s">
        <v>26</v>
      </c>
      <c r="I6" s="22" t="s">
        <v>27</v>
      </c>
      <c r="J6" s="22" t="s">
        <v>28</v>
      </c>
      <c r="K6" s="22" t="s">
        <v>29</v>
      </c>
    </row>
    <row r="7" spans="1:11" ht="132" customHeight="1" x14ac:dyDescent="0.2">
      <c r="B7" s="49" t="s">
        <v>48</v>
      </c>
      <c r="C7" s="50" t="s">
        <v>49</v>
      </c>
      <c r="D7" s="50" t="s">
        <v>50</v>
      </c>
      <c r="E7" s="98" t="s">
        <v>122</v>
      </c>
      <c r="F7" s="52" t="s">
        <v>51</v>
      </c>
      <c r="G7" s="53" t="s">
        <v>52</v>
      </c>
      <c r="H7" s="53" t="s">
        <v>53</v>
      </c>
      <c r="I7" s="54" t="s">
        <v>54</v>
      </c>
      <c r="J7" s="54" t="s">
        <v>55</v>
      </c>
      <c r="K7" s="111" t="s">
        <v>135</v>
      </c>
    </row>
    <row r="8" spans="1:11" ht="68.25" customHeight="1" x14ac:dyDescent="0.2">
      <c r="B8" s="49" t="s">
        <v>56</v>
      </c>
      <c r="C8" s="50" t="s">
        <v>57</v>
      </c>
      <c r="D8" s="55" t="s">
        <v>124</v>
      </c>
      <c r="E8" s="51">
        <v>0</v>
      </c>
      <c r="F8" s="50" t="s">
        <v>58</v>
      </c>
      <c r="G8" s="53" t="s">
        <v>59</v>
      </c>
      <c r="H8" s="53" t="s">
        <v>60</v>
      </c>
      <c r="I8" s="53" t="s">
        <v>61</v>
      </c>
      <c r="J8" s="54" t="s">
        <v>55</v>
      </c>
      <c r="K8" s="112"/>
    </row>
    <row r="9" spans="1:11" ht="200" x14ac:dyDescent="0.2">
      <c r="B9" s="49" t="s">
        <v>62</v>
      </c>
      <c r="C9" s="50" t="s">
        <v>63</v>
      </c>
      <c r="D9" s="50" t="s">
        <v>123</v>
      </c>
      <c r="E9" s="51">
        <v>0</v>
      </c>
      <c r="F9" s="52" t="s">
        <v>51</v>
      </c>
      <c r="G9" s="53" t="s">
        <v>52</v>
      </c>
      <c r="H9" s="53" t="s">
        <v>53</v>
      </c>
      <c r="I9" s="54" t="s">
        <v>137</v>
      </c>
      <c r="J9" s="54" t="s">
        <v>55</v>
      </c>
      <c r="K9" s="113"/>
    </row>
    <row r="10" spans="1:11" ht="8.25" customHeight="1" x14ac:dyDescent="0.2"/>
    <row r="11" spans="1:11" ht="20.149999999999999" customHeight="1" x14ac:dyDescent="0.2">
      <c r="A11" s="17" t="s">
        <v>7</v>
      </c>
    </row>
    <row r="12" spans="1:11" ht="20.149999999999999" customHeight="1" x14ac:dyDescent="0.2">
      <c r="B12" s="22" t="s">
        <v>10</v>
      </c>
      <c r="C12" s="129" t="s">
        <v>11</v>
      </c>
      <c r="D12" s="129"/>
      <c r="E12" s="22" t="s">
        <v>12</v>
      </c>
      <c r="F12" s="22" t="s">
        <v>13</v>
      </c>
      <c r="G12" s="129" t="s">
        <v>14</v>
      </c>
      <c r="H12" s="129"/>
      <c r="I12" s="129"/>
      <c r="J12" s="129" t="s">
        <v>15</v>
      </c>
      <c r="K12" s="129"/>
    </row>
    <row r="13" spans="1:11" ht="39" customHeight="1" x14ac:dyDescent="0.2">
      <c r="B13" s="22" t="s">
        <v>21</v>
      </c>
      <c r="C13" s="129" t="s">
        <v>22</v>
      </c>
      <c r="D13" s="129"/>
      <c r="E13" s="22" t="s">
        <v>23</v>
      </c>
      <c r="F13" s="22" t="s">
        <v>24</v>
      </c>
      <c r="G13" s="129" t="s">
        <v>26</v>
      </c>
      <c r="H13" s="129"/>
      <c r="I13" s="129"/>
      <c r="J13" s="129" t="s">
        <v>29</v>
      </c>
      <c r="K13" s="129"/>
    </row>
    <row r="14" spans="1:11" ht="68.25" customHeight="1" x14ac:dyDescent="0.2">
      <c r="B14" s="56" t="s">
        <v>64</v>
      </c>
      <c r="C14" s="116" t="s">
        <v>65</v>
      </c>
      <c r="D14" s="116"/>
      <c r="E14" s="100">
        <v>0</v>
      </c>
      <c r="F14" s="56" t="s">
        <v>66</v>
      </c>
      <c r="G14" s="114" t="s">
        <v>67</v>
      </c>
      <c r="H14" s="114"/>
      <c r="I14" s="114"/>
      <c r="J14" s="120"/>
      <c r="K14" s="121"/>
    </row>
    <row r="15" spans="1:11" ht="68.25" customHeight="1" x14ac:dyDescent="0.2">
      <c r="B15" s="57" t="s">
        <v>92</v>
      </c>
      <c r="C15" s="122" t="s">
        <v>93</v>
      </c>
      <c r="D15" s="122"/>
      <c r="E15" s="58">
        <f>IF(ISERROR(3.6*(100/E18)*E19),0,3.6*(100/E18)*E19)</f>
        <v>0</v>
      </c>
      <c r="F15" s="59" t="s">
        <v>94</v>
      </c>
      <c r="G15" s="119" t="s">
        <v>70</v>
      </c>
      <c r="H15" s="119"/>
      <c r="I15" s="119"/>
      <c r="J15" s="120"/>
      <c r="K15" s="121"/>
    </row>
    <row r="16" spans="1:11" ht="68.25" customHeight="1" x14ac:dyDescent="0.2">
      <c r="B16" s="57" t="s">
        <v>92</v>
      </c>
      <c r="C16" s="122" t="s">
        <v>138</v>
      </c>
      <c r="D16" s="122"/>
      <c r="E16" s="58">
        <f>IF(ISERROR(E8*E20*E19/E9),0,E8*E20*E19/E9)</f>
        <v>0</v>
      </c>
      <c r="F16" s="59" t="s">
        <v>94</v>
      </c>
      <c r="G16" s="119" t="s">
        <v>70</v>
      </c>
      <c r="H16" s="119"/>
      <c r="I16" s="119"/>
      <c r="J16" s="120"/>
      <c r="K16" s="121"/>
    </row>
    <row r="17" spans="1:11" ht="120" customHeight="1" x14ac:dyDescent="0.2">
      <c r="B17" s="57" t="s">
        <v>92</v>
      </c>
      <c r="C17" s="133" t="s">
        <v>140</v>
      </c>
      <c r="D17" s="133"/>
      <c r="E17" s="60">
        <v>0</v>
      </c>
      <c r="F17" s="59" t="s">
        <v>94</v>
      </c>
      <c r="G17" s="119" t="s">
        <v>71</v>
      </c>
      <c r="H17" s="119"/>
      <c r="I17" s="119"/>
      <c r="J17" s="120"/>
      <c r="K17" s="121"/>
    </row>
    <row r="18" spans="1:11" ht="68.25" customHeight="1" x14ac:dyDescent="0.2">
      <c r="B18" s="56" t="s">
        <v>72</v>
      </c>
      <c r="C18" s="116" t="s">
        <v>139</v>
      </c>
      <c r="D18" s="116"/>
      <c r="E18" s="99">
        <v>0</v>
      </c>
      <c r="F18" s="56" t="s">
        <v>73</v>
      </c>
      <c r="G18" s="114" t="s">
        <v>74</v>
      </c>
      <c r="H18" s="114"/>
      <c r="I18" s="114"/>
      <c r="J18" s="120"/>
      <c r="K18" s="121"/>
    </row>
    <row r="19" spans="1:11" ht="100.15" customHeight="1" x14ac:dyDescent="0.2">
      <c r="B19" s="61" t="s">
        <v>75</v>
      </c>
      <c r="C19" s="133" t="s">
        <v>143</v>
      </c>
      <c r="D19" s="133"/>
      <c r="E19" s="62">
        <v>0</v>
      </c>
      <c r="F19" s="63" t="s">
        <v>76</v>
      </c>
      <c r="G19" s="114" t="s">
        <v>77</v>
      </c>
      <c r="H19" s="114"/>
      <c r="I19" s="114"/>
      <c r="J19" s="120"/>
      <c r="K19" s="121"/>
    </row>
    <row r="20" spans="1:11" ht="100.15" customHeight="1" x14ac:dyDescent="0.2">
      <c r="B20" s="61" t="s">
        <v>78</v>
      </c>
      <c r="C20" s="133" t="s">
        <v>79</v>
      </c>
      <c r="D20" s="133"/>
      <c r="E20" s="64">
        <v>0</v>
      </c>
      <c r="F20" s="63" t="s">
        <v>80</v>
      </c>
      <c r="G20" s="114" t="s">
        <v>81</v>
      </c>
      <c r="H20" s="114"/>
      <c r="I20" s="114"/>
      <c r="J20" s="120"/>
      <c r="K20" s="121"/>
    </row>
    <row r="21" spans="1:11" ht="68.25" customHeight="1" x14ac:dyDescent="0.2">
      <c r="B21" s="56" t="s">
        <v>82</v>
      </c>
      <c r="C21" s="124" t="s">
        <v>141</v>
      </c>
      <c r="D21" s="125"/>
      <c r="E21" s="98" t="s">
        <v>122</v>
      </c>
      <c r="F21" s="65" t="s">
        <v>83</v>
      </c>
      <c r="G21" s="126" t="s">
        <v>84</v>
      </c>
      <c r="H21" s="127"/>
      <c r="I21" s="128"/>
      <c r="J21" s="117" t="s">
        <v>136</v>
      </c>
      <c r="K21" s="118"/>
    </row>
    <row r="22" spans="1:11" ht="68.25" customHeight="1" x14ac:dyDescent="0.2">
      <c r="B22" s="56" t="s">
        <v>85</v>
      </c>
      <c r="C22" s="116" t="s">
        <v>109</v>
      </c>
      <c r="D22" s="116"/>
      <c r="E22" s="98" t="s">
        <v>122</v>
      </c>
      <c r="F22" s="65" t="s">
        <v>83</v>
      </c>
      <c r="G22" s="114" t="s">
        <v>84</v>
      </c>
      <c r="H22" s="114"/>
      <c r="I22" s="114"/>
      <c r="J22" s="117" t="s">
        <v>136</v>
      </c>
      <c r="K22" s="118"/>
    </row>
    <row r="23" spans="1:11" ht="68.25" customHeight="1" x14ac:dyDescent="0.2">
      <c r="B23" s="56" t="s">
        <v>86</v>
      </c>
      <c r="C23" s="116" t="s">
        <v>110</v>
      </c>
      <c r="D23" s="116"/>
      <c r="E23" s="98" t="s">
        <v>122</v>
      </c>
      <c r="F23" s="67" t="s">
        <v>87</v>
      </c>
      <c r="G23" s="114" t="s">
        <v>88</v>
      </c>
      <c r="H23" s="114"/>
      <c r="I23" s="114"/>
      <c r="J23" s="117" t="s">
        <v>136</v>
      </c>
      <c r="K23" s="118"/>
    </row>
    <row r="24" spans="1:11" ht="68.25" customHeight="1" x14ac:dyDescent="0.2">
      <c r="B24" s="56" t="s">
        <v>89</v>
      </c>
      <c r="C24" s="116" t="s">
        <v>142</v>
      </c>
      <c r="D24" s="116"/>
      <c r="E24" s="98" t="s">
        <v>122</v>
      </c>
      <c r="F24" s="67" t="s">
        <v>87</v>
      </c>
      <c r="G24" s="114" t="s">
        <v>84</v>
      </c>
      <c r="H24" s="114"/>
      <c r="I24" s="114"/>
      <c r="J24" s="117" t="s">
        <v>136</v>
      </c>
      <c r="K24" s="118"/>
    </row>
    <row r="25" spans="1:11" ht="68.25" customHeight="1" x14ac:dyDescent="0.2">
      <c r="B25" s="56" t="s">
        <v>90</v>
      </c>
      <c r="C25" s="116" t="s">
        <v>112</v>
      </c>
      <c r="D25" s="116"/>
      <c r="E25" s="98" t="s">
        <v>122</v>
      </c>
      <c r="F25" s="67" t="s">
        <v>87</v>
      </c>
      <c r="G25" s="114" t="s">
        <v>91</v>
      </c>
      <c r="H25" s="114"/>
      <c r="I25" s="114"/>
      <c r="J25" s="115"/>
      <c r="K25" s="115"/>
    </row>
    <row r="26" spans="1:11" ht="6.75" customHeight="1" x14ac:dyDescent="0.2"/>
    <row r="27" spans="1:11" ht="18.75" customHeight="1" x14ac:dyDescent="0.2">
      <c r="A27" s="18" t="s">
        <v>8</v>
      </c>
      <c r="B27" s="5"/>
    </row>
    <row r="28" spans="1:11" ht="20.5" thickBot="1" x14ac:dyDescent="0.25">
      <c r="B28" s="130" t="s">
        <v>36</v>
      </c>
      <c r="C28" s="130"/>
      <c r="D28" s="23" t="s">
        <v>24</v>
      </c>
    </row>
    <row r="29" spans="1:11" ht="21" thickBot="1" x14ac:dyDescent="0.25">
      <c r="B29" s="131">
        <f>ROUNDDOWN('PMS(calc_process)'!G6, 0)</f>
        <v>0</v>
      </c>
      <c r="C29" s="132"/>
      <c r="D29" s="24" t="s">
        <v>46</v>
      </c>
    </row>
    <row r="30" spans="1:11" ht="20.149999999999999" customHeight="1" x14ac:dyDescent="0.2">
      <c r="B30" s="6"/>
      <c r="C30" s="6"/>
      <c r="F30" s="14"/>
      <c r="G30" s="14"/>
    </row>
    <row r="31" spans="1:11" ht="18.75" customHeight="1" x14ac:dyDescent="0.2">
      <c r="A31" s="17" t="s">
        <v>9</v>
      </c>
    </row>
    <row r="32" spans="1:11" ht="18" customHeight="1" x14ac:dyDescent="0.2">
      <c r="B32" s="25" t="s">
        <v>31</v>
      </c>
      <c r="C32" s="123" t="s">
        <v>32</v>
      </c>
      <c r="D32" s="123"/>
      <c r="E32" s="123"/>
      <c r="F32" s="123"/>
      <c r="G32" s="123"/>
      <c r="H32" s="123"/>
      <c r="I32" s="123"/>
      <c r="J32" s="15"/>
    </row>
    <row r="33" spans="2:10" ht="18" customHeight="1" x14ac:dyDescent="0.2">
      <c r="B33" s="25" t="s">
        <v>30</v>
      </c>
      <c r="C33" s="123" t="s">
        <v>33</v>
      </c>
      <c r="D33" s="123"/>
      <c r="E33" s="123"/>
      <c r="F33" s="123"/>
      <c r="G33" s="123"/>
      <c r="H33" s="123"/>
      <c r="I33" s="123"/>
      <c r="J33" s="15"/>
    </row>
    <row r="34" spans="2:10" ht="18" customHeight="1" x14ac:dyDescent="0.2">
      <c r="B34" s="25" t="s">
        <v>34</v>
      </c>
      <c r="C34" s="123" t="s">
        <v>35</v>
      </c>
      <c r="D34" s="123"/>
      <c r="E34" s="123"/>
      <c r="F34" s="123"/>
      <c r="G34" s="123"/>
      <c r="H34" s="123"/>
      <c r="I34" s="123"/>
      <c r="J34" s="15"/>
    </row>
  </sheetData>
  <mergeCells count="47">
    <mergeCell ref="J12:K12"/>
    <mergeCell ref="J13:K13"/>
    <mergeCell ref="J14:K14"/>
    <mergeCell ref="G12:I12"/>
    <mergeCell ref="G13:I13"/>
    <mergeCell ref="G14:I14"/>
    <mergeCell ref="C12:D12"/>
    <mergeCell ref="C13:D13"/>
    <mergeCell ref="B28:C28"/>
    <mergeCell ref="B29:C29"/>
    <mergeCell ref="C14:D14"/>
    <mergeCell ref="C20:D20"/>
    <mergeCell ref="C24:D24"/>
    <mergeCell ref="C19:D19"/>
    <mergeCell ref="C17:D17"/>
    <mergeCell ref="C15:D15"/>
    <mergeCell ref="G19:I19"/>
    <mergeCell ref="J19:K19"/>
    <mergeCell ref="C33:I33"/>
    <mergeCell ref="C34:I34"/>
    <mergeCell ref="C32:I32"/>
    <mergeCell ref="G20:I20"/>
    <mergeCell ref="G24:I24"/>
    <mergeCell ref="J20:K20"/>
    <mergeCell ref="C21:D21"/>
    <mergeCell ref="G21:I21"/>
    <mergeCell ref="J21:K21"/>
    <mergeCell ref="C22:D22"/>
    <mergeCell ref="G22:I22"/>
    <mergeCell ref="J22:K22"/>
    <mergeCell ref="J24:K24"/>
    <mergeCell ref="C25:D25"/>
    <mergeCell ref="G17:I17"/>
    <mergeCell ref="J17:K17"/>
    <mergeCell ref="C18:D18"/>
    <mergeCell ref="G18:I18"/>
    <mergeCell ref="J18:K18"/>
    <mergeCell ref="G15:I15"/>
    <mergeCell ref="J15:K15"/>
    <mergeCell ref="C16:D16"/>
    <mergeCell ref="G16:I16"/>
    <mergeCell ref="J16:K16"/>
    <mergeCell ref="G25:I25"/>
    <mergeCell ref="J25:K25"/>
    <mergeCell ref="C23:D23"/>
    <mergeCell ref="G23:I23"/>
    <mergeCell ref="J23:K23"/>
  </mergeCells>
  <phoneticPr fontId="2"/>
  <dataValidations count="1">
    <dataValidation type="list" allowBlank="1" showInputMessage="1" showErrorMessage="1" sqref="E17">
      <formula1>"0.00,0.46,0.80"</formula1>
    </dataValidation>
  </dataValidations>
  <pageMargins left="0.70866141732283472" right="0.70866141732283472" top="0.74803149606299213" bottom="0.74803149606299213" header="0.31496062992125984" footer="0.31496062992125984"/>
  <pageSetup paperSize="9" scale="29" orientation="landscape" r:id="rId1"/>
  <ignoredErrors>
    <ignoredError sqref="B8:B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O26"/>
  <sheetViews>
    <sheetView showGridLines="0" view="pageBreakPreview" zoomScale="85" zoomScaleNormal="85" zoomScaleSheetLayoutView="85" workbookViewId="0"/>
  </sheetViews>
  <sheetFormatPr defaultColWidth="9" defaultRowHeight="14" x14ac:dyDescent="0.2"/>
  <cols>
    <col min="1" max="1" width="14.36328125" style="68" customWidth="1"/>
    <col min="2" max="2" width="10" style="68" bestFit="1" customWidth="1"/>
    <col min="3" max="3" width="20.7265625" style="68" customWidth="1"/>
    <col min="4" max="15" width="13.7265625" style="68" customWidth="1"/>
    <col min="16" max="16384" width="9" style="68"/>
  </cols>
  <sheetData>
    <row r="1" spans="1:15" x14ac:dyDescent="0.2">
      <c r="O1" s="69" t="str">
        <f>'PMS(input)'!K1</f>
        <v>JCM_KH_F_PMS_ver01.0</v>
      </c>
    </row>
    <row r="2" spans="1:15" s="71" customFormat="1" ht="28" x14ac:dyDescent="0.2">
      <c r="A2" s="70"/>
      <c r="B2" s="70"/>
      <c r="C2" s="101" t="s">
        <v>95</v>
      </c>
      <c r="D2" s="134" t="s">
        <v>96</v>
      </c>
      <c r="E2" s="135"/>
      <c r="F2" s="135"/>
      <c r="G2" s="135"/>
      <c r="H2" s="135"/>
      <c r="I2" s="135"/>
      <c r="J2" s="135"/>
      <c r="K2" s="135"/>
      <c r="L2" s="135"/>
      <c r="M2" s="136" t="s">
        <v>97</v>
      </c>
      <c r="N2" s="137"/>
      <c r="O2" s="138"/>
    </row>
    <row r="3" spans="1:15" ht="16" x14ac:dyDescent="0.2">
      <c r="A3" s="102" t="s">
        <v>98</v>
      </c>
      <c r="B3" s="72" t="s">
        <v>99</v>
      </c>
      <c r="C3" s="73" t="s">
        <v>49</v>
      </c>
      <c r="D3" s="75" t="s">
        <v>64</v>
      </c>
      <c r="E3" s="75" t="s">
        <v>64</v>
      </c>
      <c r="F3" s="75" t="s">
        <v>64</v>
      </c>
      <c r="G3" s="76" t="s">
        <v>68</v>
      </c>
      <c r="H3" s="75" t="s">
        <v>82</v>
      </c>
      <c r="I3" s="75" t="s">
        <v>85</v>
      </c>
      <c r="J3" s="75" t="s">
        <v>86</v>
      </c>
      <c r="K3" s="75" t="s">
        <v>89</v>
      </c>
      <c r="L3" s="75" t="s">
        <v>90</v>
      </c>
      <c r="M3" s="73" t="s">
        <v>100</v>
      </c>
      <c r="N3" s="73" t="s">
        <v>101</v>
      </c>
      <c r="O3" s="73" t="s">
        <v>102</v>
      </c>
    </row>
    <row r="4" spans="1:15" ht="149.5" customHeight="1" x14ac:dyDescent="0.2">
      <c r="A4" s="102" t="s">
        <v>103</v>
      </c>
      <c r="B4" s="77" t="s">
        <v>104</v>
      </c>
      <c r="C4" s="55" t="s">
        <v>50</v>
      </c>
      <c r="D4" s="79" t="s">
        <v>65</v>
      </c>
      <c r="E4" s="80" t="s">
        <v>105</v>
      </c>
      <c r="F4" s="80" t="s">
        <v>106</v>
      </c>
      <c r="G4" s="81" t="s">
        <v>107</v>
      </c>
      <c r="H4" s="80" t="s">
        <v>108</v>
      </c>
      <c r="I4" s="80" t="s">
        <v>109</v>
      </c>
      <c r="J4" s="80" t="s">
        <v>110</v>
      </c>
      <c r="K4" s="80" t="s">
        <v>111</v>
      </c>
      <c r="L4" s="80" t="s">
        <v>112</v>
      </c>
      <c r="M4" s="78" t="s">
        <v>113</v>
      </c>
      <c r="N4" s="78" t="s">
        <v>114</v>
      </c>
      <c r="O4" s="78" t="s">
        <v>115</v>
      </c>
    </row>
    <row r="5" spans="1:15" ht="16" x14ac:dyDescent="0.2">
      <c r="A5" s="102" t="s">
        <v>116</v>
      </c>
      <c r="B5" s="82" t="s">
        <v>117</v>
      </c>
      <c r="C5" s="75" t="s">
        <v>51</v>
      </c>
      <c r="D5" s="74" t="s">
        <v>66</v>
      </c>
      <c r="E5" s="74" t="s">
        <v>66</v>
      </c>
      <c r="F5" s="74" t="s">
        <v>66</v>
      </c>
      <c r="G5" s="83" t="s">
        <v>69</v>
      </c>
      <c r="H5" s="74" t="s">
        <v>83</v>
      </c>
      <c r="I5" s="74" t="s">
        <v>83</v>
      </c>
      <c r="J5" s="84" t="s">
        <v>87</v>
      </c>
      <c r="K5" s="84" t="s">
        <v>87</v>
      </c>
      <c r="L5" s="84" t="s">
        <v>87</v>
      </c>
      <c r="M5" s="82" t="s">
        <v>118</v>
      </c>
      <c r="N5" s="82" t="s">
        <v>118</v>
      </c>
      <c r="O5" s="82" t="s">
        <v>118</v>
      </c>
    </row>
    <row r="6" spans="1:15" x14ac:dyDescent="0.2">
      <c r="A6" s="139" t="s">
        <v>119</v>
      </c>
      <c r="B6" s="85">
        <v>1</v>
      </c>
      <c r="C6" s="86"/>
      <c r="D6" s="87">
        <f>'PMS(input)'!$E$14</f>
        <v>0</v>
      </c>
      <c r="E6" s="88">
        <f>'PMS(input)'!$E$15</f>
        <v>0</v>
      </c>
      <c r="F6" s="88">
        <f>'PMS(input)'!$E$16</f>
        <v>0</v>
      </c>
      <c r="G6" s="89">
        <f>'PMS(input)'!$E$17</f>
        <v>0</v>
      </c>
      <c r="H6" s="90"/>
      <c r="I6" s="90"/>
      <c r="J6" s="66">
        <v>0</v>
      </c>
      <c r="K6" s="91"/>
      <c r="L6" s="92">
        <f>K6*((H6-I6+1.5+1.5)/(37-7+1.5+1.5))</f>
        <v>0</v>
      </c>
      <c r="M6" s="93">
        <f>IF(ISERROR(C6*(L6/J6)*SMALL(D6:G6,COUNTIF(D6:G6,0)+1)),0,(C6*(L6/J6)*SMALL(D6:G6,COUNTIF(D6:G6,0)+1)))</f>
        <v>0</v>
      </c>
      <c r="N6" s="93">
        <f>IF(ISERROR(C6*SMALL(D6:G6,COUNTIF(D6:G6,0)+1)),0,(C6*SMALL(D6:G6,COUNTIF(D6:G6,0)+1)))</f>
        <v>0</v>
      </c>
      <c r="O6" s="94">
        <f>M6-N6</f>
        <v>0</v>
      </c>
    </row>
    <row r="7" spans="1:15" x14ac:dyDescent="0.2">
      <c r="A7" s="139"/>
      <c r="B7" s="85">
        <v>2</v>
      </c>
      <c r="C7" s="86"/>
      <c r="D7" s="87">
        <f>'PMS(input)'!$E$14</f>
        <v>0</v>
      </c>
      <c r="E7" s="88">
        <f>'PMS(input)'!$E$15</f>
        <v>0</v>
      </c>
      <c r="F7" s="88">
        <f>'PMS(input)'!$E$16</f>
        <v>0</v>
      </c>
      <c r="G7" s="89">
        <f>'PMS(input)'!$E$17</f>
        <v>0</v>
      </c>
      <c r="H7" s="90"/>
      <c r="I7" s="90"/>
      <c r="J7" s="66">
        <v>0</v>
      </c>
      <c r="K7" s="91"/>
      <c r="L7" s="92">
        <f t="shared" ref="L7:L25" si="0">K7*((H7-I7+1.5+1.5)/(37-7+1.5+1.5))</f>
        <v>0</v>
      </c>
      <c r="M7" s="93">
        <f t="shared" ref="M7:M25" si="1">IF(ISERROR(C7*(L7/J7)*SMALL(D7:G7,COUNTIF(D7:G7,0)+1)),0,(C7*(L7/J7)*SMALL(D7:G7,COUNTIF(D7:G7,0)+1)))</f>
        <v>0</v>
      </c>
      <c r="N7" s="93">
        <f t="shared" ref="N7:N25" si="2">IF(ISERROR(C7*SMALL(D7:G7,COUNTIF(D7:G7,0)+1)),0,(C7*SMALL(D7:G7,COUNTIF(D7:G7,0)+1)))</f>
        <v>0</v>
      </c>
      <c r="O7" s="94">
        <f t="shared" ref="O7:O25" si="3">M7-N7</f>
        <v>0</v>
      </c>
    </row>
    <row r="8" spans="1:15" x14ac:dyDescent="0.2">
      <c r="A8" s="139"/>
      <c r="B8" s="85">
        <v>3</v>
      </c>
      <c r="C8" s="86"/>
      <c r="D8" s="87">
        <f>'PMS(input)'!$E$14</f>
        <v>0</v>
      </c>
      <c r="E8" s="88">
        <f>'PMS(input)'!$E$15</f>
        <v>0</v>
      </c>
      <c r="F8" s="88">
        <f>'PMS(input)'!$E$16</f>
        <v>0</v>
      </c>
      <c r="G8" s="89">
        <f>'PMS(input)'!$E$17</f>
        <v>0</v>
      </c>
      <c r="H8" s="90"/>
      <c r="I8" s="90"/>
      <c r="J8" s="66">
        <v>0</v>
      </c>
      <c r="K8" s="91"/>
      <c r="L8" s="92">
        <f>K8*((H8-I8+1.5+1.5)/(37-7+1.5+1.5))</f>
        <v>0</v>
      </c>
      <c r="M8" s="93">
        <f t="shared" si="1"/>
        <v>0</v>
      </c>
      <c r="N8" s="93">
        <f t="shared" si="2"/>
        <v>0</v>
      </c>
      <c r="O8" s="94">
        <f t="shared" si="3"/>
        <v>0</v>
      </c>
    </row>
    <row r="9" spans="1:15" x14ac:dyDescent="0.2">
      <c r="A9" s="139"/>
      <c r="B9" s="85">
        <v>4</v>
      </c>
      <c r="C9" s="86"/>
      <c r="D9" s="87">
        <f>'PMS(input)'!$E$14</f>
        <v>0</v>
      </c>
      <c r="E9" s="88">
        <f>'PMS(input)'!$E$15</f>
        <v>0</v>
      </c>
      <c r="F9" s="88">
        <f>'PMS(input)'!$E$16</f>
        <v>0</v>
      </c>
      <c r="G9" s="89">
        <f>'PMS(input)'!$E$17</f>
        <v>0</v>
      </c>
      <c r="H9" s="90"/>
      <c r="I9" s="90"/>
      <c r="J9" s="66">
        <v>0</v>
      </c>
      <c r="K9" s="91"/>
      <c r="L9" s="92">
        <f t="shared" si="0"/>
        <v>0</v>
      </c>
      <c r="M9" s="93">
        <f t="shared" si="1"/>
        <v>0</v>
      </c>
      <c r="N9" s="93">
        <f t="shared" si="2"/>
        <v>0</v>
      </c>
      <c r="O9" s="94">
        <f t="shared" si="3"/>
        <v>0</v>
      </c>
    </row>
    <row r="10" spans="1:15" x14ac:dyDescent="0.2">
      <c r="A10" s="139"/>
      <c r="B10" s="85">
        <v>5</v>
      </c>
      <c r="C10" s="86"/>
      <c r="D10" s="87">
        <f>'PMS(input)'!$E$14</f>
        <v>0</v>
      </c>
      <c r="E10" s="88">
        <f>'PMS(input)'!$E$15</f>
        <v>0</v>
      </c>
      <c r="F10" s="88">
        <f>'PMS(input)'!$E$16</f>
        <v>0</v>
      </c>
      <c r="G10" s="89">
        <f>'PMS(input)'!$E$17</f>
        <v>0</v>
      </c>
      <c r="H10" s="90"/>
      <c r="I10" s="90"/>
      <c r="J10" s="66">
        <v>0</v>
      </c>
      <c r="K10" s="91"/>
      <c r="L10" s="92">
        <f t="shared" si="0"/>
        <v>0</v>
      </c>
      <c r="M10" s="93">
        <f t="shared" si="1"/>
        <v>0</v>
      </c>
      <c r="N10" s="93">
        <f t="shared" si="2"/>
        <v>0</v>
      </c>
      <c r="O10" s="94">
        <f t="shared" si="3"/>
        <v>0</v>
      </c>
    </row>
    <row r="11" spans="1:15" x14ac:dyDescent="0.2">
      <c r="A11" s="139"/>
      <c r="B11" s="85">
        <v>6</v>
      </c>
      <c r="C11" s="86"/>
      <c r="D11" s="87">
        <f>'PMS(input)'!$E$14</f>
        <v>0</v>
      </c>
      <c r="E11" s="88">
        <f>'PMS(input)'!$E$15</f>
        <v>0</v>
      </c>
      <c r="F11" s="88">
        <f>'PMS(input)'!$E$16</f>
        <v>0</v>
      </c>
      <c r="G11" s="89">
        <f>'PMS(input)'!$E$17</f>
        <v>0</v>
      </c>
      <c r="H11" s="90"/>
      <c r="I11" s="90"/>
      <c r="J11" s="66">
        <v>0</v>
      </c>
      <c r="K11" s="91"/>
      <c r="L11" s="92">
        <f t="shared" si="0"/>
        <v>0</v>
      </c>
      <c r="M11" s="93">
        <f t="shared" si="1"/>
        <v>0</v>
      </c>
      <c r="N11" s="93">
        <f t="shared" si="2"/>
        <v>0</v>
      </c>
      <c r="O11" s="94">
        <f t="shared" si="3"/>
        <v>0</v>
      </c>
    </row>
    <row r="12" spans="1:15" x14ac:dyDescent="0.2">
      <c r="A12" s="139"/>
      <c r="B12" s="85">
        <v>7</v>
      </c>
      <c r="C12" s="86"/>
      <c r="D12" s="87">
        <f>'PMS(input)'!$E$14</f>
        <v>0</v>
      </c>
      <c r="E12" s="88">
        <f>'PMS(input)'!$E$15</f>
        <v>0</v>
      </c>
      <c r="F12" s="88">
        <f>'PMS(input)'!$E$16</f>
        <v>0</v>
      </c>
      <c r="G12" s="89">
        <f>'PMS(input)'!$E$17</f>
        <v>0</v>
      </c>
      <c r="H12" s="90"/>
      <c r="I12" s="90"/>
      <c r="J12" s="66">
        <v>0</v>
      </c>
      <c r="K12" s="91"/>
      <c r="L12" s="92">
        <f t="shared" si="0"/>
        <v>0</v>
      </c>
      <c r="M12" s="93">
        <f t="shared" si="1"/>
        <v>0</v>
      </c>
      <c r="N12" s="93">
        <f t="shared" si="2"/>
        <v>0</v>
      </c>
      <c r="O12" s="94">
        <f t="shared" si="3"/>
        <v>0</v>
      </c>
    </row>
    <row r="13" spans="1:15" x14ac:dyDescent="0.2">
      <c r="A13" s="139"/>
      <c r="B13" s="85">
        <v>8</v>
      </c>
      <c r="C13" s="86"/>
      <c r="D13" s="87">
        <f>'PMS(input)'!$E$14</f>
        <v>0</v>
      </c>
      <c r="E13" s="88">
        <f>'PMS(input)'!$E$15</f>
        <v>0</v>
      </c>
      <c r="F13" s="88">
        <f>'PMS(input)'!$E$16</f>
        <v>0</v>
      </c>
      <c r="G13" s="89">
        <f>'PMS(input)'!$E$17</f>
        <v>0</v>
      </c>
      <c r="H13" s="90"/>
      <c r="I13" s="90"/>
      <c r="J13" s="66">
        <v>0</v>
      </c>
      <c r="K13" s="91"/>
      <c r="L13" s="92">
        <f t="shared" si="0"/>
        <v>0</v>
      </c>
      <c r="M13" s="93">
        <f t="shared" si="1"/>
        <v>0</v>
      </c>
      <c r="N13" s="93">
        <f t="shared" si="2"/>
        <v>0</v>
      </c>
      <c r="O13" s="94">
        <f t="shared" si="3"/>
        <v>0</v>
      </c>
    </row>
    <row r="14" spans="1:15" x14ac:dyDescent="0.2">
      <c r="A14" s="139"/>
      <c r="B14" s="85">
        <v>9</v>
      </c>
      <c r="C14" s="86"/>
      <c r="D14" s="87">
        <f>'PMS(input)'!$E$14</f>
        <v>0</v>
      </c>
      <c r="E14" s="88">
        <f>'PMS(input)'!$E$15</f>
        <v>0</v>
      </c>
      <c r="F14" s="88">
        <f>'PMS(input)'!$E$16</f>
        <v>0</v>
      </c>
      <c r="G14" s="89">
        <f>'PMS(input)'!$E$17</f>
        <v>0</v>
      </c>
      <c r="H14" s="90"/>
      <c r="I14" s="90"/>
      <c r="J14" s="66">
        <v>0</v>
      </c>
      <c r="K14" s="91"/>
      <c r="L14" s="92">
        <f t="shared" si="0"/>
        <v>0</v>
      </c>
      <c r="M14" s="93">
        <f t="shared" si="1"/>
        <v>0</v>
      </c>
      <c r="N14" s="93">
        <f t="shared" si="2"/>
        <v>0</v>
      </c>
      <c r="O14" s="94">
        <f t="shared" si="3"/>
        <v>0</v>
      </c>
    </row>
    <row r="15" spans="1:15" x14ac:dyDescent="0.2">
      <c r="A15" s="139"/>
      <c r="B15" s="85">
        <v>10</v>
      </c>
      <c r="C15" s="86"/>
      <c r="D15" s="87">
        <f>'PMS(input)'!$E$14</f>
        <v>0</v>
      </c>
      <c r="E15" s="88">
        <f>'PMS(input)'!$E$15</f>
        <v>0</v>
      </c>
      <c r="F15" s="88">
        <f>'PMS(input)'!$E$16</f>
        <v>0</v>
      </c>
      <c r="G15" s="89">
        <f>'PMS(input)'!$E$17</f>
        <v>0</v>
      </c>
      <c r="H15" s="90"/>
      <c r="I15" s="90"/>
      <c r="J15" s="66">
        <v>0</v>
      </c>
      <c r="K15" s="91"/>
      <c r="L15" s="92">
        <f t="shared" si="0"/>
        <v>0</v>
      </c>
      <c r="M15" s="93">
        <f t="shared" si="1"/>
        <v>0</v>
      </c>
      <c r="N15" s="93">
        <f t="shared" si="2"/>
        <v>0</v>
      </c>
      <c r="O15" s="94">
        <f t="shared" si="3"/>
        <v>0</v>
      </c>
    </row>
    <row r="16" spans="1:15" x14ac:dyDescent="0.2">
      <c r="A16" s="139"/>
      <c r="B16" s="85">
        <v>11</v>
      </c>
      <c r="C16" s="86"/>
      <c r="D16" s="87">
        <f>'PMS(input)'!$E$14</f>
        <v>0</v>
      </c>
      <c r="E16" s="88">
        <f>'PMS(input)'!$E$15</f>
        <v>0</v>
      </c>
      <c r="F16" s="88">
        <f>'PMS(input)'!$E$16</f>
        <v>0</v>
      </c>
      <c r="G16" s="89">
        <f>'PMS(input)'!$E$17</f>
        <v>0</v>
      </c>
      <c r="H16" s="90"/>
      <c r="I16" s="90"/>
      <c r="J16" s="66">
        <v>0</v>
      </c>
      <c r="K16" s="91"/>
      <c r="L16" s="92">
        <f t="shared" si="0"/>
        <v>0</v>
      </c>
      <c r="M16" s="93">
        <f t="shared" si="1"/>
        <v>0</v>
      </c>
      <c r="N16" s="93">
        <f t="shared" si="2"/>
        <v>0</v>
      </c>
      <c r="O16" s="94">
        <f t="shared" si="3"/>
        <v>0</v>
      </c>
    </row>
    <row r="17" spans="1:15" x14ac:dyDescent="0.2">
      <c r="A17" s="139"/>
      <c r="B17" s="85">
        <v>12</v>
      </c>
      <c r="C17" s="86"/>
      <c r="D17" s="87">
        <f>'PMS(input)'!$E$14</f>
        <v>0</v>
      </c>
      <c r="E17" s="88">
        <f>'PMS(input)'!$E$15</f>
        <v>0</v>
      </c>
      <c r="F17" s="88">
        <f>'PMS(input)'!$E$16</f>
        <v>0</v>
      </c>
      <c r="G17" s="89">
        <f>'PMS(input)'!$E$17</f>
        <v>0</v>
      </c>
      <c r="H17" s="90"/>
      <c r="I17" s="90"/>
      <c r="J17" s="66">
        <v>0</v>
      </c>
      <c r="K17" s="91"/>
      <c r="L17" s="92">
        <f t="shared" si="0"/>
        <v>0</v>
      </c>
      <c r="M17" s="93">
        <f t="shared" si="1"/>
        <v>0</v>
      </c>
      <c r="N17" s="93">
        <f t="shared" si="2"/>
        <v>0</v>
      </c>
      <c r="O17" s="94">
        <f t="shared" si="3"/>
        <v>0</v>
      </c>
    </row>
    <row r="18" spans="1:15" x14ac:dyDescent="0.2">
      <c r="A18" s="139"/>
      <c r="B18" s="85">
        <v>13</v>
      </c>
      <c r="C18" s="86"/>
      <c r="D18" s="87">
        <f>'PMS(input)'!$E$14</f>
        <v>0</v>
      </c>
      <c r="E18" s="88">
        <f>'PMS(input)'!$E$15</f>
        <v>0</v>
      </c>
      <c r="F18" s="88">
        <f>'PMS(input)'!$E$16</f>
        <v>0</v>
      </c>
      <c r="G18" s="89">
        <f>'PMS(input)'!$E$17</f>
        <v>0</v>
      </c>
      <c r="H18" s="90"/>
      <c r="I18" s="90"/>
      <c r="J18" s="66">
        <v>0</v>
      </c>
      <c r="K18" s="91"/>
      <c r="L18" s="92">
        <f t="shared" si="0"/>
        <v>0</v>
      </c>
      <c r="M18" s="93">
        <f t="shared" si="1"/>
        <v>0</v>
      </c>
      <c r="N18" s="93">
        <f t="shared" si="2"/>
        <v>0</v>
      </c>
      <c r="O18" s="94">
        <f t="shared" si="3"/>
        <v>0</v>
      </c>
    </row>
    <row r="19" spans="1:15" x14ac:dyDescent="0.2">
      <c r="A19" s="139"/>
      <c r="B19" s="85">
        <v>14</v>
      </c>
      <c r="C19" s="86"/>
      <c r="D19" s="87">
        <f>'PMS(input)'!$E$14</f>
        <v>0</v>
      </c>
      <c r="E19" s="88">
        <f>'PMS(input)'!$E$15</f>
        <v>0</v>
      </c>
      <c r="F19" s="88">
        <f>'PMS(input)'!$E$16</f>
        <v>0</v>
      </c>
      <c r="G19" s="89">
        <f>'PMS(input)'!$E$17</f>
        <v>0</v>
      </c>
      <c r="H19" s="90"/>
      <c r="I19" s="90"/>
      <c r="J19" s="66">
        <v>0</v>
      </c>
      <c r="K19" s="91"/>
      <c r="L19" s="92">
        <f t="shared" si="0"/>
        <v>0</v>
      </c>
      <c r="M19" s="93">
        <f t="shared" si="1"/>
        <v>0</v>
      </c>
      <c r="N19" s="93">
        <f t="shared" si="2"/>
        <v>0</v>
      </c>
      <c r="O19" s="94">
        <f t="shared" si="3"/>
        <v>0</v>
      </c>
    </row>
    <row r="20" spans="1:15" x14ac:dyDescent="0.2">
      <c r="A20" s="139"/>
      <c r="B20" s="85">
        <v>15</v>
      </c>
      <c r="C20" s="86"/>
      <c r="D20" s="87">
        <f>'PMS(input)'!$E$14</f>
        <v>0</v>
      </c>
      <c r="E20" s="88">
        <f>'PMS(input)'!$E$15</f>
        <v>0</v>
      </c>
      <c r="F20" s="88">
        <f>'PMS(input)'!$E$16</f>
        <v>0</v>
      </c>
      <c r="G20" s="89">
        <f>'PMS(input)'!$E$17</f>
        <v>0</v>
      </c>
      <c r="H20" s="90"/>
      <c r="I20" s="90"/>
      <c r="J20" s="66">
        <v>0</v>
      </c>
      <c r="K20" s="91"/>
      <c r="L20" s="92">
        <f t="shared" si="0"/>
        <v>0</v>
      </c>
      <c r="M20" s="93">
        <f t="shared" si="1"/>
        <v>0</v>
      </c>
      <c r="N20" s="93">
        <f t="shared" si="2"/>
        <v>0</v>
      </c>
      <c r="O20" s="94">
        <f t="shared" si="3"/>
        <v>0</v>
      </c>
    </row>
    <row r="21" spans="1:15" x14ac:dyDescent="0.2">
      <c r="A21" s="139"/>
      <c r="B21" s="85">
        <v>16</v>
      </c>
      <c r="C21" s="86"/>
      <c r="D21" s="87">
        <f>'PMS(input)'!$E$14</f>
        <v>0</v>
      </c>
      <c r="E21" s="88">
        <f>'PMS(input)'!$E$15</f>
        <v>0</v>
      </c>
      <c r="F21" s="88">
        <f>'PMS(input)'!$E$16</f>
        <v>0</v>
      </c>
      <c r="G21" s="89">
        <f>'PMS(input)'!$E$17</f>
        <v>0</v>
      </c>
      <c r="H21" s="90"/>
      <c r="I21" s="90"/>
      <c r="J21" s="66">
        <v>0</v>
      </c>
      <c r="K21" s="91"/>
      <c r="L21" s="92">
        <f t="shared" si="0"/>
        <v>0</v>
      </c>
      <c r="M21" s="93">
        <f t="shared" si="1"/>
        <v>0</v>
      </c>
      <c r="N21" s="93">
        <f t="shared" si="2"/>
        <v>0</v>
      </c>
      <c r="O21" s="94">
        <f t="shared" si="3"/>
        <v>0</v>
      </c>
    </row>
    <row r="22" spans="1:15" x14ac:dyDescent="0.2">
      <c r="A22" s="139"/>
      <c r="B22" s="85">
        <v>17</v>
      </c>
      <c r="C22" s="86"/>
      <c r="D22" s="87">
        <f>'PMS(input)'!$E$14</f>
        <v>0</v>
      </c>
      <c r="E22" s="88">
        <f>'PMS(input)'!$E$15</f>
        <v>0</v>
      </c>
      <c r="F22" s="88">
        <f>'PMS(input)'!$E$16</f>
        <v>0</v>
      </c>
      <c r="G22" s="89">
        <f>'PMS(input)'!$E$17</f>
        <v>0</v>
      </c>
      <c r="H22" s="90"/>
      <c r="I22" s="90"/>
      <c r="J22" s="66">
        <v>0</v>
      </c>
      <c r="K22" s="91"/>
      <c r="L22" s="92">
        <f t="shared" si="0"/>
        <v>0</v>
      </c>
      <c r="M22" s="93">
        <f t="shared" si="1"/>
        <v>0</v>
      </c>
      <c r="N22" s="93">
        <f t="shared" si="2"/>
        <v>0</v>
      </c>
      <c r="O22" s="94">
        <f t="shared" si="3"/>
        <v>0</v>
      </c>
    </row>
    <row r="23" spans="1:15" x14ac:dyDescent="0.2">
      <c r="A23" s="139"/>
      <c r="B23" s="85">
        <v>18</v>
      </c>
      <c r="C23" s="86"/>
      <c r="D23" s="87">
        <f>'PMS(input)'!$E$14</f>
        <v>0</v>
      </c>
      <c r="E23" s="88">
        <f>'PMS(input)'!$E$15</f>
        <v>0</v>
      </c>
      <c r="F23" s="88">
        <f>'PMS(input)'!$E$16</f>
        <v>0</v>
      </c>
      <c r="G23" s="89">
        <f>'PMS(input)'!$E$17</f>
        <v>0</v>
      </c>
      <c r="H23" s="90"/>
      <c r="I23" s="90"/>
      <c r="J23" s="66">
        <v>0</v>
      </c>
      <c r="K23" s="91"/>
      <c r="L23" s="92">
        <f t="shared" si="0"/>
        <v>0</v>
      </c>
      <c r="M23" s="93">
        <f t="shared" si="1"/>
        <v>0</v>
      </c>
      <c r="N23" s="93">
        <f t="shared" si="2"/>
        <v>0</v>
      </c>
      <c r="O23" s="94">
        <f t="shared" si="3"/>
        <v>0</v>
      </c>
    </row>
    <row r="24" spans="1:15" x14ac:dyDescent="0.2">
      <c r="A24" s="139"/>
      <c r="B24" s="85">
        <v>19</v>
      </c>
      <c r="C24" s="86"/>
      <c r="D24" s="87">
        <f>'PMS(input)'!$E$14</f>
        <v>0</v>
      </c>
      <c r="E24" s="88">
        <f>'PMS(input)'!$E$15</f>
        <v>0</v>
      </c>
      <c r="F24" s="88">
        <f>'PMS(input)'!$E$16</f>
        <v>0</v>
      </c>
      <c r="G24" s="89">
        <f>'PMS(input)'!$E$17</f>
        <v>0</v>
      </c>
      <c r="H24" s="90"/>
      <c r="I24" s="90"/>
      <c r="J24" s="66">
        <v>0</v>
      </c>
      <c r="K24" s="91"/>
      <c r="L24" s="92">
        <f t="shared" si="0"/>
        <v>0</v>
      </c>
      <c r="M24" s="93">
        <f t="shared" si="1"/>
        <v>0</v>
      </c>
      <c r="N24" s="93">
        <f t="shared" si="2"/>
        <v>0</v>
      </c>
      <c r="O24" s="94">
        <f t="shared" si="3"/>
        <v>0</v>
      </c>
    </row>
    <row r="25" spans="1:15" x14ac:dyDescent="0.2">
      <c r="A25" s="139"/>
      <c r="B25" s="85">
        <v>20</v>
      </c>
      <c r="C25" s="86"/>
      <c r="D25" s="87">
        <f>'PMS(input)'!$E$14</f>
        <v>0</v>
      </c>
      <c r="E25" s="88">
        <f>'PMS(input)'!$E$15</f>
        <v>0</v>
      </c>
      <c r="F25" s="88">
        <f>'PMS(input)'!$E$16</f>
        <v>0</v>
      </c>
      <c r="G25" s="89">
        <f>'PMS(input)'!$E$17</f>
        <v>0</v>
      </c>
      <c r="H25" s="90"/>
      <c r="I25" s="90"/>
      <c r="J25" s="66">
        <v>0</v>
      </c>
      <c r="K25" s="91"/>
      <c r="L25" s="92">
        <f t="shared" si="0"/>
        <v>0</v>
      </c>
      <c r="M25" s="93">
        <f t="shared" si="1"/>
        <v>0</v>
      </c>
      <c r="N25" s="93">
        <f t="shared" si="2"/>
        <v>0</v>
      </c>
      <c r="O25" s="94">
        <f t="shared" si="3"/>
        <v>0</v>
      </c>
    </row>
    <row r="26" spans="1:15" x14ac:dyDescent="0.2">
      <c r="A26" s="139"/>
      <c r="B26" s="95" t="s">
        <v>120</v>
      </c>
      <c r="C26" s="96" t="s">
        <v>121</v>
      </c>
      <c r="D26" s="96" t="s">
        <v>121</v>
      </c>
      <c r="E26" s="96" t="s">
        <v>121</v>
      </c>
      <c r="F26" s="96" t="s">
        <v>121</v>
      </c>
      <c r="G26" s="96" t="s">
        <v>121</v>
      </c>
      <c r="H26" s="96" t="s">
        <v>121</v>
      </c>
      <c r="I26" s="96" t="s">
        <v>121</v>
      </c>
      <c r="J26" s="96" t="s">
        <v>121</v>
      </c>
      <c r="K26" s="96" t="s">
        <v>121</v>
      </c>
      <c r="L26" s="96" t="s">
        <v>121</v>
      </c>
      <c r="M26" s="97">
        <f>SUMIF(M6:M25,"&gt;0",M6:M25)</f>
        <v>0</v>
      </c>
      <c r="N26" s="97">
        <f>SUMIF(N6:N25,"&gt;0",N6:N25)</f>
        <v>0</v>
      </c>
      <c r="O26" s="97">
        <f>SUMIF(O6:O25,"&gt;0",O6:O25)</f>
        <v>0</v>
      </c>
    </row>
  </sheetData>
  <sheetProtection formatCells="0" formatRows="0"/>
  <mergeCells count="3">
    <mergeCell ref="D2:L2"/>
    <mergeCell ref="M2:O2"/>
    <mergeCell ref="A6:A26"/>
  </mergeCells>
  <phoneticPr fontId="33"/>
  <dataValidations count="1">
    <dataValidation type="list" allowBlank="1" showInputMessage="1" showErrorMessage="1" sqref="J6:J25">
      <formula1>"0.00,5.46,5.76,5.90,6.03"</formula1>
    </dataValidation>
  </dataValidations>
  <pageMargins left="0.43307086614173229" right="0.23622047244094491"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22"/>
  <sheetViews>
    <sheetView showGridLines="0" view="pageBreakPreview" zoomScaleNormal="100" zoomScaleSheetLayoutView="100" workbookViewId="0"/>
  </sheetViews>
  <sheetFormatPr defaultColWidth="9" defaultRowHeight="14" x14ac:dyDescent="0.2"/>
  <cols>
    <col min="1" max="4" width="3.6328125" style="1" customWidth="1"/>
    <col min="5" max="5" width="47.08984375" style="1" customWidth="1"/>
    <col min="6" max="7" width="12.6328125" style="1" customWidth="1"/>
    <col min="8" max="8" width="14.6328125" style="1" customWidth="1"/>
    <col min="9" max="9" width="9" style="8"/>
    <col min="10" max="16384" width="9" style="1"/>
  </cols>
  <sheetData>
    <row r="1" spans="1:9" ht="18" customHeight="1" x14ac:dyDescent="0.2">
      <c r="I1" s="16" t="str">
        <f>'PMS(input)'!K1</f>
        <v>JCM_KH_F_PMS_ver01.0</v>
      </c>
    </row>
    <row r="2" spans="1:9" ht="27.75" customHeight="1" x14ac:dyDescent="0.2">
      <c r="A2" s="140" t="s">
        <v>38</v>
      </c>
      <c r="B2" s="140"/>
      <c r="C2" s="140"/>
      <c r="D2" s="140"/>
      <c r="E2" s="140"/>
      <c r="F2" s="140"/>
      <c r="G2" s="140"/>
      <c r="H2" s="140"/>
      <c r="I2" s="140"/>
    </row>
    <row r="3" spans="1:9" ht="18" customHeight="1" x14ac:dyDescent="0.2">
      <c r="A3" s="141" t="s">
        <v>37</v>
      </c>
      <c r="B3" s="142"/>
      <c r="C3" s="142"/>
      <c r="D3" s="142"/>
      <c r="E3" s="142"/>
      <c r="F3" s="142"/>
      <c r="G3" s="142"/>
      <c r="H3" s="142"/>
      <c r="I3" s="142"/>
    </row>
    <row r="4" spans="1:9" ht="11.25" customHeight="1" x14ac:dyDescent="0.2"/>
    <row r="5" spans="1:9" ht="18.75" customHeight="1" x14ac:dyDescent="0.2">
      <c r="A5" s="36" t="s">
        <v>2</v>
      </c>
      <c r="B5" s="26"/>
      <c r="C5" s="26"/>
      <c r="D5" s="26"/>
      <c r="E5" s="27"/>
      <c r="F5" s="28" t="s">
        <v>3</v>
      </c>
      <c r="G5" s="28" t="s">
        <v>0</v>
      </c>
      <c r="H5" s="28" t="s">
        <v>1</v>
      </c>
      <c r="I5" s="29" t="s">
        <v>4</v>
      </c>
    </row>
    <row r="6" spans="1:9" ht="18.75" customHeight="1" x14ac:dyDescent="0.2">
      <c r="A6" s="37"/>
      <c r="B6" s="30" t="s">
        <v>40</v>
      </c>
      <c r="C6" s="30"/>
      <c r="D6" s="30"/>
      <c r="E6" s="30"/>
      <c r="F6" s="34" t="s">
        <v>130</v>
      </c>
      <c r="G6" s="103">
        <f>G8-G11</f>
        <v>0</v>
      </c>
      <c r="H6" s="31" t="s">
        <v>42</v>
      </c>
      <c r="I6" s="32" t="s">
        <v>43</v>
      </c>
    </row>
    <row r="7" spans="1:9" ht="18.75" customHeight="1" x14ac:dyDescent="0.2">
      <c r="A7" s="36" t="s">
        <v>125</v>
      </c>
      <c r="B7" s="27"/>
      <c r="C7" s="26"/>
      <c r="D7" s="28"/>
      <c r="E7" s="28"/>
      <c r="F7" s="28"/>
      <c r="G7" s="27"/>
      <c r="H7" s="27"/>
      <c r="I7" s="28"/>
    </row>
    <row r="8" spans="1:9" ht="18.75" customHeight="1" x14ac:dyDescent="0.2">
      <c r="A8" s="38"/>
      <c r="B8" s="42" t="s">
        <v>41</v>
      </c>
      <c r="C8" s="30"/>
      <c r="D8" s="30"/>
      <c r="E8" s="30"/>
      <c r="F8" s="34" t="s">
        <v>130</v>
      </c>
      <c r="G8" s="104">
        <f>G9</f>
        <v>0</v>
      </c>
      <c r="H8" s="31" t="s">
        <v>42</v>
      </c>
      <c r="I8" s="34" t="s">
        <v>44</v>
      </c>
    </row>
    <row r="9" spans="1:9" ht="18.75" customHeight="1" x14ac:dyDescent="0.2">
      <c r="A9" s="38"/>
      <c r="B9" s="40"/>
      <c r="C9" s="43" t="s">
        <v>127</v>
      </c>
      <c r="D9" s="46"/>
      <c r="E9" s="47"/>
      <c r="F9" s="34" t="s">
        <v>130</v>
      </c>
      <c r="G9" s="105">
        <f>'MPS(input_separate)'!M26</f>
        <v>0</v>
      </c>
      <c r="H9" s="33"/>
      <c r="I9" s="34"/>
    </row>
    <row r="10" spans="1:9" ht="18.75" customHeight="1" x14ac:dyDescent="0.2">
      <c r="A10" s="36" t="s">
        <v>126</v>
      </c>
      <c r="B10" s="26"/>
      <c r="C10" s="26"/>
      <c r="D10" s="26"/>
      <c r="E10" s="27"/>
      <c r="F10" s="28"/>
      <c r="G10" s="106"/>
      <c r="H10" s="27"/>
      <c r="I10" s="28"/>
    </row>
    <row r="11" spans="1:9" ht="18.75" customHeight="1" x14ac:dyDescent="0.2">
      <c r="A11" s="38"/>
      <c r="B11" s="39" t="s">
        <v>128</v>
      </c>
      <c r="C11" s="35"/>
      <c r="D11" s="35"/>
      <c r="E11" s="35"/>
      <c r="F11" s="34" t="s">
        <v>130</v>
      </c>
      <c r="G11" s="104">
        <f>G12</f>
        <v>0</v>
      </c>
      <c r="H11" s="31" t="s">
        <v>42</v>
      </c>
      <c r="I11" s="34" t="s">
        <v>45</v>
      </c>
    </row>
    <row r="12" spans="1:9" ht="18.75" customHeight="1" x14ac:dyDescent="0.2">
      <c r="A12" s="37"/>
      <c r="B12" s="41"/>
      <c r="C12" s="43" t="s">
        <v>129</v>
      </c>
      <c r="D12" s="45"/>
      <c r="E12" s="44"/>
      <c r="F12" s="34" t="s">
        <v>130</v>
      </c>
      <c r="G12" s="105">
        <f>'MPS(input_separate)'!N26</f>
        <v>0</v>
      </c>
      <c r="H12" s="33"/>
      <c r="I12" s="34"/>
    </row>
    <row r="13" spans="1:9" x14ac:dyDescent="0.2">
      <c r="A13" s="2"/>
      <c r="B13" s="2"/>
      <c r="C13" s="10"/>
      <c r="D13" s="2"/>
      <c r="E13" s="10"/>
      <c r="F13" s="12"/>
      <c r="G13" s="11"/>
      <c r="H13" s="11"/>
      <c r="I13" s="9"/>
    </row>
    <row r="14" spans="1:9" ht="21.75" customHeight="1" x14ac:dyDescent="0.2">
      <c r="E14" s="2" t="s">
        <v>5</v>
      </c>
      <c r="F14" s="6"/>
    </row>
    <row r="15" spans="1:9" ht="21.75" customHeight="1" x14ac:dyDescent="0.2">
      <c r="E15" s="143" t="s">
        <v>147</v>
      </c>
      <c r="F15" s="107">
        <v>5.46</v>
      </c>
      <c r="G15" s="48" t="s">
        <v>131</v>
      </c>
      <c r="H15" s="3"/>
    </row>
    <row r="16" spans="1:9" ht="21.75" customHeight="1" x14ac:dyDescent="0.2">
      <c r="E16" s="143" t="s">
        <v>144</v>
      </c>
      <c r="F16" s="107">
        <v>5.76</v>
      </c>
      <c r="G16" s="48" t="s">
        <v>131</v>
      </c>
      <c r="H16" s="3"/>
    </row>
    <row r="17" spans="5:8" ht="21.75" customHeight="1" x14ac:dyDescent="0.2">
      <c r="E17" s="143" t="s">
        <v>145</v>
      </c>
      <c r="F17" s="107">
        <v>5.9</v>
      </c>
      <c r="G17" s="48" t="s">
        <v>131</v>
      </c>
      <c r="H17" s="2"/>
    </row>
    <row r="18" spans="5:8" ht="21.75" customHeight="1" x14ac:dyDescent="0.2">
      <c r="E18" s="143" t="s">
        <v>146</v>
      </c>
      <c r="F18" s="107">
        <v>6.03</v>
      </c>
      <c r="G18" s="48" t="s">
        <v>131</v>
      </c>
      <c r="H18" s="2"/>
    </row>
    <row r="19" spans="5:8" x14ac:dyDescent="0.2">
      <c r="E19" s="4"/>
      <c r="F19" s="4"/>
      <c r="G19" s="2"/>
      <c r="H19" s="2"/>
    </row>
    <row r="20" spans="5:8" ht="21.75" customHeight="1" x14ac:dyDescent="0.2">
      <c r="E20" s="108" t="s">
        <v>132</v>
      </c>
      <c r="F20" s="109">
        <v>1.5</v>
      </c>
      <c r="G20" s="110" t="s">
        <v>133</v>
      </c>
      <c r="H20" s="2"/>
    </row>
    <row r="21" spans="5:8" ht="21.75" customHeight="1" x14ac:dyDescent="0.2">
      <c r="E21" s="108" t="s">
        <v>134</v>
      </c>
      <c r="F21" s="109">
        <v>1.5</v>
      </c>
      <c r="G21" s="110" t="s">
        <v>133</v>
      </c>
      <c r="H21" s="2"/>
    </row>
    <row r="22" spans="5:8" s="8" customFormat="1" x14ac:dyDescent="0.2">
      <c r="E22" s="2"/>
      <c r="F22" s="2"/>
      <c r="G22" s="2"/>
      <c r="H22" s="2"/>
    </row>
  </sheetData>
  <mergeCells count="2">
    <mergeCell ref="A2:I2"/>
    <mergeCell ref="A3:I3"/>
  </mergeCells>
  <phoneticPr fontId="2"/>
  <pageMargins left="0.70866141732283472" right="0.70866141732283472" top="0.74803149606299213" bottom="0.74803149606299213" header="0.31496062992125984" footer="0.31496062992125984"/>
  <pageSetup paperSize="9" scale="81" fitToHeight="2" orientation="portrait" r:id="rId1"/>
  <rowBreaks count="1" manualBreakCount="1">
    <brk id="13" max="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PMS(input)</vt:lpstr>
      <vt:lpstr>MPS(input_separate)</vt:lpstr>
      <vt:lpstr>PMS(calc_process)</vt:lpstr>
      <vt:lpstr>'PMS(calc_process)'!Print_Area</vt:lpstr>
      <vt:lpstr>'PMS(input)'!Print_Area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2018-08-26T23:47:18Z</cp:lastPrinted>
  <dcterms:created xsi:type="dcterms:W3CDTF">2012-01-13T02:28:29Z</dcterms:created>
  <dcterms:modified xsi:type="dcterms:W3CDTF">2018-12-12T05:24:12Z</dcterms:modified>
</cp:coreProperties>
</file>