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defaultThemeVersion="124226"/>
  <mc:AlternateContent xmlns:mc="http://schemas.openxmlformats.org/markup-compatibility/2006">
    <mc:Choice Requires="x15">
      <x15ac:absPath xmlns:x15ac="http://schemas.microsoft.com/office/spreadsheetml/2010/11/ac" url="\\azabu\project\2017\P170282801_平成30年度二国間クレジット制度の効率的な運用のための検討・実施事業委託業務\02_作業\02_各種申請\01_Methodology\11_KH\KH_PM003(イオンモール_チラー)\6_KH_AM003_ver01.0\"/>
    </mc:Choice>
  </mc:AlternateContent>
  <xr:revisionPtr revIDLastSave="0" documentId="13_ncr:1_{57323643-8752-4670-9C4A-E90F1F68D3A8}" xr6:coauthVersionLast="45" xr6:coauthVersionMax="45" xr10:uidLastSave="{00000000-0000-0000-0000-000000000000}"/>
  <bookViews>
    <workbookView xWindow="32290" yWindow="-110" windowWidth="38620" windowHeight="21370" tabRatio="667"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externalReferences>
    <externalReference r:id="rId8"/>
  </externalReferences>
  <definedNames>
    <definedName name="_xlnm._FilterDatabase" localSheetId="1" hidden="1">'MPS(input_separate)'!$A$2:$O$27</definedName>
    <definedName name="_xlnm._FilterDatabase" localSheetId="5" hidden="1">'MRS(input_separate)'!$A$2:$O$27</definedName>
    <definedName name="EF">'[1]MPS(calc_process)'!$G$25:$G$26</definedName>
    <definedName name="_xlnm.Print_Area" localSheetId="2">'MPS(calc_process)'!$A$1:$I$22</definedName>
    <definedName name="_xlnm.Print_Area" localSheetId="0">'MPS(input)'!$A$1:$K$35</definedName>
    <definedName name="_xlnm.Print_Area" localSheetId="6">'MRS(calc_process)'!$A$1:$I$22</definedName>
    <definedName name="_xlnm.Print_Area" localSheetId="4">'MRS(input)'!$A$1:$L$35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1" i="34" l="1"/>
  <c r="F20" i="34"/>
  <c r="F19" i="34"/>
  <c r="F16" i="34" s="1"/>
  <c r="E26" i="35" s="1"/>
  <c r="F18" i="34"/>
  <c r="G25" i="35" s="1"/>
  <c r="F15" i="34"/>
  <c r="D25" i="35" s="1"/>
  <c r="F17" i="34"/>
  <c r="F22" i="35" s="1"/>
  <c r="K26" i="35"/>
  <c r="J26" i="35"/>
  <c r="K25" i="35"/>
  <c r="J25" i="35"/>
  <c r="K24" i="35"/>
  <c r="J24" i="35"/>
  <c r="K23" i="35"/>
  <c r="J23" i="35"/>
  <c r="K22" i="35"/>
  <c r="J22" i="35"/>
  <c r="K21" i="35"/>
  <c r="J21" i="35"/>
  <c r="K20" i="35"/>
  <c r="J20" i="35"/>
  <c r="K19" i="35"/>
  <c r="J19" i="35"/>
  <c r="K18" i="35"/>
  <c r="J18" i="35"/>
  <c r="K17" i="35"/>
  <c r="J17" i="35"/>
  <c r="K16" i="35"/>
  <c r="J16" i="35"/>
  <c r="K15" i="35"/>
  <c r="J15" i="35"/>
  <c r="K14" i="35"/>
  <c r="J14" i="35"/>
  <c r="K13" i="35"/>
  <c r="J13" i="35"/>
  <c r="K12" i="35"/>
  <c r="J12" i="35"/>
  <c r="K11" i="35"/>
  <c r="J11" i="35"/>
  <c r="K10" i="35"/>
  <c r="J10" i="35"/>
  <c r="K9" i="35"/>
  <c r="J9" i="35"/>
  <c r="K8" i="35"/>
  <c r="J8" i="35"/>
  <c r="K7" i="35"/>
  <c r="J7" i="35"/>
  <c r="I26" i="35"/>
  <c r="H26" i="35"/>
  <c r="I25" i="35"/>
  <c r="H25" i="35"/>
  <c r="L25" i="35" s="1"/>
  <c r="I24" i="35"/>
  <c r="H24" i="35"/>
  <c r="I23" i="35"/>
  <c r="H23" i="35"/>
  <c r="L23" i="35" s="1"/>
  <c r="I22" i="35"/>
  <c r="H22" i="35"/>
  <c r="I21" i="35"/>
  <c r="H21" i="35"/>
  <c r="I20" i="35"/>
  <c r="H20" i="35"/>
  <c r="I19" i="35"/>
  <c r="H19" i="35"/>
  <c r="L19" i="35" s="1"/>
  <c r="I18" i="35"/>
  <c r="H18" i="35"/>
  <c r="I17" i="35"/>
  <c r="H17" i="35"/>
  <c r="I16" i="35"/>
  <c r="H16" i="35"/>
  <c r="I15" i="35"/>
  <c r="H15" i="35"/>
  <c r="L15" i="35" s="1"/>
  <c r="I14" i="35"/>
  <c r="H14" i="35"/>
  <c r="I13" i="35"/>
  <c r="H13" i="35"/>
  <c r="I12" i="35"/>
  <c r="H12" i="35"/>
  <c r="I11" i="35"/>
  <c r="H11" i="35"/>
  <c r="L11" i="35" s="1"/>
  <c r="I10" i="35"/>
  <c r="H10" i="35"/>
  <c r="I9" i="35"/>
  <c r="H9" i="35"/>
  <c r="I8" i="35"/>
  <c r="H8" i="35"/>
  <c r="I7" i="35"/>
  <c r="H7" i="35"/>
  <c r="L7" i="35" s="1"/>
  <c r="K26" i="34"/>
  <c r="K25" i="34"/>
  <c r="K24" i="34"/>
  <c r="K23" i="34"/>
  <c r="K22" i="34"/>
  <c r="K21" i="34"/>
  <c r="K20" i="34"/>
  <c r="K19" i="34"/>
  <c r="K18" i="34"/>
  <c r="K17" i="34"/>
  <c r="K16" i="34"/>
  <c r="K15" i="34"/>
  <c r="H26" i="34"/>
  <c r="H25" i="34"/>
  <c r="H24" i="34"/>
  <c r="H23" i="34"/>
  <c r="H22" i="34"/>
  <c r="H21" i="34"/>
  <c r="H20" i="34"/>
  <c r="H19" i="34"/>
  <c r="H18" i="34"/>
  <c r="H17" i="34"/>
  <c r="H16" i="34"/>
  <c r="H15" i="34"/>
  <c r="D26" i="35"/>
  <c r="I2" i="36"/>
  <c r="I1" i="36"/>
  <c r="O2" i="35"/>
  <c r="O1" i="35"/>
  <c r="L2" i="34"/>
  <c r="L1" i="34"/>
  <c r="L26" i="35"/>
  <c r="G26" i="35"/>
  <c r="L24" i="35"/>
  <c r="L22" i="35"/>
  <c r="D22" i="35"/>
  <c r="L21" i="35"/>
  <c r="L20" i="35"/>
  <c r="D20" i="35"/>
  <c r="D19" i="35"/>
  <c r="L18" i="35"/>
  <c r="D18" i="35"/>
  <c r="L17" i="35"/>
  <c r="L16" i="35"/>
  <c r="D16" i="35"/>
  <c r="D15" i="35"/>
  <c r="L14" i="35"/>
  <c r="D14" i="35"/>
  <c r="L13" i="35"/>
  <c r="D13" i="35"/>
  <c r="L12" i="35"/>
  <c r="D12" i="35"/>
  <c r="G11" i="35"/>
  <c r="D11" i="35"/>
  <c r="L10" i="35"/>
  <c r="D10" i="35"/>
  <c r="L9" i="35"/>
  <c r="D9" i="35"/>
  <c r="L8" i="35"/>
  <c r="D8" i="35"/>
  <c r="D7" i="35"/>
  <c r="C2" i="33"/>
  <c r="C1" i="33"/>
  <c r="G20" i="35" l="1"/>
  <c r="G14" i="35"/>
  <c r="G23" i="35"/>
  <c r="G17" i="35"/>
  <c r="D17" i="35"/>
  <c r="D21" i="35"/>
  <c r="G7" i="35"/>
  <c r="G10" i="35"/>
  <c r="G13" i="35"/>
  <c r="G16" i="35"/>
  <c r="G24" i="35"/>
  <c r="G22" i="35"/>
  <c r="G9" i="35"/>
  <c r="G12" i="35"/>
  <c r="G19" i="35"/>
  <c r="G8" i="35"/>
  <c r="G15" i="35"/>
  <c r="G18" i="35"/>
  <c r="G21" i="35"/>
  <c r="D24" i="35"/>
  <c r="D23" i="35"/>
  <c r="F7" i="35"/>
  <c r="F8" i="35"/>
  <c r="F9" i="35"/>
  <c r="F10" i="35"/>
  <c r="F11" i="35"/>
  <c r="F12" i="35"/>
  <c r="F13" i="35"/>
  <c r="F14" i="35"/>
  <c r="F15" i="35"/>
  <c r="F16" i="35"/>
  <c r="F17" i="35"/>
  <c r="F18" i="35"/>
  <c r="F19" i="35"/>
  <c r="F20" i="35"/>
  <c r="F21" i="35"/>
  <c r="F23" i="35"/>
  <c r="F24" i="35"/>
  <c r="F25" i="35"/>
  <c r="F26" i="35"/>
  <c r="M26" i="35" s="1"/>
  <c r="E7" i="35"/>
  <c r="E8" i="35"/>
  <c r="E9" i="35"/>
  <c r="E10" i="35"/>
  <c r="E11" i="35"/>
  <c r="E12" i="35"/>
  <c r="E13" i="35"/>
  <c r="E14" i="35"/>
  <c r="E15" i="35"/>
  <c r="E16" i="35"/>
  <c r="E17" i="35"/>
  <c r="E18" i="35"/>
  <c r="E19" i="35"/>
  <c r="E20" i="35"/>
  <c r="E21" i="35"/>
  <c r="E22" i="35"/>
  <c r="N22" i="35" s="1"/>
  <c r="E23" i="35"/>
  <c r="N23" i="35" s="1"/>
  <c r="E24" i="35"/>
  <c r="E25" i="35"/>
  <c r="N25" i="35" s="1"/>
  <c r="N24" i="35" l="1"/>
  <c r="N16" i="35"/>
  <c r="N8" i="35"/>
  <c r="N20" i="35"/>
  <c r="N12" i="35"/>
  <c r="N19" i="35"/>
  <c r="N15" i="35"/>
  <c r="N11" i="35"/>
  <c r="N7" i="35"/>
  <c r="N21" i="35"/>
  <c r="N17" i="35"/>
  <c r="N13" i="35"/>
  <c r="N9" i="35"/>
  <c r="N18" i="35"/>
  <c r="N14" i="35"/>
  <c r="N10" i="35"/>
  <c r="M20" i="35"/>
  <c r="M14" i="35"/>
  <c r="M25" i="35"/>
  <c r="O25" i="35" s="1"/>
  <c r="M19" i="35"/>
  <c r="O19" i="35" s="1"/>
  <c r="M11" i="35"/>
  <c r="N26" i="35"/>
  <c r="O26" i="35" s="1"/>
  <c r="M12" i="35"/>
  <c r="M21" i="35"/>
  <c r="O21" i="35" s="1"/>
  <c r="M17" i="35"/>
  <c r="M10" i="35"/>
  <c r="M18" i="35"/>
  <c r="M9" i="35"/>
  <c r="M22" i="35"/>
  <c r="O22" i="35" s="1"/>
  <c r="M15" i="35"/>
  <c r="M8" i="35"/>
  <c r="O8" i="35" s="1"/>
  <c r="M24" i="35"/>
  <c r="O24" i="35" s="1"/>
  <c r="M16" i="35"/>
  <c r="M7" i="35"/>
  <c r="M23" i="35"/>
  <c r="O23" i="35" s="1"/>
  <c r="M13" i="35"/>
  <c r="O13" i="35" s="1"/>
  <c r="O17" i="35" l="1"/>
  <c r="O15" i="35"/>
  <c r="O10" i="35"/>
  <c r="O16" i="35"/>
  <c r="O11" i="35"/>
  <c r="O20" i="35"/>
  <c r="O18" i="35"/>
  <c r="O12" i="35"/>
  <c r="O14" i="35"/>
  <c r="O9" i="35"/>
  <c r="M27" i="35"/>
  <c r="G9" i="36" s="1"/>
  <c r="G8" i="36" s="1"/>
  <c r="O7" i="35"/>
  <c r="N27" i="35"/>
  <c r="G12" i="36" s="1"/>
  <c r="G11" i="36" s="1"/>
  <c r="O27" i="35" l="1"/>
  <c r="G6" i="36"/>
  <c r="C30" i="34" s="1"/>
  <c r="I1" i="31" l="1"/>
  <c r="O1" i="32"/>
  <c r="L9" i="32" l="1"/>
  <c r="E17" i="30" l="1"/>
  <c r="E16" i="30"/>
  <c r="L8" i="32" l="1"/>
  <c r="L10" i="32"/>
  <c r="L11" i="32"/>
  <c r="L12" i="32"/>
  <c r="L13" i="32"/>
  <c r="L14" i="32"/>
  <c r="L15" i="32"/>
  <c r="L16" i="32"/>
  <c r="L17" i="32"/>
  <c r="L18" i="32"/>
  <c r="L19" i="32"/>
  <c r="L20" i="32"/>
  <c r="L21" i="32"/>
  <c r="L22" i="32"/>
  <c r="L23" i="32"/>
  <c r="L24" i="32"/>
  <c r="L25" i="32"/>
  <c r="L26" i="32"/>
  <c r="L7" i="32"/>
  <c r="F8" i="32" l="1"/>
  <c r="F9" i="32"/>
  <c r="F10" i="32"/>
  <c r="F11" i="32"/>
  <c r="F12" i="32"/>
  <c r="F13" i="32"/>
  <c r="F14" i="32"/>
  <c r="F15" i="32"/>
  <c r="F16" i="32"/>
  <c r="F17" i="32"/>
  <c r="F18" i="32"/>
  <c r="F19" i="32"/>
  <c r="F20" i="32"/>
  <c r="F21" i="32"/>
  <c r="F22" i="32"/>
  <c r="F23" i="32"/>
  <c r="F24" i="32"/>
  <c r="F25" i="32"/>
  <c r="F26" i="32"/>
  <c r="F7" i="32"/>
  <c r="D8" i="32"/>
  <c r="D9" i="32"/>
  <c r="D10" i="32"/>
  <c r="D11" i="32"/>
  <c r="D12" i="32"/>
  <c r="D13" i="32"/>
  <c r="D14" i="32"/>
  <c r="D15" i="32"/>
  <c r="D16" i="32"/>
  <c r="D17" i="32"/>
  <c r="D18" i="32"/>
  <c r="D19" i="32"/>
  <c r="D20" i="32"/>
  <c r="D21" i="32"/>
  <c r="D22" i="32"/>
  <c r="D23" i="32"/>
  <c r="D24" i="32"/>
  <c r="D25" i="32"/>
  <c r="D26" i="32"/>
  <c r="D7" i="32"/>
  <c r="G8" i="32"/>
  <c r="G9" i="32"/>
  <c r="G10" i="32"/>
  <c r="G11" i="32"/>
  <c r="G12" i="32"/>
  <c r="G13" i="32"/>
  <c r="G14" i="32"/>
  <c r="G15" i="32"/>
  <c r="G16" i="32"/>
  <c r="G17" i="32"/>
  <c r="G18" i="32"/>
  <c r="G19" i="32"/>
  <c r="G20" i="32"/>
  <c r="G21" i="32"/>
  <c r="G22" i="32"/>
  <c r="G23" i="32"/>
  <c r="G24" i="32"/>
  <c r="G25" i="32"/>
  <c r="G26" i="32"/>
  <c r="G7" i="32"/>
  <c r="O2" i="32"/>
  <c r="E8" i="32"/>
  <c r="I2" i="31"/>
  <c r="N8" i="32" l="1"/>
  <c r="M8" i="32"/>
  <c r="E25" i="32"/>
  <c r="N25" i="32" s="1"/>
  <c r="E21" i="32"/>
  <c r="N21" i="32" s="1"/>
  <c r="E17" i="32"/>
  <c r="N17" i="32" s="1"/>
  <c r="E13" i="32"/>
  <c r="N13" i="32" s="1"/>
  <c r="E7" i="32"/>
  <c r="M7" i="32" s="1"/>
  <c r="E23" i="32"/>
  <c r="N23" i="32" s="1"/>
  <c r="E19" i="32"/>
  <c r="N19" i="32" s="1"/>
  <c r="E15" i="32"/>
  <c r="N15" i="32" s="1"/>
  <c r="E11" i="32"/>
  <c r="N11" i="32" s="1"/>
  <c r="E26" i="32"/>
  <c r="N26" i="32" s="1"/>
  <c r="E22" i="32"/>
  <c r="M22" i="32" s="1"/>
  <c r="E18" i="32"/>
  <c r="M18" i="32" s="1"/>
  <c r="E14" i="32"/>
  <c r="N14" i="32" s="1"/>
  <c r="E10" i="32"/>
  <c r="M10" i="32" s="1"/>
  <c r="E9" i="32"/>
  <c r="N9" i="32" s="1"/>
  <c r="E24" i="32"/>
  <c r="M24" i="32" s="1"/>
  <c r="E20" i="32"/>
  <c r="N20" i="32" s="1"/>
  <c r="E16" i="32"/>
  <c r="N16" i="32" s="1"/>
  <c r="E12" i="32"/>
  <c r="N12" i="32" s="1"/>
  <c r="N7" i="32" l="1"/>
  <c r="M23" i="32"/>
  <c r="M16" i="32"/>
  <c r="M14" i="32"/>
  <c r="O7" i="32"/>
  <c r="N22" i="32"/>
  <c r="O22" i="32" s="1"/>
  <c r="M21" i="32"/>
  <c r="O21" i="32" s="1"/>
  <c r="M11" i="32"/>
  <c r="O11" i="32" s="1"/>
  <c r="M13" i="32"/>
  <c r="O13" i="32" s="1"/>
  <c r="N24" i="32"/>
  <c r="O24" i="32" s="1"/>
  <c r="M12" i="32"/>
  <c r="O12" i="32" s="1"/>
  <c r="M20" i="32"/>
  <c r="O20" i="32" s="1"/>
  <c r="M15" i="32"/>
  <c r="M9" i="32"/>
  <c r="O9" i="32" s="1"/>
  <c r="M17" i="32"/>
  <c r="O17" i="32" s="1"/>
  <c r="M25" i="32"/>
  <c r="O25" i="32" s="1"/>
  <c r="N10" i="32"/>
  <c r="O10" i="32" s="1"/>
  <c r="N18" i="32"/>
  <c r="O18" i="32" s="1"/>
  <c r="M26" i="32"/>
  <c r="O26" i="32" s="1"/>
  <c r="M19" i="32"/>
  <c r="O19" i="32" s="1"/>
  <c r="O15" i="32"/>
  <c r="O23" i="32"/>
  <c r="O16" i="32"/>
  <c r="O14" i="32"/>
  <c r="O8" i="32"/>
  <c r="M27" i="32" l="1"/>
  <c r="G9" i="31" s="1"/>
  <c r="G8" i="31" s="1"/>
  <c r="N27" i="32"/>
  <c r="G12" i="31" s="1"/>
  <c r="G11" i="31" s="1"/>
  <c r="O27" i="32"/>
  <c r="G6" i="31" l="1"/>
  <c r="B30" i="30" s="1"/>
</calcChain>
</file>

<file path=xl/sharedStrings.xml><?xml version="1.0" encoding="utf-8"?>
<sst xmlns="http://schemas.openxmlformats.org/spreadsheetml/2006/main" count="452" uniqueCount="160">
  <si>
    <t>Value</t>
    <phoneticPr fontId="2"/>
  </si>
  <si>
    <t>Units</t>
    <phoneticPr fontId="2"/>
  </si>
  <si>
    <t>1. Calculations for emission reductions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</si>
  <si>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</si>
  <si>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</si>
  <si>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</si>
  <si>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</si>
  <si>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</si>
  <si>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</si>
  <si>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</si>
  <si>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</si>
  <si>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</si>
  <si>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</si>
  <si>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</si>
  <si>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</si>
  <si>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</si>
  <si>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</si>
  <si>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</si>
  <si>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</si>
  <si>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</si>
  <si>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</si>
  <si>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</si>
  <si>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</si>
  <si>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</si>
  <si>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</si>
  <si>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</si>
  <si>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</si>
  <si>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</si>
  <si>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</si>
  <si>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</si>
  <si>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</si>
  <si>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</si>
  <si>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</si>
  <si>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</si>
  <si>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</si>
  <si>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</si>
  <si>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</si>
  <si>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</si>
  <si>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</si>
  <si>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t>(1)</t>
  </si>
  <si>
    <r>
      <t>EC</t>
    </r>
    <r>
      <rPr>
        <vertAlign val="subscript"/>
        <sz val="11"/>
        <rFont val="Arial"/>
        <family val="2"/>
      </rPr>
      <t>PJ,i,p</t>
    </r>
    <phoneticPr fontId="2"/>
  </si>
  <si>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2"/>
  </si>
  <si>
    <t>MWh/p</t>
    <phoneticPr fontId="2"/>
  </si>
  <si>
    <t>Option C</t>
    <phoneticPr fontId="2"/>
  </si>
  <si>
    <t>Monitored data</t>
    <phoneticPr fontId="2"/>
  </si>
  <si>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</si>
  <si>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Continuously</t>
    <phoneticPr fontId="2"/>
  </si>
  <si>
    <t>(2)</t>
    <phoneticPr fontId="2"/>
  </si>
  <si>
    <r>
      <t>FC</t>
    </r>
    <r>
      <rPr>
        <vertAlign val="subscript"/>
        <sz val="11"/>
        <rFont val="Arial"/>
        <family val="2"/>
      </rPr>
      <t>PJ,CG,p</t>
    </r>
    <phoneticPr fontId="2"/>
  </si>
  <si>
    <t>mass or volume/p</t>
    <phoneticPr fontId="2"/>
  </si>
  <si>
    <t>Option B</t>
    <phoneticPr fontId="2"/>
  </si>
  <si>
    <t>Invoice from fuel supply company</t>
    <phoneticPr fontId="2"/>
  </si>
  <si>
    <t>Data is collected and recorded from the invoices by the fuel supply company for option(b).</t>
    <phoneticPr fontId="2"/>
  </si>
  <si>
    <t>(3)</t>
    <phoneticPr fontId="2"/>
  </si>
  <si>
    <r>
      <t>EG</t>
    </r>
    <r>
      <rPr>
        <vertAlign val="subscript"/>
        <sz val="11"/>
        <rFont val="Arial"/>
        <family val="2"/>
      </rPr>
      <t>PJ,CG,p</t>
    </r>
    <phoneticPr fontId="2"/>
  </si>
  <si>
    <r>
      <t>EF</t>
    </r>
    <r>
      <rPr>
        <vertAlign val="subscript"/>
        <sz val="11"/>
        <rFont val="Arial"/>
        <family val="2"/>
      </rPr>
      <t>elec</t>
    </r>
    <phoneticPr fontId="2"/>
  </si>
  <si>
    <r>
      <t>[For grid electricity]
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</si>
  <si>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</si>
  <si>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t>The most recent published value by the Ministry of Environment of Cambodia at the time of validation</t>
    <phoneticPr fontId="2"/>
  </si>
  <si>
    <r>
      <t>EF</t>
    </r>
    <r>
      <rPr>
        <vertAlign val="subscript"/>
        <sz val="11"/>
        <color theme="1"/>
        <rFont val="Arial"/>
        <family val="2"/>
      </rPr>
      <t>elec</t>
    </r>
    <phoneticPr fontId="2"/>
  </si>
  <si>
    <r>
      <t>tCO</t>
    </r>
    <r>
      <rPr>
        <vertAlign val="subscript"/>
        <sz val="11"/>
        <color theme="1"/>
        <rFont val="Arial"/>
        <family val="2"/>
      </rPr>
      <t>2</t>
    </r>
    <r>
      <rPr>
        <sz val="11"/>
        <color theme="1"/>
        <rFont val="Arial"/>
        <family val="2"/>
      </rPr>
      <t>/MWh</t>
    </r>
    <phoneticPr fontId="2"/>
  </si>
  <si>
    <t>Calculated</t>
    <phoneticPr fontId="2"/>
  </si>
  <si>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</si>
  <si>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r>
      <t>η</t>
    </r>
    <r>
      <rPr>
        <vertAlign val="subscript"/>
        <sz val="11"/>
        <rFont val="Arial"/>
        <family val="2"/>
      </rPr>
      <t>elec,CG</t>
    </r>
    <r>
      <rPr>
        <sz val="11"/>
        <rFont val="Arial"/>
        <family val="2"/>
      </rPr>
      <t xml:space="preserve"> </t>
    </r>
    <phoneticPr fontId="2"/>
  </si>
  <si>
    <t>%</t>
    <phoneticPr fontId="2"/>
  </si>
  <si>
    <t>The power generation efficiency based on lower heating value (LHV) of the captive power generation system from the manufacturer’s specification</t>
    <phoneticPr fontId="2"/>
  </si>
  <si>
    <r>
      <t>EF</t>
    </r>
    <r>
      <rPr>
        <vertAlign val="subscript"/>
        <sz val="11"/>
        <rFont val="Arial"/>
        <family val="2"/>
      </rPr>
      <t>fuel,CG</t>
    </r>
    <phoneticPr fontId="2"/>
  </si>
  <si>
    <r>
      <t>tCO</t>
    </r>
    <r>
      <rPr>
        <vertAlign val="subscript"/>
        <sz val="11"/>
        <rFont val="Arial"/>
        <family val="2"/>
      </rPr>
      <t>2</t>
    </r>
    <r>
      <rPr>
        <sz val="11"/>
        <rFont val="Arial"/>
        <family val="2"/>
      </rPr>
      <t>/GJ</t>
    </r>
    <phoneticPr fontId="2"/>
  </si>
  <si>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2"/>
  </si>
  <si>
    <r>
      <t>NCV</t>
    </r>
    <r>
      <rPr>
        <vertAlign val="subscript"/>
        <sz val="11"/>
        <rFont val="Arial"/>
        <family val="2"/>
      </rPr>
      <t>fuel,CG</t>
    </r>
    <phoneticPr fontId="2"/>
  </si>
  <si>
    <r>
      <t xml:space="preserve">[For captive electricity, </t>
    </r>
    <r>
      <rPr>
        <b/>
        <sz val="11"/>
        <rFont val="Arial"/>
        <family val="2"/>
      </rPr>
      <t>Option b</t>
    </r>
    <r>
      <rPr>
        <sz val="11"/>
        <rFont val="Arial"/>
        <family val="2"/>
      </rPr>
      <t xml:space="preserve">]
Net calorific value of fuel consumed by the captive power generation system </t>
    </r>
    <phoneticPr fontId="2"/>
  </si>
  <si>
    <t>GJ/mass or volume</t>
  </si>
  <si>
    <r>
      <t>T</t>
    </r>
    <r>
      <rPr>
        <vertAlign val="subscript"/>
        <sz val="11"/>
        <rFont val="Arial"/>
        <family val="2"/>
      </rPr>
      <t>cooling-out,i</t>
    </r>
    <phoneticPr fontId="2"/>
  </si>
  <si>
    <t>degree Celsius</t>
    <phoneticPr fontId="2"/>
  </si>
  <si>
    <t>Specifications of project chiller i prepared for the quotation or project site acceptance test data by manufacturer</t>
  </si>
  <si>
    <r>
      <t>T</t>
    </r>
    <r>
      <rPr>
        <vertAlign val="subscript"/>
        <sz val="11"/>
        <rFont val="Arial"/>
        <family val="2"/>
      </rPr>
      <t>chilled-out,i</t>
    </r>
    <phoneticPr fontId="2"/>
  </si>
  <si>
    <r>
      <t>COP</t>
    </r>
    <r>
      <rPr>
        <vertAlign val="subscript"/>
        <sz val="11"/>
        <rFont val="Arial"/>
        <family val="2"/>
      </rPr>
      <t>RE,i</t>
    </r>
    <phoneticPr fontId="2"/>
  </si>
  <si>
    <t>-</t>
    <phoneticPr fontId="2"/>
  </si>
  <si>
    <t>Selected from the default values set in the methodology</t>
    <phoneticPr fontId="2"/>
  </si>
  <si>
    <r>
      <t>COP</t>
    </r>
    <r>
      <rPr>
        <vertAlign val="subscript"/>
        <sz val="11"/>
        <rFont val="Arial"/>
        <family val="2"/>
      </rPr>
      <t>PJ,i</t>
    </r>
    <phoneticPr fontId="2"/>
  </si>
  <si>
    <r>
      <t>COP</t>
    </r>
    <r>
      <rPr>
        <vertAlign val="subscript"/>
        <sz val="11"/>
        <rFont val="Arial"/>
        <family val="2"/>
      </rPr>
      <t>PJ,tc,i</t>
    </r>
    <phoneticPr fontId="2"/>
  </si>
  <si>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2"/>
  </si>
  <si>
    <r>
      <t>EF</t>
    </r>
    <r>
      <rPr>
        <vertAlign val="subscript"/>
        <sz val="11"/>
        <color rgb="FF000000"/>
        <rFont val="Arial"/>
        <family val="2"/>
      </rPr>
      <t>elec</t>
    </r>
    <phoneticPr fontId="2"/>
  </si>
  <si>
    <r>
      <t>[For captive electricity]
CO</t>
    </r>
    <r>
      <rPr>
        <vertAlign val="subscript"/>
        <sz val="11"/>
        <color rgb="FF000000"/>
        <rFont val="Arial"/>
        <family val="2"/>
      </rPr>
      <t>2</t>
    </r>
    <r>
      <rPr>
        <sz val="11"/>
        <color rgb="FF000000"/>
        <rFont val="Arial"/>
        <family val="2"/>
      </rPr>
      <t xml:space="preserve"> emission factor for consumed electricity
</t>
    </r>
    <r>
      <rPr>
        <b/>
        <sz val="11"/>
        <color rgb="FF000000"/>
        <rFont val="Arial"/>
        <family val="2"/>
      </rPr>
      <t>Option a</t>
    </r>
    <phoneticPr fontId="2"/>
  </si>
  <si>
    <r>
      <t>tCO</t>
    </r>
    <r>
      <rPr>
        <vertAlign val="subscript"/>
        <sz val="11"/>
        <color rgb="FF000000"/>
        <rFont val="Arial"/>
        <family val="2"/>
      </rPr>
      <t>2</t>
    </r>
    <r>
      <rPr>
        <sz val="11"/>
        <color rgb="FF000000"/>
        <rFont val="Arial"/>
        <family val="2"/>
      </rPr>
      <t>/MWh</t>
    </r>
    <phoneticPr fontId="2"/>
  </si>
  <si>
    <r>
      <t xml:space="preserve">Parameters to be monitored </t>
    </r>
    <r>
      <rPr>
        <b/>
        <i/>
        <sz val="11"/>
        <color indexed="9"/>
        <rFont val="Arial"/>
        <family val="2"/>
      </rPr>
      <t>ex post</t>
    </r>
    <phoneticPr fontId="20"/>
  </si>
  <si>
    <r>
      <t xml:space="preserve">Project-specific parameters to be fixed </t>
    </r>
    <r>
      <rPr>
        <b/>
        <i/>
        <sz val="11"/>
        <color indexed="9"/>
        <rFont val="Arial"/>
        <family val="2"/>
      </rPr>
      <t>ex ante</t>
    </r>
    <phoneticPr fontId="20"/>
  </si>
  <si>
    <r>
      <rPr>
        <b/>
        <i/>
        <sz val="11"/>
        <color theme="0"/>
        <rFont val="Arial"/>
        <family val="2"/>
      </rPr>
      <t>Ex-ante</t>
    </r>
    <r>
      <rPr>
        <b/>
        <sz val="11"/>
        <color theme="0"/>
        <rFont val="Arial"/>
        <family val="2"/>
      </rPr>
      <t xml:space="preserve"> estimation of emissions</t>
    </r>
    <phoneticPr fontId="20"/>
  </si>
  <si>
    <t>Parameters</t>
    <phoneticPr fontId="20"/>
  </si>
  <si>
    <r>
      <rPr>
        <sz val="11"/>
        <rFont val="Arial"/>
        <family val="2"/>
      </rPr>
      <t>Chiller</t>
    </r>
    <r>
      <rPr>
        <i/>
        <sz val="11"/>
        <rFont val="Arial"/>
        <family val="2"/>
      </rPr>
      <t xml:space="preserve"> i</t>
    </r>
    <phoneticPr fontId="2"/>
  </si>
  <si>
    <r>
      <t>RE</t>
    </r>
    <r>
      <rPr>
        <vertAlign val="subscript"/>
        <sz val="11"/>
        <rFont val="Arial"/>
        <family val="2"/>
      </rPr>
      <t>i,p</t>
    </r>
    <phoneticPr fontId="2"/>
  </si>
  <si>
    <r>
      <t>PE</t>
    </r>
    <r>
      <rPr>
        <vertAlign val="subscript"/>
        <sz val="11"/>
        <rFont val="Arial"/>
        <family val="2"/>
      </rPr>
      <t>i,p</t>
    </r>
    <phoneticPr fontId="20"/>
  </si>
  <si>
    <r>
      <t>ER</t>
    </r>
    <r>
      <rPr>
        <vertAlign val="subscript"/>
        <sz val="11"/>
        <rFont val="Arial"/>
        <family val="2"/>
      </rPr>
      <t>i,p</t>
    </r>
    <phoneticPr fontId="2"/>
  </si>
  <si>
    <t>Description of data</t>
    <phoneticPr fontId="20"/>
  </si>
  <si>
    <t>Project
chiller
No.</t>
    <phoneticPr fontId="20"/>
  </si>
  <si>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</si>
  <si>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2"/>
  </si>
  <si>
    <r>
      <t>[For captive electricity]
CO</t>
    </r>
    <r>
      <rPr>
        <vertAlign val="subscript"/>
        <sz val="11"/>
        <color theme="1"/>
        <rFont val="Arial"/>
        <family val="2"/>
      </rPr>
      <t>2</t>
    </r>
    <r>
      <rPr>
        <sz val="11"/>
        <color theme="1"/>
        <rFont val="Arial"/>
        <family val="2"/>
      </rPr>
      <t xml:space="preserve"> emission factor for consumed electricity</t>
    </r>
    <phoneticPr fontId="2"/>
  </si>
  <si>
    <r>
      <t xml:space="preserve">Output cooling water temperature of project chiller </t>
    </r>
    <r>
      <rPr>
        <i/>
        <sz val="11"/>
        <rFont val="Arial"/>
        <family val="2"/>
      </rPr>
      <t>i</t>
    </r>
    <r>
      <rPr>
        <sz val="11"/>
        <rFont val="Arial"/>
        <family val="2"/>
      </rPr>
      <t xml:space="preserve"> set under the project specific condition</t>
    </r>
    <phoneticPr fontId="2"/>
  </si>
  <si>
    <r>
      <t xml:space="preserve">Output chilled water temperature of project chiller </t>
    </r>
    <r>
      <rPr>
        <i/>
        <sz val="11"/>
        <rFont val="Arial"/>
        <family val="2"/>
      </rPr>
      <t>i</t>
    </r>
    <r>
      <rPr>
        <sz val="11"/>
        <rFont val="Arial"/>
        <family val="2"/>
      </rPr>
      <t xml:space="preserve"> set under the project specific condition</t>
    </r>
    <phoneticPr fontId="2"/>
  </si>
  <si>
    <r>
      <t xml:space="preserve">COP of reference chiller </t>
    </r>
    <r>
      <rPr>
        <i/>
        <sz val="11"/>
        <rFont val="Arial"/>
        <family val="2"/>
      </rPr>
      <t>i</t>
    </r>
    <r>
      <rPr>
        <sz val="11"/>
        <rFont val="Arial"/>
        <family val="2"/>
      </rPr>
      <t xml:space="preserve"> under the standardizing temperature conditions</t>
    </r>
    <phoneticPr fontId="2"/>
  </si>
  <si>
    <r>
      <t xml:space="preserve">COP of project chiller </t>
    </r>
    <r>
      <rPr>
        <i/>
        <sz val="11"/>
        <rFont val="Arial"/>
        <family val="2"/>
      </rPr>
      <t>i</t>
    </r>
    <r>
      <rPr>
        <sz val="11"/>
        <rFont val="Arial"/>
        <family val="2"/>
      </rPr>
      <t xml:space="preserve"> under the project specific conditions</t>
    </r>
    <phoneticPr fontId="2"/>
  </si>
  <si>
    <r>
      <t xml:space="preserve">COP of project chiller </t>
    </r>
    <r>
      <rPr>
        <i/>
        <sz val="11"/>
        <rFont val="Arial"/>
        <family val="2"/>
      </rPr>
      <t>i</t>
    </r>
    <r>
      <rPr>
        <sz val="11"/>
        <rFont val="Arial"/>
        <family val="2"/>
      </rPr>
      <t xml:space="preserve"> calculated under the standardizing temperature conditions</t>
    </r>
    <phoneticPr fontId="2"/>
  </si>
  <si>
    <r>
      <t xml:space="preserve">Reference emissions of project chiller </t>
    </r>
    <r>
      <rPr>
        <i/>
        <sz val="11"/>
        <rFont val="Arial"/>
        <family val="2"/>
      </rPr>
      <t>i</t>
    </r>
    <r>
      <rPr>
        <sz val="11"/>
        <rFont val="Arial"/>
        <family val="2"/>
      </rPr>
      <t xml:space="preserve"> during the period </t>
    </r>
    <r>
      <rPr>
        <i/>
        <sz val="11"/>
        <rFont val="Arial"/>
        <family val="2"/>
      </rPr>
      <t>p</t>
    </r>
    <phoneticPr fontId="20"/>
  </si>
  <si>
    <r>
      <t xml:space="preserve">Project emissions of project chiller </t>
    </r>
    <r>
      <rPr>
        <i/>
        <sz val="11"/>
        <rFont val="Arial"/>
        <family val="2"/>
      </rPr>
      <t>i</t>
    </r>
    <r>
      <rPr>
        <sz val="11"/>
        <rFont val="Arial"/>
        <family val="2"/>
      </rPr>
      <t xml:space="preserve"> during the period </t>
    </r>
    <r>
      <rPr>
        <i/>
        <sz val="11"/>
        <rFont val="Arial"/>
        <family val="2"/>
      </rPr>
      <t>p</t>
    </r>
    <phoneticPr fontId="20"/>
  </si>
  <si>
    <r>
      <t>Emissions reductions by 
the project chiller</t>
    </r>
    <r>
      <rPr>
        <i/>
        <sz val="11"/>
        <rFont val="Arial"/>
        <family val="2"/>
      </rPr>
      <t xml:space="preserve"> i </t>
    </r>
    <r>
      <rPr>
        <sz val="11"/>
        <rFont val="Arial"/>
        <family val="2"/>
      </rPr>
      <t xml:space="preserve">during the period </t>
    </r>
    <r>
      <rPr>
        <i/>
        <sz val="11"/>
        <rFont val="Arial"/>
        <family val="2"/>
      </rPr>
      <t>p</t>
    </r>
    <phoneticPr fontId="20"/>
  </si>
  <si>
    <t>Units</t>
    <phoneticPr fontId="20"/>
  </si>
  <si>
    <t>-</t>
    <phoneticPr fontId="20"/>
  </si>
  <si>
    <r>
      <t>tCO</t>
    </r>
    <r>
      <rPr>
        <vertAlign val="subscript"/>
        <sz val="11"/>
        <rFont val="Arial"/>
        <family val="2"/>
      </rPr>
      <t>2</t>
    </r>
    <r>
      <rPr>
        <sz val="11"/>
        <rFont val="Arial"/>
        <family val="2"/>
      </rPr>
      <t>/p</t>
    </r>
    <phoneticPr fontId="20"/>
  </si>
  <si>
    <t>Estimated values</t>
    <phoneticPr fontId="20"/>
  </si>
  <si>
    <t>Total</t>
    <phoneticPr fontId="20"/>
  </si>
  <si>
    <t>-</t>
    <phoneticPr fontId="20"/>
  </si>
  <si>
    <t>-</t>
    <phoneticPr fontId="2"/>
  </si>
  <si>
    <r>
      <t xml:space="preserve">Amount of electricity generated by captive power generation system during the period </t>
    </r>
    <r>
      <rPr>
        <i/>
        <sz val="11"/>
        <rFont val="Arial"/>
        <family val="2"/>
      </rPr>
      <t>p</t>
    </r>
    <phoneticPr fontId="2"/>
  </si>
  <si>
    <r>
      <t xml:space="preserve">Amount of fuel input for captive power generation during monitoring period </t>
    </r>
    <r>
      <rPr>
        <i/>
        <sz val="11"/>
        <rFont val="Arial"/>
        <family val="2"/>
      </rPr>
      <t>p</t>
    </r>
    <phoneticPr fontId="2"/>
  </si>
  <si>
    <t>2. Calculations for reference emissions</t>
    <phoneticPr fontId="2"/>
  </si>
  <si>
    <t>3. Calculations of the project emissions</t>
    <phoneticPr fontId="2"/>
  </si>
  <si>
    <t>Reference emissions during the period p</t>
    <phoneticPr fontId="2"/>
  </si>
  <si>
    <r>
      <t xml:space="preserve">Project emissions during the period </t>
    </r>
    <r>
      <rPr>
        <i/>
        <sz val="11"/>
        <color indexed="8"/>
        <rFont val="Arial"/>
        <family val="2"/>
      </rPr>
      <t>p</t>
    </r>
    <phoneticPr fontId="2"/>
  </si>
  <si>
    <t>Project emissions during the period p</t>
    <phoneticPr fontId="2"/>
  </si>
  <si>
    <t>N/A</t>
    <phoneticPr fontId="2"/>
  </si>
  <si>
    <t>-</t>
    <phoneticPr fontId="2"/>
  </si>
  <si>
    <r>
      <t>TD</t>
    </r>
    <r>
      <rPr>
        <vertAlign val="subscript"/>
        <sz val="11"/>
        <rFont val="Arial"/>
        <family val="2"/>
      </rPr>
      <t>cooling</t>
    </r>
    <phoneticPr fontId="2"/>
  </si>
  <si>
    <r>
      <t>TD</t>
    </r>
    <r>
      <rPr>
        <vertAlign val="subscript"/>
        <sz val="11"/>
        <rFont val="Arial"/>
        <family val="2"/>
      </rPr>
      <t>chilled</t>
    </r>
    <phoneticPr fontId="2"/>
  </si>
  <si>
    <t>Input on "MPS (input_separate)"</t>
    <phoneticPr fontId="2"/>
  </si>
  <si>
    <t>Input on "MPS (input_separate)"</t>
    <phoneticPr fontId="2"/>
  </si>
  <si>
    <r>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If the amount of captive electricity generated by renewable energy source(s) estimated from their generation capacities is more than half of the total electricity consumption at the project site, total amount of captive electricity generated by both fossil fuel and renewable sources is input for EG</t>
    </r>
    <r>
      <rPr>
        <vertAlign val="subscript"/>
        <sz val="11"/>
        <rFont val="Arial"/>
        <family val="2"/>
      </rPr>
      <t>PJ,CG,p</t>
    </r>
    <r>
      <rPr>
        <sz val="11"/>
        <rFont val="Arial"/>
        <family val="2"/>
      </rPr>
      <t>. Otherwise, the amount of captive electricity generated by only fossil fuel is input for EG</t>
    </r>
    <r>
      <rPr>
        <vertAlign val="subscript"/>
        <sz val="11"/>
        <rFont val="Arial"/>
        <family val="2"/>
      </rPr>
      <t>PJ,CG,p</t>
    </r>
    <r>
      <rPr>
        <sz val="11"/>
        <rFont val="Arial"/>
        <family val="2"/>
      </rPr>
      <t>.</t>
    </r>
    <phoneticPr fontId="2"/>
  </si>
  <si>
    <r>
      <t>[For captive electricity]
CO</t>
    </r>
    <r>
      <rPr>
        <vertAlign val="subscript"/>
        <sz val="11"/>
        <color rgb="FF000000"/>
        <rFont val="Arial"/>
        <family val="2"/>
      </rPr>
      <t>2</t>
    </r>
    <r>
      <rPr>
        <sz val="11"/>
        <color rgb="FF000000"/>
        <rFont val="Arial"/>
        <family val="2"/>
      </rPr>
      <t xml:space="preserve"> emission factor for consumed electricity
</t>
    </r>
    <r>
      <rPr>
        <b/>
        <sz val="11"/>
        <color rgb="FF000000"/>
        <rFont val="Arial"/>
        <family val="2"/>
      </rPr>
      <t>Option b</t>
    </r>
    <phoneticPr fontId="2"/>
  </si>
  <si>
    <r>
      <t xml:space="preserve">[For captive electricity, </t>
    </r>
    <r>
      <rPr>
        <b/>
        <sz val="11"/>
        <rFont val="Arial"/>
        <family val="2"/>
      </rPr>
      <t>Option a</t>
    </r>
    <r>
      <rPr>
        <sz val="11"/>
        <rFont val="Arial"/>
        <family val="2"/>
      </rPr>
      <t>]
Power generation efficiency</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</si>
  <si>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 xml:space="preserve">In case the captive electricity generation system meets all of the following conditions;
</t>
    </r>
    <r>
      <rPr>
        <sz val="11"/>
        <rFont val="Arial"/>
        <family val="2"/>
      </rPr>
      <t xml:space="preserve"> - The system is non-renewable generation system
 - Electricity generation capacity of the system is less than or equal to 15 MW</t>
    </r>
    <phoneticPr fontId="2"/>
  </si>
  <si>
    <r>
      <t>COP</t>
    </r>
    <r>
      <rPr>
        <vertAlign val="subscript"/>
        <sz val="11"/>
        <rFont val="Arial"/>
        <family val="2"/>
      </rPr>
      <t>RE,i</t>
    </r>
    <r>
      <rPr>
        <sz val="11"/>
        <rFont val="Arial"/>
        <family val="2"/>
      </rPr>
      <t xml:space="preserve"> (350</t>
    </r>
    <r>
      <rPr>
        <sz val="11"/>
        <rFont val="Arial Unicode MS"/>
        <family val="3"/>
        <charset val="128"/>
      </rPr>
      <t>&lt;x≤</t>
    </r>
    <r>
      <rPr>
        <sz val="11"/>
        <rFont val="Arial"/>
        <family val="2"/>
      </rPr>
      <t>550 USRt)</t>
    </r>
    <phoneticPr fontId="2"/>
  </si>
  <si>
    <r>
      <t>COP</t>
    </r>
    <r>
      <rPr>
        <vertAlign val="subscript"/>
        <sz val="11"/>
        <rFont val="Arial"/>
        <family val="2"/>
      </rPr>
      <t>RE,i</t>
    </r>
    <r>
      <rPr>
        <sz val="11"/>
        <rFont val="Arial"/>
        <family val="2"/>
      </rPr>
      <t xml:space="preserve"> (550</t>
    </r>
    <r>
      <rPr>
        <sz val="11"/>
        <rFont val="Arial Unicode MS"/>
        <family val="3"/>
        <charset val="128"/>
      </rPr>
      <t>&lt;x≤</t>
    </r>
    <r>
      <rPr>
        <sz val="11"/>
        <rFont val="Arial"/>
        <family val="2"/>
      </rPr>
      <t>750 USRt)</t>
    </r>
    <phoneticPr fontId="2"/>
  </si>
  <si>
    <r>
      <t>COP</t>
    </r>
    <r>
      <rPr>
        <vertAlign val="subscript"/>
        <sz val="11"/>
        <rFont val="Arial"/>
        <family val="2"/>
      </rPr>
      <t>RE,i</t>
    </r>
    <r>
      <rPr>
        <sz val="11"/>
        <rFont val="Arial"/>
        <family val="2"/>
      </rPr>
      <t xml:space="preserve"> (750&lt;x</t>
    </r>
    <r>
      <rPr>
        <sz val="11"/>
        <rFont val="Arial Unicode MS"/>
        <family val="3"/>
        <charset val="128"/>
      </rPr>
      <t>≤</t>
    </r>
    <r>
      <rPr>
        <sz val="11"/>
        <rFont val="Arial"/>
        <family val="2"/>
      </rPr>
      <t>1,300 USRt)</t>
    </r>
    <phoneticPr fontId="2"/>
  </si>
  <si>
    <t>Reference Number:</t>
  </si>
  <si>
    <t>Monitoring Spreadsheet: JCM_KH_AM003_ver01.0</t>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</si>
  <si>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</si>
  <si>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</si>
  <si>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[For captive electricity]
CO</t>
    </r>
    <r>
      <rPr>
        <vertAlign val="subscript"/>
        <sz val="11"/>
        <rFont val="Arial"/>
        <family val="2"/>
      </rPr>
      <t>2</t>
    </r>
    <r>
      <rPr>
        <sz val="11"/>
        <rFont val="Arial"/>
        <family val="2"/>
      </rPr>
      <t xml:space="preserve"> emission factor of the fuel consumed by the captive power generation system</t>
    </r>
    <phoneticPr fontId="2"/>
  </si>
  <si>
    <t>the amount of electricity generated by renewable energy sources estimated from their generation capacities is more than half, the CO2 emission factor is determined by option (b)
1) values provided by the fuel supplier;
2) measurement by the project participants;
3) regional or national default values;
4) IPCC default values provided in table 1.2 of Ch.1 Vol.2 of 2006 IPCC Guidelines on National GHG Inventories. Lower value is applied.</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</si>
  <si>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</si>
  <si>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</si>
  <si>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Monitoring Plan Sheet (Input Sheet) [Attachment to Project Design Document]</t>
  </si>
  <si>
    <t>Monitoring Plan Sheet (Calculation Process Sheet) [Attachment to Project Design Document]</t>
  </si>
  <si>
    <r>
      <t>COP</t>
    </r>
    <r>
      <rPr>
        <vertAlign val="subscript"/>
        <sz val="11"/>
        <rFont val="Arial"/>
        <family val="2"/>
      </rPr>
      <t>RE,i</t>
    </r>
    <r>
      <rPr>
        <sz val="11"/>
        <rFont val="Arial"/>
        <family val="2"/>
      </rPr>
      <t xml:space="preserve"> (300</t>
    </r>
    <r>
      <rPr>
        <sz val="11"/>
        <rFont val="Arial Unicode MS"/>
        <family val="3"/>
        <charset val="128"/>
      </rPr>
      <t>≤x≤</t>
    </r>
    <r>
      <rPr>
        <sz val="11"/>
        <rFont val="Arial"/>
        <family val="2"/>
      </rPr>
      <t>350 USRt)</t>
    </r>
    <phoneticPr fontId="2"/>
  </si>
  <si>
    <t>Monitoring Structure Sheet [Attachment to Project Design Document]</t>
    <phoneticPr fontId="2"/>
  </si>
  <si>
    <t>Responsible personnel</t>
  </si>
  <si>
    <t>Role</t>
    <phoneticPr fontId="2"/>
  </si>
  <si>
    <t>Input on "MRS (input_separate)"</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</si>
  <si>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</si>
  <si>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</si>
  <si>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rgb="FF000000"/>
        <rFont val="Arial"/>
        <family val="2"/>
      </rPr>
      <t xml:space="preserve">Ex-post </t>
    </r>
    <r>
      <rPr>
        <b/>
        <sz val="11"/>
        <color indexed="8"/>
        <rFont val="Arial"/>
        <family val="2"/>
      </rPr>
      <t>calculation of CO</t>
    </r>
    <r>
      <rPr>
        <b/>
        <vertAlign val="subscript"/>
        <sz val="11"/>
        <color rgb="FF000000"/>
        <rFont val="Arial"/>
        <family val="2"/>
      </rPr>
      <t>2</t>
    </r>
    <r>
      <rPr>
        <b/>
        <sz val="11"/>
        <color indexed="8"/>
        <rFont val="Arial"/>
        <family val="2"/>
      </rPr>
      <t xml:space="preserve"> emission reductions</t>
    </r>
    <phoneticPr fontId="2"/>
  </si>
  <si>
    <t>Monitoring period</t>
    <phoneticPr fontId="20"/>
  </si>
  <si>
    <t>(k)</t>
    <phoneticPr fontId="2"/>
  </si>
  <si>
    <t>Monitored Values</t>
    <phoneticPr fontId="2"/>
  </si>
  <si>
    <r>
      <t xml:space="preserve">Parameters monitored </t>
    </r>
    <r>
      <rPr>
        <b/>
        <i/>
        <sz val="11"/>
        <color indexed="9"/>
        <rFont val="Arial"/>
        <family val="2"/>
      </rPr>
      <t>ex post</t>
    </r>
    <phoneticPr fontId="20"/>
  </si>
  <si>
    <r>
      <t xml:space="preserve">Project-specific parameters fixed </t>
    </r>
    <r>
      <rPr>
        <b/>
        <i/>
        <sz val="11"/>
        <color indexed="9"/>
        <rFont val="Arial"/>
        <family val="2"/>
      </rPr>
      <t>ex ante</t>
    </r>
    <phoneticPr fontId="20"/>
  </si>
  <si>
    <r>
      <rPr>
        <b/>
        <i/>
        <sz val="11"/>
        <color theme="0"/>
        <rFont val="Arial"/>
        <family val="2"/>
      </rPr>
      <t xml:space="preserve">Ex-post </t>
    </r>
    <r>
      <rPr>
        <b/>
        <sz val="11"/>
        <color theme="0"/>
        <rFont val="Arial"/>
        <family val="2"/>
      </rPr>
      <t>calculation of emissions</t>
    </r>
    <phoneticPr fontId="20"/>
  </si>
  <si>
    <t>Monitored values</t>
    <phoneticPr fontId="20"/>
  </si>
  <si>
    <t>Monitoring Report Sheet (Input Sheet) [For Verification]</t>
  </si>
  <si>
    <t>Monitoring Report Sheet (Calculation Process Sheet) [For Verification]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</si>
</sst>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_ ;[Red]\-#,##0.00\ "/>
    <numFmt numFmtId="177" formatCode="#,##0.000_ ;[Red]\-#,##0.000\ "/>
    <numFmt numFmtId="178" formatCode="0.0_);[Red]\(0.0\)"/>
    <numFmt numFmtId="179" formatCode="0.00_ "/>
    <numFmt numFmtId="180" formatCode="0.000_ ;[Red]\-0.000\ "/>
    <numFmt numFmtId="181" formatCode="#,##0.0_ ;[Red]\-#,##0.0\ "/>
    <numFmt numFmtId="182" formatCode="0.00_ ;[Red]\-0.00\ "/>
    <numFmt numFmtId="183" formatCode="#,##0_ ;[Red]\-#,##0\ "/>
    <numFmt numFmtId="184" formatCode="0.000_);[Red]\(0.000\)"/>
    <numFmt numFmtId="185" formatCode="#,##0.0;[Red]\-#,##0.0"/>
    <numFmt numFmtId="186" formatCode=";;&quot;&quot;"/>
    <numFmt numFmtId="187" formatCode="0.0"/>
  </numFmts>
  <fonts count="3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vertAlign val="subscript"/>
      <sz val="11"/>
      <name val="Arial"/>
      <family val="2"/>
    </font>
    <font>
      <i/>
      <sz val="11"/>
      <name val="Arial"/>
      <family val="2"/>
    </font>
    <font>
      <sz val="11"/>
      <color theme="1"/>
      <name val="Arial"/>
      <family val="2"/>
    </font>
    <font>
      <vertAlign val="subscript"/>
      <sz val="11"/>
      <color theme="1"/>
      <name val="Arial"/>
      <family val="2"/>
    </font>
    <font>
      <b/>
      <sz val="11"/>
      <color theme="1"/>
      <name val="Arial"/>
      <family val="2"/>
    </font>
    <font>
      <b/>
      <sz val="11"/>
      <name val="Arial"/>
      <family val="2"/>
    </font>
    <font>
      <sz val="11"/>
      <color rgb="FF000000"/>
      <name val="Arial"/>
      <family val="2"/>
    </font>
    <font>
      <vertAlign val="subscript"/>
      <sz val="11"/>
      <color rgb="FF000000"/>
      <name val="Arial"/>
      <family val="2"/>
    </font>
    <font>
      <b/>
      <sz val="11"/>
      <color rgb="FF000000"/>
      <name val="Arial"/>
      <family val="2"/>
    </font>
    <font>
      <sz val="6"/>
      <name val="ＭＳ Ｐゴシック"/>
      <family val="3"/>
      <charset val="128"/>
      <scheme val="minor"/>
    </font>
    <font>
      <b/>
      <i/>
      <sz val="11"/>
      <color indexed="9"/>
      <name val="Arial"/>
      <family val="2"/>
    </font>
    <font>
      <b/>
      <sz val="11"/>
      <color theme="0"/>
      <name val="Arial"/>
      <family val="2"/>
    </font>
    <font>
      <b/>
      <i/>
      <sz val="11"/>
      <color theme="0"/>
      <name val="Arial"/>
      <family val="2"/>
    </font>
    <font>
      <sz val="11"/>
      <name val="Arial Unicode MS"/>
      <family val="3"/>
      <charset val="128"/>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b/>
      <i/>
      <sz val="11"/>
      <color rgb="FF000000"/>
      <name val="Arial"/>
      <family val="2"/>
    </font>
    <font>
      <b/>
      <vertAlign val="subscript"/>
      <sz val="11"/>
      <color rgb="FF000000"/>
      <name val="Arial"/>
      <family val="2"/>
    </font>
  </fonts>
  <fills count="13">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
      <patternFill patternType="solid">
        <fgColor rgb="FFC5D9F1"/>
        <bgColor rgb="FF000000"/>
      </patternFill>
    </fill>
    <fill>
      <patternFill patternType="solid">
        <fgColor rgb="FFFFFFFF"/>
        <bgColor rgb="FF000000"/>
      </patternFill>
    </fill>
    <fill>
      <patternFill patternType="solid">
        <fgColor theme="3" tint="0.79998168889431442"/>
        <bgColor rgb="FF000000"/>
      </patternFill>
    </fill>
  </fills>
  <borders count="23">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right/>
      <top style="thin">
        <color rgb="FF808080"/>
      </top>
      <bottom style="thin">
        <color rgb="FF808080"/>
      </bottom>
      <diagonal/>
    </border>
    <border>
      <left style="thin">
        <color theme="1" tint="0.34998626667073579"/>
      </left>
      <right style="thin">
        <color indexed="23"/>
      </right>
      <top style="thin">
        <color indexed="23"/>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right style="thin">
        <color indexed="23"/>
      </right>
      <top style="thin">
        <color rgb="FF808080"/>
      </top>
      <bottom style="thin">
        <color rgb="FF808080"/>
      </bottom>
      <diagonal/>
    </border>
  </borders>
  <cellStyleXfs count="4">
    <xf numFmtId="0" fontId="0" fillId="0" borderId="0">
      <alignment vertical="center"/>
    </xf>
    <xf numFmtId="38" fontId="1" fillId="0" borderId="0" applyFont="0" applyFill="0" applyBorder="0" applyAlignment="0" applyProtection="0">
      <alignment vertical="center"/>
    </xf>
    <xf numFmtId="0" fontId="9" fillId="3" borderId="0" applyNumberFormat="0" applyBorder="0" applyAlignment="0" applyProtection="0">
      <alignment vertical="center"/>
    </xf>
    <xf numFmtId="0" fontId="9" fillId="0" borderId="0">
      <alignment vertical="center"/>
    </xf>
  </cellStyleXfs>
  <cellXfs count="167">
    <xf numFmtId="0" fontId="0" fillId="0" borderId="0" xfId="0">
      <alignment vertical="center"/>
    </xf>
    <xf numFmtId="176" fontId="7" fillId="2" borderId="1" xfId="1" applyNumberFormat="1" applyFont="1" applyFill="1" applyBorder="1" applyProtection="1">
      <alignment vertical="center"/>
      <protection locked="0"/>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7" fillId="6" borderId="1" xfId="0" applyFont="1" applyFill="1" applyBorder="1" applyAlignment="1" applyProtection="1">
      <alignment vertical="center" wrapText="1"/>
    </xf>
    <xf numFmtId="0" fontId="17" fillId="10" borderId="14" xfId="0" applyFont="1" applyFill="1" applyBorder="1" applyAlignment="1" applyProtection="1">
      <alignment horizontal="left" vertical="center"/>
    </xf>
    <xf numFmtId="177" fontId="17" fillId="10" borderId="14" xfId="1" applyNumberFormat="1" applyFont="1" applyFill="1" applyBorder="1" applyProtection="1">
      <alignment vertical="center"/>
    </xf>
    <xf numFmtId="177" fontId="17" fillId="11" borderId="14" xfId="1" applyNumberFormat="1" applyFont="1" applyFill="1" applyBorder="1" applyProtection="1">
      <alignment vertical="center"/>
      <protection locked="0"/>
    </xf>
    <xf numFmtId="0" fontId="7" fillId="10" borderId="14" xfId="0" applyFont="1" applyFill="1" applyBorder="1" applyAlignment="1" applyProtection="1">
      <alignment horizontal="left" vertical="center"/>
    </xf>
    <xf numFmtId="177" fontId="7" fillId="0" borderId="14" xfId="0" applyNumberFormat="1" applyFont="1" applyFill="1" applyBorder="1" applyProtection="1">
      <alignment vertical="center"/>
      <protection locked="0"/>
    </xf>
    <xf numFmtId="0" fontId="7" fillId="10" borderId="14" xfId="0" quotePrefix="1" applyFont="1" applyFill="1" applyBorder="1" applyAlignment="1" applyProtection="1">
      <alignment vertical="center" wrapText="1"/>
    </xf>
    <xf numFmtId="179" fontId="7" fillId="0" borderId="14" xfId="0" applyNumberFormat="1" applyFont="1" applyFill="1" applyBorder="1" applyAlignment="1" applyProtection="1">
      <alignment horizontal="right" vertical="center"/>
      <protection locked="0"/>
    </xf>
    <xf numFmtId="0" fontId="13" fillId="0" borderId="0" xfId="0" applyFont="1" applyProtection="1">
      <alignment vertical="center"/>
    </xf>
    <xf numFmtId="0" fontId="13" fillId="0" borderId="0" xfId="0" applyFont="1" applyAlignment="1" applyProtection="1">
      <alignment horizontal="right" vertical="center"/>
    </xf>
    <xf numFmtId="0" fontId="15" fillId="5" borderId="6" xfId="0" applyFont="1" applyFill="1" applyBorder="1" applyProtection="1">
      <alignment vertical="center"/>
    </xf>
    <xf numFmtId="0" fontId="15" fillId="0" borderId="0" xfId="0" applyFont="1" applyProtection="1">
      <alignment vertical="center"/>
    </xf>
    <xf numFmtId="0" fontId="12" fillId="6" borderId="6" xfId="0" applyFont="1" applyFill="1" applyBorder="1" applyAlignment="1" applyProtection="1">
      <alignment horizontal="center" vertical="center"/>
    </xf>
    <xf numFmtId="0" fontId="7" fillId="6" borderId="6" xfId="0" applyFont="1" applyFill="1" applyBorder="1" applyAlignment="1" applyProtection="1">
      <alignment horizontal="center" vertical="center"/>
    </xf>
    <xf numFmtId="0" fontId="7" fillId="6" borderId="1" xfId="0" applyFont="1" applyFill="1" applyBorder="1" applyAlignment="1" applyProtection="1">
      <alignment horizontal="center" vertical="center" wrapText="1"/>
    </xf>
    <xf numFmtId="0" fontId="7" fillId="6" borderId="1" xfId="0" applyFont="1" applyFill="1" applyBorder="1" applyAlignment="1" applyProtection="1">
      <alignment horizontal="center" vertical="center"/>
    </xf>
    <xf numFmtId="0" fontId="13" fillId="6" borderId="1" xfId="0" applyFont="1" applyFill="1" applyBorder="1" applyAlignment="1" applyProtection="1">
      <alignment horizontal="center" vertical="center"/>
    </xf>
    <xf numFmtId="0" fontId="7" fillId="6" borderId="6" xfId="0" applyFont="1" applyFill="1" applyBorder="1" applyAlignment="1" applyProtection="1">
      <alignment vertical="center" wrapText="1"/>
    </xf>
    <xf numFmtId="0" fontId="7" fillId="6" borderId="6" xfId="0" applyFont="1" applyFill="1" applyBorder="1" applyAlignment="1" applyProtection="1">
      <alignment horizontal="left" vertical="center" wrapText="1"/>
    </xf>
    <xf numFmtId="0" fontId="7" fillId="6" borderId="18" xfId="0" applyFont="1" applyFill="1" applyBorder="1" applyAlignment="1" applyProtection="1">
      <alignment vertical="center" wrapText="1"/>
    </xf>
    <xf numFmtId="0" fontId="7" fillId="6" borderId="3" xfId="0" applyFont="1" applyFill="1" applyBorder="1" applyAlignment="1" applyProtection="1">
      <alignment vertical="center" wrapText="1"/>
    </xf>
    <xf numFmtId="0" fontId="13" fillId="6" borderId="3" xfId="0" applyFont="1" applyFill="1" applyBorder="1" applyAlignment="1" applyProtection="1">
      <alignment vertical="center" wrapText="1"/>
    </xf>
    <xf numFmtId="0" fontId="7" fillId="6" borderId="6" xfId="0" applyFont="1" applyFill="1" applyBorder="1" applyAlignment="1" applyProtection="1">
      <alignment horizontal="center" vertical="center" wrapText="1"/>
    </xf>
    <xf numFmtId="0" fontId="7" fillId="6" borderId="1" xfId="0" quotePrefix="1" applyFont="1" applyFill="1" applyBorder="1" applyAlignment="1" applyProtection="1">
      <alignment horizontal="center" vertical="center" wrapText="1"/>
    </xf>
    <xf numFmtId="0" fontId="7" fillId="0" borderId="6" xfId="0" applyFont="1" applyBorder="1" applyProtection="1">
      <alignment vertical="center"/>
      <protection locked="0"/>
    </xf>
    <xf numFmtId="176" fontId="7" fillId="0" borderId="6" xfId="1" applyNumberFormat="1" applyFont="1" applyBorder="1" applyProtection="1">
      <alignment vertical="center"/>
      <protection locked="0"/>
    </xf>
    <xf numFmtId="180" fontId="17" fillId="9" borderId="6" xfId="1" applyNumberFormat="1" applyFont="1" applyFill="1" applyBorder="1" applyProtection="1">
      <alignment vertical="center"/>
    </xf>
    <xf numFmtId="180" fontId="17" fillId="9" borderId="6" xfId="0" applyNumberFormat="1" applyFont="1" applyFill="1" applyBorder="1" applyProtection="1">
      <alignment vertical="center"/>
    </xf>
    <xf numFmtId="180" fontId="13" fillId="9" borderId="6" xfId="0" applyNumberFormat="1" applyFont="1" applyFill="1" applyBorder="1" applyProtection="1">
      <alignment vertical="center"/>
    </xf>
    <xf numFmtId="181" fontId="7" fillId="0" borderId="6" xfId="0" applyNumberFormat="1" applyFont="1" applyFill="1" applyBorder="1" applyProtection="1">
      <alignment vertical="center"/>
      <protection locked="0"/>
    </xf>
    <xf numFmtId="176" fontId="7" fillId="0" borderId="6" xfId="0" applyNumberFormat="1" applyFont="1" applyFill="1" applyBorder="1" applyProtection="1">
      <alignment vertical="center"/>
      <protection locked="0"/>
    </xf>
    <xf numFmtId="182" fontId="17" fillId="9" borderId="6" xfId="0" applyNumberFormat="1" applyFont="1" applyFill="1" applyBorder="1" applyProtection="1">
      <alignment vertical="center"/>
    </xf>
    <xf numFmtId="176" fontId="13" fillId="6" borderId="6" xfId="0" applyNumberFormat="1" applyFont="1" applyFill="1" applyBorder="1" applyAlignment="1" applyProtection="1">
      <alignment horizontal="right" vertical="center"/>
    </xf>
    <xf numFmtId="176" fontId="7" fillId="6" borderId="6" xfId="0" applyNumberFormat="1" applyFont="1" applyFill="1" applyBorder="1" applyProtection="1">
      <alignment vertical="center"/>
    </xf>
    <xf numFmtId="0" fontId="16" fillId="9" borderId="6" xfId="0" applyFont="1" applyFill="1" applyBorder="1" applyAlignment="1" applyProtection="1">
      <alignment horizontal="right" vertical="center"/>
    </xf>
    <xf numFmtId="0" fontId="7" fillId="9" borderId="6" xfId="0" applyFont="1" applyFill="1" applyBorder="1" applyAlignment="1" applyProtection="1">
      <alignment horizontal="right" vertical="center"/>
    </xf>
    <xf numFmtId="176" fontId="7" fillId="9" borderId="6" xfId="0" applyNumberFormat="1" applyFont="1" applyFill="1" applyBorder="1" applyProtection="1">
      <alignment vertical="center"/>
    </xf>
    <xf numFmtId="183" fontId="17" fillId="9" borderId="1" xfId="1" applyNumberFormat="1" applyFont="1" applyFill="1" applyBorder="1" applyAlignment="1" applyProtection="1">
      <alignment horizontal="center" vertical="center"/>
    </xf>
    <xf numFmtId="178" fontId="7" fillId="11" borderId="14" xfId="1" applyNumberFormat="1" applyFont="1" applyFill="1" applyBorder="1" applyAlignment="1" applyProtection="1">
      <alignment horizontal="right" vertical="center"/>
      <protection locked="0"/>
    </xf>
    <xf numFmtId="184" fontId="7" fillId="11" borderId="14" xfId="1" applyNumberFormat="1" applyFont="1" applyFill="1" applyBorder="1" applyAlignment="1" applyProtection="1">
      <alignment horizontal="right" vertical="center"/>
      <protection locked="0"/>
    </xf>
    <xf numFmtId="0" fontId="17" fillId="10" borderId="14" xfId="0" applyFont="1" applyFill="1" applyBorder="1" applyAlignment="1" applyProtection="1">
      <alignment vertical="center" wrapText="1"/>
    </xf>
    <xf numFmtId="0" fontId="7" fillId="10" borderId="14" xfId="0" applyFont="1" applyFill="1" applyBorder="1" applyAlignment="1" applyProtection="1">
      <alignment vertical="center" wrapText="1"/>
    </xf>
    <xf numFmtId="0" fontId="22" fillId="5" borderId="6" xfId="0" applyFont="1" applyFill="1" applyBorder="1" applyAlignment="1" applyProtection="1">
      <alignment vertical="center" wrapText="1"/>
    </xf>
    <xf numFmtId="0" fontId="5" fillId="5" borderId="7" xfId="0" applyFont="1" applyFill="1" applyBorder="1" applyAlignment="1" applyProtection="1">
      <alignment vertical="center" wrapText="1"/>
    </xf>
    <xf numFmtId="0" fontId="13" fillId="6" borderId="1" xfId="0" applyFont="1" applyFill="1" applyBorder="1" applyAlignment="1" applyProtection="1">
      <alignment horizontal="center" vertical="center" wrapText="1"/>
    </xf>
    <xf numFmtId="38" fontId="7" fillId="2" borderId="1" xfId="1" applyFont="1" applyFill="1" applyBorder="1" applyAlignment="1" applyProtection="1">
      <alignment vertical="center" wrapText="1"/>
      <protection locked="0"/>
    </xf>
    <xf numFmtId="0" fontId="7" fillId="0" borderId="1" xfId="0" applyFont="1" applyFill="1" applyBorder="1" applyProtection="1">
      <alignment vertical="center"/>
      <protection locked="0"/>
    </xf>
    <xf numFmtId="178" fontId="7" fillId="0" borderId="14" xfId="1" applyNumberFormat="1" applyFont="1" applyFill="1" applyBorder="1" applyAlignment="1" applyProtection="1">
      <alignment horizontal="right" vertical="center"/>
      <protection locked="0"/>
    </xf>
    <xf numFmtId="0" fontId="3" fillId="0" borderId="0" xfId="0" applyFont="1" applyProtection="1">
      <alignment vertical="center"/>
    </xf>
    <xf numFmtId="0" fontId="3" fillId="0" borderId="0" xfId="0" applyFont="1" applyAlignment="1" applyProtection="1">
      <alignment horizontal="right" vertical="center"/>
    </xf>
    <xf numFmtId="0" fontId="8" fillId="4" borderId="0" xfId="0" applyFont="1" applyFill="1" applyAlignment="1" applyProtection="1">
      <alignment vertical="center"/>
    </xf>
    <xf numFmtId="0" fontId="5" fillId="4" borderId="0" xfId="0" applyFont="1" applyFill="1" applyAlignment="1" applyProtection="1">
      <alignment vertical="center"/>
    </xf>
    <xf numFmtId="0" fontId="5" fillId="4" borderId="0" xfId="0" applyFont="1" applyFill="1" applyAlignment="1" applyProtection="1">
      <alignment horizontal="right" vertical="center"/>
    </xf>
    <xf numFmtId="0" fontId="6" fillId="0" borderId="0" xfId="0" applyFont="1" applyFill="1" applyBorder="1" applyProtection="1">
      <alignment vertical="center"/>
    </xf>
    <xf numFmtId="0" fontId="5" fillId="5"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6" borderId="6" xfId="0" quotePrefix="1" applyFont="1" applyFill="1" applyBorder="1" applyAlignment="1" applyProtection="1">
      <alignment horizontal="center" vertical="center"/>
    </xf>
    <xf numFmtId="0" fontId="7" fillId="6" borderId="1" xfId="0" applyFont="1" applyFill="1" applyBorder="1" applyAlignment="1" applyProtection="1">
      <alignment vertical="center"/>
    </xf>
    <xf numFmtId="0" fontId="7" fillId="10" borderId="14" xfId="0" applyFont="1" applyFill="1" applyBorder="1" applyAlignment="1" applyProtection="1">
      <alignment vertical="center"/>
    </xf>
    <xf numFmtId="0" fontId="7" fillId="10" borderId="14" xfId="0" quotePrefix="1" applyFont="1" applyFill="1" applyBorder="1" applyAlignment="1" applyProtection="1">
      <alignment horizontal="center" vertical="center"/>
    </xf>
    <xf numFmtId="0" fontId="6" fillId="0" borderId="0" xfId="0" applyFont="1" applyProtection="1">
      <alignment vertical="center"/>
    </xf>
    <xf numFmtId="0" fontId="5" fillId="5" borderId="1" xfId="0" applyFont="1" applyFill="1" applyBorder="1" applyAlignment="1" applyProtection="1">
      <alignment horizontal="center" vertical="center"/>
    </xf>
    <xf numFmtId="0" fontId="3" fillId="6"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0" fontId="3" fillId="0" borderId="0" xfId="0" applyFont="1" applyAlignment="1" applyProtection="1">
      <alignment horizontal="center" vertical="center"/>
    </xf>
    <xf numFmtId="0" fontId="5" fillId="5" borderId="10" xfId="0" applyFont="1" applyFill="1" applyBorder="1" applyProtection="1">
      <alignment vertical="center"/>
    </xf>
    <xf numFmtId="0" fontId="3" fillId="5" borderId="6" xfId="0" applyFont="1" applyFill="1" applyBorder="1" applyProtection="1">
      <alignment vertical="center"/>
    </xf>
    <xf numFmtId="0" fontId="5" fillId="5" borderId="6" xfId="0" applyFont="1" applyFill="1" applyBorder="1" applyProtection="1">
      <alignment vertical="center"/>
    </xf>
    <xf numFmtId="0" fontId="5" fillId="5" borderId="6" xfId="0" applyFont="1" applyFill="1" applyBorder="1" applyAlignment="1" applyProtection="1">
      <alignment horizontal="center" vertical="center"/>
    </xf>
    <xf numFmtId="0" fontId="5" fillId="5" borderId="6" xfId="0" applyFont="1" applyFill="1" applyBorder="1" applyAlignment="1" applyProtection="1">
      <alignment horizontal="center" vertical="center" shrinkToFit="1"/>
    </xf>
    <xf numFmtId="0" fontId="3" fillId="5" borderId="11" xfId="0" applyFont="1" applyFill="1" applyBorder="1" applyProtection="1">
      <alignment vertical="center"/>
    </xf>
    <xf numFmtId="0" fontId="3" fillId="7" borderId="6" xfId="0" applyFont="1" applyFill="1" applyBorder="1" applyProtection="1">
      <alignment vertical="center"/>
    </xf>
    <xf numFmtId="0" fontId="3" fillId="0" borderId="6" xfId="0" applyFont="1" applyBorder="1" applyAlignment="1" applyProtection="1">
      <alignment horizontal="center" vertical="center"/>
    </xf>
    <xf numFmtId="185" fontId="3" fillId="0" borderId="6" xfId="1" applyNumberFormat="1" applyFont="1" applyBorder="1" applyProtection="1">
      <alignment vertical="center"/>
    </xf>
    <xf numFmtId="0" fontId="3" fillId="0" borderId="6" xfId="0" applyFont="1" applyBorder="1" applyProtection="1">
      <alignment vertical="center"/>
    </xf>
    <xf numFmtId="0" fontId="3" fillId="0" borderId="6" xfId="0" applyFont="1" applyFill="1" applyBorder="1" applyAlignment="1" applyProtection="1">
      <alignment horizontal="center" vertical="center"/>
    </xf>
    <xf numFmtId="0" fontId="3" fillId="5" borderId="12" xfId="0" applyFont="1" applyFill="1" applyBorder="1" applyProtection="1">
      <alignment vertical="center"/>
    </xf>
    <xf numFmtId="0" fontId="3" fillId="7" borderId="10" xfId="0" applyFont="1" applyFill="1" applyBorder="1" applyProtection="1">
      <alignment vertical="center"/>
    </xf>
    <xf numFmtId="40" fontId="3" fillId="0" borderId="6" xfId="1" applyNumberFormat="1" applyFont="1" applyBorder="1" applyProtection="1">
      <alignment vertical="center"/>
    </xf>
    <xf numFmtId="0" fontId="3" fillId="7" borderId="12" xfId="0" applyFont="1" applyFill="1" applyBorder="1" applyProtection="1">
      <alignment vertical="center"/>
    </xf>
    <xf numFmtId="0" fontId="3" fillId="6" borderId="7" xfId="0" applyFont="1" applyFill="1" applyBorder="1" applyProtection="1">
      <alignment vertical="center"/>
    </xf>
    <xf numFmtId="0" fontId="3" fillId="6" borderId="8" xfId="0" applyFont="1" applyFill="1" applyBorder="1" applyProtection="1">
      <alignment vertical="center"/>
    </xf>
    <xf numFmtId="0" fontId="3" fillId="6" borderId="9" xfId="0" applyFont="1" applyFill="1" applyBorder="1" applyProtection="1">
      <alignment vertical="center"/>
    </xf>
    <xf numFmtId="40" fontId="3" fillId="0" borderId="6" xfId="1" applyNumberFormat="1" applyFont="1" applyFill="1" applyBorder="1" applyProtection="1">
      <alignment vertical="center"/>
    </xf>
    <xf numFmtId="40" fontId="5" fillId="5" borderId="6" xfId="1" applyNumberFormat="1" applyFont="1" applyFill="1" applyBorder="1" applyProtection="1">
      <alignment vertical="center"/>
    </xf>
    <xf numFmtId="0" fontId="3" fillId="7" borderId="10" xfId="0" applyFont="1" applyFill="1" applyBorder="1" applyAlignment="1" applyProtection="1">
      <alignment vertical="center"/>
    </xf>
    <xf numFmtId="0" fontId="3" fillId="7" borderId="6" xfId="0" applyFont="1" applyFill="1" applyBorder="1" applyAlignment="1" applyProtection="1">
      <alignment vertical="center"/>
    </xf>
    <xf numFmtId="0" fontId="3" fillId="7" borderId="11" xfId="0" applyFont="1" applyFill="1" applyBorder="1" applyProtection="1">
      <alignment vertical="center"/>
    </xf>
    <xf numFmtId="0" fontId="3" fillId="0" borderId="0" xfId="0" applyFont="1" applyFill="1" applyBorder="1" applyProtection="1">
      <alignment vertical="center"/>
    </xf>
    <xf numFmtId="0" fontId="7" fillId="0" borderId="0" xfId="0" applyFont="1" applyFill="1" applyBorder="1" applyAlignment="1" applyProtection="1">
      <alignment horizontal="left" vertical="center"/>
    </xf>
    <xf numFmtId="0" fontId="7" fillId="0" borderId="0" xfId="0" applyFont="1" applyFill="1" applyBorder="1" applyProtection="1">
      <alignment vertical="center"/>
    </xf>
    <xf numFmtId="0" fontId="3" fillId="0" borderId="0" xfId="0" applyFont="1" applyFill="1" applyBorder="1" applyAlignment="1" applyProtection="1">
      <alignment horizontal="center" vertical="center"/>
    </xf>
    <xf numFmtId="0" fontId="7" fillId="8" borderId="6" xfId="0" applyFont="1" applyFill="1" applyBorder="1" applyProtection="1">
      <alignment vertical="center"/>
    </xf>
    <xf numFmtId="2" fontId="3" fillId="8" borderId="6" xfId="0" applyNumberFormat="1" applyFont="1" applyFill="1" applyBorder="1" applyAlignment="1" applyProtection="1">
      <alignment horizontal="center" vertical="center"/>
    </xf>
    <xf numFmtId="0" fontId="3" fillId="8" borderId="6" xfId="0" applyFont="1" applyFill="1" applyBorder="1" applyAlignment="1" applyProtection="1">
      <alignment horizontal="center" vertical="center"/>
    </xf>
    <xf numFmtId="0" fontId="3" fillId="2" borderId="0" xfId="0" applyFont="1" applyFill="1" applyBorder="1" applyProtection="1">
      <alignment vertical="center"/>
    </xf>
    <xf numFmtId="0" fontId="3" fillId="8" borderId="19" xfId="0" applyFont="1" applyFill="1" applyBorder="1" applyProtection="1">
      <alignment vertical="center"/>
    </xf>
    <xf numFmtId="0" fontId="3" fillId="8" borderId="20" xfId="0" applyFont="1" applyFill="1" applyBorder="1" applyAlignment="1" applyProtection="1">
      <alignment horizontal="center" vertical="center"/>
    </xf>
    <xf numFmtId="0" fontId="3" fillId="8" borderId="20" xfId="0" applyFont="1" applyFill="1" applyBorder="1" applyAlignment="1" applyProtection="1">
      <alignment horizontal="center" vertical="center" shrinkToFit="1"/>
    </xf>
    <xf numFmtId="0" fontId="7" fillId="0" borderId="6" xfId="3" applyFont="1" applyBorder="1" applyAlignment="1" applyProtection="1">
      <alignment vertical="center" wrapText="1"/>
      <protection locked="0"/>
    </xf>
    <xf numFmtId="0" fontId="9" fillId="0" borderId="0" xfId="3" applyProtection="1">
      <alignment vertical="center"/>
    </xf>
    <xf numFmtId="0" fontId="3" fillId="0" borderId="0" xfId="3" applyFont="1" applyAlignment="1" applyProtection="1">
      <alignment horizontal="right" vertical="center"/>
    </xf>
    <xf numFmtId="0" fontId="5" fillId="5" borderId="6" xfId="3" applyFont="1" applyFill="1" applyBorder="1" applyAlignment="1" applyProtection="1">
      <alignment horizontal="center" vertical="center" wrapText="1"/>
    </xf>
    <xf numFmtId="0" fontId="5" fillId="5" borderId="0" xfId="0" applyFont="1" applyFill="1" applyBorder="1" applyAlignment="1" applyProtection="1">
      <alignment horizontal="center" vertical="center" wrapText="1"/>
    </xf>
    <xf numFmtId="0" fontId="7" fillId="0" borderId="1" xfId="0" applyFont="1" applyFill="1" applyBorder="1" applyAlignment="1" applyProtection="1">
      <alignment vertical="center" shrinkToFit="1"/>
      <protection locked="0"/>
    </xf>
    <xf numFmtId="177" fontId="17" fillId="12" borderId="14" xfId="1" applyNumberFormat="1" applyFont="1" applyFill="1" applyBorder="1" applyProtection="1">
      <alignment vertical="center"/>
    </xf>
    <xf numFmtId="183" fontId="17" fillId="6" borderId="1" xfId="1" applyNumberFormat="1" applyFont="1" applyFill="1" applyBorder="1" applyAlignment="1" applyProtection="1">
      <alignment horizontal="center" vertical="center"/>
    </xf>
    <xf numFmtId="184" fontId="7" fillId="12" borderId="14" xfId="1" applyNumberFormat="1" applyFont="1" applyFill="1" applyBorder="1" applyAlignment="1" applyProtection="1">
      <alignment horizontal="right" vertical="center"/>
    </xf>
    <xf numFmtId="181" fontId="7" fillId="6" borderId="6" xfId="0" applyNumberFormat="1" applyFont="1" applyFill="1" applyBorder="1" applyProtection="1">
      <alignment vertical="center"/>
    </xf>
    <xf numFmtId="179" fontId="7" fillId="6" borderId="14" xfId="0" applyNumberFormat="1" applyFont="1" applyFill="1" applyBorder="1" applyAlignment="1" applyProtection="1">
      <alignment horizontal="right" vertical="center"/>
    </xf>
    <xf numFmtId="0" fontId="3" fillId="0" borderId="7" xfId="0" applyFont="1" applyBorder="1" applyAlignment="1" applyProtection="1">
      <alignment horizontal="center" vertical="center"/>
    </xf>
    <xf numFmtId="0" fontId="3" fillId="0" borderId="9" xfId="0" applyFont="1" applyBorder="1" applyProtection="1">
      <alignment vertical="center"/>
    </xf>
    <xf numFmtId="0" fontId="5" fillId="5" borderId="10" xfId="0" applyFont="1" applyFill="1" applyBorder="1" applyAlignment="1" applyProtection="1">
      <alignment horizontal="center" vertical="center"/>
    </xf>
    <xf numFmtId="0" fontId="5" fillId="5" borderId="11" xfId="0" applyFont="1" applyFill="1" applyBorder="1" applyProtection="1">
      <alignment vertical="center"/>
    </xf>
    <xf numFmtId="185" fontId="3" fillId="0" borderId="21" xfId="1" applyNumberFormat="1" applyFont="1" applyBorder="1" applyProtection="1">
      <alignment vertical="center"/>
    </xf>
    <xf numFmtId="0" fontId="8" fillId="4" borderId="0" xfId="0" applyFont="1" applyFill="1" applyAlignment="1">
      <alignment vertical="center"/>
    </xf>
    <xf numFmtId="187" fontId="3" fillId="8" borderId="6" xfId="0" applyNumberFormat="1" applyFont="1" applyFill="1" applyBorder="1" applyAlignment="1" applyProtection="1">
      <alignment horizontal="center" vertical="center"/>
    </xf>
    <xf numFmtId="0" fontId="3" fillId="8" borderId="6" xfId="0" applyFont="1" applyFill="1" applyBorder="1" applyAlignment="1" applyProtection="1">
      <alignment horizontal="center" vertical="center" shrinkToFit="1"/>
    </xf>
    <xf numFmtId="0" fontId="7" fillId="0" borderId="14" xfId="0" applyFont="1" applyFill="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7" fillId="10" borderId="14" xfId="0" applyFont="1" applyFill="1" applyBorder="1" applyAlignment="1" applyProtection="1">
      <alignment vertical="center" wrapText="1"/>
    </xf>
    <xf numFmtId="0" fontId="7" fillId="0" borderId="13"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17" fillId="0" borderId="14" xfId="0" applyFont="1" applyFill="1" applyBorder="1" applyAlignment="1" applyProtection="1">
      <alignment horizontal="left" vertical="center" wrapText="1"/>
      <protection locked="0"/>
    </xf>
    <xf numFmtId="0" fontId="3" fillId="0" borderId="13"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17" fillId="10" borderId="14" xfId="0" applyFont="1" applyFill="1" applyBorder="1" applyAlignment="1" applyProtection="1">
      <alignment vertical="center" wrapText="1"/>
    </xf>
    <xf numFmtId="0" fontId="3" fillId="0" borderId="6" xfId="0" applyFont="1" applyFill="1" applyBorder="1" applyAlignment="1" applyProtection="1">
      <alignment vertical="center" wrapText="1"/>
    </xf>
    <xf numFmtId="0" fontId="7" fillId="10" borderId="15" xfId="0" applyFont="1" applyFill="1" applyBorder="1" applyAlignment="1" applyProtection="1">
      <alignment vertical="center" wrapText="1"/>
    </xf>
    <xf numFmtId="0" fontId="7" fillId="10" borderId="16" xfId="0" applyFont="1" applyFill="1" applyBorder="1" applyAlignment="1" applyProtection="1">
      <alignment vertical="center" wrapText="1"/>
    </xf>
    <xf numFmtId="0" fontId="7" fillId="0" borderId="15" xfId="0" applyFont="1" applyFill="1" applyBorder="1" applyAlignment="1" applyProtection="1">
      <alignment horizontal="left" vertical="center" wrapText="1"/>
      <protection locked="0"/>
    </xf>
    <xf numFmtId="0" fontId="7" fillId="0" borderId="17" xfId="0" applyFont="1" applyFill="1" applyBorder="1" applyAlignment="1" applyProtection="1">
      <alignment horizontal="left" vertical="center" wrapText="1"/>
      <protection locked="0"/>
    </xf>
    <xf numFmtId="0" fontId="7" fillId="0" borderId="16" xfId="0" applyFont="1" applyFill="1" applyBorder="1" applyAlignment="1" applyProtection="1">
      <alignment horizontal="left" vertical="center" wrapText="1"/>
      <protection locked="0"/>
    </xf>
    <xf numFmtId="0" fontId="5" fillId="5" borderId="1" xfId="0" applyFont="1" applyFill="1" applyBorder="1" applyAlignment="1" applyProtection="1">
      <alignment horizontal="center" vertical="center" wrapText="1"/>
    </xf>
    <xf numFmtId="0" fontId="5" fillId="5" borderId="3" xfId="0" applyFont="1" applyFill="1" applyBorder="1" applyAlignment="1" applyProtection="1">
      <alignment horizontal="center" vertical="center"/>
    </xf>
    <xf numFmtId="38" fontId="28" fillId="2" borderId="4" xfId="1" applyFont="1" applyFill="1" applyBorder="1" applyAlignment="1" applyProtection="1">
      <alignment horizontal="right" vertical="center"/>
    </xf>
    <xf numFmtId="38" fontId="28" fillId="2" borderId="5" xfId="1" applyFont="1" applyFill="1" applyBorder="1" applyAlignment="1" applyProtection="1">
      <alignment horizontal="right" vertical="center"/>
    </xf>
    <xf numFmtId="0" fontId="5" fillId="5" borderId="7" xfId="0" applyFont="1" applyFill="1" applyBorder="1" applyAlignment="1" applyProtection="1">
      <alignment horizontal="center" vertical="center" wrapText="1"/>
    </xf>
    <xf numFmtId="0" fontId="5" fillId="5" borderId="8" xfId="0" applyFont="1" applyFill="1" applyBorder="1" applyAlignment="1" applyProtection="1">
      <alignment horizontal="center" vertical="center" wrapText="1"/>
    </xf>
    <xf numFmtId="0" fontId="22" fillId="5" borderId="7" xfId="0" applyFont="1" applyFill="1" applyBorder="1" applyAlignment="1" applyProtection="1">
      <alignment horizontal="center" vertical="center" wrapText="1"/>
    </xf>
    <xf numFmtId="0" fontId="22" fillId="5" borderId="8" xfId="0" applyFont="1" applyFill="1" applyBorder="1" applyAlignment="1" applyProtection="1">
      <alignment horizontal="center" vertical="center" wrapText="1"/>
    </xf>
    <xf numFmtId="0" fontId="22" fillId="5" borderId="9" xfId="0" applyFont="1" applyFill="1" applyBorder="1" applyAlignment="1" applyProtection="1">
      <alignment horizontal="center" vertical="center" wrapText="1"/>
    </xf>
    <xf numFmtId="0" fontId="22" fillId="5" borderId="6" xfId="0" applyFont="1" applyFill="1" applyBorder="1" applyAlignment="1" applyProtection="1">
      <alignment vertical="center" wrapText="1"/>
    </xf>
    <xf numFmtId="0" fontId="8" fillId="4" borderId="0" xfId="3" applyFont="1" applyFill="1" applyAlignment="1" applyProtection="1">
      <alignment horizontal="left" vertical="center"/>
    </xf>
    <xf numFmtId="0" fontId="7" fillId="10" borderId="14" xfId="0" applyFont="1" applyFill="1" applyBorder="1" applyAlignment="1" applyProtection="1">
      <alignment horizontal="center" vertical="center" wrapText="1"/>
    </xf>
    <xf numFmtId="0" fontId="3" fillId="0" borderId="7" xfId="0" applyFont="1" applyFill="1" applyBorder="1" applyAlignment="1" applyProtection="1">
      <alignment vertical="center"/>
    </xf>
    <xf numFmtId="0" fontId="3" fillId="0" borderId="9" xfId="0" applyFont="1" applyFill="1" applyBorder="1" applyAlignment="1" applyProtection="1">
      <alignment vertical="center"/>
    </xf>
    <xf numFmtId="0" fontId="7" fillId="10" borderId="15" xfId="0" applyFont="1" applyFill="1" applyBorder="1" applyAlignment="1" applyProtection="1">
      <alignment horizontal="center" vertical="center" wrapText="1"/>
    </xf>
    <xf numFmtId="0" fontId="7" fillId="10" borderId="16" xfId="0" applyFont="1" applyFill="1" applyBorder="1" applyAlignment="1" applyProtection="1">
      <alignment horizontal="center" vertical="center" wrapText="1"/>
    </xf>
    <xf numFmtId="0" fontId="3" fillId="0" borderId="7"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7" fillId="6" borderId="15" xfId="0" applyFont="1" applyFill="1" applyBorder="1" applyAlignment="1" applyProtection="1">
      <alignment horizontal="left" vertical="center" wrapText="1"/>
    </xf>
    <xf numFmtId="0" fontId="7" fillId="6" borderId="17" xfId="0" applyFont="1" applyFill="1" applyBorder="1" applyAlignment="1" applyProtection="1">
      <alignment horizontal="left" vertical="center" wrapText="1"/>
    </xf>
    <xf numFmtId="0" fontId="7" fillId="6" borderId="22" xfId="0" applyFont="1" applyFill="1" applyBorder="1" applyAlignment="1" applyProtection="1">
      <alignment horizontal="left" vertical="center" wrapText="1"/>
    </xf>
    <xf numFmtId="0" fontId="17" fillId="10" borderId="14" xfId="0" applyFont="1" applyFill="1" applyBorder="1" applyAlignment="1" applyProtection="1">
      <alignment horizontal="center" vertical="center" wrapText="1"/>
    </xf>
    <xf numFmtId="186" fontId="3" fillId="6" borderId="13" xfId="0" applyNumberFormat="1" applyFont="1" applyFill="1" applyBorder="1" applyAlignment="1" applyProtection="1">
      <alignment horizontal="center" vertical="center" wrapText="1"/>
    </xf>
    <xf numFmtId="186" fontId="3" fillId="6" borderId="2" xfId="0" applyNumberFormat="1" applyFont="1" applyFill="1" applyBorder="1" applyAlignment="1" applyProtection="1">
      <alignment horizontal="center" vertical="center" wrapText="1"/>
    </xf>
    <xf numFmtId="0" fontId="7" fillId="6" borderId="14" xfId="0" applyFont="1" applyFill="1" applyBorder="1" applyAlignment="1" applyProtection="1">
      <alignment horizontal="left" vertical="center" wrapText="1"/>
    </xf>
    <xf numFmtId="0" fontId="8" fillId="4" borderId="0" xfId="0" applyFont="1" applyFill="1" applyAlignment="1">
      <alignment vertical="center"/>
    </xf>
  </cellXfs>
  <cellStyles count="4">
    <cellStyle name="40% - アクセント 6 2" xfId="2" xr:uid="{00000000-0005-0000-0000-000000000000}"/>
    <cellStyle name="桁区切り" xfId="1" builtinId="6"/>
    <cellStyle name="標準" xfId="0" builtinId="0"/>
    <cellStyle name="標準 3" xfId="3" xr:uid="{69B9EE94-6C9A-4E3A-AAF0-B65E19729CA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8/P180330801_&#20108;&#22269;&#38291;&#12463;&#12524;&#12472;&#12483;&#12488;&#21046;&#24230;&#12398;&#21177;&#29575;&#30340;&#12394;&#36939;&#29992;&#12398;&#12383;&#12417;&#12398;&#26908;&#35342;&#12539;&#23455;&#26045;&#20107;&#26989;/02_&#20316;&#26989;/02_&#21508;&#31278;&#30003;&#35531;/01_Methodology/15_MM/MM_PM004(&#12501;&#12472;&#12479;&#12289;&#12418;&#12415;&#27579;)/5_MM_AM004_ver01.0/JCM_MM_AM004_ver01.0_inter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S(input)"/>
      <sheetName val="MPS(calc_process)"/>
      <sheetName val="MSS"/>
      <sheetName val="MRS(input)"/>
      <sheetName val="MRS(calc_process)"/>
    </sheetNames>
    <sheetDataSet>
      <sheetData sheetId="0"/>
      <sheetData sheetId="1">
        <row r="25">
          <cell r="G25">
            <v>0.8</v>
          </cell>
        </row>
        <row r="26">
          <cell r="G26">
            <v>0.46</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5"/>
  <sheetViews>
    <sheetView showGridLines="0" tabSelected="1" view="pageBreakPreview" zoomScale="70" zoomScaleNormal="70" zoomScaleSheetLayoutView="70" workbookViewId="0"/>
  </sheetViews>
  <sheetFormatPr defaultColWidth="9" defaultRowHeight="14" x14ac:dyDescent="0.2"/>
  <cols>
    <col min="1" max="1" width="3.6328125" style="52" customWidth="1"/>
    <col min="2" max="2" width="15.6328125" style="52" customWidth="1"/>
    <col min="3" max="3" width="16.90625" style="52" customWidth="1"/>
    <col min="4" max="4" width="32.26953125" style="52" customWidth="1"/>
    <col min="5" max="5" width="14.08984375" style="52" customWidth="1"/>
    <col min="6" max="6" width="13.08984375" style="52" customWidth="1"/>
    <col min="7" max="7" width="15.453125" style="52" customWidth="1"/>
    <col min="8" max="8" width="21.36328125" style="52" customWidth="1"/>
    <col min="9" max="9" width="63.453125" style="52" customWidth="1"/>
    <col min="10" max="10" width="15.7265625" style="52" customWidth="1"/>
    <col min="11" max="11" width="14.6328125" style="52" customWidth="1"/>
    <col min="12" max="16384" width="9" style="52"/>
  </cols>
  <sheetData>
    <row r="1" spans="1:11" x14ac:dyDescent="0.2">
      <c r="K1" s="53" t="s">
        <v>134</v>
      </c>
    </row>
    <row r="2" spans="1:11" x14ac:dyDescent="0.2">
      <c r="K2" s="53" t="s">
        <v>133</v>
      </c>
    </row>
    <row r="3" spans="1:11" ht="15.5" x14ac:dyDescent="0.2">
      <c r="A3" s="54" t="s">
        <v>141</v>
      </c>
      <c r="B3" s="55"/>
      <c r="C3" s="55"/>
      <c r="D3" s="55"/>
      <c r="E3" s="55"/>
      <c r="F3" s="55"/>
      <c r="G3" s="55"/>
      <c r="H3" s="55"/>
      <c r="I3" s="55"/>
      <c r="J3" s="55"/>
      <c r="K3" s="56"/>
    </row>
    <row r="5" spans="1:11" x14ac:dyDescent="0.2">
      <c r="A5" s="57" t="s">
        <v>135</v>
      </c>
      <c r="B5" s="57"/>
    </row>
    <row r="6" spans="1:11" x14ac:dyDescent="0.2">
      <c r="A6" s="57"/>
      <c r="B6" s="58" t="s">
        <v>7</v>
      </c>
      <c r="C6" s="58" t="s">
        <v>8</v>
      </c>
      <c r="D6" s="58" t="s">
        <v>9</v>
      </c>
      <c r="E6" s="58" t="s">
        <v>10</v>
      </c>
      <c r="F6" s="58" t="s">
        <v>11</v>
      </c>
      <c r="G6" s="58" t="s">
        <v>12</v>
      </c>
      <c r="H6" s="58" t="s">
        <v>13</v>
      </c>
      <c r="I6" s="58" t="s">
        <v>14</v>
      </c>
      <c r="J6" s="58" t="s">
        <v>15</v>
      </c>
      <c r="K6" s="58" t="s">
        <v>16</v>
      </c>
    </row>
    <row r="7" spans="1:11" s="59" customFormat="1" ht="28" x14ac:dyDescent="0.2">
      <c r="B7" s="58" t="s">
        <v>17</v>
      </c>
      <c r="C7" s="58" t="s">
        <v>18</v>
      </c>
      <c r="D7" s="58" t="s">
        <v>19</v>
      </c>
      <c r="E7" s="58" t="s">
        <v>20</v>
      </c>
      <c r="F7" s="58" t="s">
        <v>21</v>
      </c>
      <c r="G7" s="58" t="s">
        <v>22</v>
      </c>
      <c r="H7" s="58" t="s">
        <v>23</v>
      </c>
      <c r="I7" s="58" t="s">
        <v>24</v>
      </c>
      <c r="J7" s="58" t="s">
        <v>25</v>
      </c>
      <c r="K7" s="58" t="s">
        <v>26</v>
      </c>
    </row>
    <row r="8" spans="1:11" ht="126" customHeight="1" x14ac:dyDescent="0.2">
      <c r="B8" s="60" t="s">
        <v>39</v>
      </c>
      <c r="C8" s="4" t="s">
        <v>40</v>
      </c>
      <c r="D8" s="4" t="s">
        <v>41</v>
      </c>
      <c r="E8" s="41" t="s">
        <v>112</v>
      </c>
      <c r="F8" s="61" t="s">
        <v>42</v>
      </c>
      <c r="G8" s="2" t="s">
        <v>43</v>
      </c>
      <c r="H8" s="2" t="s">
        <v>44</v>
      </c>
      <c r="I8" s="3" t="s">
        <v>45</v>
      </c>
      <c r="J8" s="3" t="s">
        <v>46</v>
      </c>
      <c r="K8" s="3" t="s">
        <v>124</v>
      </c>
    </row>
    <row r="9" spans="1:11" ht="53" customHeight="1" x14ac:dyDescent="0.2">
      <c r="B9" s="60" t="s">
        <v>47</v>
      </c>
      <c r="C9" s="4" t="s">
        <v>48</v>
      </c>
      <c r="D9" s="4" t="s">
        <v>114</v>
      </c>
      <c r="E9" s="1"/>
      <c r="F9" s="4" t="s">
        <v>49</v>
      </c>
      <c r="G9" s="2" t="s">
        <v>50</v>
      </c>
      <c r="H9" s="2" t="s">
        <v>51</v>
      </c>
      <c r="I9" s="2" t="s">
        <v>52</v>
      </c>
      <c r="J9" s="3" t="s">
        <v>46</v>
      </c>
      <c r="K9" s="49"/>
    </row>
    <row r="10" spans="1:11" ht="225.5" customHeight="1" x14ac:dyDescent="0.2">
      <c r="B10" s="60" t="s">
        <v>53</v>
      </c>
      <c r="C10" s="4" t="s">
        <v>54</v>
      </c>
      <c r="D10" s="4" t="s">
        <v>113</v>
      </c>
      <c r="E10" s="1"/>
      <c r="F10" s="61" t="s">
        <v>42</v>
      </c>
      <c r="G10" s="2" t="s">
        <v>43</v>
      </c>
      <c r="H10" s="2" t="s">
        <v>44</v>
      </c>
      <c r="I10" s="3" t="s">
        <v>126</v>
      </c>
      <c r="J10" s="3" t="s">
        <v>46</v>
      </c>
      <c r="K10" s="50"/>
    </row>
    <row r="11" spans="1:11" ht="8.25" customHeight="1" x14ac:dyDescent="0.2"/>
    <row r="12" spans="1:11" x14ac:dyDescent="0.2">
      <c r="A12" s="57" t="s">
        <v>136</v>
      </c>
    </row>
    <row r="13" spans="1:11" x14ac:dyDescent="0.2">
      <c r="B13" s="58" t="s">
        <v>7</v>
      </c>
      <c r="C13" s="140" t="s">
        <v>8</v>
      </c>
      <c r="D13" s="140"/>
      <c r="E13" s="58" t="s">
        <v>9</v>
      </c>
      <c r="F13" s="58" t="s">
        <v>10</v>
      </c>
      <c r="G13" s="140" t="s">
        <v>11</v>
      </c>
      <c r="H13" s="140"/>
      <c r="I13" s="140"/>
      <c r="J13" s="140" t="s">
        <v>12</v>
      </c>
      <c r="K13" s="140"/>
    </row>
    <row r="14" spans="1:11" ht="28" x14ac:dyDescent="0.2">
      <c r="B14" s="58" t="s">
        <v>18</v>
      </c>
      <c r="C14" s="140" t="s">
        <v>19</v>
      </c>
      <c r="D14" s="140"/>
      <c r="E14" s="58" t="s">
        <v>20</v>
      </c>
      <c r="F14" s="58" t="s">
        <v>21</v>
      </c>
      <c r="G14" s="140" t="s">
        <v>23</v>
      </c>
      <c r="H14" s="140"/>
      <c r="I14" s="140"/>
      <c r="J14" s="140" t="s">
        <v>26</v>
      </c>
      <c r="K14" s="140"/>
    </row>
    <row r="15" spans="1:11" ht="50" customHeight="1" x14ac:dyDescent="0.2">
      <c r="B15" s="62" t="s">
        <v>55</v>
      </c>
      <c r="C15" s="127" t="s">
        <v>56</v>
      </c>
      <c r="D15" s="127"/>
      <c r="E15" s="43"/>
      <c r="F15" s="62" t="s">
        <v>57</v>
      </c>
      <c r="G15" s="125" t="s">
        <v>58</v>
      </c>
      <c r="H15" s="125"/>
      <c r="I15" s="125"/>
      <c r="J15" s="131"/>
      <c r="K15" s="132"/>
    </row>
    <row r="16" spans="1:11" ht="50" customHeight="1" x14ac:dyDescent="0.2">
      <c r="B16" s="5" t="s">
        <v>82</v>
      </c>
      <c r="C16" s="133" t="s">
        <v>83</v>
      </c>
      <c r="D16" s="133"/>
      <c r="E16" s="6">
        <f>IF(ISERROR(3.6*(100/E19)*E20),0,3.6*(100/E19)*E20)</f>
        <v>0</v>
      </c>
      <c r="F16" s="44" t="s">
        <v>84</v>
      </c>
      <c r="G16" s="130" t="s">
        <v>61</v>
      </c>
      <c r="H16" s="130"/>
      <c r="I16" s="130"/>
      <c r="J16" s="131"/>
      <c r="K16" s="132"/>
    </row>
    <row r="17" spans="1:11" ht="50" customHeight="1" x14ac:dyDescent="0.2">
      <c r="B17" s="5" t="s">
        <v>82</v>
      </c>
      <c r="C17" s="133" t="s">
        <v>127</v>
      </c>
      <c r="D17" s="133"/>
      <c r="E17" s="6">
        <f>IF(ISERROR(E9*E21*E20/E10),0,E9*E21*E20/E10)</f>
        <v>0</v>
      </c>
      <c r="F17" s="44" t="s">
        <v>84</v>
      </c>
      <c r="G17" s="130" t="s">
        <v>61</v>
      </c>
      <c r="H17" s="130"/>
      <c r="I17" s="130"/>
      <c r="J17" s="131"/>
      <c r="K17" s="132"/>
    </row>
    <row r="18" spans="1:11" ht="127" customHeight="1" x14ac:dyDescent="0.2">
      <c r="B18" s="5" t="s">
        <v>82</v>
      </c>
      <c r="C18" s="127" t="s">
        <v>129</v>
      </c>
      <c r="D18" s="127"/>
      <c r="E18" s="7"/>
      <c r="F18" s="44" t="s">
        <v>84</v>
      </c>
      <c r="G18" s="130" t="s">
        <v>62</v>
      </c>
      <c r="H18" s="130"/>
      <c r="I18" s="130"/>
      <c r="J18" s="131"/>
      <c r="K18" s="132"/>
    </row>
    <row r="19" spans="1:11" ht="50" customHeight="1" x14ac:dyDescent="0.2">
      <c r="B19" s="62" t="s">
        <v>63</v>
      </c>
      <c r="C19" s="127" t="s">
        <v>128</v>
      </c>
      <c r="D19" s="127"/>
      <c r="E19" s="42"/>
      <c r="F19" s="62" t="s">
        <v>64</v>
      </c>
      <c r="G19" s="125" t="s">
        <v>65</v>
      </c>
      <c r="H19" s="125"/>
      <c r="I19" s="125"/>
      <c r="J19" s="131"/>
      <c r="K19" s="132"/>
    </row>
    <row r="20" spans="1:11" ht="92.5" customHeight="1" x14ac:dyDescent="0.2">
      <c r="B20" s="8" t="s">
        <v>66</v>
      </c>
      <c r="C20" s="127" t="s">
        <v>137</v>
      </c>
      <c r="D20" s="127"/>
      <c r="E20" s="9"/>
      <c r="F20" s="10" t="s">
        <v>67</v>
      </c>
      <c r="G20" s="125" t="s">
        <v>68</v>
      </c>
      <c r="H20" s="125"/>
      <c r="I20" s="125"/>
      <c r="J20" s="131"/>
      <c r="K20" s="132"/>
    </row>
    <row r="21" spans="1:11" ht="110.5" customHeight="1" x14ac:dyDescent="0.2">
      <c r="B21" s="8" t="s">
        <v>69</v>
      </c>
      <c r="C21" s="127" t="s">
        <v>70</v>
      </c>
      <c r="D21" s="127"/>
      <c r="E21" s="51"/>
      <c r="F21" s="10" t="s">
        <v>71</v>
      </c>
      <c r="G21" s="125" t="s">
        <v>138</v>
      </c>
      <c r="H21" s="125"/>
      <c r="I21" s="125"/>
      <c r="J21" s="131"/>
      <c r="K21" s="132"/>
    </row>
    <row r="22" spans="1:11" ht="58.5" customHeight="1" x14ac:dyDescent="0.2">
      <c r="B22" s="62" t="s">
        <v>72</v>
      </c>
      <c r="C22" s="135" t="s">
        <v>98</v>
      </c>
      <c r="D22" s="136"/>
      <c r="E22" s="41" t="s">
        <v>112</v>
      </c>
      <c r="F22" s="45" t="s">
        <v>73</v>
      </c>
      <c r="G22" s="137" t="s">
        <v>74</v>
      </c>
      <c r="H22" s="138"/>
      <c r="I22" s="139"/>
      <c r="J22" s="128" t="s">
        <v>125</v>
      </c>
      <c r="K22" s="129"/>
    </row>
    <row r="23" spans="1:11" ht="58.5" customHeight="1" x14ac:dyDescent="0.2">
      <c r="B23" s="62" t="s">
        <v>75</v>
      </c>
      <c r="C23" s="127" t="s">
        <v>99</v>
      </c>
      <c r="D23" s="127"/>
      <c r="E23" s="41" t="s">
        <v>112</v>
      </c>
      <c r="F23" s="45" t="s">
        <v>73</v>
      </c>
      <c r="G23" s="125" t="s">
        <v>74</v>
      </c>
      <c r="H23" s="125"/>
      <c r="I23" s="125"/>
      <c r="J23" s="128" t="s">
        <v>125</v>
      </c>
      <c r="K23" s="129"/>
    </row>
    <row r="24" spans="1:11" ht="58.5" customHeight="1" x14ac:dyDescent="0.2">
      <c r="B24" s="62" t="s">
        <v>76</v>
      </c>
      <c r="C24" s="127" t="s">
        <v>100</v>
      </c>
      <c r="D24" s="127"/>
      <c r="E24" s="41" t="s">
        <v>112</v>
      </c>
      <c r="F24" s="63" t="s">
        <v>77</v>
      </c>
      <c r="G24" s="125" t="s">
        <v>78</v>
      </c>
      <c r="H24" s="125"/>
      <c r="I24" s="125"/>
      <c r="J24" s="128" t="s">
        <v>125</v>
      </c>
      <c r="K24" s="129"/>
    </row>
    <row r="25" spans="1:11" ht="58.5" customHeight="1" x14ac:dyDescent="0.2">
      <c r="B25" s="62" t="s">
        <v>79</v>
      </c>
      <c r="C25" s="127" t="s">
        <v>101</v>
      </c>
      <c r="D25" s="127"/>
      <c r="E25" s="41" t="s">
        <v>112</v>
      </c>
      <c r="F25" s="63" t="s">
        <v>77</v>
      </c>
      <c r="G25" s="125" t="s">
        <v>74</v>
      </c>
      <c r="H25" s="125"/>
      <c r="I25" s="125"/>
      <c r="J25" s="128" t="s">
        <v>125</v>
      </c>
      <c r="K25" s="129"/>
    </row>
    <row r="26" spans="1:11" ht="58.5" customHeight="1" x14ac:dyDescent="0.2">
      <c r="B26" s="62" t="s">
        <v>80</v>
      </c>
      <c r="C26" s="127" t="s">
        <v>102</v>
      </c>
      <c r="D26" s="127"/>
      <c r="E26" s="41" t="s">
        <v>112</v>
      </c>
      <c r="F26" s="63" t="s">
        <v>77</v>
      </c>
      <c r="G26" s="125" t="s">
        <v>81</v>
      </c>
      <c r="H26" s="125"/>
      <c r="I26" s="125"/>
      <c r="J26" s="126"/>
      <c r="K26" s="126"/>
    </row>
    <row r="27" spans="1:11" ht="6.75" customHeight="1" x14ac:dyDescent="0.2"/>
    <row r="28" spans="1:11" ht="18.75" customHeight="1" x14ac:dyDescent="0.2">
      <c r="A28" s="64" t="s">
        <v>139</v>
      </c>
      <c r="B28" s="64"/>
    </row>
    <row r="29" spans="1:11" ht="17.5" thickBot="1" x14ac:dyDescent="0.25">
      <c r="B29" s="141" t="s">
        <v>140</v>
      </c>
      <c r="C29" s="141"/>
      <c r="D29" s="65" t="s">
        <v>21</v>
      </c>
    </row>
    <row r="30" spans="1:11" ht="16.5" thickBot="1" x14ac:dyDescent="0.25">
      <c r="B30" s="142">
        <f>ROUNDDOWN('MPS(calc_process)'!G6, 0)</f>
        <v>0</v>
      </c>
      <c r="C30" s="143"/>
      <c r="D30" s="66" t="s">
        <v>35</v>
      </c>
    </row>
    <row r="31" spans="1:11" ht="20.149999999999999" customHeight="1" x14ac:dyDescent="0.2">
      <c r="B31" s="67"/>
      <c r="C31" s="67"/>
      <c r="F31" s="68"/>
      <c r="G31" s="68"/>
    </row>
    <row r="32" spans="1:11" ht="18.75" customHeight="1" x14ac:dyDescent="0.2">
      <c r="A32" s="57" t="s">
        <v>6</v>
      </c>
    </row>
    <row r="33" spans="2:10" ht="18" customHeight="1" x14ac:dyDescent="0.2">
      <c r="B33" s="69" t="s">
        <v>28</v>
      </c>
      <c r="C33" s="134" t="s">
        <v>29</v>
      </c>
      <c r="D33" s="134"/>
      <c r="E33" s="134"/>
      <c r="F33" s="134"/>
      <c r="G33" s="134"/>
      <c r="H33" s="134"/>
      <c r="I33" s="134"/>
      <c r="J33" s="70"/>
    </row>
    <row r="34" spans="2:10" ht="18" customHeight="1" x14ac:dyDescent="0.2">
      <c r="B34" s="69" t="s">
        <v>27</v>
      </c>
      <c r="C34" s="134" t="s">
        <v>30</v>
      </c>
      <c r="D34" s="134"/>
      <c r="E34" s="134"/>
      <c r="F34" s="134"/>
      <c r="G34" s="134"/>
      <c r="H34" s="134"/>
      <c r="I34" s="134"/>
      <c r="J34" s="70"/>
    </row>
    <row r="35" spans="2:10" ht="18" customHeight="1" x14ac:dyDescent="0.2">
      <c r="B35" s="69" t="s">
        <v>31</v>
      </c>
      <c r="C35" s="134" t="s">
        <v>32</v>
      </c>
      <c r="D35" s="134"/>
      <c r="E35" s="134"/>
      <c r="F35" s="134"/>
      <c r="G35" s="134"/>
      <c r="H35" s="134"/>
      <c r="I35" s="134"/>
      <c r="J35" s="70"/>
    </row>
  </sheetData>
  <sheetProtection algorithmName="SHA-512" hashValue="cC5wB2NDUfhTqoIew6SzjsvmaL1WIwRuRO/4W7ne243uLxniBBx+Bm18aZrasrvsrY8vzwcJt7zT5x56C9D1Yg==" saltValue="HkIW0hb5qNgvBZv8bsgpQQ==" spinCount="100000" sheet="1" objects="1" scenarios="1" formatCells="0" formatRows="0"/>
  <mergeCells count="47">
    <mergeCell ref="J13:K13"/>
    <mergeCell ref="J14:K14"/>
    <mergeCell ref="J15:K15"/>
    <mergeCell ref="G13:I13"/>
    <mergeCell ref="G14:I14"/>
    <mergeCell ref="G15:I15"/>
    <mergeCell ref="C13:D13"/>
    <mergeCell ref="C14:D14"/>
    <mergeCell ref="B29:C29"/>
    <mergeCell ref="B30:C30"/>
    <mergeCell ref="C15:D15"/>
    <mergeCell ref="C21:D21"/>
    <mergeCell ref="C25:D25"/>
    <mergeCell ref="C20:D20"/>
    <mergeCell ref="C18:D18"/>
    <mergeCell ref="C16:D16"/>
    <mergeCell ref="G20:I20"/>
    <mergeCell ref="J20:K20"/>
    <mergeCell ref="C34:I34"/>
    <mergeCell ref="C35:I35"/>
    <mergeCell ref="C33:I33"/>
    <mergeCell ref="G21:I21"/>
    <mergeCell ref="G25:I25"/>
    <mergeCell ref="J21:K21"/>
    <mergeCell ref="C22:D22"/>
    <mergeCell ref="G22:I22"/>
    <mergeCell ref="J22:K22"/>
    <mergeCell ref="C23:D23"/>
    <mergeCell ref="G23:I23"/>
    <mergeCell ref="J23:K23"/>
    <mergeCell ref="J25:K25"/>
    <mergeCell ref="C26:D26"/>
    <mergeCell ref="G18:I18"/>
    <mergeCell ref="J18:K18"/>
    <mergeCell ref="C19:D19"/>
    <mergeCell ref="G19:I19"/>
    <mergeCell ref="J19:K19"/>
    <mergeCell ref="G16:I16"/>
    <mergeCell ref="J16:K16"/>
    <mergeCell ref="C17:D17"/>
    <mergeCell ref="G17:I17"/>
    <mergeCell ref="J17:K17"/>
    <mergeCell ref="G26:I26"/>
    <mergeCell ref="J26:K26"/>
    <mergeCell ref="C24:D24"/>
    <mergeCell ref="G24:I24"/>
    <mergeCell ref="J24:K24"/>
  </mergeCells>
  <phoneticPr fontId="2"/>
  <dataValidations count="1">
    <dataValidation type="list" allowBlank="1" showInputMessage="1" showErrorMessage="1" sqref="E18" xr:uid="{00000000-0002-0000-0000-000000000000}">
      <formula1>"0.00,0.46,0.80"</formula1>
    </dataValidation>
  </dataValidations>
  <pageMargins left="0.70866141732283472" right="0.70866141732283472" top="0.74803149606299213" bottom="0.74803149606299213" header="0.31496062992125984" footer="0.31496062992125984"/>
  <pageSetup paperSize="9" scale="33" orientation="landscape" r:id="rId1"/>
  <ignoredErrors>
    <ignoredError sqref="B9:B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O27"/>
  <sheetViews>
    <sheetView showGridLines="0" view="pageBreakPreview" zoomScale="80" zoomScaleNormal="85" zoomScaleSheetLayoutView="80" workbookViewId="0"/>
  </sheetViews>
  <sheetFormatPr defaultColWidth="9" defaultRowHeight="14" x14ac:dyDescent="0.2"/>
  <cols>
    <col min="1" max="1" width="14.36328125" style="12" customWidth="1"/>
    <col min="2" max="2" width="10" style="12" bestFit="1" customWidth="1"/>
    <col min="3" max="3" width="20.7265625" style="12" customWidth="1"/>
    <col min="4" max="15" width="13.7265625" style="12" customWidth="1"/>
    <col min="16" max="16384" width="9" style="12"/>
  </cols>
  <sheetData>
    <row r="1" spans="1:15" x14ac:dyDescent="0.2">
      <c r="O1" s="13" t="str">
        <f>'MPS(input)'!K1</f>
        <v>Monitoring Spreadsheet: JCM_KH_AM003_ver01.0</v>
      </c>
    </row>
    <row r="2" spans="1:15" x14ac:dyDescent="0.2">
      <c r="O2" s="13" t="str">
        <f>'MPS(input)'!K2</f>
        <v>Reference Number:</v>
      </c>
    </row>
    <row r="3" spans="1:15" s="15" customFormat="1" ht="28" x14ac:dyDescent="0.2">
      <c r="A3" s="14"/>
      <c r="B3" s="14"/>
      <c r="C3" s="47" t="s">
        <v>85</v>
      </c>
      <c r="D3" s="144" t="s">
        <v>86</v>
      </c>
      <c r="E3" s="145"/>
      <c r="F3" s="145"/>
      <c r="G3" s="145"/>
      <c r="H3" s="145"/>
      <c r="I3" s="145"/>
      <c r="J3" s="145"/>
      <c r="K3" s="145"/>
      <c r="L3" s="145"/>
      <c r="M3" s="146" t="s">
        <v>87</v>
      </c>
      <c r="N3" s="147"/>
      <c r="O3" s="148"/>
    </row>
    <row r="4" spans="1:15" ht="16" x14ac:dyDescent="0.2">
      <c r="A4" s="46" t="s">
        <v>88</v>
      </c>
      <c r="B4" s="16" t="s">
        <v>89</v>
      </c>
      <c r="C4" s="17" t="s">
        <v>40</v>
      </c>
      <c r="D4" s="19" t="s">
        <v>55</v>
      </c>
      <c r="E4" s="19" t="s">
        <v>55</v>
      </c>
      <c r="F4" s="19" t="s">
        <v>55</v>
      </c>
      <c r="G4" s="20" t="s">
        <v>59</v>
      </c>
      <c r="H4" s="19" t="s">
        <v>72</v>
      </c>
      <c r="I4" s="19" t="s">
        <v>75</v>
      </c>
      <c r="J4" s="19" t="s">
        <v>76</v>
      </c>
      <c r="K4" s="19" t="s">
        <v>79</v>
      </c>
      <c r="L4" s="19" t="s">
        <v>80</v>
      </c>
      <c r="M4" s="17" t="s">
        <v>90</v>
      </c>
      <c r="N4" s="17" t="s">
        <v>91</v>
      </c>
      <c r="O4" s="17" t="s">
        <v>92</v>
      </c>
    </row>
    <row r="5" spans="1:15" ht="149.5" customHeight="1" x14ac:dyDescent="0.2">
      <c r="A5" s="46" t="s">
        <v>93</v>
      </c>
      <c r="B5" s="21" t="s">
        <v>94</v>
      </c>
      <c r="C5" s="4" t="s">
        <v>41</v>
      </c>
      <c r="D5" s="23" t="s">
        <v>56</v>
      </c>
      <c r="E5" s="24" t="s">
        <v>95</v>
      </c>
      <c r="F5" s="24" t="s">
        <v>96</v>
      </c>
      <c r="G5" s="25" t="s">
        <v>97</v>
      </c>
      <c r="H5" s="24" t="s">
        <v>98</v>
      </c>
      <c r="I5" s="24" t="s">
        <v>99</v>
      </c>
      <c r="J5" s="24" t="s">
        <v>100</v>
      </c>
      <c r="K5" s="24" t="s">
        <v>101</v>
      </c>
      <c r="L5" s="24" t="s">
        <v>102</v>
      </c>
      <c r="M5" s="22" t="s">
        <v>103</v>
      </c>
      <c r="N5" s="22" t="s">
        <v>104</v>
      </c>
      <c r="O5" s="22" t="s">
        <v>105</v>
      </c>
    </row>
    <row r="6" spans="1:15" ht="33.5" customHeight="1" x14ac:dyDescent="0.2">
      <c r="A6" s="46" t="s">
        <v>106</v>
      </c>
      <c r="B6" s="26" t="s">
        <v>107</v>
      </c>
      <c r="C6" s="19" t="s">
        <v>42</v>
      </c>
      <c r="D6" s="18" t="s">
        <v>57</v>
      </c>
      <c r="E6" s="18" t="s">
        <v>57</v>
      </c>
      <c r="F6" s="18" t="s">
        <v>57</v>
      </c>
      <c r="G6" s="48" t="s">
        <v>60</v>
      </c>
      <c r="H6" s="18" t="s">
        <v>73</v>
      </c>
      <c r="I6" s="18" t="s">
        <v>73</v>
      </c>
      <c r="J6" s="27" t="s">
        <v>77</v>
      </c>
      <c r="K6" s="27" t="s">
        <v>77</v>
      </c>
      <c r="L6" s="27" t="s">
        <v>77</v>
      </c>
      <c r="M6" s="26" t="s">
        <v>108</v>
      </c>
      <c r="N6" s="26" t="s">
        <v>108</v>
      </c>
      <c r="O6" s="26" t="s">
        <v>108</v>
      </c>
    </row>
    <row r="7" spans="1:15" x14ac:dyDescent="0.2">
      <c r="A7" s="149" t="s">
        <v>109</v>
      </c>
      <c r="B7" s="28">
        <v>1</v>
      </c>
      <c r="C7" s="29"/>
      <c r="D7" s="30">
        <f>'MPS(input)'!$E$15</f>
        <v>0</v>
      </c>
      <c r="E7" s="31">
        <f>'MPS(input)'!$E$16</f>
        <v>0</v>
      </c>
      <c r="F7" s="31">
        <f>'MPS(input)'!$E$17</f>
        <v>0</v>
      </c>
      <c r="G7" s="32">
        <f>'MPS(input)'!$E$18</f>
        <v>0</v>
      </c>
      <c r="H7" s="33"/>
      <c r="I7" s="33"/>
      <c r="J7" s="11"/>
      <c r="K7" s="34"/>
      <c r="L7" s="35">
        <f>K7*((H7-I7+1.5+1.5)/(37-7+1.5+1.5))</f>
        <v>0</v>
      </c>
      <c r="M7" s="36">
        <f>IF(ISERROR(C7*(L7/J7)*SMALL(D7:G7,COUNTIF(D7:G7,0)+1)),0,(C7*(L7/J7)*SMALL(D7:G7,COUNTIF(D7:G7,0)+1)))</f>
        <v>0</v>
      </c>
      <c r="N7" s="36">
        <f>IF(ISERROR(C7*SMALL(D7:G7,COUNTIF(D7:G7,0)+1)),0,(C7*SMALL(D7:G7,COUNTIF(D7:G7,0)+1)))</f>
        <v>0</v>
      </c>
      <c r="O7" s="37">
        <f>M7-N7</f>
        <v>0</v>
      </c>
    </row>
    <row r="8" spans="1:15" x14ac:dyDescent="0.2">
      <c r="A8" s="149"/>
      <c r="B8" s="28">
        <v>2</v>
      </c>
      <c r="C8" s="29"/>
      <c r="D8" s="30">
        <f>'MPS(input)'!$E$15</f>
        <v>0</v>
      </c>
      <c r="E8" s="31">
        <f>'MPS(input)'!$E$16</f>
        <v>0</v>
      </c>
      <c r="F8" s="31">
        <f>'MPS(input)'!$E$17</f>
        <v>0</v>
      </c>
      <c r="G8" s="32">
        <f>'MPS(input)'!$E$18</f>
        <v>0</v>
      </c>
      <c r="H8" s="33"/>
      <c r="I8" s="33"/>
      <c r="J8" s="11"/>
      <c r="K8" s="34"/>
      <c r="L8" s="35">
        <f t="shared" ref="L8:L26" si="0">K8*((H8-I8+1.5+1.5)/(37-7+1.5+1.5))</f>
        <v>0</v>
      </c>
      <c r="M8" s="36">
        <f t="shared" ref="M8:M26" si="1">IF(ISERROR(C8*(L8/J8)*SMALL(D8:G8,COUNTIF(D8:G8,0)+1)),0,(C8*(L8/J8)*SMALL(D8:G8,COUNTIF(D8:G8,0)+1)))</f>
        <v>0</v>
      </c>
      <c r="N8" s="36">
        <f t="shared" ref="N8:N26" si="2">IF(ISERROR(C8*SMALL(D8:G8,COUNTIF(D8:G8,0)+1)),0,(C8*SMALL(D8:G8,COUNTIF(D8:G8,0)+1)))</f>
        <v>0</v>
      </c>
      <c r="O8" s="37">
        <f t="shared" ref="O8:O26" si="3">M8-N8</f>
        <v>0</v>
      </c>
    </row>
    <row r="9" spans="1:15" x14ac:dyDescent="0.2">
      <c r="A9" s="149"/>
      <c r="B9" s="28">
        <v>3</v>
      </c>
      <c r="C9" s="29"/>
      <c r="D9" s="30">
        <f>'MPS(input)'!$E$15</f>
        <v>0</v>
      </c>
      <c r="E9" s="31">
        <f>'MPS(input)'!$E$16</f>
        <v>0</v>
      </c>
      <c r="F9" s="31">
        <f>'MPS(input)'!$E$17</f>
        <v>0</v>
      </c>
      <c r="G9" s="32">
        <f>'MPS(input)'!$E$18</f>
        <v>0</v>
      </c>
      <c r="H9" s="33"/>
      <c r="I9" s="33"/>
      <c r="J9" s="11"/>
      <c r="K9" s="34"/>
      <c r="L9" s="35">
        <f>K9*((H9-I9+1.5+1.5)/(37-7+1.5+1.5))</f>
        <v>0</v>
      </c>
      <c r="M9" s="36">
        <f t="shared" si="1"/>
        <v>0</v>
      </c>
      <c r="N9" s="36">
        <f t="shared" si="2"/>
        <v>0</v>
      </c>
      <c r="O9" s="37">
        <f t="shared" si="3"/>
        <v>0</v>
      </c>
    </row>
    <row r="10" spans="1:15" x14ac:dyDescent="0.2">
      <c r="A10" s="149"/>
      <c r="B10" s="28">
        <v>4</v>
      </c>
      <c r="C10" s="29"/>
      <c r="D10" s="30">
        <f>'MPS(input)'!$E$15</f>
        <v>0</v>
      </c>
      <c r="E10" s="31">
        <f>'MPS(input)'!$E$16</f>
        <v>0</v>
      </c>
      <c r="F10" s="31">
        <f>'MPS(input)'!$E$17</f>
        <v>0</v>
      </c>
      <c r="G10" s="32">
        <f>'MPS(input)'!$E$18</f>
        <v>0</v>
      </c>
      <c r="H10" s="33"/>
      <c r="I10" s="33"/>
      <c r="J10" s="11"/>
      <c r="K10" s="34"/>
      <c r="L10" s="35">
        <f t="shared" si="0"/>
        <v>0</v>
      </c>
      <c r="M10" s="36">
        <f t="shared" si="1"/>
        <v>0</v>
      </c>
      <c r="N10" s="36">
        <f t="shared" si="2"/>
        <v>0</v>
      </c>
      <c r="O10" s="37">
        <f t="shared" si="3"/>
        <v>0</v>
      </c>
    </row>
    <row r="11" spans="1:15" x14ac:dyDescent="0.2">
      <c r="A11" s="149"/>
      <c r="B11" s="28">
        <v>5</v>
      </c>
      <c r="C11" s="29"/>
      <c r="D11" s="30">
        <f>'MPS(input)'!$E$15</f>
        <v>0</v>
      </c>
      <c r="E11" s="31">
        <f>'MPS(input)'!$E$16</f>
        <v>0</v>
      </c>
      <c r="F11" s="31">
        <f>'MPS(input)'!$E$17</f>
        <v>0</v>
      </c>
      <c r="G11" s="32">
        <f>'MPS(input)'!$E$18</f>
        <v>0</v>
      </c>
      <c r="H11" s="33"/>
      <c r="I11" s="33"/>
      <c r="J11" s="11"/>
      <c r="K11" s="34"/>
      <c r="L11" s="35">
        <f t="shared" si="0"/>
        <v>0</v>
      </c>
      <c r="M11" s="36">
        <f t="shared" si="1"/>
        <v>0</v>
      </c>
      <c r="N11" s="36">
        <f t="shared" si="2"/>
        <v>0</v>
      </c>
      <c r="O11" s="37">
        <f t="shared" si="3"/>
        <v>0</v>
      </c>
    </row>
    <row r="12" spans="1:15" x14ac:dyDescent="0.2">
      <c r="A12" s="149"/>
      <c r="B12" s="28">
        <v>6</v>
      </c>
      <c r="C12" s="29"/>
      <c r="D12" s="30">
        <f>'MPS(input)'!$E$15</f>
        <v>0</v>
      </c>
      <c r="E12" s="31">
        <f>'MPS(input)'!$E$16</f>
        <v>0</v>
      </c>
      <c r="F12" s="31">
        <f>'MPS(input)'!$E$17</f>
        <v>0</v>
      </c>
      <c r="G12" s="32">
        <f>'MPS(input)'!$E$18</f>
        <v>0</v>
      </c>
      <c r="H12" s="33"/>
      <c r="I12" s="33"/>
      <c r="J12" s="11"/>
      <c r="K12" s="34"/>
      <c r="L12" s="35">
        <f t="shared" si="0"/>
        <v>0</v>
      </c>
      <c r="M12" s="36">
        <f t="shared" si="1"/>
        <v>0</v>
      </c>
      <c r="N12" s="36">
        <f t="shared" si="2"/>
        <v>0</v>
      </c>
      <c r="O12" s="37">
        <f t="shared" si="3"/>
        <v>0</v>
      </c>
    </row>
    <row r="13" spans="1:15" x14ac:dyDescent="0.2">
      <c r="A13" s="149"/>
      <c r="B13" s="28">
        <v>7</v>
      </c>
      <c r="C13" s="29"/>
      <c r="D13" s="30">
        <f>'MPS(input)'!$E$15</f>
        <v>0</v>
      </c>
      <c r="E13" s="31">
        <f>'MPS(input)'!$E$16</f>
        <v>0</v>
      </c>
      <c r="F13" s="31">
        <f>'MPS(input)'!$E$17</f>
        <v>0</v>
      </c>
      <c r="G13" s="32">
        <f>'MPS(input)'!$E$18</f>
        <v>0</v>
      </c>
      <c r="H13" s="33"/>
      <c r="I13" s="33"/>
      <c r="J13" s="11"/>
      <c r="K13" s="34"/>
      <c r="L13" s="35">
        <f t="shared" si="0"/>
        <v>0</v>
      </c>
      <c r="M13" s="36">
        <f t="shared" si="1"/>
        <v>0</v>
      </c>
      <c r="N13" s="36">
        <f t="shared" si="2"/>
        <v>0</v>
      </c>
      <c r="O13" s="37">
        <f t="shared" si="3"/>
        <v>0</v>
      </c>
    </row>
    <row r="14" spans="1:15" x14ac:dyDescent="0.2">
      <c r="A14" s="149"/>
      <c r="B14" s="28">
        <v>8</v>
      </c>
      <c r="C14" s="29"/>
      <c r="D14" s="30">
        <f>'MPS(input)'!$E$15</f>
        <v>0</v>
      </c>
      <c r="E14" s="31">
        <f>'MPS(input)'!$E$16</f>
        <v>0</v>
      </c>
      <c r="F14" s="31">
        <f>'MPS(input)'!$E$17</f>
        <v>0</v>
      </c>
      <c r="G14" s="32">
        <f>'MPS(input)'!$E$18</f>
        <v>0</v>
      </c>
      <c r="H14" s="33"/>
      <c r="I14" s="33"/>
      <c r="J14" s="11"/>
      <c r="K14" s="34"/>
      <c r="L14" s="35">
        <f t="shared" si="0"/>
        <v>0</v>
      </c>
      <c r="M14" s="36">
        <f t="shared" si="1"/>
        <v>0</v>
      </c>
      <c r="N14" s="36">
        <f t="shared" si="2"/>
        <v>0</v>
      </c>
      <c r="O14" s="37">
        <f t="shared" si="3"/>
        <v>0</v>
      </c>
    </row>
    <row r="15" spans="1:15" x14ac:dyDescent="0.2">
      <c r="A15" s="149"/>
      <c r="B15" s="28">
        <v>9</v>
      </c>
      <c r="C15" s="29"/>
      <c r="D15" s="30">
        <f>'MPS(input)'!$E$15</f>
        <v>0</v>
      </c>
      <c r="E15" s="31">
        <f>'MPS(input)'!$E$16</f>
        <v>0</v>
      </c>
      <c r="F15" s="31">
        <f>'MPS(input)'!$E$17</f>
        <v>0</v>
      </c>
      <c r="G15" s="32">
        <f>'MPS(input)'!$E$18</f>
        <v>0</v>
      </c>
      <c r="H15" s="33"/>
      <c r="I15" s="33"/>
      <c r="J15" s="11"/>
      <c r="K15" s="34"/>
      <c r="L15" s="35">
        <f t="shared" si="0"/>
        <v>0</v>
      </c>
      <c r="M15" s="36">
        <f t="shared" si="1"/>
        <v>0</v>
      </c>
      <c r="N15" s="36">
        <f t="shared" si="2"/>
        <v>0</v>
      </c>
      <c r="O15" s="37">
        <f t="shared" si="3"/>
        <v>0</v>
      </c>
    </row>
    <row r="16" spans="1:15" x14ac:dyDescent="0.2">
      <c r="A16" s="149"/>
      <c r="B16" s="28">
        <v>10</v>
      </c>
      <c r="C16" s="29"/>
      <c r="D16" s="30">
        <f>'MPS(input)'!$E$15</f>
        <v>0</v>
      </c>
      <c r="E16" s="31">
        <f>'MPS(input)'!$E$16</f>
        <v>0</v>
      </c>
      <c r="F16" s="31">
        <f>'MPS(input)'!$E$17</f>
        <v>0</v>
      </c>
      <c r="G16" s="32">
        <f>'MPS(input)'!$E$18</f>
        <v>0</v>
      </c>
      <c r="H16" s="33"/>
      <c r="I16" s="33"/>
      <c r="J16" s="11"/>
      <c r="K16" s="34"/>
      <c r="L16" s="35">
        <f t="shared" si="0"/>
        <v>0</v>
      </c>
      <c r="M16" s="36">
        <f t="shared" si="1"/>
        <v>0</v>
      </c>
      <c r="N16" s="36">
        <f t="shared" si="2"/>
        <v>0</v>
      </c>
      <c r="O16" s="37">
        <f t="shared" si="3"/>
        <v>0</v>
      </c>
    </row>
    <row r="17" spans="1:15" x14ac:dyDescent="0.2">
      <c r="A17" s="149"/>
      <c r="B17" s="28">
        <v>11</v>
      </c>
      <c r="C17" s="29"/>
      <c r="D17" s="30">
        <f>'MPS(input)'!$E$15</f>
        <v>0</v>
      </c>
      <c r="E17" s="31">
        <f>'MPS(input)'!$E$16</f>
        <v>0</v>
      </c>
      <c r="F17" s="31">
        <f>'MPS(input)'!$E$17</f>
        <v>0</v>
      </c>
      <c r="G17" s="32">
        <f>'MPS(input)'!$E$18</f>
        <v>0</v>
      </c>
      <c r="H17" s="33"/>
      <c r="I17" s="33"/>
      <c r="J17" s="11"/>
      <c r="K17" s="34"/>
      <c r="L17" s="35">
        <f t="shared" si="0"/>
        <v>0</v>
      </c>
      <c r="M17" s="36">
        <f t="shared" si="1"/>
        <v>0</v>
      </c>
      <c r="N17" s="36">
        <f t="shared" si="2"/>
        <v>0</v>
      </c>
      <c r="O17" s="37">
        <f t="shared" si="3"/>
        <v>0</v>
      </c>
    </row>
    <row r="18" spans="1:15" x14ac:dyDescent="0.2">
      <c r="A18" s="149"/>
      <c r="B18" s="28">
        <v>12</v>
      </c>
      <c r="C18" s="29"/>
      <c r="D18" s="30">
        <f>'MPS(input)'!$E$15</f>
        <v>0</v>
      </c>
      <c r="E18" s="31">
        <f>'MPS(input)'!$E$16</f>
        <v>0</v>
      </c>
      <c r="F18" s="31">
        <f>'MPS(input)'!$E$17</f>
        <v>0</v>
      </c>
      <c r="G18" s="32">
        <f>'MPS(input)'!$E$18</f>
        <v>0</v>
      </c>
      <c r="H18" s="33"/>
      <c r="I18" s="33"/>
      <c r="J18" s="11"/>
      <c r="K18" s="34"/>
      <c r="L18" s="35">
        <f t="shared" si="0"/>
        <v>0</v>
      </c>
      <c r="M18" s="36">
        <f t="shared" si="1"/>
        <v>0</v>
      </c>
      <c r="N18" s="36">
        <f t="shared" si="2"/>
        <v>0</v>
      </c>
      <c r="O18" s="37">
        <f t="shared" si="3"/>
        <v>0</v>
      </c>
    </row>
    <row r="19" spans="1:15" x14ac:dyDescent="0.2">
      <c r="A19" s="149"/>
      <c r="B19" s="28">
        <v>13</v>
      </c>
      <c r="C19" s="29"/>
      <c r="D19" s="30">
        <f>'MPS(input)'!$E$15</f>
        <v>0</v>
      </c>
      <c r="E19" s="31">
        <f>'MPS(input)'!$E$16</f>
        <v>0</v>
      </c>
      <c r="F19" s="31">
        <f>'MPS(input)'!$E$17</f>
        <v>0</v>
      </c>
      <c r="G19" s="32">
        <f>'MPS(input)'!$E$18</f>
        <v>0</v>
      </c>
      <c r="H19" s="33"/>
      <c r="I19" s="33"/>
      <c r="J19" s="11"/>
      <c r="K19" s="34"/>
      <c r="L19" s="35">
        <f t="shared" si="0"/>
        <v>0</v>
      </c>
      <c r="M19" s="36">
        <f t="shared" si="1"/>
        <v>0</v>
      </c>
      <c r="N19" s="36">
        <f t="shared" si="2"/>
        <v>0</v>
      </c>
      <c r="O19" s="37">
        <f t="shared" si="3"/>
        <v>0</v>
      </c>
    </row>
    <row r="20" spans="1:15" x14ac:dyDescent="0.2">
      <c r="A20" s="149"/>
      <c r="B20" s="28">
        <v>14</v>
      </c>
      <c r="C20" s="29"/>
      <c r="D20" s="30">
        <f>'MPS(input)'!$E$15</f>
        <v>0</v>
      </c>
      <c r="E20" s="31">
        <f>'MPS(input)'!$E$16</f>
        <v>0</v>
      </c>
      <c r="F20" s="31">
        <f>'MPS(input)'!$E$17</f>
        <v>0</v>
      </c>
      <c r="G20" s="32">
        <f>'MPS(input)'!$E$18</f>
        <v>0</v>
      </c>
      <c r="H20" s="33"/>
      <c r="I20" s="33"/>
      <c r="J20" s="11"/>
      <c r="K20" s="34"/>
      <c r="L20" s="35">
        <f t="shared" si="0"/>
        <v>0</v>
      </c>
      <c r="M20" s="36">
        <f t="shared" si="1"/>
        <v>0</v>
      </c>
      <c r="N20" s="36">
        <f t="shared" si="2"/>
        <v>0</v>
      </c>
      <c r="O20" s="37">
        <f t="shared" si="3"/>
        <v>0</v>
      </c>
    </row>
    <row r="21" spans="1:15" x14ac:dyDescent="0.2">
      <c r="A21" s="149"/>
      <c r="B21" s="28">
        <v>15</v>
      </c>
      <c r="C21" s="29"/>
      <c r="D21" s="30">
        <f>'MPS(input)'!$E$15</f>
        <v>0</v>
      </c>
      <c r="E21" s="31">
        <f>'MPS(input)'!$E$16</f>
        <v>0</v>
      </c>
      <c r="F21" s="31">
        <f>'MPS(input)'!$E$17</f>
        <v>0</v>
      </c>
      <c r="G21" s="32">
        <f>'MPS(input)'!$E$18</f>
        <v>0</v>
      </c>
      <c r="H21" s="33"/>
      <c r="I21" s="33"/>
      <c r="J21" s="11"/>
      <c r="K21" s="34"/>
      <c r="L21" s="35">
        <f t="shared" si="0"/>
        <v>0</v>
      </c>
      <c r="M21" s="36">
        <f t="shared" si="1"/>
        <v>0</v>
      </c>
      <c r="N21" s="36">
        <f t="shared" si="2"/>
        <v>0</v>
      </c>
      <c r="O21" s="37">
        <f t="shared" si="3"/>
        <v>0</v>
      </c>
    </row>
    <row r="22" spans="1:15" x14ac:dyDescent="0.2">
      <c r="A22" s="149"/>
      <c r="B22" s="28">
        <v>16</v>
      </c>
      <c r="C22" s="29"/>
      <c r="D22" s="30">
        <f>'MPS(input)'!$E$15</f>
        <v>0</v>
      </c>
      <c r="E22" s="31">
        <f>'MPS(input)'!$E$16</f>
        <v>0</v>
      </c>
      <c r="F22" s="31">
        <f>'MPS(input)'!$E$17</f>
        <v>0</v>
      </c>
      <c r="G22" s="32">
        <f>'MPS(input)'!$E$18</f>
        <v>0</v>
      </c>
      <c r="H22" s="33"/>
      <c r="I22" s="33"/>
      <c r="J22" s="11"/>
      <c r="K22" s="34"/>
      <c r="L22" s="35">
        <f t="shared" si="0"/>
        <v>0</v>
      </c>
      <c r="M22" s="36">
        <f t="shared" si="1"/>
        <v>0</v>
      </c>
      <c r="N22" s="36">
        <f t="shared" si="2"/>
        <v>0</v>
      </c>
      <c r="O22" s="37">
        <f t="shared" si="3"/>
        <v>0</v>
      </c>
    </row>
    <row r="23" spans="1:15" x14ac:dyDescent="0.2">
      <c r="A23" s="149"/>
      <c r="B23" s="28">
        <v>17</v>
      </c>
      <c r="C23" s="29"/>
      <c r="D23" s="30">
        <f>'MPS(input)'!$E$15</f>
        <v>0</v>
      </c>
      <c r="E23" s="31">
        <f>'MPS(input)'!$E$16</f>
        <v>0</v>
      </c>
      <c r="F23" s="31">
        <f>'MPS(input)'!$E$17</f>
        <v>0</v>
      </c>
      <c r="G23" s="32">
        <f>'MPS(input)'!$E$18</f>
        <v>0</v>
      </c>
      <c r="H23" s="33"/>
      <c r="I23" s="33"/>
      <c r="J23" s="11"/>
      <c r="K23" s="34"/>
      <c r="L23" s="35">
        <f t="shared" si="0"/>
        <v>0</v>
      </c>
      <c r="M23" s="36">
        <f t="shared" si="1"/>
        <v>0</v>
      </c>
      <c r="N23" s="36">
        <f t="shared" si="2"/>
        <v>0</v>
      </c>
      <c r="O23" s="37">
        <f t="shared" si="3"/>
        <v>0</v>
      </c>
    </row>
    <row r="24" spans="1:15" x14ac:dyDescent="0.2">
      <c r="A24" s="149"/>
      <c r="B24" s="28">
        <v>18</v>
      </c>
      <c r="C24" s="29"/>
      <c r="D24" s="30">
        <f>'MPS(input)'!$E$15</f>
        <v>0</v>
      </c>
      <c r="E24" s="31">
        <f>'MPS(input)'!$E$16</f>
        <v>0</v>
      </c>
      <c r="F24" s="31">
        <f>'MPS(input)'!$E$17</f>
        <v>0</v>
      </c>
      <c r="G24" s="32">
        <f>'MPS(input)'!$E$18</f>
        <v>0</v>
      </c>
      <c r="H24" s="33"/>
      <c r="I24" s="33"/>
      <c r="J24" s="11"/>
      <c r="K24" s="34"/>
      <c r="L24" s="35">
        <f t="shared" si="0"/>
        <v>0</v>
      </c>
      <c r="M24" s="36">
        <f t="shared" si="1"/>
        <v>0</v>
      </c>
      <c r="N24" s="36">
        <f t="shared" si="2"/>
        <v>0</v>
      </c>
      <c r="O24" s="37">
        <f t="shared" si="3"/>
        <v>0</v>
      </c>
    </row>
    <row r="25" spans="1:15" x14ac:dyDescent="0.2">
      <c r="A25" s="149"/>
      <c r="B25" s="28">
        <v>19</v>
      </c>
      <c r="C25" s="29"/>
      <c r="D25" s="30">
        <f>'MPS(input)'!$E$15</f>
        <v>0</v>
      </c>
      <c r="E25" s="31">
        <f>'MPS(input)'!$E$16</f>
        <v>0</v>
      </c>
      <c r="F25" s="31">
        <f>'MPS(input)'!$E$17</f>
        <v>0</v>
      </c>
      <c r="G25" s="32">
        <f>'MPS(input)'!$E$18</f>
        <v>0</v>
      </c>
      <c r="H25" s="33"/>
      <c r="I25" s="33"/>
      <c r="J25" s="11"/>
      <c r="K25" s="34"/>
      <c r="L25" s="35">
        <f t="shared" si="0"/>
        <v>0</v>
      </c>
      <c r="M25" s="36">
        <f t="shared" si="1"/>
        <v>0</v>
      </c>
      <c r="N25" s="36">
        <f t="shared" si="2"/>
        <v>0</v>
      </c>
      <c r="O25" s="37">
        <f t="shared" si="3"/>
        <v>0</v>
      </c>
    </row>
    <row r="26" spans="1:15" x14ac:dyDescent="0.2">
      <c r="A26" s="149"/>
      <c r="B26" s="28">
        <v>20</v>
      </c>
      <c r="C26" s="29"/>
      <c r="D26" s="30">
        <f>'MPS(input)'!$E$15</f>
        <v>0</v>
      </c>
      <c r="E26" s="31">
        <f>'MPS(input)'!$E$16</f>
        <v>0</v>
      </c>
      <c r="F26" s="31">
        <f>'MPS(input)'!$E$17</f>
        <v>0</v>
      </c>
      <c r="G26" s="32">
        <f>'MPS(input)'!$E$18</f>
        <v>0</v>
      </c>
      <c r="H26" s="33"/>
      <c r="I26" s="33"/>
      <c r="J26" s="11"/>
      <c r="K26" s="34"/>
      <c r="L26" s="35">
        <f t="shared" si="0"/>
        <v>0</v>
      </c>
      <c r="M26" s="36">
        <f t="shared" si="1"/>
        <v>0</v>
      </c>
      <c r="N26" s="36">
        <f t="shared" si="2"/>
        <v>0</v>
      </c>
      <c r="O26" s="37">
        <f t="shared" si="3"/>
        <v>0</v>
      </c>
    </row>
    <row r="27" spans="1:15" x14ac:dyDescent="0.2">
      <c r="A27" s="149"/>
      <c r="B27" s="38" t="s">
        <v>110</v>
      </c>
      <c r="C27" s="39" t="s">
        <v>111</v>
      </c>
      <c r="D27" s="39" t="s">
        <v>111</v>
      </c>
      <c r="E27" s="39" t="s">
        <v>111</v>
      </c>
      <c r="F27" s="39" t="s">
        <v>111</v>
      </c>
      <c r="G27" s="39" t="s">
        <v>111</v>
      </c>
      <c r="H27" s="39" t="s">
        <v>111</v>
      </c>
      <c r="I27" s="39" t="s">
        <v>111</v>
      </c>
      <c r="J27" s="39" t="s">
        <v>111</v>
      </c>
      <c r="K27" s="39" t="s">
        <v>111</v>
      </c>
      <c r="L27" s="39" t="s">
        <v>111</v>
      </c>
      <c r="M27" s="40">
        <f>SUMIF(M7:M26,"&gt;0",M7:M26)</f>
        <v>0</v>
      </c>
      <c r="N27" s="40">
        <f>SUMIF(N7:N26,"&gt;0",N7:N26)</f>
        <v>0</v>
      </c>
      <c r="O27" s="40">
        <f>SUMIF(O7:O26,"&gt;0",O7:O26)</f>
        <v>0</v>
      </c>
    </row>
  </sheetData>
  <sheetProtection algorithmName="SHA-512" hashValue="ATQ6GqQDn8gy+rC1WW+fuYWKj8dD35fOTr6x+ccM0SFVqE+7O6u8kh5/wARJTsHsspbs18Yyci+a7Jk1/UIzNQ==" saltValue="z1SzHCnocVcwcbgho6Yytw==" spinCount="100000" sheet="1" formatCells="0" formatRows="0"/>
  <mergeCells count="3">
    <mergeCell ref="D3:L3"/>
    <mergeCell ref="M3:O3"/>
    <mergeCell ref="A7:A27"/>
  </mergeCells>
  <phoneticPr fontId="20"/>
  <dataValidations count="1">
    <dataValidation type="list" allowBlank="1" showInputMessage="1" showErrorMessage="1" sqref="J7:J26" xr:uid="{00000000-0002-0000-0100-000000000000}">
      <formula1>"0.00,5.46,5.76,5.90,6.03"</formula1>
    </dataValidation>
  </dataValidations>
  <pageMargins left="0.43307086614173229" right="0.23622047244094491"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22"/>
  <sheetViews>
    <sheetView showGridLines="0" view="pageBreakPreview" zoomScale="80" zoomScaleNormal="100" zoomScaleSheetLayoutView="80" workbookViewId="0"/>
  </sheetViews>
  <sheetFormatPr defaultColWidth="9" defaultRowHeight="14" x14ac:dyDescent="0.2"/>
  <cols>
    <col min="1" max="4" width="3.6328125" style="52" customWidth="1"/>
    <col min="5" max="5" width="47.08984375" style="52" customWidth="1"/>
    <col min="6" max="7" width="12.6328125" style="52" customWidth="1"/>
    <col min="8" max="8" width="14.6328125" style="52" customWidth="1"/>
    <col min="9" max="9" width="9" style="71"/>
    <col min="10" max="16384" width="9" style="52"/>
  </cols>
  <sheetData>
    <row r="1" spans="1:9" x14ac:dyDescent="0.2">
      <c r="I1" s="53" t="str">
        <f>'MPS(input)'!K1</f>
        <v>Monitoring Spreadsheet: JCM_KH_AM003_ver01.0</v>
      </c>
    </row>
    <row r="2" spans="1:9" ht="18" customHeight="1" x14ac:dyDescent="0.2">
      <c r="I2" s="53" t="str">
        <f>'MPS(input)'!K2</f>
        <v>Reference Number:</v>
      </c>
    </row>
    <row r="3" spans="1:9" ht="21" customHeight="1" x14ac:dyDescent="0.2">
      <c r="A3" s="54" t="s">
        <v>142</v>
      </c>
      <c r="B3" s="55"/>
      <c r="C3" s="55"/>
      <c r="D3" s="55"/>
      <c r="E3" s="55"/>
      <c r="F3" s="55"/>
      <c r="G3" s="55"/>
      <c r="H3" s="55"/>
      <c r="I3" s="55"/>
    </row>
    <row r="4" spans="1:9" ht="11.25" customHeight="1" x14ac:dyDescent="0.2"/>
    <row r="5" spans="1:9" ht="18.75" customHeight="1" x14ac:dyDescent="0.2">
      <c r="A5" s="72" t="s">
        <v>2</v>
      </c>
      <c r="B5" s="73"/>
      <c r="C5" s="73"/>
      <c r="D5" s="73"/>
      <c r="E5" s="74"/>
      <c r="F5" s="75" t="s">
        <v>3</v>
      </c>
      <c r="G5" s="75" t="s">
        <v>0</v>
      </c>
      <c r="H5" s="75" t="s">
        <v>1</v>
      </c>
      <c r="I5" s="76" t="s">
        <v>4</v>
      </c>
    </row>
    <row r="6" spans="1:9" ht="18.75" customHeight="1" x14ac:dyDescent="0.2">
      <c r="A6" s="77"/>
      <c r="B6" s="78" t="s">
        <v>33</v>
      </c>
      <c r="C6" s="78"/>
      <c r="D6" s="78"/>
      <c r="E6" s="78"/>
      <c r="F6" s="79" t="s">
        <v>120</v>
      </c>
      <c r="G6" s="80">
        <f>G8-G11</f>
        <v>0</v>
      </c>
      <c r="H6" s="81" t="s">
        <v>35</v>
      </c>
      <c r="I6" s="82" t="s">
        <v>36</v>
      </c>
    </row>
    <row r="7" spans="1:9" ht="18.75" customHeight="1" x14ac:dyDescent="0.2">
      <c r="A7" s="72" t="s">
        <v>115</v>
      </c>
      <c r="B7" s="74"/>
      <c r="C7" s="73"/>
      <c r="D7" s="75"/>
      <c r="E7" s="75"/>
      <c r="F7" s="75"/>
      <c r="G7" s="74"/>
      <c r="H7" s="74"/>
      <c r="I7" s="75"/>
    </row>
    <row r="8" spans="1:9" ht="18.75" customHeight="1" x14ac:dyDescent="0.2">
      <c r="A8" s="83"/>
      <c r="B8" s="84" t="s">
        <v>34</v>
      </c>
      <c r="C8" s="78"/>
      <c r="D8" s="78"/>
      <c r="E8" s="78"/>
      <c r="F8" s="79" t="s">
        <v>120</v>
      </c>
      <c r="G8" s="85">
        <f>G9</f>
        <v>0</v>
      </c>
      <c r="H8" s="81" t="s">
        <v>35</v>
      </c>
      <c r="I8" s="79" t="s">
        <v>37</v>
      </c>
    </row>
    <row r="9" spans="1:9" ht="18.75" customHeight="1" x14ac:dyDescent="0.2">
      <c r="A9" s="83"/>
      <c r="B9" s="86"/>
      <c r="C9" s="87" t="s">
        <v>117</v>
      </c>
      <c r="D9" s="88"/>
      <c r="E9" s="89"/>
      <c r="F9" s="79" t="s">
        <v>120</v>
      </c>
      <c r="G9" s="90">
        <f>'MPS(input_separate)'!M27</f>
        <v>0</v>
      </c>
      <c r="H9" s="81" t="s">
        <v>35</v>
      </c>
      <c r="I9" s="79" t="s">
        <v>37</v>
      </c>
    </row>
    <row r="10" spans="1:9" ht="18.75" customHeight="1" x14ac:dyDescent="0.2">
      <c r="A10" s="72" t="s">
        <v>116</v>
      </c>
      <c r="B10" s="73"/>
      <c r="C10" s="73"/>
      <c r="D10" s="73"/>
      <c r="E10" s="74"/>
      <c r="F10" s="75"/>
      <c r="G10" s="91"/>
      <c r="H10" s="74"/>
      <c r="I10" s="75"/>
    </row>
    <row r="11" spans="1:9" ht="18.75" customHeight="1" x14ac:dyDescent="0.2">
      <c r="A11" s="83"/>
      <c r="B11" s="92" t="s">
        <v>118</v>
      </c>
      <c r="C11" s="93"/>
      <c r="D11" s="93"/>
      <c r="E11" s="93"/>
      <c r="F11" s="79" t="s">
        <v>120</v>
      </c>
      <c r="G11" s="85">
        <f>G12</f>
        <v>0</v>
      </c>
      <c r="H11" s="81" t="s">
        <v>35</v>
      </c>
      <c r="I11" s="79" t="s">
        <v>38</v>
      </c>
    </row>
    <row r="12" spans="1:9" ht="18.75" customHeight="1" x14ac:dyDescent="0.2">
      <c r="A12" s="77"/>
      <c r="B12" s="94"/>
      <c r="C12" s="87" t="s">
        <v>119</v>
      </c>
      <c r="D12" s="88"/>
      <c r="E12" s="89"/>
      <c r="F12" s="79" t="s">
        <v>120</v>
      </c>
      <c r="G12" s="90">
        <f>'MPS(input_separate)'!N27</f>
        <v>0</v>
      </c>
      <c r="H12" s="81" t="s">
        <v>35</v>
      </c>
      <c r="I12" s="79" t="s">
        <v>38</v>
      </c>
    </row>
    <row r="13" spans="1:9" x14ac:dyDescent="0.2">
      <c r="A13" s="95"/>
      <c r="B13" s="95"/>
      <c r="C13" s="95"/>
      <c r="D13" s="95"/>
      <c r="E13" s="95"/>
      <c r="F13" s="96"/>
      <c r="G13" s="97"/>
      <c r="H13" s="97"/>
      <c r="I13" s="98"/>
    </row>
    <row r="14" spans="1:9" ht="21.75" customHeight="1" x14ac:dyDescent="0.2">
      <c r="E14" s="95" t="s">
        <v>5</v>
      </c>
      <c r="F14" s="67"/>
    </row>
    <row r="15" spans="1:9" ht="21.75" customHeight="1" x14ac:dyDescent="0.2">
      <c r="E15" s="99" t="s">
        <v>143</v>
      </c>
      <c r="F15" s="100">
        <v>5.46</v>
      </c>
      <c r="G15" s="101" t="s">
        <v>121</v>
      </c>
      <c r="H15" s="98"/>
    </row>
    <row r="16" spans="1:9" ht="21.75" customHeight="1" x14ac:dyDescent="0.2">
      <c r="E16" s="99" t="s">
        <v>130</v>
      </c>
      <c r="F16" s="100">
        <v>5.76</v>
      </c>
      <c r="G16" s="101" t="s">
        <v>121</v>
      </c>
      <c r="H16" s="98"/>
    </row>
    <row r="17" spans="5:8" ht="21.75" customHeight="1" x14ac:dyDescent="0.2">
      <c r="E17" s="99" t="s">
        <v>131</v>
      </c>
      <c r="F17" s="100">
        <v>5.9</v>
      </c>
      <c r="G17" s="101" t="s">
        <v>121</v>
      </c>
      <c r="H17" s="95"/>
    </row>
    <row r="18" spans="5:8" ht="21.75" customHeight="1" x14ac:dyDescent="0.2">
      <c r="E18" s="99" t="s">
        <v>132</v>
      </c>
      <c r="F18" s="100">
        <v>6.03</v>
      </c>
      <c r="G18" s="101" t="s">
        <v>121</v>
      </c>
      <c r="H18" s="95"/>
    </row>
    <row r="19" spans="5:8" x14ac:dyDescent="0.2">
      <c r="E19" s="102"/>
      <c r="F19" s="102"/>
      <c r="G19" s="95"/>
      <c r="H19" s="95"/>
    </row>
    <row r="20" spans="5:8" ht="21.75" customHeight="1" x14ac:dyDescent="0.2">
      <c r="E20" s="99" t="s">
        <v>122</v>
      </c>
      <c r="F20" s="123">
        <v>1.5</v>
      </c>
      <c r="G20" s="124" t="s">
        <v>73</v>
      </c>
      <c r="H20" s="95"/>
    </row>
    <row r="21" spans="5:8" ht="21.75" customHeight="1" x14ac:dyDescent="0.2">
      <c r="E21" s="99" t="s">
        <v>123</v>
      </c>
      <c r="F21" s="123">
        <v>1.5</v>
      </c>
      <c r="G21" s="124" t="s">
        <v>73</v>
      </c>
      <c r="H21" s="95"/>
    </row>
    <row r="22" spans="5:8" s="71" customFormat="1" x14ac:dyDescent="0.2">
      <c r="E22" s="95"/>
      <c r="F22" s="95"/>
      <c r="G22" s="95"/>
      <c r="H22" s="95"/>
    </row>
  </sheetData>
  <sheetProtection algorithmName="SHA-512" hashValue="jRqVsVY7JX2HXHbvZbBQ/cfEmwJ0J+J8iTUDYtN4zBJfQIhbMmbi1WvgrweGhWVtkGkKujnAYuW1Qo+cltLvAw==" saltValue="BX20xmrcLHcGfOtzDD/FAg==" spinCount="100000" sheet="1" objects="1" scenarios="1"/>
  <phoneticPr fontId="2"/>
  <pageMargins left="0.70866141732283472" right="0.70866141732283472" top="0.74803149606299213" bottom="0.74803149606299213" header="0.31496062992125984" footer="0.31496062992125984"/>
  <pageSetup paperSize="9" scale="81" fitToHeight="2" orientation="portrait" r:id="rId1"/>
  <rowBreaks count="1" manualBreakCount="1">
    <brk id="13"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C342B-336D-4596-8210-E67C928040F4}">
  <sheetPr>
    <tabColor theme="3" tint="0.39997558519241921"/>
  </sheetPr>
  <dimension ref="A1:C12"/>
  <sheetViews>
    <sheetView showGridLines="0" view="pageBreakPreview" zoomScale="80" zoomScaleNormal="80" zoomScaleSheetLayoutView="80" workbookViewId="0"/>
  </sheetViews>
  <sheetFormatPr defaultRowHeight="13" x14ac:dyDescent="0.2"/>
  <cols>
    <col min="1" max="1" width="3.6328125" style="107" customWidth="1"/>
    <col min="2" max="2" width="36.36328125" style="107" customWidth="1"/>
    <col min="3" max="3" width="49.08984375" style="107" customWidth="1"/>
    <col min="4" max="256" width="8.7265625" style="107"/>
    <col min="257" max="257" width="3.6328125" style="107" customWidth="1"/>
    <col min="258" max="258" width="36.36328125" style="107" customWidth="1"/>
    <col min="259" max="259" width="49.08984375" style="107" customWidth="1"/>
    <col min="260" max="512" width="8.7265625" style="107"/>
    <col min="513" max="513" width="3.6328125" style="107" customWidth="1"/>
    <col min="514" max="514" width="36.36328125" style="107" customWidth="1"/>
    <col min="515" max="515" width="49.08984375" style="107" customWidth="1"/>
    <col min="516" max="768" width="8.7265625" style="107"/>
    <col min="769" max="769" width="3.6328125" style="107" customWidth="1"/>
    <col min="770" max="770" width="36.36328125" style="107" customWidth="1"/>
    <col min="771" max="771" width="49.08984375" style="107" customWidth="1"/>
    <col min="772" max="1024" width="8.7265625" style="107"/>
    <col min="1025" max="1025" width="3.6328125" style="107" customWidth="1"/>
    <col min="1026" max="1026" width="36.36328125" style="107" customWidth="1"/>
    <col min="1027" max="1027" width="49.08984375" style="107" customWidth="1"/>
    <col min="1028" max="1280" width="8.7265625" style="107"/>
    <col min="1281" max="1281" width="3.6328125" style="107" customWidth="1"/>
    <col min="1282" max="1282" width="36.36328125" style="107" customWidth="1"/>
    <col min="1283" max="1283" width="49.08984375" style="107" customWidth="1"/>
    <col min="1284" max="1536" width="8.7265625" style="107"/>
    <col min="1537" max="1537" width="3.6328125" style="107" customWidth="1"/>
    <col min="1538" max="1538" width="36.36328125" style="107" customWidth="1"/>
    <col min="1539" max="1539" width="49.08984375" style="107" customWidth="1"/>
    <col min="1540" max="1792" width="8.7265625" style="107"/>
    <col min="1793" max="1793" width="3.6328125" style="107" customWidth="1"/>
    <col min="1794" max="1794" width="36.36328125" style="107" customWidth="1"/>
    <col min="1795" max="1795" width="49.08984375" style="107" customWidth="1"/>
    <col min="1796" max="2048" width="8.7265625" style="107"/>
    <col min="2049" max="2049" width="3.6328125" style="107" customWidth="1"/>
    <col min="2050" max="2050" width="36.36328125" style="107" customWidth="1"/>
    <col min="2051" max="2051" width="49.08984375" style="107" customWidth="1"/>
    <col min="2052" max="2304" width="8.7265625" style="107"/>
    <col min="2305" max="2305" width="3.6328125" style="107" customWidth="1"/>
    <col min="2306" max="2306" width="36.36328125" style="107" customWidth="1"/>
    <col min="2307" max="2307" width="49.08984375" style="107" customWidth="1"/>
    <col min="2308" max="2560" width="8.7265625" style="107"/>
    <col min="2561" max="2561" width="3.6328125" style="107" customWidth="1"/>
    <col min="2562" max="2562" width="36.36328125" style="107" customWidth="1"/>
    <col min="2563" max="2563" width="49.08984375" style="107" customWidth="1"/>
    <col min="2564" max="2816" width="8.7265625" style="107"/>
    <col min="2817" max="2817" width="3.6328125" style="107" customWidth="1"/>
    <col min="2818" max="2818" width="36.36328125" style="107" customWidth="1"/>
    <col min="2819" max="2819" width="49.08984375" style="107" customWidth="1"/>
    <col min="2820" max="3072" width="8.7265625" style="107"/>
    <col min="3073" max="3073" width="3.6328125" style="107" customWidth="1"/>
    <col min="3074" max="3074" width="36.36328125" style="107" customWidth="1"/>
    <col min="3075" max="3075" width="49.08984375" style="107" customWidth="1"/>
    <col min="3076" max="3328" width="8.7265625" style="107"/>
    <col min="3329" max="3329" width="3.6328125" style="107" customWidth="1"/>
    <col min="3330" max="3330" width="36.36328125" style="107" customWidth="1"/>
    <col min="3331" max="3331" width="49.08984375" style="107" customWidth="1"/>
    <col min="3332" max="3584" width="8.7265625" style="107"/>
    <col min="3585" max="3585" width="3.6328125" style="107" customWidth="1"/>
    <col min="3586" max="3586" width="36.36328125" style="107" customWidth="1"/>
    <col min="3587" max="3587" width="49.08984375" style="107" customWidth="1"/>
    <col min="3588" max="3840" width="8.7265625" style="107"/>
    <col min="3841" max="3841" width="3.6328125" style="107" customWidth="1"/>
    <col min="3842" max="3842" width="36.36328125" style="107" customWidth="1"/>
    <col min="3843" max="3843" width="49.08984375" style="107" customWidth="1"/>
    <col min="3844" max="4096" width="8.7265625" style="107"/>
    <col min="4097" max="4097" width="3.6328125" style="107" customWidth="1"/>
    <col min="4098" max="4098" width="36.36328125" style="107" customWidth="1"/>
    <col min="4099" max="4099" width="49.08984375" style="107" customWidth="1"/>
    <col min="4100" max="4352" width="8.7265625" style="107"/>
    <col min="4353" max="4353" width="3.6328125" style="107" customWidth="1"/>
    <col min="4354" max="4354" width="36.36328125" style="107" customWidth="1"/>
    <col min="4355" max="4355" width="49.08984375" style="107" customWidth="1"/>
    <col min="4356" max="4608" width="8.7265625" style="107"/>
    <col min="4609" max="4609" width="3.6328125" style="107" customWidth="1"/>
    <col min="4610" max="4610" width="36.36328125" style="107" customWidth="1"/>
    <col min="4611" max="4611" width="49.08984375" style="107" customWidth="1"/>
    <col min="4612" max="4864" width="8.7265625" style="107"/>
    <col min="4865" max="4865" width="3.6328125" style="107" customWidth="1"/>
    <col min="4866" max="4866" width="36.36328125" style="107" customWidth="1"/>
    <col min="4867" max="4867" width="49.08984375" style="107" customWidth="1"/>
    <col min="4868" max="5120" width="8.7265625" style="107"/>
    <col min="5121" max="5121" width="3.6328125" style="107" customWidth="1"/>
    <col min="5122" max="5122" width="36.36328125" style="107" customWidth="1"/>
    <col min="5123" max="5123" width="49.08984375" style="107" customWidth="1"/>
    <col min="5124" max="5376" width="8.7265625" style="107"/>
    <col min="5377" max="5377" width="3.6328125" style="107" customWidth="1"/>
    <col min="5378" max="5378" width="36.36328125" style="107" customWidth="1"/>
    <col min="5379" max="5379" width="49.08984375" style="107" customWidth="1"/>
    <col min="5380" max="5632" width="8.7265625" style="107"/>
    <col min="5633" max="5633" width="3.6328125" style="107" customWidth="1"/>
    <col min="5634" max="5634" width="36.36328125" style="107" customWidth="1"/>
    <col min="5635" max="5635" width="49.08984375" style="107" customWidth="1"/>
    <col min="5636" max="5888" width="8.7265625" style="107"/>
    <col min="5889" max="5889" width="3.6328125" style="107" customWidth="1"/>
    <col min="5890" max="5890" width="36.36328125" style="107" customWidth="1"/>
    <col min="5891" max="5891" width="49.08984375" style="107" customWidth="1"/>
    <col min="5892" max="6144" width="8.7265625" style="107"/>
    <col min="6145" max="6145" width="3.6328125" style="107" customWidth="1"/>
    <col min="6146" max="6146" width="36.36328125" style="107" customWidth="1"/>
    <col min="6147" max="6147" width="49.08984375" style="107" customWidth="1"/>
    <col min="6148" max="6400" width="8.7265625" style="107"/>
    <col min="6401" max="6401" width="3.6328125" style="107" customWidth="1"/>
    <col min="6402" max="6402" width="36.36328125" style="107" customWidth="1"/>
    <col min="6403" max="6403" width="49.08984375" style="107" customWidth="1"/>
    <col min="6404" max="6656" width="8.7265625" style="107"/>
    <col min="6657" max="6657" width="3.6328125" style="107" customWidth="1"/>
    <col min="6658" max="6658" width="36.36328125" style="107" customWidth="1"/>
    <col min="6659" max="6659" width="49.08984375" style="107" customWidth="1"/>
    <col min="6660" max="6912" width="8.7265625" style="107"/>
    <col min="6913" max="6913" width="3.6328125" style="107" customWidth="1"/>
    <col min="6914" max="6914" width="36.36328125" style="107" customWidth="1"/>
    <col min="6915" max="6915" width="49.08984375" style="107" customWidth="1"/>
    <col min="6916" max="7168" width="8.7265625" style="107"/>
    <col min="7169" max="7169" width="3.6328125" style="107" customWidth="1"/>
    <col min="7170" max="7170" width="36.36328125" style="107" customWidth="1"/>
    <col min="7171" max="7171" width="49.08984375" style="107" customWidth="1"/>
    <col min="7172" max="7424" width="8.7265625" style="107"/>
    <col min="7425" max="7425" width="3.6328125" style="107" customWidth="1"/>
    <col min="7426" max="7426" width="36.36328125" style="107" customWidth="1"/>
    <col min="7427" max="7427" width="49.08984375" style="107" customWidth="1"/>
    <col min="7428" max="7680" width="8.7265625" style="107"/>
    <col min="7681" max="7681" width="3.6328125" style="107" customWidth="1"/>
    <col min="7682" max="7682" width="36.36328125" style="107" customWidth="1"/>
    <col min="7683" max="7683" width="49.08984375" style="107" customWidth="1"/>
    <col min="7684" max="7936" width="8.7265625" style="107"/>
    <col min="7937" max="7937" width="3.6328125" style="107" customWidth="1"/>
    <col min="7938" max="7938" width="36.36328125" style="107" customWidth="1"/>
    <col min="7939" max="7939" width="49.08984375" style="107" customWidth="1"/>
    <col min="7940" max="8192" width="8.7265625" style="107"/>
    <col min="8193" max="8193" width="3.6328125" style="107" customWidth="1"/>
    <col min="8194" max="8194" width="36.36328125" style="107" customWidth="1"/>
    <col min="8195" max="8195" width="49.08984375" style="107" customWidth="1"/>
    <col min="8196" max="8448" width="8.7265625" style="107"/>
    <col min="8449" max="8449" width="3.6328125" style="107" customWidth="1"/>
    <col min="8450" max="8450" width="36.36328125" style="107" customWidth="1"/>
    <col min="8451" max="8451" width="49.08984375" style="107" customWidth="1"/>
    <col min="8452" max="8704" width="8.7265625" style="107"/>
    <col min="8705" max="8705" width="3.6328125" style="107" customWidth="1"/>
    <col min="8706" max="8706" width="36.36328125" style="107" customWidth="1"/>
    <col min="8707" max="8707" width="49.08984375" style="107" customWidth="1"/>
    <col min="8708" max="8960" width="8.7265625" style="107"/>
    <col min="8961" max="8961" width="3.6328125" style="107" customWidth="1"/>
    <col min="8962" max="8962" width="36.36328125" style="107" customWidth="1"/>
    <col min="8963" max="8963" width="49.08984375" style="107" customWidth="1"/>
    <col min="8964" max="9216" width="8.7265625" style="107"/>
    <col min="9217" max="9217" width="3.6328125" style="107" customWidth="1"/>
    <col min="9218" max="9218" width="36.36328125" style="107" customWidth="1"/>
    <col min="9219" max="9219" width="49.08984375" style="107" customWidth="1"/>
    <col min="9220" max="9472" width="8.7265625" style="107"/>
    <col min="9473" max="9473" width="3.6328125" style="107" customWidth="1"/>
    <col min="9474" max="9474" width="36.36328125" style="107" customWidth="1"/>
    <col min="9475" max="9475" width="49.08984375" style="107" customWidth="1"/>
    <col min="9476" max="9728" width="8.7265625" style="107"/>
    <col min="9729" max="9729" width="3.6328125" style="107" customWidth="1"/>
    <col min="9730" max="9730" width="36.36328125" style="107" customWidth="1"/>
    <col min="9731" max="9731" width="49.08984375" style="107" customWidth="1"/>
    <col min="9732" max="9984" width="8.7265625" style="107"/>
    <col min="9985" max="9985" width="3.6328125" style="107" customWidth="1"/>
    <col min="9986" max="9986" width="36.36328125" style="107" customWidth="1"/>
    <col min="9987" max="9987" width="49.08984375" style="107" customWidth="1"/>
    <col min="9988" max="10240" width="8.7265625" style="107"/>
    <col min="10241" max="10241" width="3.6328125" style="107" customWidth="1"/>
    <col min="10242" max="10242" width="36.36328125" style="107" customWidth="1"/>
    <col min="10243" max="10243" width="49.08984375" style="107" customWidth="1"/>
    <col min="10244" max="10496" width="8.7265625" style="107"/>
    <col min="10497" max="10497" width="3.6328125" style="107" customWidth="1"/>
    <col min="10498" max="10498" width="36.36328125" style="107" customWidth="1"/>
    <col min="10499" max="10499" width="49.08984375" style="107" customWidth="1"/>
    <col min="10500" max="10752" width="8.7265625" style="107"/>
    <col min="10753" max="10753" width="3.6328125" style="107" customWidth="1"/>
    <col min="10754" max="10754" width="36.36328125" style="107" customWidth="1"/>
    <col min="10755" max="10755" width="49.08984375" style="107" customWidth="1"/>
    <col min="10756" max="11008" width="8.7265625" style="107"/>
    <col min="11009" max="11009" width="3.6328125" style="107" customWidth="1"/>
    <col min="11010" max="11010" width="36.36328125" style="107" customWidth="1"/>
    <col min="11011" max="11011" width="49.08984375" style="107" customWidth="1"/>
    <col min="11012" max="11264" width="8.7265625" style="107"/>
    <col min="11265" max="11265" width="3.6328125" style="107" customWidth="1"/>
    <col min="11266" max="11266" width="36.36328125" style="107" customWidth="1"/>
    <col min="11267" max="11267" width="49.08984375" style="107" customWidth="1"/>
    <col min="11268" max="11520" width="8.7265625" style="107"/>
    <col min="11521" max="11521" width="3.6328125" style="107" customWidth="1"/>
    <col min="11522" max="11522" width="36.36328125" style="107" customWidth="1"/>
    <col min="11523" max="11523" width="49.08984375" style="107" customWidth="1"/>
    <col min="11524" max="11776" width="8.7265625" style="107"/>
    <col min="11777" max="11777" width="3.6328125" style="107" customWidth="1"/>
    <col min="11778" max="11778" width="36.36328125" style="107" customWidth="1"/>
    <col min="11779" max="11779" width="49.08984375" style="107" customWidth="1"/>
    <col min="11780" max="12032" width="8.7265625" style="107"/>
    <col min="12033" max="12033" width="3.6328125" style="107" customWidth="1"/>
    <col min="12034" max="12034" width="36.36328125" style="107" customWidth="1"/>
    <col min="12035" max="12035" width="49.08984375" style="107" customWidth="1"/>
    <col min="12036" max="12288" width="8.7265625" style="107"/>
    <col min="12289" max="12289" width="3.6328125" style="107" customWidth="1"/>
    <col min="12290" max="12290" width="36.36328125" style="107" customWidth="1"/>
    <col min="12291" max="12291" width="49.08984375" style="107" customWidth="1"/>
    <col min="12292" max="12544" width="8.7265625" style="107"/>
    <col min="12545" max="12545" width="3.6328125" style="107" customWidth="1"/>
    <col min="12546" max="12546" width="36.36328125" style="107" customWidth="1"/>
    <col min="12547" max="12547" width="49.08984375" style="107" customWidth="1"/>
    <col min="12548" max="12800" width="8.7265625" style="107"/>
    <col min="12801" max="12801" width="3.6328125" style="107" customWidth="1"/>
    <col min="12802" max="12802" width="36.36328125" style="107" customWidth="1"/>
    <col min="12803" max="12803" width="49.08984375" style="107" customWidth="1"/>
    <col min="12804" max="13056" width="8.7265625" style="107"/>
    <col min="13057" max="13057" width="3.6328125" style="107" customWidth="1"/>
    <col min="13058" max="13058" width="36.36328125" style="107" customWidth="1"/>
    <col min="13059" max="13059" width="49.08984375" style="107" customWidth="1"/>
    <col min="13060" max="13312" width="8.7265625" style="107"/>
    <col min="13313" max="13313" width="3.6328125" style="107" customWidth="1"/>
    <col min="13314" max="13314" width="36.36328125" style="107" customWidth="1"/>
    <col min="13315" max="13315" width="49.08984375" style="107" customWidth="1"/>
    <col min="13316" max="13568" width="8.7265625" style="107"/>
    <col min="13569" max="13569" width="3.6328125" style="107" customWidth="1"/>
    <col min="13570" max="13570" width="36.36328125" style="107" customWidth="1"/>
    <col min="13571" max="13571" width="49.08984375" style="107" customWidth="1"/>
    <col min="13572" max="13824" width="8.7265625" style="107"/>
    <col min="13825" max="13825" width="3.6328125" style="107" customWidth="1"/>
    <col min="13826" max="13826" width="36.36328125" style="107" customWidth="1"/>
    <col min="13827" max="13827" width="49.08984375" style="107" customWidth="1"/>
    <col min="13828" max="14080" width="8.7265625" style="107"/>
    <col min="14081" max="14081" width="3.6328125" style="107" customWidth="1"/>
    <col min="14082" max="14082" width="36.36328125" style="107" customWidth="1"/>
    <col min="14083" max="14083" width="49.08984375" style="107" customWidth="1"/>
    <col min="14084" max="14336" width="8.7265625" style="107"/>
    <col min="14337" max="14337" width="3.6328125" style="107" customWidth="1"/>
    <col min="14338" max="14338" width="36.36328125" style="107" customWidth="1"/>
    <col min="14339" max="14339" width="49.08984375" style="107" customWidth="1"/>
    <col min="14340" max="14592" width="8.7265625" style="107"/>
    <col min="14593" max="14593" width="3.6328125" style="107" customWidth="1"/>
    <col min="14594" max="14594" width="36.36328125" style="107" customWidth="1"/>
    <col min="14595" max="14595" width="49.08984375" style="107" customWidth="1"/>
    <col min="14596" max="14848" width="8.7265625" style="107"/>
    <col min="14849" max="14849" width="3.6328125" style="107" customWidth="1"/>
    <col min="14850" max="14850" width="36.36328125" style="107" customWidth="1"/>
    <col min="14851" max="14851" width="49.08984375" style="107" customWidth="1"/>
    <col min="14852" max="15104" width="8.7265625" style="107"/>
    <col min="15105" max="15105" width="3.6328125" style="107" customWidth="1"/>
    <col min="15106" max="15106" width="36.36328125" style="107" customWidth="1"/>
    <col min="15107" max="15107" width="49.08984375" style="107" customWidth="1"/>
    <col min="15108" max="15360" width="8.7265625" style="107"/>
    <col min="15361" max="15361" width="3.6328125" style="107" customWidth="1"/>
    <col min="15362" max="15362" width="36.36328125" style="107" customWidth="1"/>
    <col min="15363" max="15363" width="49.08984375" style="107" customWidth="1"/>
    <col min="15364" max="15616" width="8.7265625" style="107"/>
    <col min="15617" max="15617" width="3.6328125" style="107" customWidth="1"/>
    <col min="15618" max="15618" width="36.36328125" style="107" customWidth="1"/>
    <col min="15619" max="15619" width="49.08984375" style="107" customWidth="1"/>
    <col min="15620" max="15872" width="8.7265625" style="107"/>
    <col min="15873" max="15873" width="3.6328125" style="107" customWidth="1"/>
    <col min="15874" max="15874" width="36.36328125" style="107" customWidth="1"/>
    <col min="15875" max="15875" width="49.08984375" style="107" customWidth="1"/>
    <col min="15876" max="16128" width="8.7265625" style="107"/>
    <col min="16129" max="16129" width="3.6328125" style="107" customWidth="1"/>
    <col min="16130" max="16130" width="36.36328125" style="107" customWidth="1"/>
    <col min="16131" max="16131" width="49.08984375" style="107" customWidth="1"/>
    <col min="16132" max="16384" width="8.7265625" style="107"/>
  </cols>
  <sheetData>
    <row r="1" spans="1:3" ht="18" customHeight="1" x14ac:dyDescent="0.2">
      <c r="C1" s="108" t="str">
        <f>'MPS(input)'!K1</f>
        <v>Monitoring Spreadsheet: JCM_KH_AM003_ver01.0</v>
      </c>
    </row>
    <row r="2" spans="1:3" ht="18" customHeight="1" x14ac:dyDescent="0.2">
      <c r="C2" s="108" t="str">
        <f>'MPS(input)'!K2</f>
        <v>Reference Number:</v>
      </c>
    </row>
    <row r="3" spans="1:3" ht="24" customHeight="1" x14ac:dyDescent="0.2">
      <c r="A3" s="150" t="s">
        <v>144</v>
      </c>
      <c r="B3" s="150"/>
      <c r="C3" s="150"/>
    </row>
    <row r="5" spans="1:3" ht="21" customHeight="1" x14ac:dyDescent="0.2">
      <c r="B5" s="109" t="s">
        <v>145</v>
      </c>
      <c r="C5" s="109" t="s">
        <v>146</v>
      </c>
    </row>
    <row r="6" spans="1:3" ht="54" customHeight="1" x14ac:dyDescent="0.2">
      <c r="B6" s="106"/>
      <c r="C6" s="106"/>
    </row>
    <row r="7" spans="1:3" ht="54" customHeight="1" x14ac:dyDescent="0.2">
      <c r="B7" s="106"/>
      <c r="C7" s="106"/>
    </row>
    <row r="8" spans="1:3" ht="54" customHeight="1" x14ac:dyDescent="0.2">
      <c r="B8" s="106"/>
      <c r="C8" s="106"/>
    </row>
    <row r="9" spans="1:3" ht="54" customHeight="1" x14ac:dyDescent="0.2">
      <c r="B9" s="106"/>
      <c r="C9" s="106"/>
    </row>
    <row r="10" spans="1:3" ht="54" customHeight="1" x14ac:dyDescent="0.2">
      <c r="B10" s="106"/>
      <c r="C10" s="106"/>
    </row>
    <row r="11" spans="1:3" ht="54" customHeight="1" x14ac:dyDescent="0.2">
      <c r="B11" s="106"/>
      <c r="C11" s="106"/>
    </row>
    <row r="12" spans="1:3" ht="54" customHeight="1" x14ac:dyDescent="0.2">
      <c r="B12" s="106"/>
      <c r="C12" s="106"/>
    </row>
  </sheetData>
  <sheetProtection algorithmName="SHA-512" hashValue="HMx+YHqwtbne0a8B/zHaw6KGHQnRAc6UHbIlNAO3/D7qrmmbuZ4Wf8cpQVV3Bsp4EKxtcnzDrM70v7qEBKXMPQ==" saltValue="RzJv9AFR4nqFe/D5AgsmhQ==" spinCount="100000" sheet="1" formatCells="0" formatRows="0" insertRows="0"/>
  <mergeCells count="1">
    <mergeCell ref="A3:C3"/>
  </mergeCells>
  <phoneticPr fontId="20"/>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E0544-5341-4D79-9919-34EC25BF52A8}">
  <sheetPr>
    <tabColor theme="5" tint="0.39997558519241921"/>
    <pageSetUpPr fitToPage="1"/>
  </sheetPr>
  <dimension ref="A1:L35"/>
  <sheetViews>
    <sheetView showGridLines="0" view="pageBreakPreview" zoomScale="80" zoomScaleNormal="70" zoomScaleSheetLayoutView="80" workbookViewId="0"/>
  </sheetViews>
  <sheetFormatPr defaultColWidth="9" defaultRowHeight="14" x14ac:dyDescent="0.2"/>
  <cols>
    <col min="1" max="1" width="3.6328125" style="52" customWidth="1"/>
    <col min="2" max="2" width="18.90625" style="52" customWidth="1"/>
    <col min="3" max="3" width="13.1796875" style="52" customWidth="1"/>
    <col min="4" max="4" width="16.90625" style="52" customWidth="1"/>
    <col min="5" max="5" width="32.26953125" style="52" customWidth="1"/>
    <col min="6" max="6" width="14.08984375" style="52" customWidth="1"/>
    <col min="7" max="7" width="13.08984375" style="52" customWidth="1"/>
    <col min="8" max="8" width="15.453125" style="52" customWidth="1"/>
    <col min="9" max="9" width="21.36328125" style="52" customWidth="1"/>
    <col min="10" max="10" width="63.453125" style="52" customWidth="1"/>
    <col min="11" max="11" width="15.7265625" style="52" customWidth="1"/>
    <col min="12" max="12" width="14.6328125" style="52" customWidth="1"/>
    <col min="13" max="16384" width="9" style="52"/>
  </cols>
  <sheetData>
    <row r="1" spans="1:12" x14ac:dyDescent="0.2">
      <c r="L1" s="53" t="str">
        <f>'MPS(input)'!K1</f>
        <v>Monitoring Spreadsheet: JCM_KH_AM003_ver01.0</v>
      </c>
    </row>
    <row r="2" spans="1:12" x14ac:dyDescent="0.2">
      <c r="L2" s="53" t="str">
        <f>'MPS(input)'!K2</f>
        <v>Reference Number:</v>
      </c>
    </row>
    <row r="3" spans="1:12" ht="15.5" x14ac:dyDescent="0.2">
      <c r="A3" s="122" t="s">
        <v>158</v>
      </c>
      <c r="B3" s="55"/>
      <c r="C3" s="55"/>
      <c r="D3" s="55"/>
      <c r="E3" s="55"/>
      <c r="F3" s="55"/>
      <c r="G3" s="55"/>
      <c r="H3" s="55"/>
      <c r="I3" s="55"/>
      <c r="J3" s="55"/>
      <c r="K3" s="55"/>
      <c r="L3" s="56"/>
    </row>
    <row r="5" spans="1:12" x14ac:dyDescent="0.2">
      <c r="A5" s="57" t="s">
        <v>148</v>
      </c>
      <c r="B5" s="57"/>
      <c r="C5" s="57"/>
    </row>
    <row r="6" spans="1:12" x14ac:dyDescent="0.2">
      <c r="A6" s="57"/>
      <c r="B6" s="58" t="s">
        <v>7</v>
      </c>
      <c r="C6" s="58" t="s">
        <v>8</v>
      </c>
      <c r="D6" s="58" t="s">
        <v>9</v>
      </c>
      <c r="E6" s="58" t="s">
        <v>10</v>
      </c>
      <c r="F6" s="58" t="s">
        <v>11</v>
      </c>
      <c r="G6" s="58" t="s">
        <v>12</v>
      </c>
      <c r="H6" s="58" t="s">
        <v>13</v>
      </c>
      <c r="I6" s="58" t="s">
        <v>14</v>
      </c>
      <c r="J6" s="58" t="s">
        <v>15</v>
      </c>
      <c r="K6" s="58" t="s">
        <v>16</v>
      </c>
      <c r="L6" s="58" t="s">
        <v>152</v>
      </c>
    </row>
    <row r="7" spans="1:12" s="59" customFormat="1" ht="28" x14ac:dyDescent="0.2">
      <c r="B7" s="110" t="s">
        <v>151</v>
      </c>
      <c r="C7" s="58" t="s">
        <v>17</v>
      </c>
      <c r="D7" s="58" t="s">
        <v>18</v>
      </c>
      <c r="E7" s="58" t="s">
        <v>19</v>
      </c>
      <c r="F7" s="58" t="s">
        <v>153</v>
      </c>
      <c r="G7" s="58" t="s">
        <v>1</v>
      </c>
      <c r="H7" s="58" t="s">
        <v>22</v>
      </c>
      <c r="I7" s="58" t="s">
        <v>23</v>
      </c>
      <c r="J7" s="58" t="s">
        <v>24</v>
      </c>
      <c r="K7" s="58" t="s">
        <v>25</v>
      </c>
      <c r="L7" s="58" t="s">
        <v>26</v>
      </c>
    </row>
    <row r="8" spans="1:12" ht="126" customHeight="1" x14ac:dyDescent="0.2">
      <c r="B8" s="3"/>
      <c r="C8" s="60" t="s">
        <v>39</v>
      </c>
      <c r="D8" s="4" t="s">
        <v>40</v>
      </c>
      <c r="E8" s="4" t="s">
        <v>41</v>
      </c>
      <c r="F8" s="41" t="s">
        <v>77</v>
      </c>
      <c r="G8" s="61" t="s">
        <v>42</v>
      </c>
      <c r="H8" s="2" t="s">
        <v>31</v>
      </c>
      <c r="I8" s="2" t="s">
        <v>44</v>
      </c>
      <c r="J8" s="3" t="s">
        <v>45</v>
      </c>
      <c r="K8" s="3" t="s">
        <v>46</v>
      </c>
      <c r="L8" s="3" t="s">
        <v>147</v>
      </c>
    </row>
    <row r="9" spans="1:12" ht="53" customHeight="1" x14ac:dyDescent="0.2">
      <c r="B9" s="3"/>
      <c r="C9" s="60" t="s">
        <v>47</v>
      </c>
      <c r="D9" s="4" t="s">
        <v>48</v>
      </c>
      <c r="E9" s="4" t="s">
        <v>114</v>
      </c>
      <c r="F9" s="1"/>
      <c r="G9" s="4" t="s">
        <v>49</v>
      </c>
      <c r="H9" s="2" t="s">
        <v>27</v>
      </c>
      <c r="I9" s="2" t="s">
        <v>51</v>
      </c>
      <c r="J9" s="2" t="s">
        <v>52</v>
      </c>
      <c r="K9" s="3" t="s">
        <v>46</v>
      </c>
      <c r="L9" s="49"/>
    </row>
    <row r="10" spans="1:12" ht="225.5" customHeight="1" x14ac:dyDescent="0.2">
      <c r="B10" s="3"/>
      <c r="C10" s="60" t="s">
        <v>53</v>
      </c>
      <c r="D10" s="4" t="s">
        <v>54</v>
      </c>
      <c r="E10" s="4" t="s">
        <v>113</v>
      </c>
      <c r="F10" s="1"/>
      <c r="G10" s="61" t="s">
        <v>42</v>
      </c>
      <c r="H10" s="2" t="s">
        <v>31</v>
      </c>
      <c r="I10" s="2" t="s">
        <v>44</v>
      </c>
      <c r="J10" s="3" t="s">
        <v>126</v>
      </c>
      <c r="K10" s="3" t="s">
        <v>46</v>
      </c>
      <c r="L10" s="50"/>
    </row>
    <row r="11" spans="1:12" ht="8.25" customHeight="1" x14ac:dyDescent="0.2"/>
    <row r="12" spans="1:12" x14ac:dyDescent="0.2">
      <c r="A12" s="57" t="s">
        <v>149</v>
      </c>
    </row>
    <row r="13" spans="1:12" x14ac:dyDescent="0.2">
      <c r="B13" s="140" t="s">
        <v>7</v>
      </c>
      <c r="C13" s="140"/>
      <c r="D13" s="140" t="s">
        <v>8</v>
      </c>
      <c r="E13" s="140"/>
      <c r="F13" s="58" t="s">
        <v>9</v>
      </c>
      <c r="G13" s="58" t="s">
        <v>10</v>
      </c>
      <c r="H13" s="140" t="s">
        <v>11</v>
      </c>
      <c r="I13" s="140"/>
      <c r="J13" s="140"/>
      <c r="K13" s="140" t="s">
        <v>12</v>
      </c>
      <c r="L13" s="140"/>
    </row>
    <row r="14" spans="1:12" ht="28" x14ac:dyDescent="0.2">
      <c r="B14" s="140" t="s">
        <v>18</v>
      </c>
      <c r="C14" s="140"/>
      <c r="D14" s="140" t="s">
        <v>19</v>
      </c>
      <c r="E14" s="140"/>
      <c r="F14" s="58" t="s">
        <v>20</v>
      </c>
      <c r="G14" s="58" t="s">
        <v>1</v>
      </c>
      <c r="H14" s="140" t="s">
        <v>23</v>
      </c>
      <c r="I14" s="140"/>
      <c r="J14" s="140"/>
      <c r="K14" s="140" t="s">
        <v>26</v>
      </c>
      <c r="L14" s="140"/>
    </row>
    <row r="15" spans="1:12" ht="50" customHeight="1" x14ac:dyDescent="0.2">
      <c r="B15" s="151" t="s">
        <v>55</v>
      </c>
      <c r="C15" s="151"/>
      <c r="D15" s="127" t="s">
        <v>56</v>
      </c>
      <c r="E15" s="127"/>
      <c r="F15" s="114">
        <f>'MPS(input)'!E15</f>
        <v>0</v>
      </c>
      <c r="G15" s="62" t="s">
        <v>57</v>
      </c>
      <c r="H15" s="165" t="str">
        <f>'MPS(input)'!G15</f>
        <v>The most recent published value by the Ministry of Environment of Cambodia at the time of validation</v>
      </c>
      <c r="I15" s="165"/>
      <c r="J15" s="165"/>
      <c r="K15" s="163">
        <f>'MPS(input)'!J15</f>
        <v>0</v>
      </c>
      <c r="L15" s="164"/>
    </row>
    <row r="16" spans="1:12" ht="50" customHeight="1" x14ac:dyDescent="0.2">
      <c r="B16" s="162" t="s">
        <v>82</v>
      </c>
      <c r="C16" s="162"/>
      <c r="D16" s="133" t="s">
        <v>83</v>
      </c>
      <c r="E16" s="133"/>
      <c r="F16" s="112">
        <f>IF(ISERROR(3.6*(100/F19)*F20),0,3.6*(100/F19)*F20)</f>
        <v>0</v>
      </c>
      <c r="G16" s="44" t="s">
        <v>84</v>
      </c>
      <c r="H16" s="159" t="str">
        <f>'MPS(input)'!G16</f>
        <v>Calculated</v>
      </c>
      <c r="I16" s="160"/>
      <c r="J16" s="161"/>
      <c r="K16" s="163">
        <f>'MPS(input)'!J16</f>
        <v>0</v>
      </c>
      <c r="L16" s="164"/>
    </row>
    <row r="17" spans="1:12" ht="50" customHeight="1" x14ac:dyDescent="0.2">
      <c r="B17" s="162" t="s">
        <v>82</v>
      </c>
      <c r="C17" s="162"/>
      <c r="D17" s="133" t="s">
        <v>127</v>
      </c>
      <c r="E17" s="133"/>
      <c r="F17" s="112">
        <f>IF(ISERROR(F9*F21*F20/F10),0,F9*F21*F20/F10)</f>
        <v>0</v>
      </c>
      <c r="G17" s="44" t="s">
        <v>84</v>
      </c>
      <c r="H17" s="159" t="str">
        <f>'MPS(input)'!G17</f>
        <v>Calculated</v>
      </c>
      <c r="I17" s="160"/>
      <c r="J17" s="161"/>
      <c r="K17" s="163">
        <f>'MPS(input)'!J17</f>
        <v>0</v>
      </c>
      <c r="L17" s="164"/>
    </row>
    <row r="18" spans="1:12" ht="127" customHeight="1" x14ac:dyDescent="0.2">
      <c r="B18" s="151" t="s">
        <v>82</v>
      </c>
      <c r="C18" s="151"/>
      <c r="D18" s="127" t="s">
        <v>129</v>
      </c>
      <c r="E18" s="127"/>
      <c r="F18" s="114">
        <f>'MPS(input)'!E18</f>
        <v>0</v>
      </c>
      <c r="G18" s="44" t="s">
        <v>84</v>
      </c>
      <c r="H18" s="159" t="str">
        <f>'MPS(input)'!G18</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8" s="160"/>
      <c r="J18" s="161"/>
      <c r="K18" s="163">
        <f>'MPS(input)'!J18</f>
        <v>0</v>
      </c>
      <c r="L18" s="164"/>
    </row>
    <row r="19" spans="1:12" ht="50" customHeight="1" x14ac:dyDescent="0.2">
      <c r="B19" s="151" t="s">
        <v>63</v>
      </c>
      <c r="C19" s="151"/>
      <c r="D19" s="127" t="s">
        <v>128</v>
      </c>
      <c r="E19" s="127"/>
      <c r="F19" s="114">
        <f>'MPS(input)'!E19</f>
        <v>0</v>
      </c>
      <c r="G19" s="62" t="s">
        <v>64</v>
      </c>
      <c r="H19" s="159" t="str">
        <f>'MPS(input)'!G19</f>
        <v>The power generation efficiency based on lower heating value (LHV) of the captive power generation system from the manufacturer’s specification</v>
      </c>
      <c r="I19" s="160"/>
      <c r="J19" s="161"/>
      <c r="K19" s="163">
        <f>'MPS(input)'!J19</f>
        <v>0</v>
      </c>
      <c r="L19" s="164"/>
    </row>
    <row r="20" spans="1:12" ht="92.5" customHeight="1" x14ac:dyDescent="0.2">
      <c r="B20" s="151" t="s">
        <v>66</v>
      </c>
      <c r="C20" s="151"/>
      <c r="D20" s="127" t="s">
        <v>137</v>
      </c>
      <c r="E20" s="127"/>
      <c r="F20" s="114">
        <f>'MPS(input)'!E20</f>
        <v>0</v>
      </c>
      <c r="G20" s="10" t="s">
        <v>67</v>
      </c>
      <c r="H20" s="159" t="str">
        <f>'MPS(input)'!G20</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0" s="160"/>
      <c r="J20" s="161"/>
      <c r="K20" s="163">
        <f>'MPS(input)'!J20</f>
        <v>0</v>
      </c>
      <c r="L20" s="164"/>
    </row>
    <row r="21" spans="1:12" ht="110.5" customHeight="1" x14ac:dyDescent="0.2">
      <c r="B21" s="151" t="s">
        <v>69</v>
      </c>
      <c r="C21" s="151"/>
      <c r="D21" s="127" t="s">
        <v>70</v>
      </c>
      <c r="E21" s="127"/>
      <c r="F21" s="114">
        <f>'MPS(input)'!E21</f>
        <v>0</v>
      </c>
      <c r="G21" s="10" t="s">
        <v>71</v>
      </c>
      <c r="H21" s="159" t="str">
        <f>'MPS(input)'!G21</f>
        <v>the amount of electricity generated by renewable energy sources estimated from their generation capacities is more than half, the CO2 emission factor is determined by option (b)
1) values provided by the fuel supplier;
2) measurement by the project participants;
3) regional or national default values;
4) IPCC default values provided in table 1.2 of Ch.1 Vol.2 of 2006 IPCC Guidelines on National GHG Inventories. Lower value is applied.</v>
      </c>
      <c r="I21" s="160"/>
      <c r="J21" s="161"/>
      <c r="K21" s="163">
        <f>'MPS(input)'!J21</f>
        <v>0</v>
      </c>
      <c r="L21" s="164"/>
    </row>
    <row r="22" spans="1:12" ht="58.5" customHeight="1" x14ac:dyDescent="0.2">
      <c r="B22" s="154" t="s">
        <v>72</v>
      </c>
      <c r="C22" s="155"/>
      <c r="D22" s="135" t="s">
        <v>98</v>
      </c>
      <c r="E22" s="136"/>
      <c r="F22" s="113" t="s">
        <v>77</v>
      </c>
      <c r="G22" s="45" t="s">
        <v>73</v>
      </c>
      <c r="H22" s="159" t="str">
        <f>'MPS(input)'!G22</f>
        <v>Specifications of project chiller i prepared for the quotation or project site acceptance test data by manufacturer</v>
      </c>
      <c r="I22" s="160"/>
      <c r="J22" s="161"/>
      <c r="K22" s="163" t="str">
        <f>'MPS(input)'!J22</f>
        <v>Input on "MPS (input_separate)"</v>
      </c>
      <c r="L22" s="164"/>
    </row>
    <row r="23" spans="1:12" ht="58.5" customHeight="1" x14ac:dyDescent="0.2">
      <c r="B23" s="151" t="s">
        <v>75</v>
      </c>
      <c r="C23" s="151"/>
      <c r="D23" s="127" t="s">
        <v>99</v>
      </c>
      <c r="E23" s="127"/>
      <c r="F23" s="41" t="s">
        <v>77</v>
      </c>
      <c r="G23" s="45" t="s">
        <v>73</v>
      </c>
      <c r="H23" s="159" t="str">
        <f>'MPS(input)'!G23</f>
        <v>Specifications of project chiller i prepared for the quotation or project site acceptance test data by manufacturer</v>
      </c>
      <c r="I23" s="160"/>
      <c r="J23" s="161"/>
      <c r="K23" s="163" t="str">
        <f>'MPS(input)'!J23</f>
        <v>Input on "MPS (input_separate)"</v>
      </c>
      <c r="L23" s="164"/>
    </row>
    <row r="24" spans="1:12" ht="58.5" customHeight="1" x14ac:dyDescent="0.2">
      <c r="B24" s="151" t="s">
        <v>76</v>
      </c>
      <c r="C24" s="151"/>
      <c r="D24" s="127" t="s">
        <v>100</v>
      </c>
      <c r="E24" s="127"/>
      <c r="F24" s="41" t="s">
        <v>77</v>
      </c>
      <c r="G24" s="63" t="s">
        <v>77</v>
      </c>
      <c r="H24" s="159" t="str">
        <f>'MPS(input)'!G24</f>
        <v>Selected from the default values set in the methodology</v>
      </c>
      <c r="I24" s="160"/>
      <c r="J24" s="161"/>
      <c r="K24" s="163" t="str">
        <f>'MPS(input)'!J24</f>
        <v>Input on "MPS (input_separate)"</v>
      </c>
      <c r="L24" s="164"/>
    </row>
    <row r="25" spans="1:12" ht="58.5" customHeight="1" x14ac:dyDescent="0.2">
      <c r="B25" s="151" t="s">
        <v>79</v>
      </c>
      <c r="C25" s="151"/>
      <c r="D25" s="127" t="s">
        <v>101</v>
      </c>
      <c r="E25" s="127"/>
      <c r="F25" s="41" t="s">
        <v>77</v>
      </c>
      <c r="G25" s="63" t="s">
        <v>77</v>
      </c>
      <c r="H25" s="159" t="str">
        <f>'MPS(input)'!G25</f>
        <v>Specifications of project chiller i prepared for the quotation or project site acceptance test data by manufacturer</v>
      </c>
      <c r="I25" s="160"/>
      <c r="J25" s="161"/>
      <c r="K25" s="163" t="str">
        <f>'MPS(input)'!J25</f>
        <v>Input on "MPS (input_separate)"</v>
      </c>
      <c r="L25" s="164"/>
    </row>
    <row r="26" spans="1:12" ht="58.5" customHeight="1" x14ac:dyDescent="0.2">
      <c r="B26" s="151" t="s">
        <v>80</v>
      </c>
      <c r="C26" s="151"/>
      <c r="D26" s="127" t="s">
        <v>102</v>
      </c>
      <c r="E26" s="127"/>
      <c r="F26" s="41" t="s">
        <v>77</v>
      </c>
      <c r="G26" s="63" t="s">
        <v>77</v>
      </c>
      <c r="H26" s="159" t="str">
        <f>'MPS(input)'!G26</f>
        <v>Calculated with the following equation;
COPPJ,tc,i= COPPJ,i × [(Tcooling-out,i - Tchilled-out,i + TDchilled + TDcooling) ÷ (37 - 7 + TDchilled + TDcooling)]</v>
      </c>
      <c r="I26" s="160"/>
      <c r="J26" s="161"/>
      <c r="K26" s="163">
        <f>'MPS(input)'!J26</f>
        <v>0</v>
      </c>
      <c r="L26" s="164"/>
    </row>
    <row r="27" spans="1:12" ht="6.75" customHeight="1" x14ac:dyDescent="0.2"/>
    <row r="28" spans="1:12" ht="18.75" customHeight="1" x14ac:dyDescent="0.2">
      <c r="A28" s="64" t="s">
        <v>150</v>
      </c>
      <c r="B28" s="64"/>
      <c r="C28" s="64"/>
    </row>
    <row r="29" spans="1:12" ht="17.5" thickBot="1" x14ac:dyDescent="0.25">
      <c r="B29" s="110" t="s">
        <v>151</v>
      </c>
      <c r="C29" s="141" t="s">
        <v>140</v>
      </c>
      <c r="D29" s="141"/>
      <c r="E29" s="65" t="s">
        <v>1</v>
      </c>
    </row>
    <row r="30" spans="1:12" ht="16.5" thickBot="1" x14ac:dyDescent="0.25">
      <c r="B30" s="111"/>
      <c r="C30" s="142">
        <f>ROUNDDOWN('MRS(calc_process)'!G6, 0)</f>
        <v>0</v>
      </c>
      <c r="D30" s="143"/>
      <c r="E30" s="66" t="s">
        <v>35</v>
      </c>
    </row>
    <row r="31" spans="1:12" ht="20.149999999999999" customHeight="1" x14ac:dyDescent="0.2">
      <c r="B31" s="67"/>
      <c r="C31" s="67"/>
      <c r="D31" s="67"/>
      <c r="G31" s="68"/>
      <c r="H31" s="68"/>
    </row>
    <row r="32" spans="1:12" ht="18.75" customHeight="1" x14ac:dyDescent="0.2">
      <c r="A32" s="57" t="s">
        <v>6</v>
      </c>
    </row>
    <row r="33" spans="2:11" ht="18" customHeight="1" x14ac:dyDescent="0.2">
      <c r="B33" s="152" t="s">
        <v>28</v>
      </c>
      <c r="C33" s="153"/>
      <c r="D33" s="156" t="s">
        <v>29</v>
      </c>
      <c r="E33" s="157"/>
      <c r="F33" s="157"/>
      <c r="G33" s="157"/>
      <c r="H33" s="157"/>
      <c r="I33" s="157"/>
      <c r="J33" s="158"/>
      <c r="K33" s="70"/>
    </row>
    <row r="34" spans="2:11" ht="18" customHeight="1" x14ac:dyDescent="0.2">
      <c r="B34" s="152" t="s">
        <v>27</v>
      </c>
      <c r="C34" s="153"/>
      <c r="D34" s="156" t="s">
        <v>30</v>
      </c>
      <c r="E34" s="157"/>
      <c r="F34" s="157"/>
      <c r="G34" s="157"/>
      <c r="H34" s="157"/>
      <c r="I34" s="157"/>
      <c r="J34" s="158"/>
      <c r="K34" s="70"/>
    </row>
    <row r="35" spans="2:11" ht="18" customHeight="1" x14ac:dyDescent="0.2">
      <c r="B35" s="152" t="s">
        <v>31</v>
      </c>
      <c r="C35" s="153"/>
      <c r="D35" s="156" t="s">
        <v>32</v>
      </c>
      <c r="E35" s="157"/>
      <c r="F35" s="157"/>
      <c r="G35" s="157"/>
      <c r="H35" s="157"/>
      <c r="I35" s="157"/>
      <c r="J35" s="158"/>
      <c r="K35" s="70"/>
    </row>
  </sheetData>
  <sheetProtection algorithmName="SHA-512" hashValue="3xvJwEBPCAuTX9xmgpmW/MlkVeJDsC7hVSkzKn+BZfftM/YkhHEeCvrjAVSOeUEzBuToRCd7LnpQx+9AfZPJbQ==" saltValue="+fKt7UQNcQ187r1EjW4xrQ==" spinCount="100000" sheet="1" objects="1" scenarios="1" formatCells="0" formatRows="0"/>
  <mergeCells count="64">
    <mergeCell ref="D13:E13"/>
    <mergeCell ref="H13:J13"/>
    <mergeCell ref="K13:L13"/>
    <mergeCell ref="D14:E14"/>
    <mergeCell ref="H14:J14"/>
    <mergeCell ref="K14:L14"/>
    <mergeCell ref="D15:E15"/>
    <mergeCell ref="H15:J15"/>
    <mergeCell ref="K15:L15"/>
    <mergeCell ref="D16:E16"/>
    <mergeCell ref="H16:J16"/>
    <mergeCell ref="K16:L16"/>
    <mergeCell ref="D17:E17"/>
    <mergeCell ref="H17:J17"/>
    <mergeCell ref="K17:L17"/>
    <mergeCell ref="D18:E18"/>
    <mergeCell ref="H18:J18"/>
    <mergeCell ref="K18:L18"/>
    <mergeCell ref="K21:L21"/>
    <mergeCell ref="D22:E22"/>
    <mergeCell ref="H22:J22"/>
    <mergeCell ref="K22:L22"/>
    <mergeCell ref="D19:E19"/>
    <mergeCell ref="H19:J19"/>
    <mergeCell ref="K19:L19"/>
    <mergeCell ref="D20:E20"/>
    <mergeCell ref="H20:J20"/>
    <mergeCell ref="K20:L20"/>
    <mergeCell ref="K25:L25"/>
    <mergeCell ref="D26:E26"/>
    <mergeCell ref="H26:J26"/>
    <mergeCell ref="K26:L26"/>
    <mergeCell ref="D23:E23"/>
    <mergeCell ref="H23:J23"/>
    <mergeCell ref="K23:L23"/>
    <mergeCell ref="D24:E24"/>
    <mergeCell ref="H24:J24"/>
    <mergeCell ref="K24:L24"/>
    <mergeCell ref="B13:C13"/>
    <mergeCell ref="B14:C14"/>
    <mergeCell ref="B15:C15"/>
    <mergeCell ref="B16:C16"/>
    <mergeCell ref="B17:C17"/>
    <mergeCell ref="B35:C35"/>
    <mergeCell ref="B18:C18"/>
    <mergeCell ref="B19:C19"/>
    <mergeCell ref="B20:C20"/>
    <mergeCell ref="B21:C21"/>
    <mergeCell ref="B22:C22"/>
    <mergeCell ref="B23:C23"/>
    <mergeCell ref="C29:D29"/>
    <mergeCell ref="C30:D30"/>
    <mergeCell ref="D33:J33"/>
    <mergeCell ref="D34:J34"/>
    <mergeCell ref="D35:J35"/>
    <mergeCell ref="D25:E25"/>
    <mergeCell ref="H25:J25"/>
    <mergeCell ref="D21:E21"/>
    <mergeCell ref="H21:J21"/>
    <mergeCell ref="B24:C24"/>
    <mergeCell ref="B25:C25"/>
    <mergeCell ref="B26:C26"/>
    <mergeCell ref="B33:C33"/>
    <mergeCell ref="B34:C34"/>
  </mergeCells>
  <phoneticPr fontId="20"/>
  <pageMargins left="0.70866141732283472" right="0.70866141732283472" top="0.74803149606299213" bottom="0.74803149606299213" header="0.31496062992125984" footer="0.31496062992125984"/>
  <pageSetup paperSize="9" scale="33" orientation="landscape" r:id="rId1"/>
  <ignoredErrors>
    <ignoredError sqref="C8:C1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EC9CB-2FC2-4420-A448-88C7D798DA25}">
  <sheetPr>
    <tabColor theme="5" tint="0.39997558519241921"/>
  </sheetPr>
  <dimension ref="A1:O27"/>
  <sheetViews>
    <sheetView showGridLines="0" view="pageBreakPreview" zoomScale="80" zoomScaleNormal="85" zoomScaleSheetLayoutView="80" workbookViewId="0"/>
  </sheetViews>
  <sheetFormatPr defaultColWidth="9" defaultRowHeight="14" x14ac:dyDescent="0.2"/>
  <cols>
    <col min="1" max="1" width="14.36328125" style="12" customWidth="1"/>
    <col min="2" max="2" width="10" style="12" bestFit="1" customWidth="1"/>
    <col min="3" max="3" width="20.7265625" style="12" customWidth="1"/>
    <col min="4" max="15" width="13.7265625" style="12" customWidth="1"/>
    <col min="16" max="16384" width="9" style="12"/>
  </cols>
  <sheetData>
    <row r="1" spans="1:15" x14ac:dyDescent="0.2">
      <c r="O1" s="13" t="str">
        <f>'MPS(input)'!K1</f>
        <v>Monitoring Spreadsheet: JCM_KH_AM003_ver01.0</v>
      </c>
    </row>
    <row r="2" spans="1:15" x14ac:dyDescent="0.2">
      <c r="O2" s="13" t="str">
        <f>'MPS(input)'!K2</f>
        <v>Reference Number:</v>
      </c>
    </row>
    <row r="3" spans="1:15" s="15" customFormat="1" ht="28" x14ac:dyDescent="0.2">
      <c r="A3" s="14"/>
      <c r="B3" s="14"/>
      <c r="C3" s="47" t="s">
        <v>154</v>
      </c>
      <c r="D3" s="144" t="s">
        <v>155</v>
      </c>
      <c r="E3" s="145"/>
      <c r="F3" s="145"/>
      <c r="G3" s="145"/>
      <c r="H3" s="145"/>
      <c r="I3" s="145"/>
      <c r="J3" s="145"/>
      <c r="K3" s="145"/>
      <c r="L3" s="145"/>
      <c r="M3" s="146" t="s">
        <v>156</v>
      </c>
      <c r="N3" s="147"/>
      <c r="O3" s="148"/>
    </row>
    <row r="4" spans="1:15" ht="16" x14ac:dyDescent="0.2">
      <c r="A4" s="46" t="s">
        <v>88</v>
      </c>
      <c r="B4" s="16" t="s">
        <v>89</v>
      </c>
      <c r="C4" s="17" t="s">
        <v>40</v>
      </c>
      <c r="D4" s="19" t="s">
        <v>55</v>
      </c>
      <c r="E4" s="19" t="s">
        <v>55</v>
      </c>
      <c r="F4" s="19" t="s">
        <v>55</v>
      </c>
      <c r="G4" s="20" t="s">
        <v>59</v>
      </c>
      <c r="H4" s="19" t="s">
        <v>72</v>
      </c>
      <c r="I4" s="19" t="s">
        <v>75</v>
      </c>
      <c r="J4" s="19" t="s">
        <v>76</v>
      </c>
      <c r="K4" s="19" t="s">
        <v>79</v>
      </c>
      <c r="L4" s="19" t="s">
        <v>80</v>
      </c>
      <c r="M4" s="17" t="s">
        <v>90</v>
      </c>
      <c r="N4" s="17" t="s">
        <v>91</v>
      </c>
      <c r="O4" s="17" t="s">
        <v>92</v>
      </c>
    </row>
    <row r="5" spans="1:15" ht="149.5" customHeight="1" x14ac:dyDescent="0.2">
      <c r="A5" s="46" t="s">
        <v>93</v>
      </c>
      <c r="B5" s="21" t="s">
        <v>94</v>
      </c>
      <c r="C5" s="4" t="s">
        <v>41</v>
      </c>
      <c r="D5" s="23" t="s">
        <v>56</v>
      </c>
      <c r="E5" s="24" t="s">
        <v>95</v>
      </c>
      <c r="F5" s="24" t="s">
        <v>96</v>
      </c>
      <c r="G5" s="25" t="s">
        <v>97</v>
      </c>
      <c r="H5" s="24" t="s">
        <v>98</v>
      </c>
      <c r="I5" s="24" t="s">
        <v>99</v>
      </c>
      <c r="J5" s="24" t="s">
        <v>100</v>
      </c>
      <c r="K5" s="24" t="s">
        <v>101</v>
      </c>
      <c r="L5" s="24" t="s">
        <v>102</v>
      </c>
      <c r="M5" s="22" t="s">
        <v>103</v>
      </c>
      <c r="N5" s="22" t="s">
        <v>104</v>
      </c>
      <c r="O5" s="22" t="s">
        <v>105</v>
      </c>
    </row>
    <row r="6" spans="1:15" ht="33.5" customHeight="1" x14ac:dyDescent="0.2">
      <c r="A6" s="46" t="s">
        <v>106</v>
      </c>
      <c r="B6" s="26" t="s">
        <v>107</v>
      </c>
      <c r="C6" s="19" t="s">
        <v>42</v>
      </c>
      <c r="D6" s="18" t="s">
        <v>57</v>
      </c>
      <c r="E6" s="18" t="s">
        <v>57</v>
      </c>
      <c r="F6" s="18" t="s">
        <v>57</v>
      </c>
      <c r="G6" s="48" t="s">
        <v>60</v>
      </c>
      <c r="H6" s="18" t="s">
        <v>73</v>
      </c>
      <c r="I6" s="18" t="s">
        <v>73</v>
      </c>
      <c r="J6" s="27" t="s">
        <v>77</v>
      </c>
      <c r="K6" s="27" t="s">
        <v>77</v>
      </c>
      <c r="L6" s="27" t="s">
        <v>77</v>
      </c>
      <c r="M6" s="26" t="s">
        <v>108</v>
      </c>
      <c r="N6" s="26" t="s">
        <v>108</v>
      </c>
      <c r="O6" s="26" t="s">
        <v>108</v>
      </c>
    </row>
    <row r="7" spans="1:15" x14ac:dyDescent="0.2">
      <c r="A7" s="149" t="s">
        <v>157</v>
      </c>
      <c r="B7" s="28">
        <v>1</v>
      </c>
      <c r="C7" s="29"/>
      <c r="D7" s="30">
        <f>'MRS(input)'!$F$15</f>
        <v>0</v>
      </c>
      <c r="E7" s="31">
        <f>'MRS(input)'!$F$16</f>
        <v>0</v>
      </c>
      <c r="F7" s="31">
        <f>'MRS(input)'!$F$17</f>
        <v>0</v>
      </c>
      <c r="G7" s="32">
        <f>'MRS(input)'!$F$18</f>
        <v>0</v>
      </c>
      <c r="H7" s="115">
        <f>'MPS(input_separate)'!H7</f>
        <v>0</v>
      </c>
      <c r="I7" s="115">
        <f>'MPS(input_separate)'!I7</f>
        <v>0</v>
      </c>
      <c r="J7" s="116">
        <f>'MPS(input_separate)'!J7</f>
        <v>0</v>
      </c>
      <c r="K7" s="37">
        <f>'MPS(input_separate)'!K7</f>
        <v>0</v>
      </c>
      <c r="L7" s="35">
        <f>K7*((H7-I7+1.5+1.5)/(37-7+1.5+1.5))</f>
        <v>0</v>
      </c>
      <c r="M7" s="36">
        <f>IF(ISERROR(C7*(L7/J7)*SMALL(D7:G7,COUNTIF(D7:G7,0)+1)),0,(C7*(L7/J7)*SMALL(D7:G7,COUNTIF(D7:G7,0)+1)))</f>
        <v>0</v>
      </c>
      <c r="N7" s="36">
        <f>IF(ISERROR(C7*SMALL(D7:G7,COUNTIF(D7:G7,0)+1)),0,(C7*SMALL(D7:G7,COUNTIF(D7:G7,0)+1)))</f>
        <v>0</v>
      </c>
      <c r="O7" s="37">
        <f>M7-N7</f>
        <v>0</v>
      </c>
    </row>
    <row r="8" spans="1:15" x14ac:dyDescent="0.2">
      <c r="A8" s="149"/>
      <c r="B8" s="28">
        <v>2</v>
      </c>
      <c r="C8" s="29"/>
      <c r="D8" s="30">
        <f>'MRS(input)'!$F$15</f>
        <v>0</v>
      </c>
      <c r="E8" s="31">
        <f>'MRS(input)'!$F$16</f>
        <v>0</v>
      </c>
      <c r="F8" s="31">
        <f>'MRS(input)'!$F$17</f>
        <v>0</v>
      </c>
      <c r="G8" s="32">
        <f>'MRS(input)'!$F$18</f>
        <v>0</v>
      </c>
      <c r="H8" s="115">
        <f>'MPS(input_separate)'!H8</f>
        <v>0</v>
      </c>
      <c r="I8" s="115">
        <f>'MPS(input_separate)'!I8</f>
        <v>0</v>
      </c>
      <c r="J8" s="116">
        <f>'MPS(input_separate)'!J8</f>
        <v>0</v>
      </c>
      <c r="K8" s="37">
        <f>'MPS(input_separate)'!K8</f>
        <v>0</v>
      </c>
      <c r="L8" s="35">
        <f t="shared" ref="L8:L26" si="0">K8*((H8-I8+1.5+1.5)/(37-7+1.5+1.5))</f>
        <v>0</v>
      </c>
      <c r="M8" s="36">
        <f t="shared" ref="M8:M26" si="1">IF(ISERROR(C8*(L8/J8)*SMALL(D8:G8,COUNTIF(D8:G8,0)+1)),0,(C8*(L8/J8)*SMALL(D8:G8,COUNTIF(D8:G8,0)+1)))</f>
        <v>0</v>
      </c>
      <c r="N8" s="36">
        <f t="shared" ref="N8:N26" si="2">IF(ISERROR(C8*SMALL(D8:G8,COUNTIF(D8:G8,0)+1)),0,(C8*SMALL(D8:G8,COUNTIF(D8:G8,0)+1)))</f>
        <v>0</v>
      </c>
      <c r="O8" s="37">
        <f t="shared" ref="O8:O26" si="3">M8-N8</f>
        <v>0</v>
      </c>
    </row>
    <row r="9" spans="1:15" x14ac:dyDescent="0.2">
      <c r="A9" s="149"/>
      <c r="B9" s="28">
        <v>3</v>
      </c>
      <c r="C9" s="29"/>
      <c r="D9" s="30">
        <f>'MRS(input)'!$F$15</f>
        <v>0</v>
      </c>
      <c r="E9" s="31">
        <f>'MRS(input)'!$F$16</f>
        <v>0</v>
      </c>
      <c r="F9" s="31">
        <f>'MRS(input)'!$F$17</f>
        <v>0</v>
      </c>
      <c r="G9" s="32">
        <f>'MRS(input)'!$F$18</f>
        <v>0</v>
      </c>
      <c r="H9" s="115">
        <f>'MPS(input_separate)'!H9</f>
        <v>0</v>
      </c>
      <c r="I9" s="115">
        <f>'MPS(input_separate)'!I9</f>
        <v>0</v>
      </c>
      <c r="J9" s="116">
        <f>'MPS(input_separate)'!J9</f>
        <v>0</v>
      </c>
      <c r="K9" s="37">
        <f>'MPS(input_separate)'!K9</f>
        <v>0</v>
      </c>
      <c r="L9" s="35">
        <f>K9*((H9-I9+1.5+1.5)/(37-7+1.5+1.5))</f>
        <v>0</v>
      </c>
      <c r="M9" s="36">
        <f t="shared" si="1"/>
        <v>0</v>
      </c>
      <c r="N9" s="36">
        <f t="shared" si="2"/>
        <v>0</v>
      </c>
      <c r="O9" s="37">
        <f t="shared" si="3"/>
        <v>0</v>
      </c>
    </row>
    <row r="10" spans="1:15" x14ac:dyDescent="0.2">
      <c r="A10" s="149"/>
      <c r="B10" s="28">
        <v>4</v>
      </c>
      <c r="C10" s="29"/>
      <c r="D10" s="30">
        <f>'MRS(input)'!$F$15</f>
        <v>0</v>
      </c>
      <c r="E10" s="31">
        <f>'MRS(input)'!$F$16</f>
        <v>0</v>
      </c>
      <c r="F10" s="31">
        <f>'MRS(input)'!$F$17</f>
        <v>0</v>
      </c>
      <c r="G10" s="32">
        <f>'MRS(input)'!$F$18</f>
        <v>0</v>
      </c>
      <c r="H10" s="115">
        <f>'MPS(input_separate)'!H10</f>
        <v>0</v>
      </c>
      <c r="I10" s="115">
        <f>'MPS(input_separate)'!I10</f>
        <v>0</v>
      </c>
      <c r="J10" s="116">
        <f>'MPS(input_separate)'!J10</f>
        <v>0</v>
      </c>
      <c r="K10" s="37">
        <f>'MPS(input_separate)'!K10</f>
        <v>0</v>
      </c>
      <c r="L10" s="35">
        <f t="shared" si="0"/>
        <v>0</v>
      </c>
      <c r="M10" s="36">
        <f t="shared" si="1"/>
        <v>0</v>
      </c>
      <c r="N10" s="36">
        <f t="shared" si="2"/>
        <v>0</v>
      </c>
      <c r="O10" s="37">
        <f t="shared" si="3"/>
        <v>0</v>
      </c>
    </row>
    <row r="11" spans="1:15" x14ac:dyDescent="0.2">
      <c r="A11" s="149"/>
      <c r="B11" s="28">
        <v>5</v>
      </c>
      <c r="C11" s="29"/>
      <c r="D11" s="30">
        <f>'MRS(input)'!$F$15</f>
        <v>0</v>
      </c>
      <c r="E11" s="31">
        <f>'MRS(input)'!$F$16</f>
        <v>0</v>
      </c>
      <c r="F11" s="31">
        <f>'MRS(input)'!$F$17</f>
        <v>0</v>
      </c>
      <c r="G11" s="32">
        <f>'MRS(input)'!$F$18</f>
        <v>0</v>
      </c>
      <c r="H11" s="115">
        <f>'MPS(input_separate)'!H11</f>
        <v>0</v>
      </c>
      <c r="I11" s="115">
        <f>'MPS(input_separate)'!I11</f>
        <v>0</v>
      </c>
      <c r="J11" s="116">
        <f>'MPS(input_separate)'!J11</f>
        <v>0</v>
      </c>
      <c r="K11" s="37">
        <f>'MPS(input_separate)'!K11</f>
        <v>0</v>
      </c>
      <c r="L11" s="35">
        <f t="shared" si="0"/>
        <v>0</v>
      </c>
      <c r="M11" s="36">
        <f t="shared" si="1"/>
        <v>0</v>
      </c>
      <c r="N11" s="36">
        <f t="shared" si="2"/>
        <v>0</v>
      </c>
      <c r="O11" s="37">
        <f t="shared" si="3"/>
        <v>0</v>
      </c>
    </row>
    <row r="12" spans="1:15" x14ac:dyDescent="0.2">
      <c r="A12" s="149"/>
      <c r="B12" s="28">
        <v>6</v>
      </c>
      <c r="C12" s="29"/>
      <c r="D12" s="30">
        <f>'MRS(input)'!$F$15</f>
        <v>0</v>
      </c>
      <c r="E12" s="31">
        <f>'MRS(input)'!$F$16</f>
        <v>0</v>
      </c>
      <c r="F12" s="31">
        <f>'MRS(input)'!$F$17</f>
        <v>0</v>
      </c>
      <c r="G12" s="32">
        <f>'MRS(input)'!$F$18</f>
        <v>0</v>
      </c>
      <c r="H12" s="115">
        <f>'MPS(input_separate)'!H12</f>
        <v>0</v>
      </c>
      <c r="I12" s="115">
        <f>'MPS(input_separate)'!I12</f>
        <v>0</v>
      </c>
      <c r="J12" s="116">
        <f>'MPS(input_separate)'!J12</f>
        <v>0</v>
      </c>
      <c r="K12" s="37">
        <f>'MPS(input_separate)'!K12</f>
        <v>0</v>
      </c>
      <c r="L12" s="35">
        <f t="shared" si="0"/>
        <v>0</v>
      </c>
      <c r="M12" s="36">
        <f t="shared" si="1"/>
        <v>0</v>
      </c>
      <c r="N12" s="36">
        <f t="shared" si="2"/>
        <v>0</v>
      </c>
      <c r="O12" s="37">
        <f t="shared" si="3"/>
        <v>0</v>
      </c>
    </row>
    <row r="13" spans="1:15" x14ac:dyDescent="0.2">
      <c r="A13" s="149"/>
      <c r="B13" s="28">
        <v>7</v>
      </c>
      <c r="C13" s="29"/>
      <c r="D13" s="30">
        <f>'MRS(input)'!$F$15</f>
        <v>0</v>
      </c>
      <c r="E13" s="31">
        <f>'MRS(input)'!$F$16</f>
        <v>0</v>
      </c>
      <c r="F13" s="31">
        <f>'MRS(input)'!$F$17</f>
        <v>0</v>
      </c>
      <c r="G13" s="32">
        <f>'MRS(input)'!$F$18</f>
        <v>0</v>
      </c>
      <c r="H13" s="115">
        <f>'MPS(input_separate)'!H13</f>
        <v>0</v>
      </c>
      <c r="I13" s="115">
        <f>'MPS(input_separate)'!I13</f>
        <v>0</v>
      </c>
      <c r="J13" s="116">
        <f>'MPS(input_separate)'!J13</f>
        <v>0</v>
      </c>
      <c r="K13" s="37">
        <f>'MPS(input_separate)'!K13</f>
        <v>0</v>
      </c>
      <c r="L13" s="35">
        <f t="shared" si="0"/>
        <v>0</v>
      </c>
      <c r="M13" s="36">
        <f t="shared" si="1"/>
        <v>0</v>
      </c>
      <c r="N13" s="36">
        <f t="shared" si="2"/>
        <v>0</v>
      </c>
      <c r="O13" s="37">
        <f t="shared" si="3"/>
        <v>0</v>
      </c>
    </row>
    <row r="14" spans="1:15" x14ac:dyDescent="0.2">
      <c r="A14" s="149"/>
      <c r="B14" s="28">
        <v>8</v>
      </c>
      <c r="C14" s="29"/>
      <c r="D14" s="30">
        <f>'MRS(input)'!$F$15</f>
        <v>0</v>
      </c>
      <c r="E14" s="31">
        <f>'MRS(input)'!$F$16</f>
        <v>0</v>
      </c>
      <c r="F14" s="31">
        <f>'MRS(input)'!$F$17</f>
        <v>0</v>
      </c>
      <c r="G14" s="32">
        <f>'MRS(input)'!$F$18</f>
        <v>0</v>
      </c>
      <c r="H14" s="115">
        <f>'MPS(input_separate)'!H14</f>
        <v>0</v>
      </c>
      <c r="I14" s="115">
        <f>'MPS(input_separate)'!I14</f>
        <v>0</v>
      </c>
      <c r="J14" s="116">
        <f>'MPS(input_separate)'!J14</f>
        <v>0</v>
      </c>
      <c r="K14" s="37">
        <f>'MPS(input_separate)'!K14</f>
        <v>0</v>
      </c>
      <c r="L14" s="35">
        <f t="shared" si="0"/>
        <v>0</v>
      </c>
      <c r="M14" s="36">
        <f t="shared" si="1"/>
        <v>0</v>
      </c>
      <c r="N14" s="36">
        <f t="shared" si="2"/>
        <v>0</v>
      </c>
      <c r="O14" s="37">
        <f t="shared" si="3"/>
        <v>0</v>
      </c>
    </row>
    <row r="15" spans="1:15" x14ac:dyDescent="0.2">
      <c r="A15" s="149"/>
      <c r="B15" s="28">
        <v>9</v>
      </c>
      <c r="C15" s="29"/>
      <c r="D15" s="30">
        <f>'MRS(input)'!$F$15</f>
        <v>0</v>
      </c>
      <c r="E15" s="31">
        <f>'MRS(input)'!$F$16</f>
        <v>0</v>
      </c>
      <c r="F15" s="31">
        <f>'MRS(input)'!$F$17</f>
        <v>0</v>
      </c>
      <c r="G15" s="32">
        <f>'MRS(input)'!$F$18</f>
        <v>0</v>
      </c>
      <c r="H15" s="115">
        <f>'MPS(input_separate)'!H15</f>
        <v>0</v>
      </c>
      <c r="I15" s="115">
        <f>'MPS(input_separate)'!I15</f>
        <v>0</v>
      </c>
      <c r="J15" s="116">
        <f>'MPS(input_separate)'!J15</f>
        <v>0</v>
      </c>
      <c r="K15" s="37">
        <f>'MPS(input_separate)'!K15</f>
        <v>0</v>
      </c>
      <c r="L15" s="35">
        <f t="shared" si="0"/>
        <v>0</v>
      </c>
      <c r="M15" s="36">
        <f t="shared" si="1"/>
        <v>0</v>
      </c>
      <c r="N15" s="36">
        <f t="shared" si="2"/>
        <v>0</v>
      </c>
      <c r="O15" s="37">
        <f t="shared" si="3"/>
        <v>0</v>
      </c>
    </row>
    <row r="16" spans="1:15" x14ac:dyDescent="0.2">
      <c r="A16" s="149"/>
      <c r="B16" s="28">
        <v>10</v>
      </c>
      <c r="C16" s="29"/>
      <c r="D16" s="30">
        <f>'MRS(input)'!$F$15</f>
        <v>0</v>
      </c>
      <c r="E16" s="31">
        <f>'MRS(input)'!$F$16</f>
        <v>0</v>
      </c>
      <c r="F16" s="31">
        <f>'MRS(input)'!$F$17</f>
        <v>0</v>
      </c>
      <c r="G16" s="32">
        <f>'MRS(input)'!$F$18</f>
        <v>0</v>
      </c>
      <c r="H16" s="115">
        <f>'MPS(input_separate)'!H16</f>
        <v>0</v>
      </c>
      <c r="I16" s="115">
        <f>'MPS(input_separate)'!I16</f>
        <v>0</v>
      </c>
      <c r="J16" s="116">
        <f>'MPS(input_separate)'!J16</f>
        <v>0</v>
      </c>
      <c r="K16" s="37">
        <f>'MPS(input_separate)'!K16</f>
        <v>0</v>
      </c>
      <c r="L16" s="35">
        <f t="shared" si="0"/>
        <v>0</v>
      </c>
      <c r="M16" s="36">
        <f t="shared" si="1"/>
        <v>0</v>
      </c>
      <c r="N16" s="36">
        <f t="shared" si="2"/>
        <v>0</v>
      </c>
      <c r="O16" s="37">
        <f t="shared" si="3"/>
        <v>0</v>
      </c>
    </row>
    <row r="17" spans="1:15" x14ac:dyDescent="0.2">
      <c r="A17" s="149"/>
      <c r="B17" s="28">
        <v>11</v>
      </c>
      <c r="C17" s="29"/>
      <c r="D17" s="30">
        <f>'MRS(input)'!$F$15</f>
        <v>0</v>
      </c>
      <c r="E17" s="31">
        <f>'MRS(input)'!$F$16</f>
        <v>0</v>
      </c>
      <c r="F17" s="31">
        <f>'MRS(input)'!$F$17</f>
        <v>0</v>
      </c>
      <c r="G17" s="32">
        <f>'MRS(input)'!$F$18</f>
        <v>0</v>
      </c>
      <c r="H17" s="115">
        <f>'MPS(input_separate)'!H17</f>
        <v>0</v>
      </c>
      <c r="I17" s="115">
        <f>'MPS(input_separate)'!I17</f>
        <v>0</v>
      </c>
      <c r="J17" s="116">
        <f>'MPS(input_separate)'!J17</f>
        <v>0</v>
      </c>
      <c r="K17" s="37">
        <f>'MPS(input_separate)'!K17</f>
        <v>0</v>
      </c>
      <c r="L17" s="35">
        <f t="shared" si="0"/>
        <v>0</v>
      </c>
      <c r="M17" s="36">
        <f t="shared" si="1"/>
        <v>0</v>
      </c>
      <c r="N17" s="36">
        <f t="shared" si="2"/>
        <v>0</v>
      </c>
      <c r="O17" s="37">
        <f t="shared" si="3"/>
        <v>0</v>
      </c>
    </row>
    <row r="18" spans="1:15" x14ac:dyDescent="0.2">
      <c r="A18" s="149"/>
      <c r="B18" s="28">
        <v>12</v>
      </c>
      <c r="C18" s="29"/>
      <c r="D18" s="30">
        <f>'MRS(input)'!$F$15</f>
        <v>0</v>
      </c>
      <c r="E18" s="31">
        <f>'MRS(input)'!$F$16</f>
        <v>0</v>
      </c>
      <c r="F18" s="31">
        <f>'MRS(input)'!$F$17</f>
        <v>0</v>
      </c>
      <c r="G18" s="32">
        <f>'MRS(input)'!$F$18</f>
        <v>0</v>
      </c>
      <c r="H18" s="115">
        <f>'MPS(input_separate)'!H18</f>
        <v>0</v>
      </c>
      <c r="I18" s="115">
        <f>'MPS(input_separate)'!I18</f>
        <v>0</v>
      </c>
      <c r="J18" s="116">
        <f>'MPS(input_separate)'!J18</f>
        <v>0</v>
      </c>
      <c r="K18" s="37">
        <f>'MPS(input_separate)'!K18</f>
        <v>0</v>
      </c>
      <c r="L18" s="35">
        <f t="shared" si="0"/>
        <v>0</v>
      </c>
      <c r="M18" s="36">
        <f t="shared" si="1"/>
        <v>0</v>
      </c>
      <c r="N18" s="36">
        <f t="shared" si="2"/>
        <v>0</v>
      </c>
      <c r="O18" s="37">
        <f t="shared" si="3"/>
        <v>0</v>
      </c>
    </row>
    <row r="19" spans="1:15" x14ac:dyDescent="0.2">
      <c r="A19" s="149"/>
      <c r="B19" s="28">
        <v>13</v>
      </c>
      <c r="C19" s="29"/>
      <c r="D19" s="30">
        <f>'MRS(input)'!$F$15</f>
        <v>0</v>
      </c>
      <c r="E19" s="31">
        <f>'MRS(input)'!$F$16</f>
        <v>0</v>
      </c>
      <c r="F19" s="31">
        <f>'MRS(input)'!$F$17</f>
        <v>0</v>
      </c>
      <c r="G19" s="32">
        <f>'MRS(input)'!$F$18</f>
        <v>0</v>
      </c>
      <c r="H19" s="115">
        <f>'MPS(input_separate)'!H19</f>
        <v>0</v>
      </c>
      <c r="I19" s="115">
        <f>'MPS(input_separate)'!I19</f>
        <v>0</v>
      </c>
      <c r="J19" s="116">
        <f>'MPS(input_separate)'!J19</f>
        <v>0</v>
      </c>
      <c r="K19" s="37">
        <f>'MPS(input_separate)'!K19</f>
        <v>0</v>
      </c>
      <c r="L19" s="35">
        <f t="shared" si="0"/>
        <v>0</v>
      </c>
      <c r="M19" s="36">
        <f t="shared" si="1"/>
        <v>0</v>
      </c>
      <c r="N19" s="36">
        <f t="shared" si="2"/>
        <v>0</v>
      </c>
      <c r="O19" s="37">
        <f t="shared" si="3"/>
        <v>0</v>
      </c>
    </row>
    <row r="20" spans="1:15" x14ac:dyDescent="0.2">
      <c r="A20" s="149"/>
      <c r="B20" s="28">
        <v>14</v>
      </c>
      <c r="C20" s="29"/>
      <c r="D20" s="30">
        <f>'MRS(input)'!$F$15</f>
        <v>0</v>
      </c>
      <c r="E20" s="31">
        <f>'MRS(input)'!$F$16</f>
        <v>0</v>
      </c>
      <c r="F20" s="31">
        <f>'MRS(input)'!$F$17</f>
        <v>0</v>
      </c>
      <c r="G20" s="32">
        <f>'MRS(input)'!$F$18</f>
        <v>0</v>
      </c>
      <c r="H20" s="115">
        <f>'MPS(input_separate)'!H20</f>
        <v>0</v>
      </c>
      <c r="I20" s="115">
        <f>'MPS(input_separate)'!I20</f>
        <v>0</v>
      </c>
      <c r="J20" s="116">
        <f>'MPS(input_separate)'!J20</f>
        <v>0</v>
      </c>
      <c r="K20" s="37">
        <f>'MPS(input_separate)'!K20</f>
        <v>0</v>
      </c>
      <c r="L20" s="35">
        <f t="shared" si="0"/>
        <v>0</v>
      </c>
      <c r="M20" s="36">
        <f t="shared" si="1"/>
        <v>0</v>
      </c>
      <c r="N20" s="36">
        <f t="shared" si="2"/>
        <v>0</v>
      </c>
      <c r="O20" s="37">
        <f t="shared" si="3"/>
        <v>0</v>
      </c>
    </row>
    <row r="21" spans="1:15" x14ac:dyDescent="0.2">
      <c r="A21" s="149"/>
      <c r="B21" s="28">
        <v>15</v>
      </c>
      <c r="C21" s="29"/>
      <c r="D21" s="30">
        <f>'MRS(input)'!$F$15</f>
        <v>0</v>
      </c>
      <c r="E21" s="31">
        <f>'MRS(input)'!$F$16</f>
        <v>0</v>
      </c>
      <c r="F21" s="31">
        <f>'MRS(input)'!$F$17</f>
        <v>0</v>
      </c>
      <c r="G21" s="32">
        <f>'MRS(input)'!$F$18</f>
        <v>0</v>
      </c>
      <c r="H21" s="115">
        <f>'MPS(input_separate)'!H21</f>
        <v>0</v>
      </c>
      <c r="I21" s="115">
        <f>'MPS(input_separate)'!I21</f>
        <v>0</v>
      </c>
      <c r="J21" s="116">
        <f>'MPS(input_separate)'!J21</f>
        <v>0</v>
      </c>
      <c r="K21" s="37">
        <f>'MPS(input_separate)'!K21</f>
        <v>0</v>
      </c>
      <c r="L21" s="35">
        <f t="shared" si="0"/>
        <v>0</v>
      </c>
      <c r="M21" s="36">
        <f t="shared" si="1"/>
        <v>0</v>
      </c>
      <c r="N21" s="36">
        <f t="shared" si="2"/>
        <v>0</v>
      </c>
      <c r="O21" s="37">
        <f t="shared" si="3"/>
        <v>0</v>
      </c>
    </row>
    <row r="22" spans="1:15" x14ac:dyDescent="0.2">
      <c r="A22" s="149"/>
      <c r="B22" s="28">
        <v>16</v>
      </c>
      <c r="C22" s="29"/>
      <c r="D22" s="30">
        <f>'MRS(input)'!$F$15</f>
        <v>0</v>
      </c>
      <c r="E22" s="31">
        <f>'MRS(input)'!$F$16</f>
        <v>0</v>
      </c>
      <c r="F22" s="31">
        <f>'MRS(input)'!$F$17</f>
        <v>0</v>
      </c>
      <c r="G22" s="32">
        <f>'MRS(input)'!$F$18</f>
        <v>0</v>
      </c>
      <c r="H22" s="115">
        <f>'MPS(input_separate)'!H22</f>
        <v>0</v>
      </c>
      <c r="I22" s="115">
        <f>'MPS(input_separate)'!I22</f>
        <v>0</v>
      </c>
      <c r="J22" s="116">
        <f>'MPS(input_separate)'!J22</f>
        <v>0</v>
      </c>
      <c r="K22" s="37">
        <f>'MPS(input_separate)'!K22</f>
        <v>0</v>
      </c>
      <c r="L22" s="35">
        <f t="shared" si="0"/>
        <v>0</v>
      </c>
      <c r="M22" s="36">
        <f t="shared" si="1"/>
        <v>0</v>
      </c>
      <c r="N22" s="36">
        <f t="shared" si="2"/>
        <v>0</v>
      </c>
      <c r="O22" s="37">
        <f t="shared" si="3"/>
        <v>0</v>
      </c>
    </row>
    <row r="23" spans="1:15" x14ac:dyDescent="0.2">
      <c r="A23" s="149"/>
      <c r="B23" s="28">
        <v>17</v>
      </c>
      <c r="C23" s="29"/>
      <c r="D23" s="30">
        <f>'MRS(input)'!$F$15</f>
        <v>0</v>
      </c>
      <c r="E23" s="31">
        <f>'MRS(input)'!$F$16</f>
        <v>0</v>
      </c>
      <c r="F23" s="31">
        <f>'MRS(input)'!$F$17</f>
        <v>0</v>
      </c>
      <c r="G23" s="32">
        <f>'MRS(input)'!$F$18</f>
        <v>0</v>
      </c>
      <c r="H23" s="115">
        <f>'MPS(input_separate)'!H23</f>
        <v>0</v>
      </c>
      <c r="I23" s="115">
        <f>'MPS(input_separate)'!I23</f>
        <v>0</v>
      </c>
      <c r="J23" s="116">
        <f>'MPS(input_separate)'!J23</f>
        <v>0</v>
      </c>
      <c r="K23" s="37">
        <f>'MPS(input_separate)'!K23</f>
        <v>0</v>
      </c>
      <c r="L23" s="35">
        <f t="shared" si="0"/>
        <v>0</v>
      </c>
      <c r="M23" s="36">
        <f t="shared" si="1"/>
        <v>0</v>
      </c>
      <c r="N23" s="36">
        <f t="shared" si="2"/>
        <v>0</v>
      </c>
      <c r="O23" s="37">
        <f t="shared" si="3"/>
        <v>0</v>
      </c>
    </row>
    <row r="24" spans="1:15" x14ac:dyDescent="0.2">
      <c r="A24" s="149"/>
      <c r="B24" s="28">
        <v>18</v>
      </c>
      <c r="C24" s="29"/>
      <c r="D24" s="30">
        <f>'MRS(input)'!$F$15</f>
        <v>0</v>
      </c>
      <c r="E24" s="31">
        <f>'MRS(input)'!$F$16</f>
        <v>0</v>
      </c>
      <c r="F24" s="31">
        <f>'MRS(input)'!$F$17</f>
        <v>0</v>
      </c>
      <c r="G24" s="32">
        <f>'MRS(input)'!$F$18</f>
        <v>0</v>
      </c>
      <c r="H24" s="115">
        <f>'MPS(input_separate)'!H24</f>
        <v>0</v>
      </c>
      <c r="I24" s="115">
        <f>'MPS(input_separate)'!I24</f>
        <v>0</v>
      </c>
      <c r="J24" s="116">
        <f>'MPS(input_separate)'!J24</f>
        <v>0</v>
      </c>
      <c r="K24" s="37">
        <f>'MPS(input_separate)'!K24</f>
        <v>0</v>
      </c>
      <c r="L24" s="35">
        <f t="shared" si="0"/>
        <v>0</v>
      </c>
      <c r="M24" s="36">
        <f t="shared" si="1"/>
        <v>0</v>
      </c>
      <c r="N24" s="36">
        <f t="shared" si="2"/>
        <v>0</v>
      </c>
      <c r="O24" s="37">
        <f t="shared" si="3"/>
        <v>0</v>
      </c>
    </row>
    <row r="25" spans="1:15" x14ac:dyDescent="0.2">
      <c r="A25" s="149"/>
      <c r="B25" s="28">
        <v>19</v>
      </c>
      <c r="C25" s="29"/>
      <c r="D25" s="30">
        <f>'MRS(input)'!$F$15</f>
        <v>0</v>
      </c>
      <c r="E25" s="31">
        <f>'MRS(input)'!$F$16</f>
        <v>0</v>
      </c>
      <c r="F25" s="31">
        <f>'MRS(input)'!$F$17</f>
        <v>0</v>
      </c>
      <c r="G25" s="32">
        <f>'MRS(input)'!$F$18</f>
        <v>0</v>
      </c>
      <c r="H25" s="115">
        <f>'MPS(input_separate)'!H25</f>
        <v>0</v>
      </c>
      <c r="I25" s="115">
        <f>'MPS(input_separate)'!I25</f>
        <v>0</v>
      </c>
      <c r="J25" s="116">
        <f>'MPS(input_separate)'!J25</f>
        <v>0</v>
      </c>
      <c r="K25" s="37">
        <f>'MPS(input_separate)'!K25</f>
        <v>0</v>
      </c>
      <c r="L25" s="35">
        <f t="shared" si="0"/>
        <v>0</v>
      </c>
      <c r="M25" s="36">
        <f t="shared" si="1"/>
        <v>0</v>
      </c>
      <c r="N25" s="36">
        <f t="shared" si="2"/>
        <v>0</v>
      </c>
      <c r="O25" s="37">
        <f t="shared" si="3"/>
        <v>0</v>
      </c>
    </row>
    <row r="26" spans="1:15" x14ac:dyDescent="0.2">
      <c r="A26" s="149"/>
      <c r="B26" s="28">
        <v>20</v>
      </c>
      <c r="C26" s="29"/>
      <c r="D26" s="30">
        <f>'MRS(input)'!$F$15</f>
        <v>0</v>
      </c>
      <c r="E26" s="31">
        <f>'MRS(input)'!$F$16</f>
        <v>0</v>
      </c>
      <c r="F26" s="31">
        <f>'MRS(input)'!$F$17</f>
        <v>0</v>
      </c>
      <c r="G26" s="32">
        <f>'MRS(input)'!$F$18</f>
        <v>0</v>
      </c>
      <c r="H26" s="115">
        <f>'MPS(input_separate)'!H26</f>
        <v>0</v>
      </c>
      <c r="I26" s="115">
        <f>'MPS(input_separate)'!I26</f>
        <v>0</v>
      </c>
      <c r="J26" s="116">
        <f>'MPS(input_separate)'!J26</f>
        <v>0</v>
      </c>
      <c r="K26" s="37">
        <f>'MPS(input_separate)'!K26</f>
        <v>0</v>
      </c>
      <c r="L26" s="35">
        <f t="shared" si="0"/>
        <v>0</v>
      </c>
      <c r="M26" s="36">
        <f t="shared" si="1"/>
        <v>0</v>
      </c>
      <c r="N26" s="36">
        <f t="shared" si="2"/>
        <v>0</v>
      </c>
      <c r="O26" s="37">
        <f t="shared" si="3"/>
        <v>0</v>
      </c>
    </row>
    <row r="27" spans="1:15" x14ac:dyDescent="0.2">
      <c r="A27" s="149"/>
      <c r="B27" s="38" t="s">
        <v>110</v>
      </c>
      <c r="C27" s="39" t="s">
        <v>107</v>
      </c>
      <c r="D27" s="39" t="s">
        <v>107</v>
      </c>
      <c r="E27" s="39" t="s">
        <v>107</v>
      </c>
      <c r="F27" s="39" t="s">
        <v>107</v>
      </c>
      <c r="G27" s="39" t="s">
        <v>107</v>
      </c>
      <c r="H27" s="39" t="s">
        <v>107</v>
      </c>
      <c r="I27" s="39" t="s">
        <v>107</v>
      </c>
      <c r="J27" s="39" t="s">
        <v>107</v>
      </c>
      <c r="K27" s="39" t="s">
        <v>107</v>
      </c>
      <c r="L27" s="39" t="s">
        <v>107</v>
      </c>
      <c r="M27" s="40">
        <f>SUMIF(M7:M26,"&gt;0",M7:M26)</f>
        <v>0</v>
      </c>
      <c r="N27" s="40">
        <f>SUMIF(N7:N26,"&gt;0",N7:N26)</f>
        <v>0</v>
      </c>
      <c r="O27" s="40">
        <f>SUMIF(O7:O26,"&gt;0",O7:O26)</f>
        <v>0</v>
      </c>
    </row>
  </sheetData>
  <sheetProtection algorithmName="SHA-512" hashValue="+smiS8kyBrq8D/luXQI96YkYHKLWIfaMNaoBPrLFygAox04Ve1oRT61CPmGjRUTA5mPyyj4kU6dp0n/iZCJIGA==" saltValue="6C9bVvALQ3Cgoqj1lA01iQ==" spinCount="100000" sheet="1" formatCells="0" formatRows="0"/>
  <mergeCells count="3">
    <mergeCell ref="D3:L3"/>
    <mergeCell ref="M3:O3"/>
    <mergeCell ref="A7:A27"/>
  </mergeCells>
  <phoneticPr fontId="20"/>
  <dataValidations count="1">
    <dataValidation type="list" allowBlank="1" showInputMessage="1" showErrorMessage="1" sqref="J7:J26" xr:uid="{8B1A66B4-6172-418C-9F98-670ACA661B02}">
      <formula1>"0.00,5.46,5.76,5.90,6.03"</formula1>
    </dataValidation>
  </dataValidations>
  <pageMargins left="0.43307086614173229" right="0.23622047244094491" top="0.74803149606299213" bottom="0.74803149606299213" header="0.31496062992125984" footer="0.31496062992125984"/>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4D65C-BD5A-4E97-ACE5-0571F11A650C}">
  <sheetPr>
    <tabColor theme="5" tint="0.39997558519241921"/>
  </sheetPr>
  <dimension ref="A1:I22"/>
  <sheetViews>
    <sheetView showGridLines="0" view="pageBreakPreview" zoomScale="80" zoomScaleNormal="100" zoomScaleSheetLayoutView="80" workbookViewId="0"/>
  </sheetViews>
  <sheetFormatPr defaultColWidth="9" defaultRowHeight="14" x14ac:dyDescent="0.2"/>
  <cols>
    <col min="1" max="4" width="3.6328125" style="52" customWidth="1"/>
    <col min="5" max="5" width="47.08984375" style="52" customWidth="1"/>
    <col min="6" max="7" width="12.6328125" style="52" customWidth="1"/>
    <col min="8" max="8" width="14.6328125" style="52" customWidth="1"/>
    <col min="9" max="9" width="9" style="71"/>
    <col min="10" max="16384" width="9" style="52"/>
  </cols>
  <sheetData>
    <row r="1" spans="1:9" x14ac:dyDescent="0.2">
      <c r="I1" s="53" t="str">
        <f>'MPS(input)'!K1</f>
        <v>Monitoring Spreadsheet: JCM_KH_AM003_ver01.0</v>
      </c>
    </row>
    <row r="2" spans="1:9" ht="18" customHeight="1" x14ac:dyDescent="0.2">
      <c r="I2" s="53" t="str">
        <f>'MPS(input)'!K2</f>
        <v>Reference Number:</v>
      </c>
    </row>
    <row r="3" spans="1:9" ht="21" customHeight="1" x14ac:dyDescent="0.2">
      <c r="A3" s="166" t="s">
        <v>159</v>
      </c>
      <c r="B3" s="166"/>
      <c r="C3" s="166"/>
      <c r="D3" s="166"/>
      <c r="E3" s="166"/>
      <c r="F3" s="166"/>
      <c r="G3" s="166"/>
      <c r="H3" s="166"/>
      <c r="I3" s="166"/>
    </row>
    <row r="4" spans="1:9" ht="11.25" customHeight="1" x14ac:dyDescent="0.2"/>
    <row r="5" spans="1:9" ht="18.75" customHeight="1" thickBot="1" x14ac:dyDescent="0.25">
      <c r="A5" s="72" t="s">
        <v>2</v>
      </c>
      <c r="B5" s="73"/>
      <c r="C5" s="73"/>
      <c r="D5" s="73"/>
      <c r="E5" s="74"/>
      <c r="F5" s="75" t="s">
        <v>3</v>
      </c>
      <c r="G5" s="119" t="s">
        <v>0</v>
      </c>
      <c r="H5" s="75" t="s">
        <v>1</v>
      </c>
      <c r="I5" s="76" t="s">
        <v>4</v>
      </c>
    </row>
    <row r="6" spans="1:9" ht="18.75" customHeight="1" thickBot="1" x14ac:dyDescent="0.25">
      <c r="A6" s="77"/>
      <c r="B6" s="78" t="s">
        <v>33</v>
      </c>
      <c r="C6" s="78"/>
      <c r="D6" s="78"/>
      <c r="E6" s="78"/>
      <c r="F6" s="117" t="s">
        <v>120</v>
      </c>
      <c r="G6" s="121">
        <f>G8-G11</f>
        <v>0</v>
      </c>
      <c r="H6" s="118" t="s">
        <v>35</v>
      </c>
      <c r="I6" s="82" t="s">
        <v>36</v>
      </c>
    </row>
    <row r="7" spans="1:9" ht="18.75" customHeight="1" x14ac:dyDescent="0.2">
      <c r="A7" s="72" t="s">
        <v>115</v>
      </c>
      <c r="B7" s="74"/>
      <c r="C7" s="73"/>
      <c r="D7" s="75"/>
      <c r="E7" s="75"/>
      <c r="F7" s="75"/>
      <c r="G7" s="120"/>
      <c r="H7" s="74"/>
      <c r="I7" s="75"/>
    </row>
    <row r="8" spans="1:9" ht="18.75" customHeight="1" x14ac:dyDescent="0.2">
      <c r="A8" s="83"/>
      <c r="B8" s="84" t="s">
        <v>34</v>
      </c>
      <c r="C8" s="78"/>
      <c r="D8" s="78"/>
      <c r="E8" s="78"/>
      <c r="F8" s="79" t="s">
        <v>120</v>
      </c>
      <c r="G8" s="85">
        <f>G9</f>
        <v>0</v>
      </c>
      <c r="H8" s="81" t="s">
        <v>35</v>
      </c>
      <c r="I8" s="79" t="s">
        <v>37</v>
      </c>
    </row>
    <row r="9" spans="1:9" ht="18.75" customHeight="1" x14ac:dyDescent="0.2">
      <c r="A9" s="83"/>
      <c r="B9" s="86"/>
      <c r="C9" s="87" t="s">
        <v>117</v>
      </c>
      <c r="D9" s="88"/>
      <c r="E9" s="89"/>
      <c r="F9" s="79" t="s">
        <v>120</v>
      </c>
      <c r="G9" s="90">
        <f>'MRS(input_separate)'!M27</f>
        <v>0</v>
      </c>
      <c r="H9" s="81" t="s">
        <v>35</v>
      </c>
      <c r="I9" s="79" t="s">
        <v>37</v>
      </c>
    </row>
    <row r="10" spans="1:9" ht="18.75" customHeight="1" x14ac:dyDescent="0.2">
      <c r="A10" s="72" t="s">
        <v>116</v>
      </c>
      <c r="B10" s="73"/>
      <c r="C10" s="73"/>
      <c r="D10" s="73"/>
      <c r="E10" s="74"/>
      <c r="F10" s="75"/>
      <c r="G10" s="91"/>
      <c r="H10" s="74"/>
      <c r="I10" s="75"/>
    </row>
    <row r="11" spans="1:9" ht="18.75" customHeight="1" x14ac:dyDescent="0.2">
      <c r="A11" s="83"/>
      <c r="B11" s="92" t="s">
        <v>118</v>
      </c>
      <c r="C11" s="93"/>
      <c r="D11" s="93"/>
      <c r="E11" s="93"/>
      <c r="F11" s="79" t="s">
        <v>120</v>
      </c>
      <c r="G11" s="85">
        <f>G12</f>
        <v>0</v>
      </c>
      <c r="H11" s="81" t="s">
        <v>35</v>
      </c>
      <c r="I11" s="79" t="s">
        <v>38</v>
      </c>
    </row>
    <row r="12" spans="1:9" ht="18.75" customHeight="1" x14ac:dyDescent="0.2">
      <c r="A12" s="77"/>
      <c r="B12" s="94"/>
      <c r="C12" s="87" t="s">
        <v>119</v>
      </c>
      <c r="D12" s="88"/>
      <c r="E12" s="89"/>
      <c r="F12" s="79" t="s">
        <v>120</v>
      </c>
      <c r="G12" s="90">
        <f>'MRS(input_separate)'!N27</f>
        <v>0</v>
      </c>
      <c r="H12" s="81" t="s">
        <v>35</v>
      </c>
      <c r="I12" s="79" t="s">
        <v>38</v>
      </c>
    </row>
    <row r="13" spans="1:9" x14ac:dyDescent="0.2">
      <c r="A13" s="95"/>
      <c r="B13" s="95"/>
      <c r="C13" s="95"/>
      <c r="D13" s="95"/>
      <c r="E13" s="95"/>
      <c r="F13" s="96"/>
      <c r="G13" s="97"/>
      <c r="H13" s="97"/>
      <c r="I13" s="98"/>
    </row>
    <row r="14" spans="1:9" ht="21.75" customHeight="1" x14ac:dyDescent="0.2">
      <c r="E14" s="95" t="s">
        <v>5</v>
      </c>
      <c r="F14" s="67"/>
    </row>
    <row r="15" spans="1:9" ht="21.75" customHeight="1" x14ac:dyDescent="0.2">
      <c r="E15" s="99" t="s">
        <v>143</v>
      </c>
      <c r="F15" s="100">
        <v>5.46</v>
      </c>
      <c r="G15" s="101" t="s">
        <v>77</v>
      </c>
      <c r="H15" s="98"/>
    </row>
    <row r="16" spans="1:9" ht="21.75" customHeight="1" x14ac:dyDescent="0.2">
      <c r="E16" s="99" t="s">
        <v>130</v>
      </c>
      <c r="F16" s="100">
        <v>5.76</v>
      </c>
      <c r="G16" s="101" t="s">
        <v>77</v>
      </c>
      <c r="H16" s="98"/>
    </row>
    <row r="17" spans="5:8" ht="21.75" customHeight="1" x14ac:dyDescent="0.2">
      <c r="E17" s="99" t="s">
        <v>131</v>
      </c>
      <c r="F17" s="100">
        <v>5.9</v>
      </c>
      <c r="G17" s="101" t="s">
        <v>77</v>
      </c>
      <c r="H17" s="95"/>
    </row>
    <row r="18" spans="5:8" ht="21.75" customHeight="1" x14ac:dyDescent="0.2">
      <c r="E18" s="99" t="s">
        <v>132</v>
      </c>
      <c r="F18" s="100">
        <v>6.03</v>
      </c>
      <c r="G18" s="101" t="s">
        <v>77</v>
      </c>
      <c r="H18" s="95"/>
    </row>
    <row r="19" spans="5:8" x14ac:dyDescent="0.2">
      <c r="E19" s="102"/>
      <c r="F19" s="102"/>
      <c r="G19" s="95"/>
      <c r="H19" s="95"/>
    </row>
    <row r="20" spans="5:8" ht="21.75" customHeight="1" x14ac:dyDescent="0.2">
      <c r="E20" s="103" t="s">
        <v>122</v>
      </c>
      <c r="F20" s="104">
        <v>1.5</v>
      </c>
      <c r="G20" s="105" t="s">
        <v>73</v>
      </c>
      <c r="H20" s="95"/>
    </row>
    <row r="21" spans="5:8" ht="21.75" customHeight="1" x14ac:dyDescent="0.2">
      <c r="E21" s="103" t="s">
        <v>123</v>
      </c>
      <c r="F21" s="104">
        <v>1.5</v>
      </c>
      <c r="G21" s="105" t="s">
        <v>73</v>
      </c>
      <c r="H21" s="95"/>
    </row>
    <row r="22" spans="5:8" s="71" customFormat="1" x14ac:dyDescent="0.2">
      <c r="E22" s="95"/>
      <c r="F22" s="95"/>
      <c r="G22" s="95"/>
      <c r="H22" s="95"/>
    </row>
  </sheetData>
  <sheetProtection algorithmName="SHA-512" hashValue="zX/Q8uNIM/XZ2U2ruO5/6OOK0pghNgCTGbVkwSnPMRPqRhXHDLkv2Rd5Rp58H1jRz2tzPBYAdABJl57F1wI6yQ==" saltValue="vSvUthRqJqDA55ZBEvS+Dw==" spinCount="100000" sheet="1" objects="1" scenarios="1"/>
  <mergeCells count="1">
    <mergeCell ref="A3:I3"/>
  </mergeCells>
  <phoneticPr fontId="20"/>
  <pageMargins left="0.70866141732283472" right="0.70866141732283472" top="0.74803149606299213" bottom="0.74803149606299213" header="0.31496062992125984" footer="0.31496062992125984"/>
  <pageSetup paperSize="9" scale="81" fitToHeight="2" orientation="portrait" r:id="rId1"/>
  <rowBreaks count="1" manualBreakCount="1">
    <brk id="13" max="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2018-08-26T23:47:18Z</cp:lastPrinted>
  <dcterms:created xsi:type="dcterms:W3CDTF">2012-01-13T02:28:29Z</dcterms:created>
  <dcterms:modified xsi:type="dcterms:W3CDTF">2020-02-28T05:47:01Z</dcterms:modified>
</cp:coreProperties>
</file>