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1_Methodology\08_ID\ID_PM038(大塚製薬、排熱回収)\3_public comment\"/>
    </mc:Choice>
  </mc:AlternateContent>
  <xr:revisionPtr revIDLastSave="0" documentId="13_ncr:1_{EC84B59C-F9CE-41A6-B4EA-6F1415EEA1C5}" xr6:coauthVersionLast="41" xr6:coauthVersionMax="41" xr10:uidLastSave="{00000000-0000-0000-0000-000000000000}"/>
  <bookViews>
    <workbookView xWindow="-120" yWindow="-120" windowWidth="29040" windowHeight="15990" tabRatio="587" xr2:uid="{00000000-000D-0000-FFFF-FFFF00000000}"/>
  </bookViews>
  <sheets>
    <sheet name="PMS(input)" sheetId="30" r:id="rId1"/>
    <sheet name="PMS(input_separate)" sheetId="32" r:id="rId2"/>
    <sheet name="PMS(calc_process)" sheetId="31" r:id="rId3"/>
  </sheets>
  <definedNames>
    <definedName name="_xlnm.Print_Area" localSheetId="2">'PMS(calc_process)'!$A$1:$I$18</definedName>
    <definedName name="_xlnm.Print_Area" localSheetId="0">'PMS(input)'!$A$1:$K$43</definedName>
    <definedName name="_xlnm.Print_Area" localSheetId="1">'PMS(input_separate)'!$A$1:$L$81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1" i="32" l="1"/>
  <c r="I62" i="32"/>
  <c r="I63" i="32"/>
  <c r="I64" i="32"/>
  <c r="I65" i="32"/>
  <c r="I66" i="32"/>
  <c r="I67" i="32"/>
  <c r="I68" i="32"/>
  <c r="I69" i="32"/>
  <c r="I70" i="32"/>
  <c r="I71" i="32"/>
  <c r="I72" i="32"/>
  <c r="I73" i="32"/>
  <c r="I74" i="32"/>
  <c r="I75" i="32"/>
  <c r="I76" i="32"/>
  <c r="I77" i="32"/>
  <c r="I78" i="32"/>
  <c r="I79" i="32"/>
  <c r="I60" i="32"/>
  <c r="E21" i="30"/>
  <c r="H66" i="32" s="1"/>
  <c r="E20" i="30"/>
  <c r="G61" i="32" s="1"/>
  <c r="H63" i="32" l="1"/>
  <c r="G63" i="32"/>
  <c r="G79" i="32"/>
  <c r="H65" i="32"/>
  <c r="G71" i="32"/>
  <c r="H79" i="32"/>
  <c r="G74" i="32"/>
  <c r="H71" i="32"/>
  <c r="G66" i="32"/>
  <c r="H76" i="32"/>
  <c r="H68" i="32"/>
  <c r="H78" i="32"/>
  <c r="G73" i="32"/>
  <c r="H70" i="32"/>
  <c r="G65" i="32"/>
  <c r="H62" i="32"/>
  <c r="G78" i="32"/>
  <c r="H75" i="32"/>
  <c r="G70" i="32"/>
  <c r="H67" i="32"/>
  <c r="G62" i="32"/>
  <c r="H60" i="32"/>
  <c r="G75" i="32"/>
  <c r="H72" i="32"/>
  <c r="G67" i="32"/>
  <c r="H64" i="32"/>
  <c r="G60" i="32"/>
  <c r="H77" i="32"/>
  <c r="G72" i="32"/>
  <c r="H69" i="32"/>
  <c r="G64" i="32"/>
  <c r="H61" i="32"/>
  <c r="G76" i="32"/>
  <c r="H73" i="32"/>
  <c r="G68" i="32"/>
  <c r="G77" i="32"/>
  <c r="H74" i="32"/>
  <c r="G69" i="32"/>
  <c r="D53" i="32"/>
  <c r="F60" i="32" l="1"/>
  <c r="L60" i="32" s="1"/>
  <c r="F61" i="32"/>
  <c r="L61" i="32" s="1"/>
  <c r="F62" i="32"/>
  <c r="L62" i="32" s="1"/>
  <c r="F63" i="32"/>
  <c r="L63" i="32" s="1"/>
  <c r="F64" i="32"/>
  <c r="L64" i="32" s="1"/>
  <c r="F65" i="32"/>
  <c r="L65" i="32" s="1"/>
  <c r="F66" i="32"/>
  <c r="L66" i="32" s="1"/>
  <c r="F67" i="32"/>
  <c r="L67" i="32" s="1"/>
  <c r="F68" i="32"/>
  <c r="L68" i="32" s="1"/>
  <c r="F69" i="32"/>
  <c r="L69" i="32" s="1"/>
  <c r="F70" i="32"/>
  <c r="L70" i="32" s="1"/>
  <c r="F71" i="32"/>
  <c r="L71" i="32" s="1"/>
  <c r="F72" i="32"/>
  <c r="L72" i="32" s="1"/>
  <c r="F73" i="32"/>
  <c r="L73" i="32" s="1"/>
  <c r="F74" i="32"/>
  <c r="L74" i="32" s="1"/>
  <c r="F75" i="32"/>
  <c r="L75" i="32" s="1"/>
  <c r="F76" i="32"/>
  <c r="L76" i="32" s="1"/>
  <c r="F77" i="32"/>
  <c r="L77" i="32" s="1"/>
  <c r="F78" i="32"/>
  <c r="L78" i="32" s="1"/>
  <c r="F79" i="32"/>
  <c r="L79" i="32" s="1"/>
  <c r="G53" i="32" l="1"/>
  <c r="H7" i="32" l="1"/>
  <c r="I7" i="32"/>
  <c r="H8" i="32"/>
  <c r="I8" i="32"/>
  <c r="H9" i="32"/>
  <c r="I9" i="32"/>
  <c r="H10" i="32"/>
  <c r="I10" i="32"/>
  <c r="H11" i="32"/>
  <c r="I11" i="32"/>
  <c r="H12" i="32"/>
  <c r="I12" i="32"/>
  <c r="H13" i="32"/>
  <c r="I13" i="32"/>
  <c r="H14" i="32"/>
  <c r="I14" i="32"/>
  <c r="H15" i="32"/>
  <c r="I15" i="32"/>
  <c r="H16" i="32"/>
  <c r="I16" i="32"/>
  <c r="H17" i="32"/>
  <c r="I17" i="32"/>
  <c r="H18" i="32"/>
  <c r="I18" i="32"/>
  <c r="H19" i="32"/>
  <c r="I19" i="32"/>
  <c r="H20" i="32"/>
  <c r="I20" i="32"/>
  <c r="H21" i="32"/>
  <c r="I21" i="32"/>
  <c r="H22" i="32"/>
  <c r="I22" i="32"/>
  <c r="H23" i="32"/>
  <c r="I23" i="32"/>
  <c r="H24" i="32"/>
  <c r="I24" i="32"/>
  <c r="H25" i="32"/>
  <c r="I25" i="32"/>
  <c r="I6" i="32"/>
  <c r="H6" i="32"/>
  <c r="G11" i="32" l="1"/>
  <c r="K11" i="32" s="1"/>
  <c r="G19" i="32"/>
  <c r="K19" i="32" s="1"/>
  <c r="G14" i="32"/>
  <c r="K14" i="32" s="1"/>
  <c r="G22" i="32"/>
  <c r="K22" i="32" s="1"/>
  <c r="G12" i="32"/>
  <c r="K12" i="32" s="1"/>
  <c r="G6" i="32"/>
  <c r="K6" i="32" s="1"/>
  <c r="G9" i="32"/>
  <c r="K9" i="32" s="1"/>
  <c r="G17" i="32"/>
  <c r="K17" i="32" s="1"/>
  <c r="G25" i="32"/>
  <c r="K25" i="32" s="1"/>
  <c r="G20" i="32"/>
  <c r="K20" i="32" s="1"/>
  <c r="G7" i="32"/>
  <c r="K7" i="32" s="1"/>
  <c r="G15" i="32"/>
  <c r="K15" i="32" s="1"/>
  <c r="G23" i="32"/>
  <c r="K23" i="32" s="1"/>
  <c r="G21" i="32"/>
  <c r="K21" i="32" s="1"/>
  <c r="G10" i="32"/>
  <c r="K10" i="32" s="1"/>
  <c r="G18" i="32"/>
  <c r="K18" i="32" s="1"/>
  <c r="G13" i="32"/>
  <c r="K13" i="32" s="1"/>
  <c r="G8" i="32"/>
  <c r="K8" i="32" s="1"/>
  <c r="G16" i="32"/>
  <c r="K16" i="32" s="1"/>
  <c r="G24" i="32"/>
  <c r="K24" i="32" s="1"/>
  <c r="L80" i="32"/>
  <c r="G12" i="31" s="1"/>
  <c r="G11" i="31" s="1"/>
  <c r="K26" i="32" l="1"/>
  <c r="G9" i="31" s="1"/>
  <c r="G8" i="31" s="1"/>
  <c r="G6" i="31" s="1"/>
  <c r="B38" i="30" s="1"/>
</calcChain>
</file>

<file path=xl/sharedStrings.xml><?xml version="1.0" encoding="utf-8"?>
<sst xmlns="http://schemas.openxmlformats.org/spreadsheetml/2006/main" count="352" uniqueCount="225">
  <si>
    <t>Value</t>
    <phoneticPr fontId="2"/>
  </si>
  <si>
    <t>Units</t>
    <phoneticPr fontId="2"/>
  </si>
  <si>
    <t>1. Calculations for emission reductions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</si>
  <si>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</si>
  <si>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</si>
  <si>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</si>
  <si>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</si>
  <si>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</si>
  <si>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</si>
  <si>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</si>
  <si>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</si>
  <si>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</si>
  <si>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</si>
  <si>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</si>
  <si>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</si>
  <si>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</si>
  <si>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</si>
  <si>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</si>
  <si>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</si>
  <si>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</si>
  <si>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</si>
  <si>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</si>
  <si>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</si>
  <si>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</si>
  <si>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</si>
  <si>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</si>
  <si>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</si>
  <si>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</si>
  <si>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</si>
  <si>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</si>
  <si>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</si>
  <si>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</si>
  <si>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</si>
  <si>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</si>
  <si>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</si>
  <si>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</si>
  <si>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</si>
  <si>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</si>
  <si>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</si>
  <si>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t>JCM_ID_F_PMS_ver01.1</t>
    <phoneticPr fontId="2"/>
  </si>
  <si>
    <r>
      <t>tCO</t>
    </r>
    <r>
      <rPr>
        <vertAlign val="subscript"/>
        <sz val="14"/>
        <color theme="1"/>
        <rFont val="Arial"/>
        <family val="2"/>
      </rPr>
      <t>2</t>
    </r>
    <r>
      <rPr>
        <sz val="14"/>
        <color theme="1"/>
        <rFont val="Arial"/>
        <family val="2"/>
      </rPr>
      <t>/p</t>
    </r>
    <phoneticPr fontId="2"/>
  </si>
  <si>
    <t>Monitored data</t>
    <phoneticPr fontId="2"/>
  </si>
  <si>
    <t>Continuously</t>
    <phoneticPr fontId="2"/>
  </si>
  <si>
    <t>times/p</t>
    <phoneticPr fontId="2"/>
  </si>
  <si>
    <t>A drain record is stored in the production management system.</t>
    <phoneticPr fontId="2"/>
  </si>
  <si>
    <t>t/p</t>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</si>
  <si>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</si>
  <si>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mass or volume/p</t>
    <phoneticPr fontId="2"/>
  </si>
  <si>
    <t>Option B or Option C</t>
    <phoneticPr fontId="2"/>
  </si>
  <si>
    <t>Invoice from fuel supply company or
measured data</t>
    <phoneticPr fontId="2"/>
  </si>
  <si>
    <t>MWh/p</t>
    <phoneticPr fontId="2"/>
  </si>
  <si>
    <r>
      <t>CO</t>
    </r>
    <r>
      <rPr>
        <vertAlign val="subscript"/>
        <sz val="14"/>
        <rFont val="Arial"/>
        <family val="2"/>
      </rPr>
      <t>2</t>
    </r>
    <r>
      <rPr>
        <sz val="14"/>
        <rFont val="Arial"/>
        <family val="2"/>
      </rPr>
      <t xml:space="preserve"> emission factor for consumed electricity</t>
    </r>
    <phoneticPr fontId="2"/>
  </si>
  <si>
    <r>
      <t>tCO</t>
    </r>
    <r>
      <rPr>
        <vertAlign val="subscript"/>
        <sz val="14"/>
        <rFont val="Arial"/>
        <family val="2"/>
      </rPr>
      <t>2</t>
    </r>
    <r>
      <rPr>
        <sz val="14"/>
        <rFont val="Arial"/>
        <family val="2"/>
      </rPr>
      <t>/MWh</t>
    </r>
    <phoneticPr fontId="2"/>
  </si>
  <si>
    <t>[Grid electricity]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[Captive electricity]
CDM approved small scale methodology AMS-I.A.</t>
    <phoneticPr fontId="2"/>
  </si>
  <si>
    <t>IPCC default value provided in table 1.4 of Ch.1 Vol.2 of 2006 IPCC Guidelines on National GHG Inventories. Lower limit value is applied.</t>
    <phoneticPr fontId="2"/>
  </si>
  <si>
    <t>GJ/mass or volume</t>
    <phoneticPr fontId="2"/>
  </si>
  <si>
    <t>In the order of preference:
a) value provided by fuel supplier;
b) value measured by the project participants;
c) regional or national default value; or
d) IPCC default value provided in table 1.2 of Ch.1 Vol.2 of 2006 IPCC Guidelines on National GHG Inventories. Lower value is applied.</t>
    <phoneticPr fontId="2"/>
  </si>
  <si>
    <t>degree 
Celsius</t>
    <phoneticPr fontId="2"/>
  </si>
  <si>
    <t>Temperature difference between the temperature specified in the GMP guideline and the temperature of pure water flowing into the heat exchanger in the first batch after drainage</t>
    <phoneticPr fontId="2"/>
  </si>
  <si>
    <t>Specific gravity of pure water</t>
    <phoneticPr fontId="2"/>
  </si>
  <si>
    <t>kg/L</t>
    <phoneticPr fontId="2"/>
  </si>
  <si>
    <t>Theoretical value.</t>
    <phoneticPr fontId="2"/>
  </si>
  <si>
    <t>Specific heat of water under the project condition</t>
    <phoneticPr fontId="2"/>
  </si>
  <si>
    <t>L/time</t>
    <phoneticPr fontId="2"/>
  </si>
  <si>
    <t>kW</t>
    <phoneticPr fontId="2"/>
  </si>
  <si>
    <t>Table 1-1: Calculation of reference emissions</t>
    <phoneticPr fontId="24"/>
  </si>
  <si>
    <t>JCM_ID_F_PMS_ver01.1</t>
    <phoneticPr fontId="24"/>
  </si>
  <si>
    <r>
      <t xml:space="preserve">Parameters to be monitored </t>
    </r>
    <r>
      <rPr>
        <b/>
        <i/>
        <sz val="12"/>
        <color indexed="9"/>
        <rFont val="Arial"/>
        <family val="2"/>
      </rPr>
      <t>ex post</t>
    </r>
    <phoneticPr fontId="24"/>
  </si>
  <si>
    <r>
      <t xml:space="preserve">Project-specific parameters to be fixed </t>
    </r>
    <r>
      <rPr>
        <b/>
        <i/>
        <sz val="12"/>
        <color indexed="9"/>
        <rFont val="Arial"/>
        <family val="2"/>
      </rPr>
      <t>ex ante</t>
    </r>
    <phoneticPr fontId="24"/>
  </si>
  <si>
    <r>
      <rPr>
        <b/>
        <i/>
        <sz val="12"/>
        <color theme="0"/>
        <rFont val="Arial"/>
        <family val="2"/>
      </rPr>
      <t>Ex-ante</t>
    </r>
    <r>
      <rPr>
        <b/>
        <sz val="12"/>
        <color theme="0"/>
        <rFont val="Arial"/>
        <family val="2"/>
      </rPr>
      <t xml:space="preserve"> estimation of emissions</t>
    </r>
    <phoneticPr fontId="24"/>
  </si>
  <si>
    <t>Parameters</t>
    <phoneticPr fontId="24"/>
  </si>
  <si>
    <t>i</t>
    <phoneticPr fontId="24"/>
  </si>
  <si>
    <r>
      <t>RE</t>
    </r>
    <r>
      <rPr>
        <vertAlign val="subscript"/>
        <sz val="12"/>
        <rFont val="Arial"/>
        <family val="2"/>
      </rPr>
      <t>i,p</t>
    </r>
    <phoneticPr fontId="2"/>
  </si>
  <si>
    <t>Description of data</t>
    <phoneticPr fontId="24"/>
  </si>
  <si>
    <t>Identification number of the project IMP line</t>
    <phoneticPr fontId="24"/>
  </si>
  <si>
    <t>Units</t>
    <phoneticPr fontId="24"/>
  </si>
  <si>
    <t>-</t>
    <phoneticPr fontId="24"/>
  </si>
  <si>
    <t>degree Celsius</t>
    <phoneticPr fontId="2"/>
  </si>
  <si>
    <r>
      <t>tCO</t>
    </r>
    <r>
      <rPr>
        <vertAlign val="subscript"/>
        <sz val="12"/>
        <rFont val="Arial"/>
        <family val="2"/>
      </rPr>
      <t>2</t>
    </r>
    <r>
      <rPr>
        <sz val="12"/>
        <rFont val="Arial"/>
        <family val="2"/>
      </rPr>
      <t>/p</t>
    </r>
    <phoneticPr fontId="24"/>
  </si>
  <si>
    <t>Estimated values</t>
    <phoneticPr fontId="24"/>
  </si>
  <si>
    <t>Total</t>
    <phoneticPr fontId="24"/>
  </si>
  <si>
    <r>
      <t>Table 1-2: Calculation of CO</t>
    </r>
    <r>
      <rPr>
        <vertAlign val="subscript"/>
        <sz val="12"/>
        <color theme="1"/>
        <rFont val="Arial"/>
        <family val="2"/>
      </rPr>
      <t>2</t>
    </r>
    <r>
      <rPr>
        <sz val="12"/>
        <color theme="1"/>
        <rFont val="Arial"/>
        <family val="2"/>
      </rPr>
      <t xml:space="preserve"> emissions per weight of supplied steam</t>
    </r>
    <phoneticPr fontId="24"/>
  </si>
  <si>
    <t>k</t>
    <phoneticPr fontId="24"/>
  </si>
  <si>
    <t>Identification number of the boiler supplying steam to the heat exchanger in the project IMP line</t>
    <phoneticPr fontId="24"/>
  </si>
  <si>
    <r>
      <t>CO</t>
    </r>
    <r>
      <rPr>
        <vertAlign val="subscript"/>
        <sz val="12"/>
        <rFont val="Arial"/>
        <family val="2"/>
      </rPr>
      <t>2</t>
    </r>
    <r>
      <rPr>
        <sz val="12"/>
        <rFont val="Arial"/>
        <family val="2"/>
      </rPr>
      <t xml:space="preserve"> emissions per weight of supplied steam</t>
    </r>
    <phoneticPr fontId="24"/>
  </si>
  <si>
    <r>
      <t>tCO</t>
    </r>
    <r>
      <rPr>
        <vertAlign val="subscript"/>
        <sz val="12"/>
        <rFont val="Arial"/>
        <family val="2"/>
      </rPr>
      <t>2</t>
    </r>
    <r>
      <rPr>
        <sz val="12"/>
        <rFont val="Arial"/>
        <family val="2"/>
      </rPr>
      <t>/t</t>
    </r>
    <phoneticPr fontId="24"/>
  </si>
  <si>
    <t>Table 2: Calculation of project emissions</t>
    <phoneticPr fontId="24"/>
  </si>
  <si>
    <t>j</t>
    <phoneticPr fontId="24"/>
  </si>
  <si>
    <r>
      <t>EF</t>
    </r>
    <r>
      <rPr>
        <vertAlign val="subscript"/>
        <sz val="12"/>
        <rFont val="Arial"/>
        <family val="2"/>
      </rPr>
      <t>elec</t>
    </r>
    <phoneticPr fontId="24"/>
  </si>
  <si>
    <r>
      <t>PE</t>
    </r>
    <r>
      <rPr>
        <vertAlign val="subscript"/>
        <sz val="12"/>
        <rFont val="Arial"/>
        <family val="2"/>
      </rPr>
      <t>i,p</t>
    </r>
    <phoneticPr fontId="24"/>
  </si>
  <si>
    <t>Identification number of project recovery pump in the project IMP line</t>
    <phoneticPr fontId="24"/>
  </si>
  <si>
    <r>
      <t>CO</t>
    </r>
    <r>
      <rPr>
        <vertAlign val="subscript"/>
        <sz val="12"/>
        <rFont val="Arial"/>
        <family val="2"/>
      </rPr>
      <t>2</t>
    </r>
    <r>
      <rPr>
        <sz val="12"/>
        <rFont val="Arial"/>
        <family val="2"/>
      </rPr>
      <t xml:space="preserve"> emission factor for consumed electricity</t>
    </r>
    <phoneticPr fontId="24"/>
  </si>
  <si>
    <t>MWh/p</t>
    <phoneticPr fontId="24"/>
  </si>
  <si>
    <r>
      <t>tCO</t>
    </r>
    <r>
      <rPr>
        <vertAlign val="subscript"/>
        <sz val="12"/>
        <rFont val="Arial"/>
        <family val="2"/>
      </rPr>
      <t>2</t>
    </r>
    <r>
      <rPr>
        <sz val="12"/>
        <rFont val="Arial"/>
        <family val="2"/>
      </rPr>
      <t>/MWh</t>
    </r>
    <phoneticPr fontId="24"/>
  </si>
  <si>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</si>
  <si>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</si>
  <si>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</si>
  <si>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</si>
  <si>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</si>
  <si>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</si>
  <si>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CNG</t>
    <phoneticPr fontId="24"/>
  </si>
  <si>
    <t>3. Calculations of the project emissions</t>
    <phoneticPr fontId="2"/>
  </si>
  <si>
    <r>
      <t xml:space="preserve">Project emissions during the period </t>
    </r>
    <r>
      <rPr>
        <i/>
        <sz val="11"/>
        <color indexed="8"/>
        <rFont val="Arial"/>
        <family val="2"/>
      </rPr>
      <t>p</t>
    </r>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</si>
  <si>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</si>
  <si>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</si>
  <si>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r>
      <t xml:space="preserve">Project emissions during the period </t>
    </r>
    <r>
      <rPr>
        <i/>
        <sz val="11"/>
        <color indexed="8"/>
        <rFont val="Arial"/>
        <family val="2"/>
      </rPr>
      <t>p</t>
    </r>
    <phoneticPr fontId="24"/>
  </si>
  <si>
    <t>Electricity</t>
    <phoneticPr fontId="24"/>
  </si>
  <si>
    <r>
      <t>Specific heat of water under the project condition
(SH</t>
    </r>
    <r>
      <rPr>
        <vertAlign val="subscript"/>
        <sz val="11"/>
        <color rgb="FF000000"/>
        <rFont val="Arial"/>
        <family val="2"/>
      </rPr>
      <t>PJ</t>
    </r>
    <r>
      <rPr>
        <sz val="11"/>
        <color indexed="8"/>
        <rFont val="Arial"/>
        <family val="2"/>
      </rPr>
      <t>)</t>
    </r>
    <phoneticPr fontId="2"/>
  </si>
  <si>
    <t>times/p</t>
    <phoneticPr fontId="24"/>
  </si>
  <si>
    <t>h/time</t>
    <phoneticPr fontId="2"/>
  </si>
  <si>
    <t>A record of the number of batch processes is stored in the production management system.</t>
    <phoneticPr fontId="2"/>
  </si>
  <si>
    <t xml:space="preserve">Theoretical value provided in table 6 of Cabinet Order No. 357 of 1992, Japan.  </t>
    <phoneticPr fontId="2"/>
  </si>
  <si>
    <r>
      <t>kJ/(kg</t>
    </r>
    <r>
      <rPr>
        <sz val="11"/>
        <color rgb="FF000000"/>
        <rFont val="游ゴシック"/>
        <family val="2"/>
        <charset val="128"/>
      </rPr>
      <t>・</t>
    </r>
    <r>
      <rPr>
        <sz val="11"/>
        <color indexed="8"/>
        <rFont val="Arial"/>
        <family val="2"/>
      </rPr>
      <t>K)</t>
    </r>
    <phoneticPr fontId="2"/>
  </si>
  <si>
    <t>Total number of batch processes implemented in the project IMP line i during the period p</t>
    <phoneticPr fontId="2"/>
  </si>
  <si>
    <t>[For Option B]
Data is collected and recorded from the invoices by the fuel supply company.
[For Option C]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</si>
  <si>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Option B or Option C</t>
  </si>
  <si>
    <t>Continuously</t>
  </si>
  <si>
    <t>MWh/p</t>
  </si>
  <si>
    <t>Option C</t>
  </si>
  <si>
    <t>Monitored data</t>
  </si>
  <si>
    <t>-</t>
  </si>
  <si>
    <t>mass or 
volume/p</t>
  </si>
  <si>
    <t>Invoice or Monitored data</t>
  </si>
  <si>
    <t>[Option B]
Data on invoice provided by gas fuel supplier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</si>
  <si>
    <t>Monthly or Continuously</t>
  </si>
  <si>
    <r>
      <t>FC</t>
    </r>
    <r>
      <rPr>
        <vertAlign val="subscript"/>
        <sz val="14"/>
        <rFont val="Arial"/>
        <family val="2"/>
      </rPr>
      <t>cap,p</t>
    </r>
    <phoneticPr fontId="2"/>
  </si>
  <si>
    <r>
      <t>EG</t>
    </r>
    <r>
      <rPr>
        <vertAlign val="subscript"/>
        <sz val="14"/>
        <rFont val="Arial"/>
        <family val="2"/>
      </rPr>
      <t>cap,p</t>
    </r>
    <phoneticPr fontId="2"/>
  </si>
  <si>
    <r>
      <t xml:space="preserve">Amount of fuel consumed by the captive power generation system during the period </t>
    </r>
    <r>
      <rPr>
        <i/>
        <sz val="14"/>
        <rFont val="Arial"/>
        <family val="2"/>
      </rPr>
      <t>p</t>
    </r>
    <phoneticPr fontId="2"/>
  </si>
  <si>
    <r>
      <t xml:space="preserve">Amount of electricity generated by the captive power generation system during the period </t>
    </r>
    <r>
      <rPr>
        <i/>
        <sz val="14"/>
        <rFont val="Arial"/>
        <family val="2"/>
      </rPr>
      <t>p</t>
    </r>
    <phoneticPr fontId="2"/>
  </si>
  <si>
    <t>Measuring instrument(s) is installed at the point(s) where the amount of electricity generated by the captive power generation system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</si>
  <si>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r>
      <t>tCO</t>
    </r>
    <r>
      <rPr>
        <vertAlign val="subscript"/>
        <sz val="14"/>
        <rFont val="Arial"/>
        <family val="2"/>
      </rPr>
      <t>2</t>
    </r>
    <r>
      <rPr>
        <sz val="14"/>
        <rFont val="Arial"/>
        <family val="2"/>
      </rPr>
      <t>/MWh</t>
    </r>
  </si>
  <si>
    <r>
      <rPr>
        <b/>
        <sz val="14"/>
        <rFont val="Arial"/>
        <family val="2"/>
      </rPr>
      <t>[For captive electricity]</t>
    </r>
    <r>
      <rPr>
        <sz val="14"/>
        <rFont val="Arial"/>
        <family val="2"/>
      </rPr>
      <t xml:space="preserve">
CO</t>
    </r>
    <r>
      <rPr>
        <vertAlign val="subscript"/>
        <sz val="14"/>
        <rFont val="Arial"/>
        <family val="2"/>
      </rPr>
      <t>2</t>
    </r>
    <r>
      <rPr>
        <sz val="14"/>
        <rFont val="Arial"/>
        <family val="2"/>
      </rPr>
      <t xml:space="preserve"> emission factor for consumed electricity
</t>
    </r>
    <r>
      <rPr>
        <b/>
        <sz val="14"/>
        <rFont val="Arial"/>
        <family val="2"/>
      </rPr>
      <t>Option a</t>
    </r>
    <phoneticPr fontId="2"/>
  </si>
  <si>
    <r>
      <rPr>
        <b/>
        <sz val="14"/>
        <rFont val="Arial"/>
        <family val="2"/>
      </rPr>
      <t>[For captive electricity]</t>
    </r>
    <r>
      <rPr>
        <sz val="14"/>
        <rFont val="Arial"/>
        <family val="2"/>
      </rPr>
      <t xml:space="preserve">
CO</t>
    </r>
    <r>
      <rPr>
        <vertAlign val="subscript"/>
        <sz val="14"/>
        <rFont val="Arial"/>
        <family val="2"/>
      </rPr>
      <t>2</t>
    </r>
    <r>
      <rPr>
        <sz val="14"/>
        <rFont val="Arial"/>
        <family val="2"/>
      </rPr>
      <t xml:space="preserve"> emission factor for consumed electricity
</t>
    </r>
    <r>
      <rPr>
        <b/>
        <sz val="14"/>
        <rFont val="Arial"/>
        <family val="2"/>
      </rPr>
      <t>Option b</t>
    </r>
    <phoneticPr fontId="2"/>
  </si>
  <si>
    <r>
      <t>EF</t>
    </r>
    <r>
      <rPr>
        <vertAlign val="subscript"/>
        <sz val="14"/>
        <rFont val="Arial"/>
        <family val="2"/>
      </rPr>
      <t>elec</t>
    </r>
    <phoneticPr fontId="2"/>
  </si>
  <si>
    <t>%</t>
  </si>
  <si>
    <t>GJ/mass or
volume</t>
  </si>
  <si>
    <r>
      <t>tCO</t>
    </r>
    <r>
      <rPr>
        <vertAlign val="subscript"/>
        <sz val="14"/>
        <rFont val="Arial"/>
        <family val="2"/>
      </rPr>
      <t>2</t>
    </r>
    <r>
      <rPr>
        <sz val="14"/>
        <rFont val="Arial"/>
        <family val="2"/>
      </rPr>
      <t>/GJ</t>
    </r>
  </si>
  <si>
    <r>
      <t>η</t>
    </r>
    <r>
      <rPr>
        <vertAlign val="subscript"/>
        <sz val="14"/>
        <rFont val="Arial"/>
        <family val="2"/>
      </rPr>
      <t>cap</t>
    </r>
    <phoneticPr fontId="2"/>
  </si>
  <si>
    <r>
      <t>NCV</t>
    </r>
    <r>
      <rPr>
        <vertAlign val="subscript"/>
        <sz val="14"/>
        <rFont val="Arial"/>
        <family val="2"/>
      </rPr>
      <t>fuel,cap</t>
    </r>
    <phoneticPr fontId="2"/>
  </si>
  <si>
    <r>
      <t>EF</t>
    </r>
    <r>
      <rPr>
        <vertAlign val="subscript"/>
        <sz val="14"/>
        <rFont val="Arial"/>
        <family val="2"/>
      </rPr>
      <t>fuel,cap</t>
    </r>
    <phoneticPr fontId="2"/>
  </si>
  <si>
    <t>Specification of the captive power generation system, provided by the manufacturer.</t>
    <phoneticPr fontId="2"/>
  </si>
  <si>
    <t>In the order of preference:
a) values provided by fuel supplier;
b) measurement by the project participants;
c) regional or national default values; or
d) IPCC default values provided in table 1.2 of Ch.1 Vol.2 of 2006 IPCC Guidelines on National GHG Inventories. Upper value is applied.</t>
    <phoneticPr fontId="2"/>
  </si>
  <si>
    <t>In the order of preference:
a) values provided by fuel supplier;
b) measurement by the project participants;
c) regional or national default values; or
d) IPCC default values provided in table 1.4 of Ch.1 Vol.2 of 2006 IPCC Guidelines on National GHG Inventories. Upper value is applied.</t>
    <phoneticPr fontId="2"/>
  </si>
  <si>
    <r>
      <t>Power generation efficiency obtained from manufacturer's specification; and
CO</t>
    </r>
    <r>
      <rPr>
        <vertAlign val="subscript"/>
        <sz val="14"/>
        <rFont val="Arial"/>
        <family val="2"/>
      </rPr>
      <t>2</t>
    </r>
    <r>
      <rPr>
        <sz val="14"/>
        <rFont val="Arial"/>
        <family val="2"/>
      </rPr>
      <t xml:space="preserve"> emission factor for the fuel consumed by the captive power generation system</t>
    </r>
    <phoneticPr fontId="2"/>
  </si>
  <si>
    <r>
      <t>The power generation efficiency calculated from monitored data of the amount of fuel input for power generation and the amount of electricity generated;
Net calorific value of the fuel consumed by the captive power generation system; and
CO</t>
    </r>
    <r>
      <rPr>
        <vertAlign val="subscript"/>
        <sz val="14"/>
        <rFont val="Arial"/>
        <family val="2"/>
      </rPr>
      <t>2</t>
    </r>
    <r>
      <rPr>
        <sz val="14"/>
        <rFont val="Arial"/>
        <family val="2"/>
      </rPr>
      <t xml:space="preserve"> emission factor for the fuel consumed by the captive power generation system</t>
    </r>
    <phoneticPr fontId="2"/>
  </si>
  <si>
    <t>Power generation efficiency of the captive power generation system</t>
    <phoneticPr fontId="2"/>
  </si>
  <si>
    <t>Net calorific value of the fuel consumed by the captive power generation system</t>
    <phoneticPr fontId="2"/>
  </si>
  <si>
    <r>
      <t>CO</t>
    </r>
    <r>
      <rPr>
        <vertAlign val="subscript"/>
        <sz val="14"/>
        <rFont val="Arabic Typesetting"/>
        <family val="4"/>
      </rPr>
      <t>2</t>
    </r>
    <r>
      <rPr>
        <sz val="14"/>
        <rFont val="Arial"/>
        <family val="2"/>
      </rPr>
      <t xml:space="preserve"> emission factor for the fuel consumed by the captive power generation system</t>
    </r>
    <phoneticPr fontId="2"/>
  </si>
  <si>
    <t>For captive electricity</t>
    <phoneticPr fontId="2"/>
  </si>
  <si>
    <t>For captive electricity
Calculated</t>
    <phoneticPr fontId="2"/>
  </si>
  <si>
    <r>
      <t>tCO</t>
    </r>
    <r>
      <rPr>
        <vertAlign val="subscript"/>
        <sz val="12"/>
        <rFont val="Arial"/>
        <family val="2"/>
      </rPr>
      <t>2</t>
    </r>
    <r>
      <rPr>
        <sz val="12"/>
        <rFont val="Arial"/>
        <family val="2"/>
      </rPr>
      <t>/MWh</t>
    </r>
    <phoneticPr fontId="2"/>
  </si>
  <si>
    <t>[For captive electricity]
CO2 emission factor for consumed electricity
Option a</t>
    <phoneticPr fontId="2"/>
  </si>
  <si>
    <t>[For captive electricity]
CO2 emission factor for consumed electricity
Option b</t>
    <phoneticPr fontId="2"/>
  </si>
  <si>
    <t>[For captive electricity]
CO2 emission factor for consumed electricity</t>
    <phoneticPr fontId="2"/>
  </si>
  <si>
    <r>
      <t>CDM methodological tool “TOOL 05: Baseline, project and/or leakage emissions from electricity consumption and monitoring of electricity generation, version 03.0”
Default value: 1.3 tCO</t>
    </r>
    <r>
      <rPr>
        <vertAlign val="subscript"/>
        <sz val="14"/>
        <rFont val="Arial"/>
        <family val="2"/>
      </rPr>
      <t>2</t>
    </r>
    <r>
      <rPr>
        <sz val="14"/>
        <rFont val="Arial"/>
        <family val="2"/>
      </rPr>
      <t>/MWh</t>
    </r>
    <phoneticPr fontId="2"/>
  </si>
  <si>
    <r>
      <rPr>
        <b/>
        <sz val="14"/>
        <rFont val="Arial"/>
        <family val="2"/>
      </rPr>
      <t xml:space="preserve">[For Captive electricity]
</t>
    </r>
    <r>
      <rPr>
        <sz val="14"/>
        <rFont val="Arial"/>
        <family val="2"/>
      </rPr>
      <t>CO</t>
    </r>
    <r>
      <rPr>
        <vertAlign val="subscript"/>
        <sz val="14"/>
        <rFont val="Arial"/>
        <family val="2"/>
      </rPr>
      <t>2</t>
    </r>
    <r>
      <rPr>
        <sz val="14"/>
        <rFont val="Arial"/>
        <family val="2"/>
      </rPr>
      <t xml:space="preserve"> emission factor of consumed electricity
</t>
    </r>
    <r>
      <rPr>
        <b/>
        <sz val="14"/>
        <rFont val="Arial"/>
        <family val="2"/>
      </rPr>
      <t>Option c</t>
    </r>
    <phoneticPr fontId="2"/>
  </si>
  <si>
    <r>
      <t>tCO</t>
    </r>
    <r>
      <rPr>
        <vertAlign val="subscript"/>
        <sz val="11"/>
        <color rgb="FF000000"/>
        <rFont val="Arial"/>
        <family val="2"/>
      </rPr>
      <t>2</t>
    </r>
    <r>
      <rPr>
        <sz val="11"/>
        <color indexed="8"/>
        <rFont val="Arial"/>
        <family val="2"/>
      </rPr>
      <t>/MWh</t>
    </r>
    <phoneticPr fontId="2"/>
  </si>
  <si>
    <r>
      <rPr>
        <b/>
        <sz val="11"/>
        <color rgb="FF000000"/>
        <rFont val="Arial"/>
        <family val="2"/>
      </rPr>
      <t xml:space="preserve">[For Captive electricity]
</t>
    </r>
    <r>
      <rPr>
        <sz val="11"/>
        <color indexed="8"/>
        <rFont val="Arial"/>
        <family val="2"/>
      </rPr>
      <t xml:space="preserve">CO2 emission factor of consumed electricity
</t>
    </r>
    <r>
      <rPr>
        <b/>
        <sz val="11"/>
        <color rgb="FF000000"/>
        <rFont val="Arial"/>
        <family val="2"/>
      </rPr>
      <t>Option c</t>
    </r>
    <phoneticPr fontId="2"/>
  </si>
  <si>
    <r>
      <t>Reference emissions by installation of waste hot water recovery system in the project IMP line</t>
    </r>
    <r>
      <rPr>
        <i/>
        <sz val="12"/>
        <rFont val="Arial"/>
        <family val="2"/>
      </rPr>
      <t xml:space="preserve"> i</t>
    </r>
    <r>
      <rPr>
        <sz val="12"/>
        <rFont val="Arial"/>
        <family val="2"/>
      </rPr>
      <t xml:space="preserve"> during the period </t>
    </r>
    <r>
      <rPr>
        <i/>
        <sz val="12"/>
        <rFont val="Arial"/>
        <family val="2"/>
      </rPr>
      <t>p</t>
    </r>
    <phoneticPr fontId="24"/>
  </si>
  <si>
    <r>
      <t>Project emissions by installation of waste hot water recovery system in the project IMP line</t>
    </r>
    <r>
      <rPr>
        <i/>
        <sz val="12"/>
        <rFont val="Arial"/>
        <family val="2"/>
      </rPr>
      <t xml:space="preserve"> i</t>
    </r>
    <r>
      <rPr>
        <sz val="12"/>
        <rFont val="Arial"/>
        <family val="2"/>
      </rPr>
      <t xml:space="preserve"> during the period </t>
    </r>
    <r>
      <rPr>
        <i/>
        <sz val="12"/>
        <rFont val="Arial"/>
        <family val="2"/>
      </rPr>
      <t>p</t>
    </r>
    <phoneticPr fontId="24"/>
  </si>
  <si>
    <r>
      <t>N</t>
    </r>
    <r>
      <rPr>
        <vertAlign val="subscript"/>
        <sz val="14"/>
        <rFont val="Arial"/>
        <family val="2"/>
      </rPr>
      <t>PJ,i,p</t>
    </r>
    <phoneticPr fontId="2"/>
  </si>
  <si>
    <r>
      <t xml:space="preserve">Total number of batch processes implemented in the project IMP line </t>
    </r>
    <r>
      <rPr>
        <i/>
        <sz val="14"/>
        <rFont val="Arial"/>
        <family val="2"/>
      </rPr>
      <t>i</t>
    </r>
    <r>
      <rPr>
        <sz val="14"/>
        <rFont val="Arial"/>
        <family val="2"/>
      </rPr>
      <t xml:space="preserve"> during the period </t>
    </r>
    <r>
      <rPr>
        <i/>
        <sz val="14"/>
        <rFont val="Arial"/>
        <family val="2"/>
      </rPr>
      <t>p</t>
    </r>
    <phoneticPr fontId="2"/>
  </si>
  <si>
    <t>Input on "PMS(input_separate)"</t>
    <phoneticPr fontId="2"/>
  </si>
  <si>
    <r>
      <t>D</t>
    </r>
    <r>
      <rPr>
        <vertAlign val="subscript"/>
        <sz val="14"/>
        <rFont val="Arial"/>
        <family val="2"/>
      </rPr>
      <t>PJ,i,p</t>
    </r>
    <phoneticPr fontId="2"/>
  </si>
  <si>
    <r>
      <t xml:space="preserve">Total number of hot water drainage from the project IMP line </t>
    </r>
    <r>
      <rPr>
        <i/>
        <sz val="14"/>
        <rFont val="Arial"/>
        <family val="2"/>
      </rPr>
      <t>i</t>
    </r>
    <r>
      <rPr>
        <sz val="14"/>
        <rFont val="Arial"/>
        <family val="2"/>
      </rPr>
      <t xml:space="preserve"> during the period </t>
    </r>
    <r>
      <rPr>
        <i/>
        <sz val="14"/>
        <rFont val="Arial"/>
        <family val="2"/>
      </rPr>
      <t>p</t>
    </r>
    <phoneticPr fontId="2"/>
  </si>
  <si>
    <r>
      <t>QS</t>
    </r>
    <r>
      <rPr>
        <vertAlign val="subscript"/>
        <sz val="14"/>
        <rFont val="Arial"/>
        <family val="2"/>
      </rPr>
      <t>PJ,i,p</t>
    </r>
    <phoneticPr fontId="2"/>
  </si>
  <si>
    <r>
      <t xml:space="preserve">Total quantity of steam supplied to the heat exchanger in the project IMP line </t>
    </r>
    <r>
      <rPr>
        <i/>
        <sz val="14"/>
        <rFont val="Arial"/>
        <family val="2"/>
      </rPr>
      <t>i</t>
    </r>
    <r>
      <rPr>
        <sz val="14"/>
        <rFont val="Arial"/>
        <family val="2"/>
      </rPr>
      <t xml:space="preserve"> during the period </t>
    </r>
    <r>
      <rPr>
        <i/>
        <sz val="14"/>
        <rFont val="Arial"/>
        <family val="2"/>
      </rPr>
      <t>p</t>
    </r>
    <phoneticPr fontId="2"/>
  </si>
  <si>
    <r>
      <t>FC</t>
    </r>
    <r>
      <rPr>
        <vertAlign val="subscript"/>
        <sz val="14"/>
        <rFont val="Arial"/>
        <family val="2"/>
      </rPr>
      <t>PJ,k,p</t>
    </r>
    <phoneticPr fontId="2"/>
  </si>
  <si>
    <r>
      <t xml:space="preserve">Fuel consumption by the boiler </t>
    </r>
    <r>
      <rPr>
        <i/>
        <sz val="14"/>
        <rFont val="Arial"/>
        <family val="2"/>
      </rPr>
      <t>k</t>
    </r>
    <r>
      <rPr>
        <sz val="14"/>
        <rFont val="Arial"/>
        <family val="2"/>
      </rPr>
      <t xml:space="preserve"> during the period </t>
    </r>
    <r>
      <rPr>
        <i/>
        <sz val="14"/>
        <rFont val="Arial"/>
        <family val="2"/>
      </rPr>
      <t>p</t>
    </r>
    <phoneticPr fontId="2"/>
  </si>
  <si>
    <r>
      <t>QS</t>
    </r>
    <r>
      <rPr>
        <vertAlign val="subscript"/>
        <sz val="14"/>
        <rFont val="Arial"/>
        <family val="2"/>
      </rPr>
      <t>PJ,k,p</t>
    </r>
    <phoneticPr fontId="2"/>
  </si>
  <si>
    <r>
      <t xml:space="preserve">Total quantity of steam generated by the boiler </t>
    </r>
    <r>
      <rPr>
        <i/>
        <sz val="14"/>
        <rFont val="Arial"/>
        <family val="2"/>
      </rPr>
      <t>k</t>
    </r>
    <r>
      <rPr>
        <sz val="14"/>
        <rFont val="Arial"/>
        <family val="2"/>
      </rPr>
      <t xml:space="preserve"> during the period </t>
    </r>
    <r>
      <rPr>
        <i/>
        <sz val="14"/>
        <rFont val="Arial"/>
        <family val="2"/>
      </rPr>
      <t>p</t>
    </r>
    <phoneticPr fontId="2"/>
  </si>
  <si>
    <r>
      <t>EC</t>
    </r>
    <r>
      <rPr>
        <vertAlign val="subscript"/>
        <sz val="14"/>
        <rFont val="Arial"/>
        <family val="2"/>
      </rPr>
      <t>PJ,i,j,p</t>
    </r>
    <phoneticPr fontId="2"/>
  </si>
  <si>
    <r>
      <t>Electricity consumption by the project recovery pump</t>
    </r>
    <r>
      <rPr>
        <i/>
        <sz val="14"/>
        <rFont val="Arial"/>
        <family val="2"/>
      </rPr>
      <t xml:space="preserve"> j </t>
    </r>
    <r>
      <rPr>
        <sz val="14"/>
        <rFont val="Arial"/>
        <family val="2"/>
      </rPr>
      <t>in the project IMP line</t>
    </r>
    <r>
      <rPr>
        <i/>
        <sz val="14"/>
        <rFont val="Arial"/>
        <family val="2"/>
      </rPr>
      <t xml:space="preserve"> i</t>
    </r>
    <r>
      <rPr>
        <sz val="14"/>
        <rFont val="Arial"/>
        <family val="2"/>
      </rPr>
      <t xml:space="preserve"> during the period </t>
    </r>
    <r>
      <rPr>
        <i/>
        <sz val="14"/>
        <rFont val="Arial"/>
        <family val="2"/>
      </rPr>
      <t>p</t>
    </r>
    <phoneticPr fontId="2"/>
  </si>
  <si>
    <r>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If QS</t>
    </r>
    <r>
      <rPr>
        <vertAlign val="subscript"/>
        <sz val="14"/>
        <rFont val="Arial"/>
        <family val="2"/>
      </rPr>
      <t>PJ,k,p</t>
    </r>
    <r>
      <rPr>
        <sz val="14"/>
        <rFont val="Arial"/>
        <family val="2"/>
      </rPr>
      <t xml:space="preserve"> is not monitored, it is calculated by the following equation.
QS</t>
    </r>
    <r>
      <rPr>
        <vertAlign val="subscript"/>
        <sz val="14"/>
        <rFont val="Arial"/>
        <family val="2"/>
      </rPr>
      <t xml:space="preserve">PJ,k,p </t>
    </r>
    <r>
      <rPr>
        <sz val="14"/>
        <rFont val="Arial"/>
        <family val="2"/>
      </rPr>
      <t>= (FC</t>
    </r>
    <r>
      <rPr>
        <vertAlign val="subscript"/>
        <sz val="14"/>
        <rFont val="Arial"/>
        <family val="2"/>
      </rPr>
      <t xml:space="preserve">PJ,k,p </t>
    </r>
    <r>
      <rPr>
        <sz val="14"/>
        <rFont val="Arial"/>
        <family val="2"/>
      </rPr>
      <t>× NCV</t>
    </r>
    <r>
      <rPr>
        <vertAlign val="subscript"/>
        <sz val="14"/>
        <rFont val="Arial"/>
        <family val="2"/>
      </rPr>
      <t xml:space="preserve">fuel,k </t>
    </r>
    <r>
      <rPr>
        <sz val="14"/>
        <rFont val="Arial"/>
        <family val="2"/>
      </rPr>
      <t>×η</t>
    </r>
    <r>
      <rPr>
        <vertAlign val="subscript"/>
        <sz val="14"/>
        <rFont val="Arial"/>
        <family val="2"/>
      </rPr>
      <t>boiler,k</t>
    </r>
    <r>
      <rPr>
        <sz val="14"/>
        <rFont val="Arial"/>
        <family val="2"/>
      </rPr>
      <t xml:space="preserve"> ×10^3) / (h''</t>
    </r>
    <r>
      <rPr>
        <vertAlign val="subscript"/>
        <sz val="14"/>
        <rFont val="Arial"/>
        <family val="2"/>
      </rPr>
      <t xml:space="preserve">steam </t>
    </r>
    <r>
      <rPr>
        <sz val="14"/>
        <rFont val="Arial"/>
        <family val="2"/>
      </rPr>
      <t>-h'</t>
    </r>
    <r>
      <rPr>
        <vertAlign val="subscript"/>
        <sz val="14"/>
        <rFont val="Arial"/>
        <family val="2"/>
      </rPr>
      <t>water</t>
    </r>
    <r>
      <rPr>
        <sz val="14"/>
        <rFont val="Arial"/>
        <family val="2"/>
      </rPr>
      <t>)
Where:
QS</t>
    </r>
    <r>
      <rPr>
        <vertAlign val="subscript"/>
        <sz val="14"/>
        <rFont val="Arial"/>
        <family val="2"/>
      </rPr>
      <t>PJ,k,p</t>
    </r>
    <r>
      <rPr>
        <sz val="14"/>
        <rFont val="Arial"/>
        <family val="2"/>
      </rPr>
      <t xml:space="preserve">	   Total quantity of steam generated by the boiler k during the period p [t]
FC</t>
    </r>
    <r>
      <rPr>
        <vertAlign val="subscript"/>
        <sz val="14"/>
        <rFont val="Arial"/>
        <family val="2"/>
      </rPr>
      <t>PJ,k,p</t>
    </r>
    <r>
      <rPr>
        <sz val="14"/>
        <rFont val="Arial"/>
        <family val="2"/>
      </rPr>
      <t xml:space="preserve">	   Fuel consumption by the boiler k during the period p [mass or volume]
NCV</t>
    </r>
    <r>
      <rPr>
        <vertAlign val="subscript"/>
        <sz val="14"/>
        <rFont val="Arial"/>
        <family val="2"/>
      </rPr>
      <t xml:space="preserve">fuel,k   </t>
    </r>
    <r>
      <rPr>
        <sz val="14"/>
        <rFont val="Arial"/>
        <family val="2"/>
      </rPr>
      <t>Net calorific value of fuel consumed by the boiler k [GJ/mass or volume]
η</t>
    </r>
    <r>
      <rPr>
        <vertAlign val="subscript"/>
        <sz val="14"/>
        <rFont val="Arial"/>
        <family val="2"/>
      </rPr>
      <t>boiler,k</t>
    </r>
    <r>
      <rPr>
        <sz val="14"/>
        <rFont val="Arial"/>
        <family val="2"/>
      </rPr>
      <t xml:space="preserve">	</t>
    </r>
    <r>
      <rPr>
        <sz val="14"/>
        <rFont val="游ゴシック"/>
        <family val="2"/>
        <charset val="128"/>
      </rPr>
      <t xml:space="preserve">   </t>
    </r>
    <r>
      <rPr>
        <sz val="14"/>
        <rFont val="Arial"/>
        <family val="2"/>
      </rPr>
      <t>The efficiency of the boiler k [dimensionless]
h''</t>
    </r>
    <r>
      <rPr>
        <vertAlign val="subscript"/>
        <sz val="14"/>
        <rFont val="Arial"/>
        <family val="2"/>
      </rPr>
      <t>steam</t>
    </r>
    <r>
      <rPr>
        <sz val="14"/>
        <rFont val="Arial"/>
        <family val="2"/>
      </rPr>
      <t xml:space="preserve">	</t>
    </r>
    <r>
      <rPr>
        <sz val="14"/>
        <rFont val="游ゴシック"/>
        <family val="2"/>
        <charset val="128"/>
      </rPr>
      <t xml:space="preserve">   </t>
    </r>
    <r>
      <rPr>
        <sz val="14"/>
        <rFont val="Arial"/>
        <family val="2"/>
      </rPr>
      <t>Specific enthalpy of produced steam [kJ/kg]
h'</t>
    </r>
    <r>
      <rPr>
        <vertAlign val="subscript"/>
        <sz val="14"/>
        <rFont val="Arial"/>
        <family val="2"/>
      </rPr>
      <t>water</t>
    </r>
    <r>
      <rPr>
        <sz val="14"/>
        <rFont val="Arial"/>
        <family val="2"/>
      </rPr>
      <t xml:space="preserve">	</t>
    </r>
    <r>
      <rPr>
        <sz val="14"/>
        <rFont val="游ゴシック"/>
        <family val="2"/>
        <charset val="128"/>
      </rPr>
      <t xml:space="preserve">   </t>
    </r>
    <r>
      <rPr>
        <sz val="14"/>
        <rFont val="Arial"/>
        <family val="2"/>
      </rPr>
      <t xml:space="preserve">Specific enthalpy of feed water [kJ/kg]
k	</t>
    </r>
    <r>
      <rPr>
        <sz val="14"/>
        <rFont val="游ゴシック"/>
        <family val="2"/>
        <charset val="128"/>
      </rPr>
      <t xml:space="preserve">   </t>
    </r>
    <r>
      <rPr>
        <sz val="14"/>
        <rFont val="Arial"/>
        <family val="2"/>
      </rPr>
      <t>Identification number of the boiler supplying steam to the heat exchanger in the project IMP line</t>
    </r>
    <phoneticPr fontId="2"/>
  </si>
  <si>
    <r>
      <t>EF</t>
    </r>
    <r>
      <rPr>
        <vertAlign val="subscript"/>
        <sz val="14"/>
        <rFont val="Arial"/>
        <family val="2"/>
      </rPr>
      <t>fuel,PJ,k</t>
    </r>
    <phoneticPr fontId="2"/>
  </si>
  <si>
    <r>
      <t>CO</t>
    </r>
    <r>
      <rPr>
        <vertAlign val="subscript"/>
        <sz val="14"/>
        <rFont val="Arial"/>
        <family val="2"/>
      </rPr>
      <t>2</t>
    </r>
    <r>
      <rPr>
        <sz val="14"/>
        <rFont val="Arial"/>
        <family val="2"/>
      </rPr>
      <t xml:space="preserve"> emission factor for fuel consumed by the boiler </t>
    </r>
    <r>
      <rPr>
        <i/>
        <sz val="14"/>
        <rFont val="Arial"/>
        <family val="2"/>
      </rPr>
      <t>k</t>
    </r>
    <phoneticPr fontId="2"/>
  </si>
  <si>
    <r>
      <t>tCO</t>
    </r>
    <r>
      <rPr>
        <vertAlign val="subscript"/>
        <sz val="14"/>
        <rFont val="Arial"/>
        <family val="2"/>
      </rPr>
      <t>2</t>
    </r>
    <r>
      <rPr>
        <sz val="14"/>
        <rFont val="Arial"/>
        <family val="2"/>
      </rPr>
      <t>/GJ</t>
    </r>
    <phoneticPr fontId="2"/>
  </si>
  <si>
    <r>
      <t>NCV</t>
    </r>
    <r>
      <rPr>
        <vertAlign val="subscript"/>
        <sz val="14"/>
        <rFont val="Arial"/>
        <family val="2"/>
      </rPr>
      <t>fuel,k</t>
    </r>
    <phoneticPr fontId="2"/>
  </si>
  <si>
    <r>
      <t xml:space="preserve">Net calorific value of fuel consumed by the boiler </t>
    </r>
    <r>
      <rPr>
        <i/>
        <sz val="14"/>
        <rFont val="Arial"/>
        <family val="2"/>
      </rPr>
      <t>k</t>
    </r>
    <phoneticPr fontId="2"/>
  </si>
  <si>
    <r>
      <rPr>
        <sz val="14"/>
        <rFont val="Calibri"/>
        <family val="2"/>
        <charset val="161"/>
      </rPr>
      <t>Δ</t>
    </r>
    <r>
      <rPr>
        <sz val="14"/>
        <rFont val="Arial"/>
        <family val="2"/>
      </rPr>
      <t>T</t>
    </r>
    <r>
      <rPr>
        <vertAlign val="subscript"/>
        <sz val="14"/>
        <rFont val="Arial"/>
        <family val="2"/>
      </rPr>
      <t>PJ,i</t>
    </r>
    <phoneticPr fontId="2"/>
  </si>
  <si>
    <r>
      <t xml:space="preserve">Temperature difference between the temperature specified in the GMP guideline and the temperature of recovered hot water flowing into the heat exchanger in the project IMP line </t>
    </r>
    <r>
      <rPr>
        <i/>
        <sz val="14"/>
        <rFont val="Arial"/>
        <family val="2"/>
      </rPr>
      <t>i</t>
    </r>
    <phoneticPr fontId="2"/>
  </si>
  <si>
    <r>
      <rPr>
        <sz val="14"/>
        <rFont val="Calibri"/>
        <family val="2"/>
        <charset val="161"/>
      </rPr>
      <t>Δ</t>
    </r>
    <r>
      <rPr>
        <sz val="14"/>
        <rFont val="Arial"/>
        <family val="2"/>
      </rPr>
      <t>T</t>
    </r>
    <r>
      <rPr>
        <vertAlign val="subscript"/>
        <sz val="14"/>
        <rFont val="Arial"/>
        <family val="2"/>
      </rPr>
      <t>PJ,i</t>
    </r>
    <r>
      <rPr>
        <sz val="14"/>
        <rFont val="Arial"/>
        <family val="2"/>
      </rPr>
      <t xml:space="preserve"> is set ex-ante or ex-post by averaging the data monitored for at least 30 batches at recovered hot water tank.</t>
    </r>
    <phoneticPr fontId="2"/>
  </si>
  <si>
    <r>
      <rPr>
        <sz val="14"/>
        <rFont val="Calibri"/>
        <family val="2"/>
        <charset val="161"/>
      </rPr>
      <t>Δ</t>
    </r>
    <r>
      <rPr>
        <sz val="14"/>
        <rFont val="Arial"/>
        <family val="2"/>
      </rPr>
      <t>T</t>
    </r>
    <r>
      <rPr>
        <vertAlign val="subscript"/>
        <sz val="14"/>
        <rFont val="Arial"/>
        <family val="2"/>
      </rPr>
      <t>RE</t>
    </r>
    <phoneticPr fontId="2"/>
  </si>
  <si>
    <r>
      <rPr>
        <sz val="14"/>
        <rFont val="Calibri"/>
        <family val="2"/>
        <charset val="161"/>
      </rPr>
      <t>Δ</t>
    </r>
    <r>
      <rPr>
        <sz val="14"/>
        <rFont val="Arial"/>
        <family val="2"/>
      </rPr>
      <t>T</t>
    </r>
    <r>
      <rPr>
        <vertAlign val="subscript"/>
        <sz val="14"/>
        <rFont val="Arial"/>
        <family val="2"/>
      </rPr>
      <t>RE</t>
    </r>
    <r>
      <rPr>
        <sz val="14"/>
        <rFont val="Arial"/>
        <family val="2"/>
      </rPr>
      <t xml:space="preserve"> is set ex-ante or ex-post by averaging the data monitored for at least 30 days at pure water tank.</t>
    </r>
    <phoneticPr fontId="2"/>
  </si>
  <si>
    <r>
      <t>SG</t>
    </r>
    <r>
      <rPr>
        <vertAlign val="subscript"/>
        <sz val="14"/>
        <rFont val="Arial"/>
        <family val="2"/>
      </rPr>
      <t>PJ</t>
    </r>
    <phoneticPr fontId="2"/>
  </si>
  <si>
    <r>
      <t>SH</t>
    </r>
    <r>
      <rPr>
        <vertAlign val="subscript"/>
        <sz val="14"/>
        <rFont val="Arial"/>
        <family val="2"/>
      </rPr>
      <t>PJ</t>
    </r>
    <phoneticPr fontId="2"/>
  </si>
  <si>
    <r>
      <t>kJ/(kg</t>
    </r>
    <r>
      <rPr>
        <sz val="14"/>
        <rFont val="ＭＳ Ｐゴシック"/>
        <family val="2"/>
        <charset val="128"/>
      </rPr>
      <t>・</t>
    </r>
    <r>
      <rPr>
        <sz val="14"/>
        <rFont val="Arial"/>
        <family val="2"/>
      </rPr>
      <t>K)</t>
    </r>
    <phoneticPr fontId="2"/>
  </si>
  <si>
    <r>
      <t>WI</t>
    </r>
    <r>
      <rPr>
        <vertAlign val="subscript"/>
        <sz val="14"/>
        <rFont val="Arial"/>
        <family val="2"/>
      </rPr>
      <t>PJ,i</t>
    </r>
    <phoneticPr fontId="2"/>
  </si>
  <si>
    <r>
      <t xml:space="preserve">Water quantity per a batch process of autoclave in the project IMP line </t>
    </r>
    <r>
      <rPr>
        <i/>
        <sz val="14"/>
        <rFont val="Arial"/>
        <family val="2"/>
      </rPr>
      <t>i</t>
    </r>
    <phoneticPr fontId="2"/>
  </si>
  <si>
    <r>
      <t xml:space="preserve">Specification of the autoclave in the project IMP line </t>
    </r>
    <r>
      <rPr>
        <i/>
        <sz val="14"/>
        <rFont val="Arial"/>
        <family val="2"/>
      </rPr>
      <t>i</t>
    </r>
    <r>
      <rPr>
        <sz val="14"/>
        <rFont val="Arial"/>
        <family val="2"/>
      </rPr>
      <t>.</t>
    </r>
    <phoneticPr fontId="2"/>
  </si>
  <si>
    <r>
      <t>RPC</t>
    </r>
    <r>
      <rPr>
        <vertAlign val="subscript"/>
        <sz val="14"/>
        <rFont val="Arial"/>
        <family val="2"/>
      </rPr>
      <t>PJ,i,j</t>
    </r>
    <phoneticPr fontId="2"/>
  </si>
  <si>
    <r>
      <t xml:space="preserve">Rated power consumption of the project recovery pump </t>
    </r>
    <r>
      <rPr>
        <i/>
        <sz val="14"/>
        <rFont val="Arial"/>
        <family val="2"/>
      </rPr>
      <t>j</t>
    </r>
    <r>
      <rPr>
        <sz val="14"/>
        <rFont val="Arial"/>
        <family val="2"/>
      </rPr>
      <t xml:space="preserve"> in the project IMP line </t>
    </r>
    <r>
      <rPr>
        <i/>
        <sz val="14"/>
        <rFont val="Arial"/>
        <family val="2"/>
      </rPr>
      <t>i</t>
    </r>
    <phoneticPr fontId="2"/>
  </si>
  <si>
    <r>
      <t xml:space="preserve">Specification of the recovery pump </t>
    </r>
    <r>
      <rPr>
        <i/>
        <sz val="14"/>
        <rFont val="Arial"/>
        <family val="2"/>
      </rPr>
      <t>j</t>
    </r>
    <r>
      <rPr>
        <sz val="14"/>
        <rFont val="Arial"/>
        <family val="2"/>
      </rPr>
      <t xml:space="preserve"> in the project IMP line </t>
    </r>
    <r>
      <rPr>
        <i/>
        <sz val="14"/>
        <rFont val="Arial"/>
        <family val="2"/>
      </rPr>
      <t>i</t>
    </r>
    <r>
      <rPr>
        <sz val="14"/>
        <rFont val="Arial"/>
        <family val="2"/>
      </rPr>
      <t>.</t>
    </r>
    <phoneticPr fontId="2"/>
  </si>
  <si>
    <r>
      <t>OH</t>
    </r>
    <r>
      <rPr>
        <vertAlign val="subscript"/>
        <sz val="14"/>
        <rFont val="Arial"/>
        <family val="2"/>
      </rPr>
      <t>PJ,i,j</t>
    </r>
    <phoneticPr fontId="2"/>
  </si>
  <si>
    <r>
      <t xml:space="preserve">Operating hours per a batch process of the project recovery pump </t>
    </r>
    <r>
      <rPr>
        <i/>
        <sz val="14"/>
        <rFont val="Arial"/>
        <family val="2"/>
      </rPr>
      <t>j</t>
    </r>
    <r>
      <rPr>
        <sz val="14"/>
        <rFont val="Arial"/>
        <family val="2"/>
      </rPr>
      <t xml:space="preserve"> in the project IMP line </t>
    </r>
    <r>
      <rPr>
        <i/>
        <sz val="14"/>
        <rFont val="Arial"/>
        <family val="2"/>
      </rPr>
      <t>i</t>
    </r>
    <r>
      <rPr>
        <sz val="14"/>
        <rFont val="Arial"/>
        <family val="2"/>
      </rPr>
      <t xml:space="preserve"> </t>
    </r>
    <phoneticPr fontId="2"/>
  </si>
  <si>
    <r>
      <t>OH</t>
    </r>
    <r>
      <rPr>
        <vertAlign val="subscript"/>
        <sz val="14"/>
        <rFont val="Arial"/>
        <family val="2"/>
      </rPr>
      <t>PJ,i,j</t>
    </r>
    <r>
      <rPr>
        <sz val="14"/>
        <rFont val="Arial"/>
        <family val="2"/>
      </rPr>
      <t xml:space="preserve"> is set ex-ante or ex-post by averaging the data monitored for at least 30 batches at recovery pump.</t>
    </r>
    <phoneticPr fontId="2"/>
  </si>
  <si>
    <r>
      <t>N</t>
    </r>
    <r>
      <rPr>
        <vertAlign val="subscript"/>
        <sz val="12"/>
        <rFont val="Arial"/>
        <family val="2"/>
      </rPr>
      <t>PJ,i,p</t>
    </r>
    <phoneticPr fontId="2"/>
  </si>
  <si>
    <r>
      <t>D</t>
    </r>
    <r>
      <rPr>
        <vertAlign val="subscript"/>
        <sz val="12"/>
        <rFont val="Arial"/>
        <family val="2"/>
      </rPr>
      <t>PJ,i,p</t>
    </r>
    <phoneticPr fontId="2"/>
  </si>
  <si>
    <r>
      <t>QS</t>
    </r>
    <r>
      <rPr>
        <vertAlign val="subscript"/>
        <sz val="12"/>
        <rFont val="Arial"/>
        <family val="2"/>
      </rPr>
      <t>PJ,i,p</t>
    </r>
    <phoneticPr fontId="2"/>
  </si>
  <si>
    <r>
      <rPr>
        <sz val="12"/>
        <rFont val="Calibri"/>
        <family val="2"/>
        <charset val="161"/>
      </rPr>
      <t>Δ</t>
    </r>
    <r>
      <rPr>
        <sz val="12"/>
        <rFont val="Arial"/>
        <family val="2"/>
      </rPr>
      <t>T</t>
    </r>
    <r>
      <rPr>
        <vertAlign val="subscript"/>
        <sz val="12"/>
        <rFont val="Arial"/>
        <family val="2"/>
      </rPr>
      <t>PJ,i</t>
    </r>
    <phoneticPr fontId="2"/>
  </si>
  <si>
    <r>
      <rPr>
        <sz val="12"/>
        <rFont val="Calibri"/>
        <family val="2"/>
        <charset val="161"/>
      </rPr>
      <t>Δ</t>
    </r>
    <r>
      <rPr>
        <sz val="12"/>
        <rFont val="Arial"/>
        <family val="2"/>
      </rPr>
      <t>T</t>
    </r>
    <r>
      <rPr>
        <vertAlign val="subscript"/>
        <sz val="12"/>
        <rFont val="Arial"/>
        <family val="2"/>
      </rPr>
      <t>RE</t>
    </r>
    <phoneticPr fontId="2"/>
  </si>
  <si>
    <r>
      <t>SG</t>
    </r>
    <r>
      <rPr>
        <vertAlign val="subscript"/>
        <sz val="12"/>
        <rFont val="Arial"/>
        <family val="2"/>
      </rPr>
      <t>PJ</t>
    </r>
    <phoneticPr fontId="2"/>
  </si>
  <si>
    <r>
      <t>SH</t>
    </r>
    <r>
      <rPr>
        <vertAlign val="subscript"/>
        <sz val="12"/>
        <rFont val="Arial"/>
        <family val="2"/>
      </rPr>
      <t>PJ</t>
    </r>
    <phoneticPr fontId="2"/>
  </si>
  <si>
    <r>
      <t>WI</t>
    </r>
    <r>
      <rPr>
        <vertAlign val="subscript"/>
        <sz val="12"/>
        <rFont val="Arial"/>
        <family val="2"/>
      </rPr>
      <t>PJ,i</t>
    </r>
    <phoneticPr fontId="2"/>
  </si>
  <si>
    <r>
      <t xml:space="preserve">Total number of hot water drainage from the project IMP line </t>
    </r>
    <r>
      <rPr>
        <i/>
        <sz val="12"/>
        <rFont val="Arial"/>
        <family val="2"/>
      </rPr>
      <t>i</t>
    </r>
    <r>
      <rPr>
        <sz val="12"/>
        <rFont val="Arial"/>
        <family val="2"/>
      </rPr>
      <t xml:space="preserve"> during the period </t>
    </r>
    <r>
      <rPr>
        <i/>
        <sz val="12"/>
        <rFont val="Arial"/>
        <family val="2"/>
      </rPr>
      <t>p</t>
    </r>
    <phoneticPr fontId="2"/>
  </si>
  <si>
    <r>
      <t xml:space="preserve">Total quantity of steam supplied to the heat exchanger in the project IMP line </t>
    </r>
    <r>
      <rPr>
        <i/>
        <sz val="12"/>
        <rFont val="Arial"/>
        <family val="2"/>
      </rPr>
      <t>i</t>
    </r>
    <r>
      <rPr>
        <sz val="12"/>
        <rFont val="Arial"/>
        <family val="2"/>
      </rPr>
      <t xml:space="preserve"> during the period </t>
    </r>
    <r>
      <rPr>
        <i/>
        <sz val="12"/>
        <rFont val="Arial"/>
        <family val="2"/>
      </rPr>
      <t>p</t>
    </r>
    <phoneticPr fontId="2"/>
  </si>
  <si>
    <r>
      <t xml:space="preserve">Temperature difference between the temperature specified in the GMP guideline and the temperature of recovered hot water flowing into the heat exchanger in the project IMP line </t>
    </r>
    <r>
      <rPr>
        <i/>
        <sz val="12"/>
        <rFont val="Arial"/>
        <family val="2"/>
      </rPr>
      <t>i</t>
    </r>
    <phoneticPr fontId="2"/>
  </si>
  <si>
    <r>
      <t xml:space="preserve">Water quantity per a batch process of autoclave in the project IMP line </t>
    </r>
    <r>
      <rPr>
        <i/>
        <sz val="12"/>
        <rFont val="Arial"/>
        <family val="2"/>
      </rPr>
      <t>i</t>
    </r>
    <phoneticPr fontId="2"/>
  </si>
  <si>
    <r>
      <t>kJ/(kg</t>
    </r>
    <r>
      <rPr>
        <sz val="12"/>
        <rFont val="ＭＳ Ｐゴシック"/>
        <family val="2"/>
        <charset val="128"/>
      </rPr>
      <t>・</t>
    </r>
    <r>
      <rPr>
        <sz val="12"/>
        <rFont val="Arial"/>
        <family val="2"/>
      </rPr>
      <t>K)</t>
    </r>
    <phoneticPr fontId="2"/>
  </si>
  <si>
    <r>
      <t>FC</t>
    </r>
    <r>
      <rPr>
        <vertAlign val="subscript"/>
        <sz val="12"/>
        <rFont val="Arial"/>
        <family val="2"/>
      </rPr>
      <t>PJ,k,p</t>
    </r>
    <phoneticPr fontId="2"/>
  </si>
  <si>
    <r>
      <t>QS</t>
    </r>
    <r>
      <rPr>
        <vertAlign val="subscript"/>
        <sz val="12"/>
        <rFont val="Arial"/>
        <family val="2"/>
      </rPr>
      <t>PJ,k,p</t>
    </r>
    <phoneticPr fontId="2"/>
  </si>
  <si>
    <r>
      <t>EF</t>
    </r>
    <r>
      <rPr>
        <vertAlign val="subscript"/>
        <sz val="12"/>
        <rFont val="Arial"/>
        <family val="2"/>
      </rPr>
      <t>fuel,PJ,k</t>
    </r>
    <phoneticPr fontId="2"/>
  </si>
  <si>
    <r>
      <t>NCV</t>
    </r>
    <r>
      <rPr>
        <vertAlign val="subscript"/>
        <sz val="12"/>
        <rFont val="Arial"/>
        <family val="2"/>
      </rPr>
      <t>fuel,k</t>
    </r>
    <phoneticPr fontId="2"/>
  </si>
  <si>
    <r>
      <t xml:space="preserve">Fuel consumption by the boiler </t>
    </r>
    <r>
      <rPr>
        <i/>
        <sz val="12"/>
        <rFont val="Arial"/>
        <family val="2"/>
      </rPr>
      <t>k</t>
    </r>
    <r>
      <rPr>
        <sz val="12"/>
        <rFont val="Arial"/>
        <family val="2"/>
      </rPr>
      <t xml:space="preserve"> during the period </t>
    </r>
    <r>
      <rPr>
        <i/>
        <sz val="12"/>
        <rFont val="Arial"/>
        <family val="2"/>
      </rPr>
      <t>p</t>
    </r>
    <phoneticPr fontId="2"/>
  </si>
  <si>
    <r>
      <t xml:space="preserve">Total quantity of steam generated by the boiler </t>
    </r>
    <r>
      <rPr>
        <i/>
        <sz val="12"/>
        <rFont val="Arial"/>
        <family val="2"/>
      </rPr>
      <t>k</t>
    </r>
    <r>
      <rPr>
        <sz val="12"/>
        <rFont val="Arial"/>
        <family val="2"/>
      </rPr>
      <t xml:space="preserve"> during the period </t>
    </r>
    <r>
      <rPr>
        <i/>
        <sz val="12"/>
        <rFont val="Arial"/>
        <family val="2"/>
      </rPr>
      <t>p</t>
    </r>
    <phoneticPr fontId="2"/>
  </si>
  <si>
    <r>
      <t>CO</t>
    </r>
    <r>
      <rPr>
        <vertAlign val="subscript"/>
        <sz val="12"/>
        <rFont val="Arial"/>
        <family val="2"/>
      </rPr>
      <t>2</t>
    </r>
    <r>
      <rPr>
        <sz val="12"/>
        <rFont val="Arial"/>
        <family val="2"/>
      </rPr>
      <t xml:space="preserve"> emission factor for fuel consumed by the boiler k</t>
    </r>
    <phoneticPr fontId="2"/>
  </si>
  <si>
    <r>
      <t xml:space="preserve">Net calorific value of fuel consumed by the boiler </t>
    </r>
    <r>
      <rPr>
        <i/>
        <sz val="12"/>
        <rFont val="Arial"/>
        <family val="2"/>
      </rPr>
      <t>k</t>
    </r>
    <phoneticPr fontId="2"/>
  </si>
  <si>
    <r>
      <t>tCO</t>
    </r>
    <r>
      <rPr>
        <vertAlign val="subscript"/>
        <sz val="12"/>
        <rFont val="Arial"/>
        <family val="2"/>
      </rPr>
      <t>2</t>
    </r>
    <r>
      <rPr>
        <sz val="12"/>
        <rFont val="Arial"/>
        <family val="2"/>
      </rPr>
      <t>/GJ</t>
    </r>
    <phoneticPr fontId="2"/>
  </si>
  <si>
    <r>
      <t>EC</t>
    </r>
    <r>
      <rPr>
        <vertAlign val="subscript"/>
        <sz val="12"/>
        <rFont val="Arial"/>
        <family val="2"/>
      </rPr>
      <t>PJ,i,j,p</t>
    </r>
    <phoneticPr fontId="2"/>
  </si>
  <si>
    <r>
      <t>RPC</t>
    </r>
    <r>
      <rPr>
        <vertAlign val="subscript"/>
        <sz val="12"/>
        <rFont val="Arial"/>
        <family val="2"/>
      </rPr>
      <t>PJ,i,j</t>
    </r>
    <phoneticPr fontId="2"/>
  </si>
  <si>
    <r>
      <t>OH</t>
    </r>
    <r>
      <rPr>
        <vertAlign val="subscript"/>
        <sz val="12"/>
        <rFont val="Arial"/>
        <family val="2"/>
      </rPr>
      <t>PJ,i,j</t>
    </r>
    <phoneticPr fontId="2"/>
  </si>
  <si>
    <r>
      <t>Electricity consumption by the project recovery pump</t>
    </r>
    <r>
      <rPr>
        <i/>
        <sz val="12"/>
        <rFont val="Arial"/>
        <family val="2"/>
      </rPr>
      <t xml:space="preserve"> j </t>
    </r>
    <r>
      <rPr>
        <sz val="12"/>
        <rFont val="Arial"/>
        <family val="2"/>
      </rPr>
      <t>in the project IMP line</t>
    </r>
    <r>
      <rPr>
        <i/>
        <sz val="12"/>
        <rFont val="Arial"/>
        <family val="2"/>
      </rPr>
      <t xml:space="preserve"> i</t>
    </r>
    <r>
      <rPr>
        <sz val="12"/>
        <rFont val="Arial"/>
        <family val="2"/>
      </rPr>
      <t xml:space="preserve"> during the period </t>
    </r>
    <r>
      <rPr>
        <i/>
        <sz val="12"/>
        <rFont val="Arial"/>
        <family val="2"/>
      </rPr>
      <t>p</t>
    </r>
    <phoneticPr fontId="2"/>
  </si>
  <si>
    <r>
      <t xml:space="preserve">Total number of batch processes implemented in the project IMP line </t>
    </r>
    <r>
      <rPr>
        <i/>
        <sz val="12"/>
        <rFont val="Arial"/>
        <family val="2"/>
      </rPr>
      <t>i</t>
    </r>
    <r>
      <rPr>
        <sz val="12"/>
        <rFont val="Arial"/>
        <family val="2"/>
      </rPr>
      <t xml:space="preserve"> during the period </t>
    </r>
    <r>
      <rPr>
        <i/>
        <sz val="12"/>
        <rFont val="Arial"/>
        <family val="2"/>
      </rPr>
      <t>p</t>
    </r>
    <phoneticPr fontId="2"/>
  </si>
  <si>
    <r>
      <t xml:space="preserve">Rated power consumption of the project recovery pump </t>
    </r>
    <r>
      <rPr>
        <i/>
        <sz val="12"/>
        <rFont val="Arial"/>
        <family val="2"/>
      </rPr>
      <t>j</t>
    </r>
    <r>
      <rPr>
        <sz val="12"/>
        <rFont val="Arial"/>
        <family val="2"/>
      </rPr>
      <t xml:space="preserve"> in the project IMP line </t>
    </r>
    <r>
      <rPr>
        <i/>
        <sz val="12"/>
        <rFont val="Arial"/>
        <family val="2"/>
      </rPr>
      <t>i</t>
    </r>
    <phoneticPr fontId="2"/>
  </si>
  <si>
    <r>
      <t>Operating hours per a batch process of the project recovery pump</t>
    </r>
    <r>
      <rPr>
        <i/>
        <sz val="12"/>
        <rFont val="Arial"/>
        <family val="2"/>
      </rPr>
      <t xml:space="preserve"> j</t>
    </r>
    <r>
      <rPr>
        <sz val="12"/>
        <rFont val="Arial"/>
        <family val="2"/>
      </rPr>
      <t xml:space="preserve"> in the project IMP line </t>
    </r>
    <r>
      <rPr>
        <i/>
        <sz val="12"/>
        <rFont val="Arial"/>
        <family val="2"/>
      </rPr>
      <t>i</t>
    </r>
    <r>
      <rPr>
        <sz val="12"/>
        <rFont val="Arial"/>
        <family val="2"/>
      </rPr>
      <t xml:space="preserve">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</si>
</sst>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0"/>
    <numFmt numFmtId="177" formatCode="#,##0_);[Red]\(#,##0\)"/>
    <numFmt numFmtId="178" formatCode="#,##0.0_);[Red]\(#,##0.0\)"/>
    <numFmt numFmtId="179" formatCode="0.0_);[Red]\(0.0\)"/>
    <numFmt numFmtId="180" formatCode="#,##0.00_);[Red]\(#,##0.00\)"/>
    <numFmt numFmtId="181" formatCode="#,##0.0000000"/>
    <numFmt numFmtId="182" formatCode="#,##0.000_);[Red]\(#,##0.000\)"/>
    <numFmt numFmtId="183" formatCode="#,##0.000000_);[Red]\(#,##0.000000\)"/>
    <numFmt numFmtId="184" formatCode="0.00_);[Red]\(0.00\)"/>
    <numFmt numFmtId="185" formatCode="0.000_ ;[Red]\-0.000\ "/>
    <numFmt numFmtId="186" formatCode="#,##0.000_ ;[Red]\-#,##0.000\ "/>
  </numFmts>
  <fonts count="5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b/>
      <vertAlign val="subscript"/>
      <sz val="14"/>
      <color indexed="9"/>
      <name val="Arial"/>
      <family val="2"/>
    </font>
    <font>
      <sz val="11"/>
      <color theme="1"/>
      <name val="Arial"/>
      <family val="2"/>
    </font>
    <font>
      <sz val="14"/>
      <color theme="1"/>
      <name val="Arial"/>
      <family val="2"/>
    </font>
    <font>
      <vertAlign val="subscript"/>
      <sz val="14"/>
      <color theme="1"/>
      <name val="Arial"/>
      <family val="2"/>
    </font>
    <font>
      <sz val="14"/>
      <name val="Arial"/>
      <family val="2"/>
    </font>
    <font>
      <vertAlign val="subscript"/>
      <sz val="14"/>
      <name val="Arial"/>
      <family val="2"/>
    </font>
    <font>
      <sz val="12"/>
      <color theme="1"/>
      <name val="Arial"/>
      <family val="2"/>
    </font>
    <font>
      <sz val="6"/>
      <name val="ＭＳ Ｐゴシック"/>
      <family val="3"/>
      <charset val="128"/>
      <scheme val="minor"/>
    </font>
    <font>
      <b/>
      <sz val="12"/>
      <color theme="1"/>
      <name val="Arial"/>
      <family val="2"/>
    </font>
    <font>
      <b/>
      <i/>
      <sz val="12"/>
      <color indexed="9"/>
      <name val="Arial"/>
      <family val="2"/>
    </font>
    <font>
      <b/>
      <sz val="12"/>
      <color theme="0"/>
      <name val="Arial"/>
      <family val="2"/>
    </font>
    <font>
      <b/>
      <i/>
      <sz val="12"/>
      <color theme="0"/>
      <name val="Arial"/>
      <family val="2"/>
    </font>
    <font>
      <sz val="12"/>
      <color theme="0"/>
      <name val="Arial"/>
      <family val="2"/>
    </font>
    <font>
      <i/>
      <sz val="12"/>
      <name val="Arial"/>
      <family val="2"/>
    </font>
    <font>
      <sz val="12"/>
      <name val="Arial"/>
      <family val="2"/>
    </font>
    <font>
      <vertAlign val="subscript"/>
      <sz val="12"/>
      <name val="Arial"/>
      <family val="2"/>
    </font>
    <font>
      <vertAlign val="subscript"/>
      <sz val="12"/>
      <color theme="1"/>
      <name val="Arial"/>
      <family val="2"/>
    </font>
    <font>
      <i/>
      <sz val="11"/>
      <color indexed="8"/>
      <name val="Arial"/>
      <family val="2"/>
    </font>
    <font>
      <vertAlign val="subscript"/>
      <sz val="11"/>
      <color indexed="8"/>
      <name val="Arial"/>
      <family val="2"/>
    </font>
    <font>
      <vertAlign val="subscript"/>
      <sz val="11"/>
      <name val="Arial"/>
      <family val="2"/>
    </font>
    <font>
      <vertAlign val="subscript"/>
      <sz val="11"/>
      <color rgb="FF000000"/>
      <name val="Arial"/>
      <family val="2"/>
    </font>
    <font>
      <sz val="11"/>
      <color rgb="FF000000"/>
      <name val="游ゴシック"/>
      <family val="2"/>
      <charset val="128"/>
    </font>
    <font>
      <sz val="11"/>
      <color theme="1"/>
      <name val="ＭＳ Ｐゴシック"/>
      <family val="3"/>
      <charset val="128"/>
      <scheme val="minor"/>
    </font>
    <font>
      <i/>
      <sz val="14"/>
      <name val="Arial"/>
      <family val="2"/>
    </font>
    <font>
      <b/>
      <sz val="14"/>
      <name val="Arial"/>
      <family val="2"/>
    </font>
    <font>
      <vertAlign val="subscript"/>
      <sz val="14"/>
      <name val="Arabic Typesetting"/>
      <family val="4"/>
    </font>
    <font>
      <b/>
      <sz val="11"/>
      <color rgb="FF000000"/>
      <name val="Arial"/>
      <family val="2"/>
    </font>
    <font>
      <sz val="14"/>
      <name val="游ゴシック"/>
      <family val="2"/>
      <charset val="128"/>
    </font>
    <font>
      <sz val="14"/>
      <name val="Arial"/>
      <family val="2"/>
      <charset val="161"/>
    </font>
    <font>
      <sz val="14"/>
      <name val="Calibri"/>
      <family val="2"/>
      <charset val="161"/>
    </font>
    <font>
      <sz val="14"/>
      <name val="ＭＳ Ｐゴシック"/>
      <family val="2"/>
      <charset val="128"/>
    </font>
    <font>
      <sz val="12"/>
      <name val="Arial"/>
      <family val="2"/>
      <charset val="161"/>
    </font>
    <font>
      <sz val="12"/>
      <name val="Calibri"/>
      <family val="2"/>
      <charset val="161"/>
    </font>
    <font>
      <sz val="12"/>
      <name val="ＭＳ Ｐゴシック"/>
      <family val="2"/>
      <charset val="128"/>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5"/>
      </patternFill>
    </fill>
    <fill>
      <patternFill patternType="solid">
        <fgColor rgb="FFC5D9F1"/>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rgb="FFFF0000"/>
      </left>
      <right style="medium">
        <color rgb="FFFF0000"/>
      </right>
      <top style="medium">
        <color rgb="FFFF0000"/>
      </top>
      <bottom style="medium">
        <color rgb="FFFF0000"/>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s>
  <cellStyleXfs count="3">
    <xf numFmtId="0" fontId="0" fillId="0" borderId="0">
      <alignment vertical="center"/>
    </xf>
    <xf numFmtId="38" fontId="1" fillId="0" borderId="0" applyFont="0" applyFill="0" applyBorder="0" applyAlignment="0" applyProtection="0">
      <alignment vertical="center"/>
    </xf>
    <xf numFmtId="0" fontId="39" fillId="9" borderId="0" applyNumberFormat="0" applyBorder="0" applyAlignment="0" applyProtection="0">
      <alignment vertical="center"/>
    </xf>
  </cellStyleXfs>
  <cellXfs count="16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12" fillId="0" borderId="0" xfId="0" applyFont="1" applyFill="1" applyBorder="1">
      <alignment vertical="center"/>
    </xf>
    <xf numFmtId="0" fontId="12" fillId="0" borderId="0" xfId="0" applyFont="1">
      <alignment vertical="center"/>
    </xf>
    <xf numFmtId="0" fontId="11"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9" fillId="4" borderId="1" xfId="0" applyFont="1" applyFill="1" applyBorder="1" applyAlignment="1">
      <alignment horizontal="center" vertical="center"/>
    </xf>
    <xf numFmtId="0" fontId="15" fillId="0" borderId="6" xfId="0" applyFont="1" applyFill="1" applyBorder="1">
      <alignment vertical="center"/>
    </xf>
    <xf numFmtId="0" fontId="3" fillId="7" borderId="6" xfId="0" applyFont="1" applyFill="1" applyBorder="1" applyAlignment="1">
      <alignment horizontal="center" vertical="center"/>
    </xf>
    <xf numFmtId="0" fontId="9" fillId="4" borderId="1" xfId="0" applyFont="1" applyFill="1" applyBorder="1" applyAlignment="1">
      <alignment horizontal="center" vertical="center" wrapText="1"/>
    </xf>
    <xf numFmtId="0" fontId="18" fillId="0" borderId="0" xfId="0" applyFont="1" applyAlignment="1">
      <alignment horizontal="right" vertical="center"/>
    </xf>
    <xf numFmtId="0" fontId="19" fillId="5" borderId="2" xfId="0" applyFont="1" applyFill="1" applyBorder="1">
      <alignment vertical="center"/>
    </xf>
    <xf numFmtId="0" fontId="25" fillId="4" borderId="6" xfId="0" applyFont="1" applyFill="1" applyBorder="1">
      <alignment vertical="center"/>
    </xf>
    <xf numFmtId="0" fontId="10" fillId="4" borderId="9" xfId="0" applyFont="1" applyFill="1" applyBorder="1" applyAlignment="1">
      <alignment vertical="center" wrapText="1"/>
    </xf>
    <xf numFmtId="0" fontId="27" fillId="4" borderId="6" xfId="0" applyFont="1" applyFill="1" applyBorder="1" applyAlignment="1">
      <alignment horizontal="center" vertical="center" wrapText="1"/>
    </xf>
    <xf numFmtId="0" fontId="29" fillId="4" borderId="6" xfId="0" applyFont="1" applyFill="1" applyBorder="1" applyAlignment="1">
      <alignment vertical="center" wrapText="1"/>
    </xf>
    <xf numFmtId="0" fontId="30" fillId="5" borderId="6" xfId="0" applyFont="1" applyFill="1" applyBorder="1" applyAlignment="1">
      <alignment horizontal="center" vertical="center"/>
    </xf>
    <xf numFmtId="0" fontId="31" fillId="5" borderId="6" xfId="0" applyFont="1" applyFill="1" applyBorder="1" applyAlignment="1">
      <alignment horizontal="center" vertical="center"/>
    </xf>
    <xf numFmtId="0" fontId="31" fillId="5" borderId="6" xfId="0" applyFont="1" applyFill="1" applyBorder="1" applyAlignment="1">
      <alignment vertical="center" wrapText="1"/>
    </xf>
    <xf numFmtId="0" fontId="31" fillId="5" borderId="6" xfId="0" applyFont="1" applyFill="1" applyBorder="1" applyAlignment="1">
      <alignment horizontal="left" vertical="center" wrapText="1"/>
    </xf>
    <xf numFmtId="0" fontId="31" fillId="5" borderId="6" xfId="0" applyFont="1" applyFill="1" applyBorder="1" applyAlignment="1">
      <alignment horizontal="center" vertical="center" wrapText="1"/>
    </xf>
    <xf numFmtId="0" fontId="27" fillId="4" borderId="13" xfId="0" applyFont="1" applyFill="1" applyBorder="1" applyAlignment="1">
      <alignment horizontal="center" vertical="center" wrapText="1"/>
    </xf>
    <xf numFmtId="0" fontId="31" fillId="5" borderId="7" xfId="0" applyFont="1" applyFill="1" applyBorder="1" applyAlignment="1">
      <alignment horizontal="center" vertical="center" wrapText="1"/>
    </xf>
    <xf numFmtId="0" fontId="31" fillId="5" borderId="7" xfId="0" applyFont="1" applyFill="1" applyBorder="1" applyAlignment="1">
      <alignment vertical="center" wrapText="1"/>
    </xf>
    <xf numFmtId="0" fontId="5" fillId="4" borderId="16" xfId="0" applyFont="1" applyFill="1" applyBorder="1">
      <alignment vertical="center"/>
    </xf>
    <xf numFmtId="0" fontId="3" fillId="4" borderId="17" xfId="0" applyFont="1" applyFill="1" applyBorder="1">
      <alignment vertical="center"/>
    </xf>
    <xf numFmtId="0" fontId="5" fillId="4" borderId="17" xfId="0" applyFont="1" applyFill="1" applyBorder="1">
      <alignment vertical="center"/>
    </xf>
    <xf numFmtId="0" fontId="5" fillId="4" borderId="17"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shrinkToFit="1"/>
    </xf>
    <xf numFmtId="0" fontId="3" fillId="4" borderId="18" xfId="0" applyFont="1" applyFill="1" applyBorder="1">
      <alignment vertical="center"/>
    </xf>
    <xf numFmtId="0" fontId="3" fillId="6" borderId="17" xfId="0" applyFont="1" applyFill="1" applyBorder="1">
      <alignment vertical="center"/>
    </xf>
    <xf numFmtId="0" fontId="3" fillId="0" borderId="19" xfId="0" applyFont="1" applyBorder="1" applyAlignment="1">
      <alignment horizontal="center" vertical="center"/>
    </xf>
    <xf numFmtId="178" fontId="3" fillId="0" borderId="20" xfId="0" applyNumberFormat="1" applyFont="1" applyBorder="1">
      <alignment vertical="center"/>
    </xf>
    <xf numFmtId="0" fontId="3" fillId="0" borderId="21" xfId="0" applyFont="1" applyBorder="1" applyAlignment="1">
      <alignment horizontal="center" vertical="center"/>
    </xf>
    <xf numFmtId="0" fontId="3" fillId="0" borderId="17" xfId="0" applyFont="1" applyFill="1" applyBorder="1" applyAlignment="1">
      <alignment horizontal="center" vertical="center"/>
    </xf>
    <xf numFmtId="0" fontId="5" fillId="4" borderId="22" xfId="0" applyFont="1" applyFill="1" applyBorder="1">
      <alignment vertical="center"/>
    </xf>
    <xf numFmtId="0" fontId="3" fillId="4" borderId="22" xfId="0" applyFont="1" applyFill="1" applyBorder="1">
      <alignment vertical="center"/>
    </xf>
    <xf numFmtId="0" fontId="3" fillId="6" borderId="16" xfId="0" applyFont="1" applyFill="1" applyBorder="1">
      <alignment vertical="center"/>
    </xf>
    <xf numFmtId="178" fontId="7" fillId="0" borderId="20" xfId="0" applyNumberFormat="1" applyFont="1" applyBorder="1" applyAlignment="1">
      <alignment vertical="center"/>
    </xf>
    <xf numFmtId="0" fontId="3" fillId="0" borderId="17" xfId="0" applyFont="1" applyBorder="1" applyAlignment="1">
      <alignment horizontal="center" vertical="center"/>
    </xf>
    <xf numFmtId="0" fontId="3" fillId="6" borderId="18" xfId="0" applyFont="1" applyFill="1" applyBorder="1">
      <alignment vertical="center"/>
    </xf>
    <xf numFmtId="0" fontId="3" fillId="5" borderId="17" xfId="0" applyFont="1" applyFill="1" applyBorder="1">
      <alignment vertical="center"/>
    </xf>
    <xf numFmtId="178" fontId="7" fillId="0" borderId="18" xfId="0" applyNumberFormat="1" applyFont="1" applyFill="1" applyBorder="1">
      <alignment vertical="center"/>
    </xf>
    <xf numFmtId="0" fontId="3" fillId="6" borderId="16" xfId="0" applyFont="1" applyFill="1" applyBorder="1" applyAlignment="1">
      <alignment vertical="center"/>
    </xf>
    <xf numFmtId="0" fontId="3" fillId="6" borderId="17" xfId="0" applyFont="1" applyFill="1" applyBorder="1" applyAlignment="1">
      <alignment vertical="center"/>
    </xf>
    <xf numFmtId="0" fontId="7" fillId="0" borderId="19" xfId="0" applyFont="1" applyBorder="1" applyAlignment="1">
      <alignment horizontal="center" vertical="center"/>
    </xf>
    <xf numFmtId="178" fontId="7" fillId="0" borderId="20" xfId="0" applyNumberFormat="1" applyFont="1" applyBorder="1">
      <alignment vertical="center"/>
    </xf>
    <xf numFmtId="0" fontId="7" fillId="0" borderId="21" xfId="0" applyFont="1" applyBorder="1" applyAlignment="1">
      <alignment horizontal="center" vertical="center"/>
    </xf>
    <xf numFmtId="0" fontId="7" fillId="0" borderId="17" xfId="0" applyFont="1" applyBorder="1" applyAlignment="1">
      <alignment horizontal="center" vertical="center"/>
    </xf>
    <xf numFmtId="0" fontId="3" fillId="7" borderId="6" xfId="0" applyFont="1" applyFill="1" applyBorder="1" applyAlignment="1">
      <alignment vertical="center" wrapText="1"/>
    </xf>
    <xf numFmtId="0" fontId="3" fillId="7" borderId="6" xfId="0" applyFont="1" applyFill="1" applyBorder="1" applyAlignment="1">
      <alignment horizontal="center" vertical="center" wrapText="1"/>
    </xf>
    <xf numFmtId="176" fontId="21" fillId="0" borderId="1" xfId="0" applyNumberFormat="1" applyFont="1" applyFill="1" applyBorder="1">
      <alignment vertical="center"/>
    </xf>
    <xf numFmtId="0" fontId="21" fillId="5" borderId="1" xfId="0" quotePrefix="1" applyFont="1" applyFill="1" applyBorder="1" applyAlignment="1" applyProtection="1">
      <alignment horizontal="center" vertical="center"/>
    </xf>
    <xf numFmtId="0" fontId="3" fillId="0" borderId="0" xfId="0" applyFont="1">
      <alignment vertical="center"/>
    </xf>
    <xf numFmtId="0" fontId="21" fillId="0" borderId="1" xfId="0" applyFont="1" applyFill="1" applyBorder="1" applyAlignment="1" applyProtection="1">
      <alignment vertical="center" wrapText="1"/>
      <protection locked="0"/>
    </xf>
    <xf numFmtId="0" fontId="21" fillId="2" borderId="1" xfId="0" applyFont="1" applyFill="1" applyBorder="1" applyAlignment="1" applyProtection="1">
      <alignment horizontal="center" vertical="center" wrapText="1"/>
      <protection locked="0"/>
    </xf>
    <xf numFmtId="0" fontId="21" fillId="2" borderId="1" xfId="0" applyFont="1" applyFill="1" applyBorder="1" applyAlignment="1" applyProtection="1">
      <alignment vertical="center" wrapText="1"/>
      <protection locked="0"/>
    </xf>
    <xf numFmtId="0" fontId="21" fillId="5" borderId="1" xfId="0" applyFont="1" applyFill="1" applyBorder="1" applyProtection="1">
      <alignment vertical="center"/>
    </xf>
    <xf numFmtId="0" fontId="21" fillId="2" borderId="1" xfId="0" quotePrefix="1" applyFont="1" applyFill="1" applyBorder="1" applyAlignment="1" applyProtection="1">
      <alignment vertical="center" wrapText="1"/>
      <protection locked="0"/>
    </xf>
    <xf numFmtId="38" fontId="21" fillId="8" borderId="1" xfId="1" applyFont="1" applyFill="1" applyBorder="1" applyAlignment="1" applyProtection="1">
      <alignment horizontal="center" vertical="center"/>
    </xf>
    <xf numFmtId="0" fontId="21" fillId="5" borderId="1" xfId="0" applyFont="1" applyFill="1" applyBorder="1" applyAlignment="1" applyProtection="1">
      <alignment horizontal="left" vertical="center"/>
    </xf>
    <xf numFmtId="0" fontId="21" fillId="8" borderId="1" xfId="0" applyFont="1" applyFill="1" applyBorder="1" applyAlignment="1" applyProtection="1">
      <alignment horizontal="center" vertical="center"/>
    </xf>
    <xf numFmtId="0" fontId="3" fillId="0" borderId="0" xfId="0" applyFont="1">
      <alignment vertical="center"/>
    </xf>
    <xf numFmtId="0" fontId="18" fillId="0" borderId="0" xfId="0" applyFont="1">
      <alignment vertical="center"/>
    </xf>
    <xf numFmtId="0" fontId="21" fillId="5" borderId="1" xfId="0" applyFont="1" applyFill="1" applyBorder="1" applyAlignment="1" applyProtection="1">
      <alignment vertical="center" wrapText="1"/>
    </xf>
    <xf numFmtId="0" fontId="31" fillId="5" borderId="1" xfId="0" applyFont="1" applyFill="1" applyBorder="1" applyAlignment="1" applyProtection="1">
      <alignment horizontal="center" vertical="center" wrapText="1"/>
    </xf>
    <xf numFmtId="0" fontId="31" fillId="10" borderId="6" xfId="0" applyFont="1" applyFill="1" applyBorder="1" applyAlignment="1" applyProtection="1">
      <alignment horizontal="right" vertical="center"/>
    </xf>
    <xf numFmtId="0" fontId="21" fillId="5" borderId="1" xfId="0" applyFont="1" applyFill="1" applyBorder="1" applyAlignment="1">
      <alignment horizontal="center" vertical="center"/>
    </xf>
    <xf numFmtId="0" fontId="21" fillId="0" borderId="23" xfId="0" applyFont="1" applyBorder="1" applyAlignment="1">
      <alignment vertical="center"/>
    </xf>
    <xf numFmtId="0" fontId="21" fillId="5" borderId="1" xfId="0" applyFont="1" applyFill="1" applyBorder="1" applyAlignment="1">
      <alignment horizontal="left" vertical="center"/>
    </xf>
    <xf numFmtId="178" fontId="23" fillId="8" borderId="0" xfId="0" applyNumberFormat="1" applyFont="1" applyFill="1">
      <alignment vertical="center"/>
    </xf>
    <xf numFmtId="0" fontId="23" fillId="8" borderId="0" xfId="0" applyFont="1" applyFill="1">
      <alignment vertical="center"/>
    </xf>
    <xf numFmtId="0" fontId="25" fillId="8" borderId="0" xfId="0" applyFont="1" applyFill="1">
      <alignment vertical="center"/>
    </xf>
    <xf numFmtId="0" fontId="23" fillId="8" borderId="0" xfId="0" applyFont="1" applyFill="1" applyAlignment="1">
      <alignment horizontal="right" vertical="center"/>
    </xf>
    <xf numFmtId="3" fontId="23" fillId="8" borderId="0" xfId="0" applyNumberFormat="1" applyFont="1" applyFill="1">
      <alignment vertical="center"/>
    </xf>
    <xf numFmtId="181" fontId="23" fillId="8" borderId="0" xfId="0" applyNumberFormat="1" applyFont="1" applyFill="1">
      <alignment vertical="center"/>
    </xf>
    <xf numFmtId="0" fontId="21" fillId="0" borderId="1" xfId="0" applyFont="1" applyFill="1" applyBorder="1" applyAlignment="1" applyProtection="1">
      <alignment horizontal="left" vertical="center" wrapText="1"/>
      <protection locked="0"/>
    </xf>
    <xf numFmtId="0" fontId="21" fillId="5" borderId="1" xfId="0" applyFont="1" applyFill="1" applyBorder="1" applyAlignment="1">
      <alignment vertical="center" wrapText="1"/>
    </xf>
    <xf numFmtId="0" fontId="9" fillId="4" borderId="1" xfId="0" applyFont="1" applyFill="1" applyBorder="1" applyAlignment="1">
      <alignment horizontal="center" vertical="center" wrapText="1"/>
    </xf>
    <xf numFmtId="0" fontId="21" fillId="5" borderId="1" xfId="0" applyFont="1" applyFill="1" applyBorder="1" applyAlignment="1">
      <alignment vertical="center" wrapText="1"/>
    </xf>
    <xf numFmtId="0" fontId="21" fillId="0" borderId="1" xfId="0" applyFont="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0" borderId="23" xfId="0" applyFont="1" applyBorder="1" applyAlignment="1">
      <alignment horizontal="left" vertical="center" wrapText="1"/>
    </xf>
    <xf numFmtId="0" fontId="21" fillId="0" borderId="24" xfId="0" applyFont="1" applyBorder="1" applyAlignment="1">
      <alignment horizontal="left" vertical="center" wrapText="1"/>
    </xf>
    <xf numFmtId="0" fontId="21" fillId="0" borderId="2" xfId="0" applyFont="1" applyBorder="1" applyAlignment="1">
      <alignment horizontal="left" vertical="center" wrapText="1"/>
    </xf>
    <xf numFmtId="0" fontId="21" fillId="0" borderId="23" xfId="0"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15" fillId="0" borderId="6" xfId="0" applyFont="1" applyFill="1" applyBorder="1" applyAlignment="1">
      <alignment vertical="center" wrapText="1"/>
    </xf>
    <xf numFmtId="0" fontId="21" fillId="5" borderId="23" xfId="0" applyFont="1" applyFill="1" applyBorder="1" applyAlignment="1" applyProtection="1">
      <alignment horizontal="left" vertical="center" wrapText="1"/>
    </xf>
    <xf numFmtId="0" fontId="21" fillId="5" borderId="2" xfId="0" applyFont="1" applyFill="1" applyBorder="1" applyAlignment="1" applyProtection="1">
      <alignment horizontal="left" vertical="center" wrapText="1"/>
    </xf>
    <xf numFmtId="0" fontId="21" fillId="0" borderId="24" xfId="0" applyFont="1" applyBorder="1" applyAlignment="1" applyProtection="1">
      <alignment horizontal="left" vertical="center" wrapText="1"/>
      <protection locked="0"/>
    </xf>
    <xf numFmtId="0" fontId="9" fillId="4" borderId="3" xfId="0" applyFont="1" applyFill="1" applyBorder="1" applyAlignment="1">
      <alignment horizontal="center" vertical="center"/>
    </xf>
    <xf numFmtId="38" fontId="16" fillId="2" borderId="4" xfId="1" applyFont="1" applyFill="1" applyBorder="1" applyAlignment="1">
      <alignment horizontal="right" vertical="center"/>
    </xf>
    <xf numFmtId="38" fontId="16" fillId="2" borderId="5" xfId="1" applyFont="1" applyFill="1" applyBorder="1" applyAlignment="1">
      <alignment horizontal="right" vertical="center"/>
    </xf>
    <xf numFmtId="0" fontId="29" fillId="4" borderId="10" xfId="0" applyFont="1" applyFill="1" applyBorder="1" applyAlignment="1">
      <alignment horizontal="left" vertical="top" wrapText="1"/>
    </xf>
    <xf numFmtId="0" fontId="29" fillId="4" borderId="12" xfId="0" applyFont="1" applyFill="1" applyBorder="1" applyAlignment="1">
      <alignment horizontal="left" vertical="top" wrapText="1"/>
    </xf>
    <xf numFmtId="0" fontId="29" fillId="4" borderId="11" xfId="0" applyFont="1" applyFill="1" applyBorder="1" applyAlignment="1">
      <alignment horizontal="left" vertical="top"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3" borderId="0" xfId="0" applyFont="1" applyFill="1" applyAlignment="1">
      <alignment vertical="center"/>
    </xf>
    <xf numFmtId="0" fontId="8" fillId="3" borderId="0" xfId="0" applyFont="1" applyFill="1" applyAlignment="1">
      <alignment horizontal="right" vertical="center"/>
    </xf>
    <xf numFmtId="0" fontId="10" fillId="3" borderId="0" xfId="0" applyFont="1" applyFill="1" applyAlignment="1">
      <alignment horizontal="right" vertical="center"/>
    </xf>
    <xf numFmtId="0" fontId="21" fillId="5" borderId="1" xfId="0" quotePrefix="1" applyFont="1" applyFill="1" applyBorder="1" applyAlignment="1">
      <alignment horizontal="center" vertical="center"/>
    </xf>
    <xf numFmtId="0" fontId="21" fillId="5" borderId="1" xfId="0" applyFont="1" applyFill="1" applyBorder="1">
      <alignment vertical="center"/>
    </xf>
    <xf numFmtId="38" fontId="21" fillId="5" borderId="1" xfId="1" applyFont="1" applyFill="1" applyBorder="1">
      <alignment vertical="center"/>
    </xf>
    <xf numFmtId="0" fontId="21" fillId="0" borderId="1" xfId="0" applyFont="1" applyFill="1" applyBorder="1" applyAlignment="1">
      <alignment vertical="center" wrapText="1"/>
    </xf>
    <xf numFmtId="0" fontId="21" fillId="8" borderId="1" xfId="0" quotePrefix="1" applyFont="1" applyFill="1" applyBorder="1" applyAlignment="1">
      <alignment vertical="center" wrapText="1"/>
    </xf>
    <xf numFmtId="0" fontId="21" fillId="2" borderId="1" xfId="0" applyFont="1" applyFill="1" applyBorder="1" applyAlignment="1">
      <alignment vertical="center" wrapText="1"/>
    </xf>
    <xf numFmtId="0" fontId="21" fillId="8" borderId="1" xfId="0" applyFont="1" applyFill="1" applyBorder="1" applyAlignment="1" applyProtection="1">
      <alignment vertical="center" wrapText="1"/>
      <protection locked="0"/>
    </xf>
    <xf numFmtId="0" fontId="21" fillId="8" borderId="1" xfId="0" applyFont="1" applyFill="1" applyBorder="1" applyAlignment="1">
      <alignment vertical="center" wrapText="1"/>
    </xf>
    <xf numFmtId="0" fontId="21" fillId="0" borderId="1" xfId="0" applyFont="1" applyBorder="1" applyAlignment="1">
      <alignment horizontal="center" vertical="center" wrapText="1"/>
    </xf>
    <xf numFmtId="186" fontId="21" fillId="10" borderId="1" xfId="1" applyNumberFormat="1" applyFont="1" applyFill="1" applyBorder="1" applyProtection="1">
      <alignment vertical="center"/>
    </xf>
    <xf numFmtId="176" fontId="21" fillId="5" borderId="1" xfId="0" applyNumberFormat="1" applyFont="1" applyFill="1" applyBorder="1">
      <alignment vertical="center"/>
    </xf>
    <xf numFmtId="0" fontId="45" fillId="5" borderId="1" xfId="0" applyFont="1" applyFill="1" applyBorder="1">
      <alignment vertical="center"/>
    </xf>
    <xf numFmtId="0" fontId="45" fillId="0" borderId="1" xfId="0" applyFont="1" applyBorder="1" applyAlignment="1">
      <alignment horizontal="left" vertical="center" wrapText="1"/>
    </xf>
    <xf numFmtId="0" fontId="21" fillId="8" borderId="1"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31" fillId="5" borderId="1" xfId="0" applyFont="1" applyFill="1" applyBorder="1" applyAlignment="1">
      <alignment horizontal="center" vertical="center"/>
    </xf>
    <xf numFmtId="0" fontId="48" fillId="5" borderId="1" xfId="0" applyFont="1" applyFill="1" applyBorder="1" applyAlignment="1">
      <alignment horizontal="center" vertical="center"/>
    </xf>
    <xf numFmtId="0" fontId="31" fillId="5" borderId="1" xfId="0" applyFont="1" applyFill="1" applyBorder="1" applyAlignment="1">
      <alignment vertical="center" wrapText="1"/>
    </xf>
    <xf numFmtId="0" fontId="31" fillId="5" borderId="1" xfId="0" applyFont="1" applyFill="1" applyBorder="1" applyAlignment="1">
      <alignment horizontal="center" vertical="center" wrapText="1"/>
    </xf>
    <xf numFmtId="0" fontId="31" fillId="5" borderId="6" xfId="0" applyFont="1" applyFill="1" applyBorder="1" applyProtection="1">
      <alignment vertical="center"/>
      <protection locked="0"/>
    </xf>
    <xf numFmtId="177" fontId="31" fillId="0" borderId="6" xfId="0" applyNumberFormat="1" applyFont="1" applyFill="1" applyBorder="1" applyAlignment="1" applyProtection="1">
      <alignment horizontal="right" vertical="center"/>
      <protection locked="0"/>
    </xf>
    <xf numFmtId="177" fontId="31" fillId="8" borderId="6" xfId="0" applyNumberFormat="1" applyFont="1" applyFill="1" applyBorder="1" applyAlignment="1" applyProtection="1">
      <alignment horizontal="right" vertical="center"/>
      <protection locked="0"/>
    </xf>
    <xf numFmtId="178" fontId="31" fillId="8" borderId="6" xfId="1" applyNumberFormat="1" applyFont="1" applyFill="1" applyBorder="1" applyAlignment="1">
      <alignment horizontal="right" vertical="center"/>
    </xf>
    <xf numFmtId="179" fontId="31" fillId="5" borderId="6" xfId="1" applyNumberFormat="1" applyFont="1" applyFill="1" applyBorder="1" applyAlignment="1">
      <alignment horizontal="right" vertical="center"/>
    </xf>
    <xf numFmtId="180" fontId="31" fillId="5" borderId="6" xfId="0" applyNumberFormat="1" applyFont="1" applyFill="1" applyBorder="1" applyAlignment="1" applyProtection="1">
      <alignment horizontal="right" vertical="center"/>
    </xf>
    <xf numFmtId="178" fontId="31" fillId="0" borderId="6" xfId="0" applyNumberFormat="1" applyFont="1" applyFill="1" applyBorder="1" applyAlignment="1" applyProtection="1">
      <alignment horizontal="right" vertical="center"/>
      <protection locked="0"/>
    </xf>
    <xf numFmtId="178" fontId="31" fillId="5" borderId="6" xfId="1" applyNumberFormat="1" applyFont="1" applyFill="1" applyBorder="1" applyAlignment="1">
      <alignment horizontal="right" vertical="center"/>
    </xf>
    <xf numFmtId="0" fontId="31" fillId="5" borderId="6" xfId="0" applyFont="1" applyFill="1" applyBorder="1" applyAlignment="1">
      <alignment horizontal="right" vertical="center"/>
    </xf>
    <xf numFmtId="178" fontId="31" fillId="5" borderId="6" xfId="0" applyNumberFormat="1" applyFont="1" applyFill="1" applyBorder="1" applyAlignment="1">
      <alignment horizontal="right" vertical="center"/>
    </xf>
    <xf numFmtId="177" fontId="31" fillId="5" borderId="6" xfId="0" applyNumberFormat="1" applyFont="1" applyFill="1" applyBorder="1" applyAlignment="1" applyProtection="1">
      <alignment horizontal="right" vertical="center"/>
      <protection locked="0"/>
    </xf>
    <xf numFmtId="182" fontId="31" fillId="8" borderId="6" xfId="1" applyNumberFormat="1" applyFont="1" applyFill="1" applyBorder="1" applyAlignment="1">
      <alignment horizontal="right" vertical="center"/>
    </xf>
    <xf numFmtId="183" fontId="31" fillId="5" borderId="6" xfId="1" applyNumberFormat="1" applyFont="1" applyFill="1" applyBorder="1" applyAlignment="1">
      <alignment horizontal="right" vertical="center"/>
    </xf>
    <xf numFmtId="0" fontId="31" fillId="5" borderId="3" xfId="0" applyFont="1" applyFill="1" applyBorder="1" applyAlignment="1" applyProtection="1">
      <alignment vertical="center" wrapText="1"/>
    </xf>
    <xf numFmtId="182" fontId="31" fillId="5" borderId="6" xfId="1" applyNumberFormat="1" applyFont="1" applyFill="1" applyBorder="1" applyAlignment="1">
      <alignment horizontal="right" vertical="center"/>
    </xf>
    <xf numFmtId="185" fontId="31" fillId="10" borderId="6" xfId="0" applyNumberFormat="1" applyFont="1" applyFill="1" applyBorder="1" applyProtection="1">
      <alignment vertical="center"/>
    </xf>
    <xf numFmtId="179" fontId="31" fillId="8" borderId="6" xfId="1" applyNumberFormat="1" applyFont="1" applyFill="1" applyBorder="1" applyAlignment="1">
      <alignment horizontal="right" vertical="center"/>
    </xf>
    <xf numFmtId="184" fontId="31" fillId="8" borderId="6" xfId="1" applyNumberFormat="1" applyFont="1" applyFill="1" applyBorder="1" applyAlignment="1">
      <alignment horizontal="right" vertical="center"/>
    </xf>
  </cellXfs>
  <cellStyles count="3">
    <cellStyle name="40% - アクセント 6 2" xfId="2" xr:uid="{00000000-0005-0000-0000-000000000000}"/>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L44"/>
  <sheetViews>
    <sheetView showGridLines="0" tabSelected="1" view="pageBreakPreview" zoomScale="60" zoomScaleNormal="57"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21.375" style="1" customWidth="1"/>
    <col min="9" max="9" width="138.375" style="1" customWidth="1"/>
    <col min="10" max="11" width="16.625" style="1" customWidth="1"/>
    <col min="12" max="16384" width="9" style="1"/>
  </cols>
  <sheetData>
    <row r="1" spans="1:11" ht="18" customHeight="1" x14ac:dyDescent="0.15">
      <c r="K1" s="24" t="s">
        <v>39</v>
      </c>
    </row>
    <row r="2" spans="1:11" ht="27.75" customHeight="1" x14ac:dyDescent="0.15">
      <c r="A2" s="17" t="s">
        <v>38</v>
      </c>
      <c r="B2" s="18"/>
      <c r="C2" s="18"/>
      <c r="D2" s="18"/>
      <c r="E2" s="18"/>
      <c r="F2" s="18"/>
      <c r="G2" s="18"/>
      <c r="H2" s="18"/>
      <c r="I2" s="18"/>
      <c r="J2" s="18"/>
      <c r="K2" s="19"/>
    </row>
    <row r="4" spans="1:11" ht="18.75" customHeight="1" x14ac:dyDescent="0.15">
      <c r="A4" s="15" t="s">
        <v>6</v>
      </c>
      <c r="B4" s="6"/>
    </row>
    <row r="5" spans="1:11" ht="18.75" customHeight="1" x14ac:dyDescent="0.15">
      <c r="A5" s="6"/>
      <c r="B5" s="23" t="s">
        <v>10</v>
      </c>
      <c r="C5" s="23" t="s">
        <v>11</v>
      </c>
      <c r="D5" s="23" t="s">
        <v>12</v>
      </c>
      <c r="E5" s="23" t="s">
        <v>13</v>
      </c>
      <c r="F5" s="23" t="s">
        <v>14</v>
      </c>
      <c r="G5" s="23" t="s">
        <v>15</v>
      </c>
      <c r="H5" s="23" t="s">
        <v>16</v>
      </c>
      <c r="I5" s="23" t="s">
        <v>17</v>
      </c>
      <c r="J5" s="23" t="s">
        <v>18</v>
      </c>
      <c r="K5" s="23" t="s">
        <v>19</v>
      </c>
    </row>
    <row r="6" spans="1:11" s="12" customFormat="1" ht="39" customHeight="1" x14ac:dyDescent="0.15">
      <c r="B6" s="23" t="s">
        <v>20</v>
      </c>
      <c r="C6" s="23" t="s">
        <v>21</v>
      </c>
      <c r="D6" s="23" t="s">
        <v>22</v>
      </c>
      <c r="E6" s="23" t="s">
        <v>23</v>
      </c>
      <c r="F6" s="23" t="s">
        <v>1</v>
      </c>
      <c r="G6" s="23" t="s">
        <v>24</v>
      </c>
      <c r="H6" s="23" t="s">
        <v>25</v>
      </c>
      <c r="I6" s="23" t="s">
        <v>26</v>
      </c>
      <c r="J6" s="23" t="s">
        <v>27</v>
      </c>
      <c r="K6" s="23" t="s">
        <v>28</v>
      </c>
    </row>
    <row r="7" spans="1:11" ht="197.1" customHeight="1" x14ac:dyDescent="0.15">
      <c r="B7" s="123">
        <v>1</v>
      </c>
      <c r="C7" s="124" t="s">
        <v>160</v>
      </c>
      <c r="D7" s="92" t="s">
        <v>161</v>
      </c>
      <c r="E7" s="125"/>
      <c r="F7" s="124" t="s">
        <v>43</v>
      </c>
      <c r="G7" s="126" t="s">
        <v>33</v>
      </c>
      <c r="H7" s="126" t="s">
        <v>41</v>
      </c>
      <c r="I7" s="127" t="s">
        <v>110</v>
      </c>
      <c r="J7" s="128" t="s">
        <v>42</v>
      </c>
      <c r="K7" s="128" t="s">
        <v>162</v>
      </c>
    </row>
    <row r="8" spans="1:11" ht="197.1" customHeight="1" x14ac:dyDescent="0.15">
      <c r="B8" s="123">
        <v>2</v>
      </c>
      <c r="C8" s="124" t="s">
        <v>163</v>
      </c>
      <c r="D8" s="92" t="s">
        <v>164</v>
      </c>
      <c r="E8" s="125"/>
      <c r="F8" s="124" t="s">
        <v>43</v>
      </c>
      <c r="G8" s="126" t="s">
        <v>33</v>
      </c>
      <c r="H8" s="126" t="s">
        <v>41</v>
      </c>
      <c r="I8" s="127" t="s">
        <v>44</v>
      </c>
      <c r="J8" s="128" t="s">
        <v>42</v>
      </c>
      <c r="K8" s="128" t="s">
        <v>162</v>
      </c>
    </row>
    <row r="9" spans="1:11" ht="197.1" customHeight="1" x14ac:dyDescent="0.15">
      <c r="B9" s="123">
        <v>3</v>
      </c>
      <c r="C9" s="124" t="s">
        <v>165</v>
      </c>
      <c r="D9" s="92" t="s">
        <v>166</v>
      </c>
      <c r="E9" s="125"/>
      <c r="F9" s="124" t="s">
        <v>45</v>
      </c>
      <c r="G9" s="126" t="s">
        <v>33</v>
      </c>
      <c r="H9" s="126" t="s">
        <v>41</v>
      </c>
      <c r="I9" s="128" t="s">
        <v>46</v>
      </c>
      <c r="J9" s="128" t="s">
        <v>42</v>
      </c>
      <c r="K9" s="128" t="s">
        <v>162</v>
      </c>
    </row>
    <row r="10" spans="1:11" ht="321.60000000000002" customHeight="1" x14ac:dyDescent="0.15">
      <c r="B10" s="123">
        <v>4</v>
      </c>
      <c r="C10" s="124" t="s">
        <v>167</v>
      </c>
      <c r="D10" s="92" t="s">
        <v>168</v>
      </c>
      <c r="E10" s="125"/>
      <c r="F10" s="92" t="s">
        <v>47</v>
      </c>
      <c r="G10" s="69" t="s">
        <v>48</v>
      </c>
      <c r="H10" s="69" t="s">
        <v>49</v>
      </c>
      <c r="I10" s="129" t="s">
        <v>114</v>
      </c>
      <c r="J10" s="128" t="s">
        <v>42</v>
      </c>
      <c r="K10" s="128" t="s">
        <v>162</v>
      </c>
    </row>
    <row r="11" spans="1:11" ht="367.5" customHeight="1" x14ac:dyDescent="0.15">
      <c r="B11" s="123">
        <v>5</v>
      </c>
      <c r="C11" s="124" t="s">
        <v>169</v>
      </c>
      <c r="D11" s="92" t="s">
        <v>170</v>
      </c>
      <c r="E11" s="125"/>
      <c r="F11" s="124" t="s">
        <v>45</v>
      </c>
      <c r="G11" s="126" t="s">
        <v>33</v>
      </c>
      <c r="H11" s="126" t="s">
        <v>41</v>
      </c>
      <c r="I11" s="130" t="s">
        <v>173</v>
      </c>
      <c r="J11" s="128" t="s">
        <v>42</v>
      </c>
      <c r="K11" s="128" t="s">
        <v>162</v>
      </c>
    </row>
    <row r="12" spans="1:11" ht="197.1" customHeight="1" x14ac:dyDescent="0.15">
      <c r="B12" s="123">
        <v>6</v>
      </c>
      <c r="C12" s="124" t="s">
        <v>171</v>
      </c>
      <c r="D12" s="92" t="s">
        <v>172</v>
      </c>
      <c r="E12" s="125"/>
      <c r="F12" s="124" t="s">
        <v>50</v>
      </c>
      <c r="G12" s="126" t="s">
        <v>33</v>
      </c>
      <c r="H12" s="126" t="s">
        <v>41</v>
      </c>
      <c r="I12" s="128" t="s">
        <v>46</v>
      </c>
      <c r="J12" s="128" t="s">
        <v>42</v>
      </c>
      <c r="K12" s="128" t="s">
        <v>162</v>
      </c>
    </row>
    <row r="13" spans="1:11" ht="197.1" customHeight="1" x14ac:dyDescent="0.15">
      <c r="B13" s="67">
        <v>7</v>
      </c>
      <c r="C13" s="75" t="s">
        <v>125</v>
      </c>
      <c r="D13" s="79" t="s">
        <v>127</v>
      </c>
      <c r="E13" s="74"/>
      <c r="F13" s="79" t="s">
        <v>121</v>
      </c>
      <c r="G13" s="91" t="s">
        <v>115</v>
      </c>
      <c r="H13" s="91" t="s">
        <v>122</v>
      </c>
      <c r="I13" s="69" t="s">
        <v>123</v>
      </c>
      <c r="J13" s="70" t="s">
        <v>124</v>
      </c>
      <c r="K13" s="71" t="s">
        <v>148</v>
      </c>
    </row>
    <row r="14" spans="1:11" ht="197.1" customHeight="1" x14ac:dyDescent="0.15">
      <c r="B14" s="67">
        <v>8</v>
      </c>
      <c r="C14" s="75" t="s">
        <v>126</v>
      </c>
      <c r="D14" s="79" t="s">
        <v>128</v>
      </c>
      <c r="E14" s="74"/>
      <c r="F14" s="72" t="s">
        <v>117</v>
      </c>
      <c r="G14" s="91" t="s">
        <v>118</v>
      </c>
      <c r="H14" s="91" t="s">
        <v>119</v>
      </c>
      <c r="I14" s="73" t="s">
        <v>129</v>
      </c>
      <c r="J14" s="70" t="s">
        <v>116</v>
      </c>
      <c r="K14" s="71" t="s">
        <v>148</v>
      </c>
    </row>
    <row r="15" spans="1:11" ht="8.25" customHeight="1" x14ac:dyDescent="0.15"/>
    <row r="16" spans="1:11" ht="20.100000000000001" customHeight="1" x14ac:dyDescent="0.15">
      <c r="A16" s="15" t="s">
        <v>7</v>
      </c>
    </row>
    <row r="17" spans="2:12" ht="20.100000000000001" customHeight="1" x14ac:dyDescent="0.15">
      <c r="B17" s="23" t="s">
        <v>10</v>
      </c>
      <c r="C17" s="93" t="s">
        <v>11</v>
      </c>
      <c r="D17" s="93"/>
      <c r="E17" s="23" t="s">
        <v>12</v>
      </c>
      <c r="F17" s="23" t="s">
        <v>13</v>
      </c>
      <c r="G17" s="93" t="s">
        <v>14</v>
      </c>
      <c r="H17" s="93"/>
      <c r="I17" s="93"/>
      <c r="J17" s="93" t="s">
        <v>15</v>
      </c>
      <c r="K17" s="93"/>
    </row>
    <row r="18" spans="2:12" ht="39" customHeight="1" x14ac:dyDescent="0.15">
      <c r="B18" s="23" t="s">
        <v>21</v>
      </c>
      <c r="C18" s="93" t="s">
        <v>22</v>
      </c>
      <c r="D18" s="93"/>
      <c r="E18" s="23" t="s">
        <v>23</v>
      </c>
      <c r="F18" s="23" t="s">
        <v>1</v>
      </c>
      <c r="G18" s="93" t="s">
        <v>25</v>
      </c>
      <c r="H18" s="93"/>
      <c r="I18" s="93"/>
      <c r="J18" s="93" t="s">
        <v>28</v>
      </c>
      <c r="K18" s="93"/>
    </row>
    <row r="19" spans="2:12" ht="144.6" customHeight="1" x14ac:dyDescent="0.15">
      <c r="B19" s="124" t="s">
        <v>133</v>
      </c>
      <c r="C19" s="94" t="s">
        <v>51</v>
      </c>
      <c r="D19" s="94"/>
      <c r="E19" s="66"/>
      <c r="F19" s="92" t="s">
        <v>52</v>
      </c>
      <c r="G19" s="95" t="s">
        <v>53</v>
      </c>
      <c r="H19" s="95"/>
      <c r="I19" s="95"/>
      <c r="J19" s="131"/>
      <c r="K19" s="131"/>
    </row>
    <row r="20" spans="2:12" s="68" customFormat="1" ht="144.6" customHeight="1" x14ac:dyDescent="0.15">
      <c r="B20" s="75" t="s">
        <v>133</v>
      </c>
      <c r="C20" s="96" t="s">
        <v>131</v>
      </c>
      <c r="D20" s="96"/>
      <c r="E20" s="132">
        <f>IF(ISERROR(3.6*(100/E32)*E34),0,3.6*(100/E32)*E34)</f>
        <v>0</v>
      </c>
      <c r="F20" s="79" t="s">
        <v>130</v>
      </c>
      <c r="G20" s="97" t="s">
        <v>143</v>
      </c>
      <c r="H20" s="97"/>
      <c r="I20" s="97"/>
      <c r="J20" s="98" t="s">
        <v>149</v>
      </c>
      <c r="K20" s="98"/>
    </row>
    <row r="21" spans="2:12" s="68" customFormat="1" ht="144.6" customHeight="1" x14ac:dyDescent="0.15">
      <c r="B21" s="75" t="s">
        <v>133</v>
      </c>
      <c r="C21" s="96" t="s">
        <v>132</v>
      </c>
      <c r="D21" s="96"/>
      <c r="E21" s="132">
        <f>IF(ISERROR(E13*E33*E34/E14),0,E13*E33*E34/E14)</f>
        <v>0</v>
      </c>
      <c r="F21" s="79" t="s">
        <v>130</v>
      </c>
      <c r="G21" s="97" t="s">
        <v>144</v>
      </c>
      <c r="H21" s="97"/>
      <c r="I21" s="97"/>
      <c r="J21" s="98" t="s">
        <v>149</v>
      </c>
      <c r="K21" s="98"/>
    </row>
    <row r="22" spans="2:12" s="68" customFormat="1" ht="144.6" customHeight="1" x14ac:dyDescent="0.15">
      <c r="B22" s="84" t="s">
        <v>133</v>
      </c>
      <c r="C22" s="94" t="s">
        <v>155</v>
      </c>
      <c r="D22" s="94"/>
      <c r="E22" s="83"/>
      <c r="F22" s="82" t="s">
        <v>52</v>
      </c>
      <c r="G22" s="99" t="s">
        <v>154</v>
      </c>
      <c r="H22" s="100"/>
      <c r="I22" s="101"/>
      <c r="J22" s="98" t="s">
        <v>148</v>
      </c>
      <c r="K22" s="98"/>
    </row>
    <row r="23" spans="2:12" ht="68.25" customHeight="1" x14ac:dyDescent="0.15">
      <c r="B23" s="124" t="s">
        <v>174</v>
      </c>
      <c r="C23" s="94" t="s">
        <v>175</v>
      </c>
      <c r="D23" s="94"/>
      <c r="E23" s="133"/>
      <c r="F23" s="92" t="s">
        <v>176</v>
      </c>
      <c r="G23" s="95" t="s">
        <v>54</v>
      </c>
      <c r="H23" s="95"/>
      <c r="I23" s="95"/>
      <c r="J23" s="99" t="s">
        <v>162</v>
      </c>
      <c r="K23" s="101"/>
    </row>
    <row r="24" spans="2:12" ht="95.1" customHeight="1" x14ac:dyDescent="0.15">
      <c r="B24" s="124" t="s">
        <v>177</v>
      </c>
      <c r="C24" s="94" t="s">
        <v>178</v>
      </c>
      <c r="D24" s="94"/>
      <c r="E24" s="133"/>
      <c r="F24" s="92" t="s">
        <v>55</v>
      </c>
      <c r="G24" s="95" t="s">
        <v>56</v>
      </c>
      <c r="H24" s="95"/>
      <c r="I24" s="95"/>
      <c r="J24" s="99" t="s">
        <v>162</v>
      </c>
      <c r="K24" s="101"/>
    </row>
    <row r="25" spans="2:12" ht="105" customHeight="1" x14ac:dyDescent="0.15">
      <c r="B25" s="134" t="s">
        <v>179</v>
      </c>
      <c r="C25" s="94" t="s">
        <v>180</v>
      </c>
      <c r="D25" s="94"/>
      <c r="E25" s="124"/>
      <c r="F25" s="92" t="s">
        <v>57</v>
      </c>
      <c r="G25" s="135" t="s">
        <v>181</v>
      </c>
      <c r="H25" s="95"/>
      <c r="I25" s="95"/>
      <c r="J25" s="99" t="s">
        <v>162</v>
      </c>
      <c r="K25" s="101"/>
    </row>
    <row r="26" spans="2:12" ht="101.1" customHeight="1" x14ac:dyDescent="0.15">
      <c r="B26" s="134" t="s">
        <v>182</v>
      </c>
      <c r="C26" s="94" t="s">
        <v>58</v>
      </c>
      <c r="D26" s="94"/>
      <c r="E26" s="136"/>
      <c r="F26" s="92" t="s">
        <v>57</v>
      </c>
      <c r="G26" s="135" t="s">
        <v>183</v>
      </c>
      <c r="H26" s="95"/>
      <c r="I26" s="95"/>
      <c r="J26" s="95"/>
      <c r="K26" s="95"/>
    </row>
    <row r="27" spans="2:12" ht="68.25" customHeight="1" x14ac:dyDescent="0.15">
      <c r="B27" s="124" t="s">
        <v>184</v>
      </c>
      <c r="C27" s="94" t="s">
        <v>59</v>
      </c>
      <c r="D27" s="94"/>
      <c r="E27" s="137"/>
      <c r="F27" s="92" t="s">
        <v>60</v>
      </c>
      <c r="G27" s="95" t="s">
        <v>61</v>
      </c>
      <c r="H27" s="95"/>
      <c r="I27" s="95"/>
      <c r="J27" s="131"/>
      <c r="K27" s="131"/>
    </row>
    <row r="28" spans="2:12" ht="68.25" customHeight="1" x14ac:dyDescent="0.15">
      <c r="B28" s="124" t="s">
        <v>185</v>
      </c>
      <c r="C28" s="94" t="s">
        <v>62</v>
      </c>
      <c r="D28" s="94"/>
      <c r="E28" s="138"/>
      <c r="F28" s="92" t="s">
        <v>186</v>
      </c>
      <c r="G28" s="95" t="s">
        <v>111</v>
      </c>
      <c r="H28" s="95"/>
      <c r="I28" s="95"/>
      <c r="J28" s="131"/>
      <c r="K28" s="131"/>
    </row>
    <row r="29" spans="2:12" ht="68.25" customHeight="1" x14ac:dyDescent="0.15">
      <c r="B29" s="124" t="s">
        <v>187</v>
      </c>
      <c r="C29" s="94" t="s">
        <v>188</v>
      </c>
      <c r="D29" s="94"/>
      <c r="E29" s="124"/>
      <c r="F29" s="92" t="s">
        <v>63</v>
      </c>
      <c r="G29" s="95" t="s">
        <v>189</v>
      </c>
      <c r="H29" s="95"/>
      <c r="I29" s="95"/>
      <c r="J29" s="99" t="s">
        <v>162</v>
      </c>
      <c r="K29" s="101"/>
    </row>
    <row r="30" spans="2:12" ht="68.25" customHeight="1" x14ac:dyDescent="0.15">
      <c r="B30" s="124" t="s">
        <v>190</v>
      </c>
      <c r="C30" s="94" t="s">
        <v>191</v>
      </c>
      <c r="D30" s="94"/>
      <c r="E30" s="124"/>
      <c r="F30" s="92" t="s">
        <v>64</v>
      </c>
      <c r="G30" s="95" t="s">
        <v>192</v>
      </c>
      <c r="H30" s="95"/>
      <c r="I30" s="95"/>
      <c r="J30" s="99" t="s">
        <v>162</v>
      </c>
      <c r="K30" s="101"/>
    </row>
    <row r="31" spans="2:12" ht="68.25" customHeight="1" x14ac:dyDescent="0.15">
      <c r="B31" s="124" t="s">
        <v>193</v>
      </c>
      <c r="C31" s="94" t="s">
        <v>194</v>
      </c>
      <c r="D31" s="94"/>
      <c r="E31" s="124"/>
      <c r="F31" s="92" t="s">
        <v>109</v>
      </c>
      <c r="G31" s="95" t="s">
        <v>195</v>
      </c>
      <c r="H31" s="95"/>
      <c r="I31" s="95"/>
      <c r="J31" s="99" t="s">
        <v>162</v>
      </c>
      <c r="K31" s="101"/>
      <c r="L31" s="78"/>
    </row>
    <row r="32" spans="2:12" s="77" customFormat="1" ht="68.25" customHeight="1" x14ac:dyDescent="0.15">
      <c r="B32" s="75" t="s">
        <v>137</v>
      </c>
      <c r="C32" s="105" t="s">
        <v>145</v>
      </c>
      <c r="D32" s="106"/>
      <c r="E32" s="76"/>
      <c r="F32" s="79" t="s">
        <v>134</v>
      </c>
      <c r="G32" s="102" t="s">
        <v>140</v>
      </c>
      <c r="H32" s="107"/>
      <c r="I32" s="103"/>
      <c r="J32" s="102" t="s">
        <v>148</v>
      </c>
      <c r="K32" s="103"/>
    </row>
    <row r="33" spans="1:11" s="77" customFormat="1" ht="135" customHeight="1" x14ac:dyDescent="0.15">
      <c r="B33" s="75" t="s">
        <v>138</v>
      </c>
      <c r="C33" s="105" t="s">
        <v>146</v>
      </c>
      <c r="D33" s="106"/>
      <c r="E33" s="76"/>
      <c r="F33" s="79" t="s">
        <v>135</v>
      </c>
      <c r="G33" s="102" t="s">
        <v>141</v>
      </c>
      <c r="H33" s="107"/>
      <c r="I33" s="103"/>
      <c r="J33" s="102" t="s">
        <v>148</v>
      </c>
      <c r="K33" s="103"/>
    </row>
    <row r="34" spans="1:11" s="77" customFormat="1" ht="135" customHeight="1" x14ac:dyDescent="0.15">
      <c r="B34" s="75" t="s">
        <v>139</v>
      </c>
      <c r="C34" s="105" t="s">
        <v>147</v>
      </c>
      <c r="D34" s="106"/>
      <c r="E34" s="76"/>
      <c r="F34" s="79" t="s">
        <v>136</v>
      </c>
      <c r="G34" s="102" t="s">
        <v>142</v>
      </c>
      <c r="H34" s="107"/>
      <c r="I34" s="103"/>
      <c r="J34" s="102" t="s">
        <v>148</v>
      </c>
      <c r="K34" s="103"/>
    </row>
    <row r="35" spans="1:11" ht="6.75" customHeight="1" x14ac:dyDescent="0.15">
      <c r="B35" s="4"/>
    </row>
    <row r="36" spans="1:11" s="77" customFormat="1" ht="18.75" customHeight="1" x14ac:dyDescent="0.15">
      <c r="A36" s="16" t="s">
        <v>8</v>
      </c>
      <c r="B36" s="4"/>
    </row>
    <row r="37" spans="1:11" ht="18.75" customHeight="1" thickBot="1" x14ac:dyDescent="0.2">
      <c r="B37" s="108" t="s">
        <v>35</v>
      </c>
      <c r="C37" s="108"/>
      <c r="D37" s="20" t="s">
        <v>1</v>
      </c>
    </row>
    <row r="38" spans="1:11" ht="21.75" thickBot="1" x14ac:dyDescent="0.2">
      <c r="B38" s="109">
        <f>ROUNDDOWN('PMS(calc_process)'!G6, 0)</f>
        <v>0</v>
      </c>
      <c r="C38" s="110"/>
      <c r="D38" s="25" t="s">
        <v>40</v>
      </c>
    </row>
    <row r="39" spans="1:11" x14ac:dyDescent="0.15">
      <c r="B39" s="5"/>
      <c r="C39" s="5"/>
      <c r="F39" s="13"/>
      <c r="G39" s="13"/>
    </row>
    <row r="40" spans="1:11" ht="20.100000000000001" customHeight="1" x14ac:dyDescent="0.15">
      <c r="A40" s="15" t="s">
        <v>9</v>
      </c>
    </row>
    <row r="41" spans="1:11" ht="18.75" customHeight="1" x14ac:dyDescent="0.15">
      <c r="B41" s="21" t="s">
        <v>30</v>
      </c>
      <c r="C41" s="104" t="s">
        <v>31</v>
      </c>
      <c r="D41" s="104"/>
      <c r="E41" s="104"/>
      <c r="F41" s="104"/>
      <c r="G41" s="104"/>
      <c r="H41" s="104"/>
      <c r="I41" s="104"/>
      <c r="J41" s="14"/>
    </row>
    <row r="42" spans="1:11" ht="18" customHeight="1" x14ac:dyDescent="0.15">
      <c r="B42" s="21" t="s">
        <v>29</v>
      </c>
      <c r="C42" s="104" t="s">
        <v>32</v>
      </c>
      <c r="D42" s="104"/>
      <c r="E42" s="104"/>
      <c r="F42" s="104"/>
      <c r="G42" s="104"/>
      <c r="H42" s="104"/>
      <c r="I42" s="104"/>
      <c r="J42" s="14"/>
    </row>
    <row r="43" spans="1:11" ht="18" customHeight="1" x14ac:dyDescent="0.15">
      <c r="B43" s="21" t="s">
        <v>33</v>
      </c>
      <c r="C43" s="104" t="s">
        <v>34</v>
      </c>
      <c r="D43" s="104"/>
      <c r="E43" s="104"/>
      <c r="F43" s="104"/>
      <c r="G43" s="104"/>
      <c r="H43" s="104"/>
      <c r="I43" s="104"/>
      <c r="J43" s="14"/>
    </row>
    <row r="44" spans="1:11" ht="18" customHeight="1" x14ac:dyDescent="0.15"/>
  </sheetData>
  <mergeCells count="59">
    <mergeCell ref="C20:D20"/>
    <mergeCell ref="G20:I20"/>
    <mergeCell ref="C33:D33"/>
    <mergeCell ref="G33:I33"/>
    <mergeCell ref="J33:K33"/>
    <mergeCell ref="C32:D32"/>
    <mergeCell ref="J32:K32"/>
    <mergeCell ref="G32:I32"/>
    <mergeCell ref="J31:K31"/>
    <mergeCell ref="C30:D30"/>
    <mergeCell ref="G30:I30"/>
    <mergeCell ref="J30:K30"/>
    <mergeCell ref="J25:K25"/>
    <mergeCell ref="C26:D26"/>
    <mergeCell ref="G26:I26"/>
    <mergeCell ref="J26:K26"/>
    <mergeCell ref="C41:I41"/>
    <mergeCell ref="C42:I42"/>
    <mergeCell ref="C43:I43"/>
    <mergeCell ref="C31:D31"/>
    <mergeCell ref="G31:I31"/>
    <mergeCell ref="C34:D34"/>
    <mergeCell ref="G34:I34"/>
    <mergeCell ref="B37:C37"/>
    <mergeCell ref="B38:C38"/>
    <mergeCell ref="J34:K34"/>
    <mergeCell ref="J28:K28"/>
    <mergeCell ref="C29:D29"/>
    <mergeCell ref="G29:I29"/>
    <mergeCell ref="J29:K29"/>
    <mergeCell ref="C28:D28"/>
    <mergeCell ref="G28:I28"/>
    <mergeCell ref="C27:D27"/>
    <mergeCell ref="G27:I27"/>
    <mergeCell ref="J27:K27"/>
    <mergeCell ref="C25:D25"/>
    <mergeCell ref="G25:I25"/>
    <mergeCell ref="J19:K19"/>
    <mergeCell ref="C23:D23"/>
    <mergeCell ref="G23:I23"/>
    <mergeCell ref="J23:K23"/>
    <mergeCell ref="C24:D24"/>
    <mergeCell ref="G24:I24"/>
    <mergeCell ref="J24:K24"/>
    <mergeCell ref="C19:D19"/>
    <mergeCell ref="G19:I19"/>
    <mergeCell ref="C21:D21"/>
    <mergeCell ref="G21:I21"/>
    <mergeCell ref="J21:K21"/>
    <mergeCell ref="J20:K20"/>
    <mergeCell ref="G22:I22"/>
    <mergeCell ref="C22:D22"/>
    <mergeCell ref="J22:K22"/>
    <mergeCell ref="J17:K17"/>
    <mergeCell ref="J18:K18"/>
    <mergeCell ref="G17:I17"/>
    <mergeCell ref="G18:I18"/>
    <mergeCell ref="C17:D17"/>
    <mergeCell ref="C18:D18"/>
  </mergeCells>
  <phoneticPr fontId="2"/>
  <dataValidations disablePrompts="1" count="1">
    <dataValidation type="list" allowBlank="1" showInputMessage="1" showErrorMessage="1" sqref="E22" xr:uid="{00000000-0002-0000-0000-000000000000}">
      <formula1>"1.3,"</formula1>
    </dataValidation>
  </dataValidations>
  <pageMargins left="0.70866141732283472" right="0.70866141732283472" top="0.74803149606299213" bottom="0.74803149606299213" header="0.31496062992125984" footer="0.31496062992125984"/>
  <pageSetup paperSize="9" scale="1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O83"/>
  <sheetViews>
    <sheetView view="pageBreakPreview" zoomScale="60" zoomScaleNormal="40" workbookViewId="0"/>
  </sheetViews>
  <sheetFormatPr defaultColWidth="14.375" defaultRowHeight="15" x14ac:dyDescent="0.15"/>
  <cols>
    <col min="1" max="1" width="21" style="86" customWidth="1"/>
    <col min="2" max="12" width="30.875" style="86" customWidth="1"/>
    <col min="13" max="21" width="21" style="86" customWidth="1"/>
    <col min="22" max="16384" width="14.375" style="86"/>
  </cols>
  <sheetData>
    <row r="1" spans="1:12" ht="18" customHeight="1" x14ac:dyDescent="0.15">
      <c r="A1" s="86" t="s">
        <v>65</v>
      </c>
      <c r="L1" s="88" t="s">
        <v>66</v>
      </c>
    </row>
    <row r="2" spans="1:12" s="87" customFormat="1" ht="63.6" customHeight="1" x14ac:dyDescent="0.15">
      <c r="A2" s="26"/>
      <c r="B2" s="27"/>
      <c r="C2" s="114" t="s">
        <v>67</v>
      </c>
      <c r="D2" s="115"/>
      <c r="E2" s="116"/>
      <c r="F2" s="114" t="s">
        <v>68</v>
      </c>
      <c r="G2" s="115"/>
      <c r="H2" s="115"/>
      <c r="I2" s="115"/>
      <c r="J2" s="116"/>
      <c r="K2" s="28" t="s">
        <v>69</v>
      </c>
    </row>
    <row r="3" spans="1:12" ht="18.95" customHeight="1" x14ac:dyDescent="0.15">
      <c r="A3" s="29" t="s">
        <v>70</v>
      </c>
      <c r="B3" s="30" t="s">
        <v>71</v>
      </c>
      <c r="C3" s="139" t="s">
        <v>196</v>
      </c>
      <c r="D3" s="139" t="s">
        <v>197</v>
      </c>
      <c r="E3" s="139" t="s">
        <v>198</v>
      </c>
      <c r="F3" s="140" t="s">
        <v>199</v>
      </c>
      <c r="G3" s="140" t="s">
        <v>200</v>
      </c>
      <c r="H3" s="139" t="s">
        <v>201</v>
      </c>
      <c r="I3" s="139" t="s">
        <v>202</v>
      </c>
      <c r="J3" s="139" t="s">
        <v>203</v>
      </c>
      <c r="K3" s="31" t="s">
        <v>72</v>
      </c>
    </row>
    <row r="4" spans="1:12" ht="162.75" customHeight="1" x14ac:dyDescent="0.15">
      <c r="A4" s="29" t="s">
        <v>73</v>
      </c>
      <c r="B4" s="32" t="s">
        <v>74</v>
      </c>
      <c r="C4" s="141" t="s">
        <v>113</v>
      </c>
      <c r="D4" s="141" t="s">
        <v>204</v>
      </c>
      <c r="E4" s="141" t="s">
        <v>205</v>
      </c>
      <c r="F4" s="141" t="s">
        <v>206</v>
      </c>
      <c r="G4" s="141" t="s">
        <v>58</v>
      </c>
      <c r="H4" s="141" t="s">
        <v>59</v>
      </c>
      <c r="I4" s="141" t="s">
        <v>62</v>
      </c>
      <c r="J4" s="141" t="s">
        <v>207</v>
      </c>
      <c r="K4" s="33" t="s">
        <v>158</v>
      </c>
    </row>
    <row r="5" spans="1:12" ht="19.5" x14ac:dyDescent="0.15">
      <c r="A5" s="29" t="s">
        <v>75</v>
      </c>
      <c r="B5" s="34" t="s">
        <v>76</v>
      </c>
      <c r="C5" s="139" t="s">
        <v>43</v>
      </c>
      <c r="D5" s="139" t="s">
        <v>43</v>
      </c>
      <c r="E5" s="139" t="s">
        <v>45</v>
      </c>
      <c r="F5" s="142" t="s">
        <v>77</v>
      </c>
      <c r="G5" s="142" t="s">
        <v>77</v>
      </c>
      <c r="H5" s="142" t="s">
        <v>60</v>
      </c>
      <c r="I5" s="142" t="s">
        <v>208</v>
      </c>
      <c r="J5" s="142" t="s">
        <v>63</v>
      </c>
      <c r="K5" s="34" t="s">
        <v>78</v>
      </c>
    </row>
    <row r="6" spans="1:12" ht="14.25" customHeight="1" x14ac:dyDescent="0.15">
      <c r="A6" s="111" t="s">
        <v>79</v>
      </c>
      <c r="B6" s="143">
        <v>1</v>
      </c>
      <c r="C6" s="144"/>
      <c r="D6" s="144"/>
      <c r="E6" s="145"/>
      <c r="F6" s="146"/>
      <c r="G6" s="147">
        <f>'PMS(input)'!$E$26</f>
        <v>0</v>
      </c>
      <c r="H6" s="148">
        <f>'PMS(input)'!$E$27</f>
        <v>0</v>
      </c>
      <c r="I6" s="148">
        <f>'PMS(input)'!$E$28</f>
        <v>0</v>
      </c>
      <c r="J6" s="149"/>
      <c r="K6" s="150">
        <f>IFERROR(E6*J6*(C6-D6)*H6*I6*F6/1000/1000/(J6*(C6-D6)*H6*I6*F6/1000/1000+J6*D6*H6*I6*G6/1000/1000)*(G6/F6-1)*$G$53,0)</f>
        <v>0</v>
      </c>
      <c r="L6" s="89"/>
    </row>
    <row r="7" spans="1:12" x14ac:dyDescent="0.15">
      <c r="A7" s="112"/>
      <c r="B7" s="143">
        <v>2</v>
      </c>
      <c r="C7" s="144"/>
      <c r="D7" s="144"/>
      <c r="E7" s="145"/>
      <c r="F7" s="146"/>
      <c r="G7" s="147">
        <f>'PMS(input)'!$E$26</f>
        <v>0</v>
      </c>
      <c r="H7" s="148">
        <f>'PMS(input)'!$E$27</f>
        <v>0</v>
      </c>
      <c r="I7" s="148">
        <f>'PMS(input)'!$E$28</f>
        <v>0</v>
      </c>
      <c r="J7" s="149"/>
      <c r="K7" s="150">
        <f t="shared" ref="K7:K25" si="0">IFERROR(E7*J7*(C7-D7)*H7*I7*F7/1000/1000/(J7*(C7-D7)*H7*I7*F7/1000/1000+J7*D7*H7*I7*G7/1000/1000)*(G7/F7-1)*$G$53,0)</f>
        <v>0</v>
      </c>
      <c r="L7" s="90"/>
    </row>
    <row r="8" spans="1:12" x14ac:dyDescent="0.15">
      <c r="A8" s="112"/>
      <c r="B8" s="143">
        <v>3</v>
      </c>
      <c r="C8" s="144"/>
      <c r="D8" s="144"/>
      <c r="E8" s="144"/>
      <c r="F8" s="146"/>
      <c r="G8" s="147">
        <f>'PMS(input)'!$E$26</f>
        <v>0</v>
      </c>
      <c r="H8" s="148">
        <f>'PMS(input)'!$E$27</f>
        <v>0</v>
      </c>
      <c r="I8" s="148">
        <f>'PMS(input)'!$E$28</f>
        <v>0</v>
      </c>
      <c r="J8" s="149"/>
      <c r="K8" s="150">
        <f t="shared" si="0"/>
        <v>0</v>
      </c>
    </row>
    <row r="9" spans="1:12" x14ac:dyDescent="0.15">
      <c r="A9" s="112"/>
      <c r="B9" s="143">
        <v>4</v>
      </c>
      <c r="C9" s="144"/>
      <c r="D9" s="144"/>
      <c r="E9" s="144"/>
      <c r="F9" s="146"/>
      <c r="G9" s="147">
        <f>'PMS(input)'!$E$26</f>
        <v>0</v>
      </c>
      <c r="H9" s="148">
        <f>'PMS(input)'!$E$27</f>
        <v>0</v>
      </c>
      <c r="I9" s="148">
        <f>'PMS(input)'!$E$28</f>
        <v>0</v>
      </c>
      <c r="J9" s="149"/>
      <c r="K9" s="150">
        <f t="shared" si="0"/>
        <v>0</v>
      </c>
    </row>
    <row r="10" spans="1:12" x14ac:dyDescent="0.15">
      <c r="A10" s="112"/>
      <c r="B10" s="143">
        <v>5</v>
      </c>
      <c r="C10" s="144"/>
      <c r="D10" s="144"/>
      <c r="E10" s="144"/>
      <c r="F10" s="146"/>
      <c r="G10" s="147">
        <f>'PMS(input)'!$E$26</f>
        <v>0</v>
      </c>
      <c r="H10" s="148">
        <f>'PMS(input)'!$E$27</f>
        <v>0</v>
      </c>
      <c r="I10" s="148">
        <f>'PMS(input)'!$E$28</f>
        <v>0</v>
      </c>
      <c r="J10" s="149"/>
      <c r="K10" s="150">
        <f t="shared" si="0"/>
        <v>0</v>
      </c>
    </row>
    <row r="11" spans="1:12" x14ac:dyDescent="0.15">
      <c r="A11" s="112"/>
      <c r="B11" s="143">
        <v>6</v>
      </c>
      <c r="C11" s="144"/>
      <c r="D11" s="144"/>
      <c r="E11" s="144"/>
      <c r="F11" s="146"/>
      <c r="G11" s="147">
        <f>'PMS(input)'!$E$26</f>
        <v>0</v>
      </c>
      <c r="H11" s="148">
        <f>'PMS(input)'!$E$27</f>
        <v>0</v>
      </c>
      <c r="I11" s="148">
        <f>'PMS(input)'!$E$28</f>
        <v>0</v>
      </c>
      <c r="J11" s="149"/>
      <c r="K11" s="150">
        <f t="shared" si="0"/>
        <v>0</v>
      </c>
    </row>
    <row r="12" spans="1:12" x14ac:dyDescent="0.15">
      <c r="A12" s="112"/>
      <c r="B12" s="143">
        <v>7</v>
      </c>
      <c r="C12" s="144"/>
      <c r="D12" s="144"/>
      <c r="E12" s="144"/>
      <c r="F12" s="146"/>
      <c r="G12" s="147">
        <f>'PMS(input)'!$E$26</f>
        <v>0</v>
      </c>
      <c r="H12" s="148">
        <f>'PMS(input)'!$E$27</f>
        <v>0</v>
      </c>
      <c r="I12" s="148">
        <f>'PMS(input)'!$E$28</f>
        <v>0</v>
      </c>
      <c r="J12" s="149"/>
      <c r="K12" s="150">
        <f t="shared" si="0"/>
        <v>0</v>
      </c>
    </row>
    <row r="13" spans="1:12" x14ac:dyDescent="0.15">
      <c r="A13" s="112"/>
      <c r="B13" s="143">
        <v>8</v>
      </c>
      <c r="C13" s="144"/>
      <c r="D13" s="144"/>
      <c r="E13" s="144"/>
      <c r="F13" s="146"/>
      <c r="G13" s="147">
        <f>'PMS(input)'!$E$26</f>
        <v>0</v>
      </c>
      <c r="H13" s="148">
        <f>'PMS(input)'!$E$27</f>
        <v>0</v>
      </c>
      <c r="I13" s="148">
        <f>'PMS(input)'!$E$28</f>
        <v>0</v>
      </c>
      <c r="J13" s="149"/>
      <c r="K13" s="150">
        <f t="shared" si="0"/>
        <v>0</v>
      </c>
    </row>
    <row r="14" spans="1:12" x14ac:dyDescent="0.15">
      <c r="A14" s="112"/>
      <c r="B14" s="143">
        <v>9</v>
      </c>
      <c r="C14" s="144"/>
      <c r="D14" s="144"/>
      <c r="E14" s="144"/>
      <c r="F14" s="146"/>
      <c r="G14" s="147">
        <f>'PMS(input)'!$E$26</f>
        <v>0</v>
      </c>
      <c r="H14" s="148">
        <f>'PMS(input)'!$E$27</f>
        <v>0</v>
      </c>
      <c r="I14" s="148">
        <f>'PMS(input)'!$E$28</f>
        <v>0</v>
      </c>
      <c r="J14" s="149"/>
      <c r="K14" s="150">
        <f t="shared" si="0"/>
        <v>0</v>
      </c>
    </row>
    <row r="15" spans="1:12" x14ac:dyDescent="0.15">
      <c r="A15" s="112"/>
      <c r="B15" s="143">
        <v>10</v>
      </c>
      <c r="C15" s="144"/>
      <c r="D15" s="144"/>
      <c r="E15" s="144"/>
      <c r="F15" s="146"/>
      <c r="G15" s="147">
        <f>'PMS(input)'!$E$26</f>
        <v>0</v>
      </c>
      <c r="H15" s="148">
        <f>'PMS(input)'!$E$27</f>
        <v>0</v>
      </c>
      <c r="I15" s="148">
        <f>'PMS(input)'!$E$28</f>
        <v>0</v>
      </c>
      <c r="J15" s="149"/>
      <c r="K15" s="150">
        <f t="shared" si="0"/>
        <v>0</v>
      </c>
    </row>
    <row r="16" spans="1:12" x14ac:dyDescent="0.15">
      <c r="A16" s="112"/>
      <c r="B16" s="143">
        <v>11</v>
      </c>
      <c r="C16" s="144"/>
      <c r="D16" s="144"/>
      <c r="E16" s="144"/>
      <c r="F16" s="146"/>
      <c r="G16" s="147">
        <f>'PMS(input)'!$E$26</f>
        <v>0</v>
      </c>
      <c r="H16" s="148">
        <f>'PMS(input)'!$E$27</f>
        <v>0</v>
      </c>
      <c r="I16" s="148">
        <f>'PMS(input)'!$E$28</f>
        <v>0</v>
      </c>
      <c r="J16" s="149"/>
      <c r="K16" s="150">
        <f t="shared" si="0"/>
        <v>0</v>
      </c>
    </row>
    <row r="17" spans="1:13" x14ac:dyDescent="0.15">
      <c r="A17" s="112"/>
      <c r="B17" s="143">
        <v>12</v>
      </c>
      <c r="C17" s="144"/>
      <c r="D17" s="144"/>
      <c r="E17" s="144"/>
      <c r="F17" s="146"/>
      <c r="G17" s="147">
        <f>'PMS(input)'!$E$26</f>
        <v>0</v>
      </c>
      <c r="H17" s="148">
        <f>'PMS(input)'!$E$27</f>
        <v>0</v>
      </c>
      <c r="I17" s="148">
        <f>'PMS(input)'!$E$28</f>
        <v>0</v>
      </c>
      <c r="J17" s="149"/>
      <c r="K17" s="150">
        <f t="shared" si="0"/>
        <v>0</v>
      </c>
    </row>
    <row r="18" spans="1:13" x14ac:dyDescent="0.15">
      <c r="A18" s="112"/>
      <c r="B18" s="143">
        <v>13</v>
      </c>
      <c r="C18" s="144"/>
      <c r="D18" s="144"/>
      <c r="E18" s="144"/>
      <c r="F18" s="146"/>
      <c r="G18" s="147">
        <f>'PMS(input)'!$E$26</f>
        <v>0</v>
      </c>
      <c r="H18" s="148">
        <f>'PMS(input)'!$E$27</f>
        <v>0</v>
      </c>
      <c r="I18" s="148">
        <f>'PMS(input)'!$E$28</f>
        <v>0</v>
      </c>
      <c r="J18" s="149"/>
      <c r="K18" s="150">
        <f>IFERROR(E18*J18*(C18-D18)*H18*I18*F18/1000/1000/(J18*(C18-D18)*H18*I18*F18/1000/1000+J18*D18*H18*I18*G18/1000/1000)*(G18/F18-1)*$G$53,0)</f>
        <v>0</v>
      </c>
    </row>
    <row r="19" spans="1:13" x14ac:dyDescent="0.15">
      <c r="A19" s="112"/>
      <c r="B19" s="143">
        <v>14</v>
      </c>
      <c r="C19" s="144"/>
      <c r="D19" s="144"/>
      <c r="E19" s="144"/>
      <c r="F19" s="146"/>
      <c r="G19" s="147">
        <f>'PMS(input)'!$E$26</f>
        <v>0</v>
      </c>
      <c r="H19" s="148">
        <f>'PMS(input)'!$E$27</f>
        <v>0</v>
      </c>
      <c r="I19" s="148">
        <f>'PMS(input)'!$E$28</f>
        <v>0</v>
      </c>
      <c r="J19" s="149"/>
      <c r="K19" s="150">
        <f t="shared" si="0"/>
        <v>0</v>
      </c>
    </row>
    <row r="20" spans="1:13" x14ac:dyDescent="0.15">
      <c r="A20" s="112"/>
      <c r="B20" s="143">
        <v>15</v>
      </c>
      <c r="C20" s="144"/>
      <c r="D20" s="144"/>
      <c r="E20" s="144"/>
      <c r="F20" s="146"/>
      <c r="G20" s="147">
        <f>'PMS(input)'!$E$26</f>
        <v>0</v>
      </c>
      <c r="H20" s="148">
        <f>'PMS(input)'!$E$27</f>
        <v>0</v>
      </c>
      <c r="I20" s="148">
        <f>'PMS(input)'!$E$28</f>
        <v>0</v>
      </c>
      <c r="J20" s="149"/>
      <c r="K20" s="150">
        <f t="shared" si="0"/>
        <v>0</v>
      </c>
    </row>
    <row r="21" spans="1:13" x14ac:dyDescent="0.15">
      <c r="A21" s="112"/>
      <c r="B21" s="143">
        <v>16</v>
      </c>
      <c r="C21" s="144"/>
      <c r="D21" s="144"/>
      <c r="E21" s="144"/>
      <c r="F21" s="146"/>
      <c r="G21" s="147">
        <f>'PMS(input)'!$E$26</f>
        <v>0</v>
      </c>
      <c r="H21" s="148">
        <f>'PMS(input)'!$E$27</f>
        <v>0</v>
      </c>
      <c r="I21" s="148">
        <f>'PMS(input)'!$E$28</f>
        <v>0</v>
      </c>
      <c r="J21" s="149"/>
      <c r="K21" s="150">
        <f t="shared" si="0"/>
        <v>0</v>
      </c>
    </row>
    <row r="22" spans="1:13" x14ac:dyDescent="0.15">
      <c r="A22" s="112"/>
      <c r="B22" s="143">
        <v>17</v>
      </c>
      <c r="C22" s="144"/>
      <c r="D22" s="144"/>
      <c r="E22" s="144"/>
      <c r="F22" s="146"/>
      <c r="G22" s="147">
        <f>'PMS(input)'!$E$26</f>
        <v>0</v>
      </c>
      <c r="H22" s="148">
        <f>'PMS(input)'!$E$27</f>
        <v>0</v>
      </c>
      <c r="I22" s="148">
        <f>'PMS(input)'!$E$28</f>
        <v>0</v>
      </c>
      <c r="J22" s="149"/>
      <c r="K22" s="150">
        <f t="shared" si="0"/>
        <v>0</v>
      </c>
    </row>
    <row r="23" spans="1:13" x14ac:dyDescent="0.15">
      <c r="A23" s="112"/>
      <c r="B23" s="143">
        <v>18</v>
      </c>
      <c r="C23" s="144"/>
      <c r="D23" s="144"/>
      <c r="E23" s="144"/>
      <c r="F23" s="146"/>
      <c r="G23" s="147">
        <f>'PMS(input)'!$E$26</f>
        <v>0</v>
      </c>
      <c r="H23" s="148">
        <f>'PMS(input)'!$E$27</f>
        <v>0</v>
      </c>
      <c r="I23" s="148">
        <f>'PMS(input)'!$E$28</f>
        <v>0</v>
      </c>
      <c r="J23" s="149"/>
      <c r="K23" s="150">
        <f t="shared" si="0"/>
        <v>0</v>
      </c>
    </row>
    <row r="24" spans="1:13" x14ac:dyDescent="0.15">
      <c r="A24" s="112"/>
      <c r="B24" s="143">
        <v>19</v>
      </c>
      <c r="C24" s="144"/>
      <c r="D24" s="144"/>
      <c r="E24" s="144"/>
      <c r="F24" s="146"/>
      <c r="G24" s="147">
        <f>'PMS(input)'!$E$26</f>
        <v>0</v>
      </c>
      <c r="H24" s="148">
        <f>'PMS(input)'!$E$27</f>
        <v>0</v>
      </c>
      <c r="I24" s="148">
        <f>'PMS(input)'!$E$28</f>
        <v>0</v>
      </c>
      <c r="J24" s="149"/>
      <c r="K24" s="150">
        <f t="shared" si="0"/>
        <v>0</v>
      </c>
    </row>
    <row r="25" spans="1:13" x14ac:dyDescent="0.15">
      <c r="A25" s="112"/>
      <c r="B25" s="143">
        <v>20</v>
      </c>
      <c r="C25" s="144"/>
      <c r="D25" s="144"/>
      <c r="E25" s="144"/>
      <c r="F25" s="146"/>
      <c r="G25" s="147">
        <f>'PMS(input)'!$E$26</f>
        <v>0</v>
      </c>
      <c r="H25" s="148">
        <f>'PMS(input)'!$E$27</f>
        <v>0</v>
      </c>
      <c r="I25" s="148">
        <f>'PMS(input)'!$E$28</f>
        <v>0</v>
      </c>
      <c r="J25" s="149"/>
      <c r="K25" s="150">
        <f t="shared" si="0"/>
        <v>0</v>
      </c>
    </row>
    <row r="26" spans="1:13" ht="14.25" customHeight="1" x14ac:dyDescent="0.15">
      <c r="A26" s="113"/>
      <c r="B26" s="151" t="s">
        <v>80</v>
      </c>
      <c r="C26" s="152"/>
      <c r="D26" s="152"/>
      <c r="E26" s="152"/>
      <c r="F26" s="150"/>
      <c r="G26" s="150"/>
      <c r="H26" s="152"/>
      <c r="I26" s="152"/>
      <c r="J26" s="152"/>
      <c r="K26" s="150">
        <f>SUM(K6:K25)</f>
        <v>0</v>
      </c>
    </row>
    <row r="28" spans="1:13" ht="19.5" x14ac:dyDescent="0.15">
      <c r="A28" s="86" t="s">
        <v>81</v>
      </c>
    </row>
    <row r="29" spans="1:13" s="87" customFormat="1" ht="63.6" customHeight="1" x14ac:dyDescent="0.15">
      <c r="A29" s="26"/>
      <c r="B29" s="27"/>
      <c r="C29" s="114" t="s">
        <v>67</v>
      </c>
      <c r="D29" s="116"/>
      <c r="E29" s="117" t="s">
        <v>68</v>
      </c>
      <c r="F29" s="118"/>
      <c r="G29" s="35" t="s">
        <v>69</v>
      </c>
    </row>
    <row r="30" spans="1:13" ht="18.95" customHeight="1" x14ac:dyDescent="0.15">
      <c r="A30" s="29" t="s">
        <v>70</v>
      </c>
      <c r="B30" s="30" t="s">
        <v>82</v>
      </c>
      <c r="C30" s="139" t="s">
        <v>209</v>
      </c>
      <c r="D30" s="139" t="s">
        <v>210</v>
      </c>
      <c r="E30" s="139" t="s">
        <v>211</v>
      </c>
      <c r="F30" s="139" t="s">
        <v>212</v>
      </c>
      <c r="G30" s="31" t="s">
        <v>76</v>
      </c>
      <c r="H30" s="87"/>
      <c r="I30" s="87"/>
      <c r="J30" s="87"/>
      <c r="K30" s="87"/>
      <c r="L30" s="87"/>
      <c r="M30" s="87"/>
    </row>
    <row r="31" spans="1:13" ht="162.75" customHeight="1" x14ac:dyDescent="0.15">
      <c r="A31" s="29" t="s">
        <v>73</v>
      </c>
      <c r="B31" s="32" t="s">
        <v>83</v>
      </c>
      <c r="C31" s="141" t="s">
        <v>213</v>
      </c>
      <c r="D31" s="141" t="s">
        <v>214</v>
      </c>
      <c r="E31" s="141" t="s">
        <v>215</v>
      </c>
      <c r="F31" s="141" t="s">
        <v>216</v>
      </c>
      <c r="G31" s="33" t="s">
        <v>84</v>
      </c>
      <c r="H31" s="87"/>
      <c r="I31" s="87"/>
      <c r="J31" s="87"/>
      <c r="K31" s="87"/>
      <c r="L31" s="87"/>
      <c r="M31" s="87"/>
    </row>
    <row r="32" spans="1:13" ht="19.5" x14ac:dyDescent="0.15">
      <c r="A32" s="29" t="s">
        <v>75</v>
      </c>
      <c r="B32" s="34" t="s">
        <v>76</v>
      </c>
      <c r="C32" s="142" t="s">
        <v>47</v>
      </c>
      <c r="D32" s="139" t="s">
        <v>45</v>
      </c>
      <c r="E32" s="142" t="s">
        <v>217</v>
      </c>
      <c r="F32" s="142" t="s">
        <v>55</v>
      </c>
      <c r="G32" s="34" t="s">
        <v>85</v>
      </c>
      <c r="H32" s="87"/>
      <c r="I32" s="87"/>
      <c r="J32" s="87"/>
      <c r="K32" s="87"/>
      <c r="L32" s="87"/>
      <c r="M32" s="87"/>
    </row>
    <row r="33" spans="1:7" ht="14.25" customHeight="1" x14ac:dyDescent="0.15">
      <c r="A33" s="111" t="s">
        <v>79</v>
      </c>
      <c r="B33" s="153">
        <v>1</v>
      </c>
      <c r="C33" s="145"/>
      <c r="D33" s="149"/>
      <c r="E33" s="154"/>
      <c r="F33" s="154"/>
      <c r="G33" s="147" t="s">
        <v>76</v>
      </c>
    </row>
    <row r="34" spans="1:7" x14ac:dyDescent="0.15">
      <c r="A34" s="112"/>
      <c r="B34" s="153">
        <v>2</v>
      </c>
      <c r="C34" s="144"/>
      <c r="D34" s="149"/>
      <c r="E34" s="154"/>
      <c r="F34" s="154"/>
      <c r="G34" s="147" t="s">
        <v>76</v>
      </c>
    </row>
    <row r="35" spans="1:7" x14ac:dyDescent="0.15">
      <c r="A35" s="112"/>
      <c r="B35" s="153">
        <v>3</v>
      </c>
      <c r="C35" s="144"/>
      <c r="D35" s="149"/>
      <c r="E35" s="154"/>
      <c r="F35" s="154"/>
      <c r="G35" s="147" t="s">
        <v>76</v>
      </c>
    </row>
    <row r="36" spans="1:7" x14ac:dyDescent="0.15">
      <c r="A36" s="112"/>
      <c r="B36" s="153">
        <v>4</v>
      </c>
      <c r="C36" s="144"/>
      <c r="D36" s="149"/>
      <c r="E36" s="154"/>
      <c r="F36" s="154"/>
      <c r="G36" s="147" t="s">
        <v>76</v>
      </c>
    </row>
    <row r="37" spans="1:7" x14ac:dyDescent="0.15">
      <c r="A37" s="112"/>
      <c r="B37" s="153">
        <v>5</v>
      </c>
      <c r="C37" s="144"/>
      <c r="D37" s="149"/>
      <c r="E37" s="154"/>
      <c r="F37" s="154"/>
      <c r="G37" s="147" t="s">
        <v>76</v>
      </c>
    </row>
    <row r="38" spans="1:7" x14ac:dyDescent="0.15">
      <c r="A38" s="112"/>
      <c r="B38" s="153">
        <v>6</v>
      </c>
      <c r="C38" s="144"/>
      <c r="D38" s="149"/>
      <c r="E38" s="154"/>
      <c r="F38" s="154"/>
      <c r="G38" s="147" t="s">
        <v>76</v>
      </c>
    </row>
    <row r="39" spans="1:7" x14ac:dyDescent="0.15">
      <c r="A39" s="112"/>
      <c r="B39" s="153">
        <v>7</v>
      </c>
      <c r="C39" s="144"/>
      <c r="D39" s="149"/>
      <c r="E39" s="154"/>
      <c r="F39" s="154"/>
      <c r="G39" s="147" t="s">
        <v>76</v>
      </c>
    </row>
    <row r="40" spans="1:7" x14ac:dyDescent="0.15">
      <c r="A40" s="112"/>
      <c r="B40" s="153">
        <v>8</v>
      </c>
      <c r="C40" s="144"/>
      <c r="D40" s="149"/>
      <c r="E40" s="154"/>
      <c r="F40" s="154"/>
      <c r="G40" s="147" t="s">
        <v>76</v>
      </c>
    </row>
    <row r="41" spans="1:7" x14ac:dyDescent="0.15">
      <c r="A41" s="112"/>
      <c r="B41" s="153">
        <v>9</v>
      </c>
      <c r="C41" s="144"/>
      <c r="D41" s="149"/>
      <c r="E41" s="154"/>
      <c r="F41" s="154"/>
      <c r="G41" s="147" t="s">
        <v>76</v>
      </c>
    </row>
    <row r="42" spans="1:7" x14ac:dyDescent="0.15">
      <c r="A42" s="112"/>
      <c r="B42" s="153">
        <v>10</v>
      </c>
      <c r="C42" s="144"/>
      <c r="D42" s="149"/>
      <c r="E42" s="154"/>
      <c r="F42" s="154"/>
      <c r="G42" s="147" t="s">
        <v>76</v>
      </c>
    </row>
    <row r="43" spans="1:7" x14ac:dyDescent="0.15">
      <c r="A43" s="112"/>
      <c r="B43" s="153">
        <v>11</v>
      </c>
      <c r="C43" s="144"/>
      <c r="D43" s="149"/>
      <c r="E43" s="154"/>
      <c r="F43" s="154"/>
      <c r="G43" s="147" t="s">
        <v>76</v>
      </c>
    </row>
    <row r="44" spans="1:7" x14ac:dyDescent="0.15">
      <c r="A44" s="112"/>
      <c r="B44" s="153">
        <v>12</v>
      </c>
      <c r="C44" s="144"/>
      <c r="D44" s="149"/>
      <c r="E44" s="154"/>
      <c r="F44" s="154"/>
      <c r="G44" s="147" t="s">
        <v>76</v>
      </c>
    </row>
    <row r="45" spans="1:7" x14ac:dyDescent="0.15">
      <c r="A45" s="112"/>
      <c r="B45" s="153">
        <v>13</v>
      </c>
      <c r="C45" s="144"/>
      <c r="D45" s="149"/>
      <c r="E45" s="154"/>
      <c r="F45" s="154"/>
      <c r="G45" s="147" t="s">
        <v>76</v>
      </c>
    </row>
    <row r="46" spans="1:7" x14ac:dyDescent="0.15">
      <c r="A46" s="112"/>
      <c r="B46" s="153">
        <v>14</v>
      </c>
      <c r="C46" s="144"/>
      <c r="D46" s="149"/>
      <c r="E46" s="154"/>
      <c r="F46" s="154"/>
      <c r="G46" s="147" t="s">
        <v>76</v>
      </c>
    </row>
    <row r="47" spans="1:7" x14ac:dyDescent="0.15">
      <c r="A47" s="112"/>
      <c r="B47" s="153">
        <v>15</v>
      </c>
      <c r="C47" s="144"/>
      <c r="D47" s="149"/>
      <c r="E47" s="154"/>
      <c r="F47" s="154"/>
      <c r="G47" s="147" t="s">
        <v>76</v>
      </c>
    </row>
    <row r="48" spans="1:7" x14ac:dyDescent="0.15">
      <c r="A48" s="112"/>
      <c r="B48" s="153">
        <v>16</v>
      </c>
      <c r="C48" s="144"/>
      <c r="D48" s="149"/>
      <c r="E48" s="154"/>
      <c r="F48" s="154"/>
      <c r="G48" s="147" t="s">
        <v>76</v>
      </c>
    </row>
    <row r="49" spans="1:15" x14ac:dyDescent="0.15">
      <c r="A49" s="112"/>
      <c r="B49" s="153">
        <v>17</v>
      </c>
      <c r="C49" s="144"/>
      <c r="D49" s="149"/>
      <c r="E49" s="154"/>
      <c r="F49" s="154"/>
      <c r="G49" s="147" t="s">
        <v>76</v>
      </c>
    </row>
    <row r="50" spans="1:15" x14ac:dyDescent="0.15">
      <c r="A50" s="112"/>
      <c r="B50" s="153">
        <v>18</v>
      </c>
      <c r="C50" s="144"/>
      <c r="D50" s="149"/>
      <c r="E50" s="154"/>
      <c r="F50" s="154"/>
      <c r="G50" s="147" t="s">
        <v>76</v>
      </c>
    </row>
    <row r="51" spans="1:15" x14ac:dyDescent="0.15">
      <c r="A51" s="112"/>
      <c r="B51" s="153">
        <v>19</v>
      </c>
      <c r="C51" s="144"/>
      <c r="D51" s="149"/>
      <c r="E51" s="154"/>
      <c r="F51" s="154"/>
      <c r="G51" s="147" t="s">
        <v>76</v>
      </c>
    </row>
    <row r="52" spans="1:15" x14ac:dyDescent="0.15">
      <c r="A52" s="112"/>
      <c r="B52" s="153">
        <v>20</v>
      </c>
      <c r="C52" s="144"/>
      <c r="D52" s="149"/>
      <c r="E52" s="154"/>
      <c r="F52" s="154"/>
      <c r="G52" s="147" t="s">
        <v>76</v>
      </c>
    </row>
    <row r="53" spans="1:15" ht="14.25" customHeight="1" x14ac:dyDescent="0.15">
      <c r="A53" s="113"/>
      <c r="B53" s="152"/>
      <c r="C53" s="152" t="s">
        <v>76</v>
      </c>
      <c r="D53" s="152">
        <f>SUM(D33:D52)</f>
        <v>0</v>
      </c>
      <c r="E53" s="152" t="s">
        <v>76</v>
      </c>
      <c r="F53" s="152" t="s">
        <v>76</v>
      </c>
      <c r="G53" s="155">
        <f>IF(D53=0,0,SUMPRODUCT(C33:C52,E33:E52,F33:F52)/D53)</f>
        <v>0</v>
      </c>
    </row>
    <row r="55" spans="1:15" x14ac:dyDescent="0.15">
      <c r="A55" s="86" t="s">
        <v>86</v>
      </c>
    </row>
    <row r="56" spans="1:15" s="87" customFormat="1" ht="63.6" customHeight="1" x14ac:dyDescent="0.15">
      <c r="A56" s="26"/>
      <c r="B56" s="27"/>
      <c r="C56" s="27"/>
      <c r="D56" s="114" t="s">
        <v>67</v>
      </c>
      <c r="E56" s="116"/>
      <c r="F56" s="117" t="s">
        <v>68</v>
      </c>
      <c r="G56" s="119"/>
      <c r="H56" s="119"/>
      <c r="I56" s="119"/>
      <c r="J56" s="119"/>
      <c r="K56" s="118"/>
      <c r="L56" s="35" t="s">
        <v>69</v>
      </c>
      <c r="N56" s="86"/>
      <c r="O56" s="86"/>
    </row>
    <row r="57" spans="1:15" ht="18.95" customHeight="1" x14ac:dyDescent="0.15">
      <c r="A57" s="29" t="s">
        <v>70</v>
      </c>
      <c r="B57" s="31" t="s">
        <v>71</v>
      </c>
      <c r="C57" s="31" t="s">
        <v>87</v>
      </c>
      <c r="D57" s="139" t="s">
        <v>218</v>
      </c>
      <c r="E57" s="139" t="s">
        <v>196</v>
      </c>
      <c r="F57" s="36" t="s">
        <v>88</v>
      </c>
      <c r="G57" s="36" t="s">
        <v>88</v>
      </c>
      <c r="H57" s="36" t="s">
        <v>88</v>
      </c>
      <c r="I57" s="36" t="s">
        <v>88</v>
      </c>
      <c r="J57" s="139" t="s">
        <v>219</v>
      </c>
      <c r="K57" s="139" t="s">
        <v>220</v>
      </c>
      <c r="L57" s="31" t="s">
        <v>89</v>
      </c>
    </row>
    <row r="58" spans="1:15" ht="162.75" customHeight="1" x14ac:dyDescent="0.15">
      <c r="A58" s="29" t="s">
        <v>73</v>
      </c>
      <c r="B58" s="32" t="s">
        <v>74</v>
      </c>
      <c r="C58" s="32" t="s">
        <v>90</v>
      </c>
      <c r="D58" s="141" t="s">
        <v>221</v>
      </c>
      <c r="E58" s="141" t="s">
        <v>222</v>
      </c>
      <c r="F58" s="37" t="s">
        <v>91</v>
      </c>
      <c r="G58" s="156" t="s">
        <v>151</v>
      </c>
      <c r="H58" s="156" t="s">
        <v>152</v>
      </c>
      <c r="I58" s="156" t="s">
        <v>153</v>
      </c>
      <c r="J58" s="141" t="s">
        <v>223</v>
      </c>
      <c r="K58" s="141" t="s">
        <v>224</v>
      </c>
      <c r="L58" s="33" t="s">
        <v>159</v>
      </c>
    </row>
    <row r="59" spans="1:15" ht="15.95" customHeight="1" x14ac:dyDescent="0.15">
      <c r="A59" s="29" t="s">
        <v>75</v>
      </c>
      <c r="B59" s="34" t="s">
        <v>76</v>
      </c>
      <c r="C59" s="34" t="s">
        <v>76</v>
      </c>
      <c r="D59" s="31" t="s">
        <v>92</v>
      </c>
      <c r="E59" s="31" t="s">
        <v>108</v>
      </c>
      <c r="F59" s="31" t="s">
        <v>93</v>
      </c>
      <c r="G59" s="80" t="s">
        <v>150</v>
      </c>
      <c r="H59" s="80" t="s">
        <v>150</v>
      </c>
      <c r="I59" s="80" t="s">
        <v>150</v>
      </c>
      <c r="J59" s="142" t="s">
        <v>64</v>
      </c>
      <c r="K59" s="142" t="s">
        <v>109</v>
      </c>
      <c r="L59" s="34" t="s">
        <v>78</v>
      </c>
    </row>
    <row r="60" spans="1:15" ht="14.25" customHeight="1" x14ac:dyDescent="0.15">
      <c r="A60" s="111" t="s">
        <v>79</v>
      </c>
      <c r="B60" s="144"/>
      <c r="C60" s="144"/>
      <c r="D60" s="149"/>
      <c r="E60" s="144"/>
      <c r="F60" s="157">
        <f>'PMS(input)'!$E$19</f>
        <v>0</v>
      </c>
      <c r="G60" s="158">
        <f>'PMS(input)'!$E$20</f>
        <v>0</v>
      </c>
      <c r="H60" s="158">
        <f>'PMS(input)'!$E$21</f>
        <v>0</v>
      </c>
      <c r="I60" s="158">
        <f>'PMS(input)'!$E$22</f>
        <v>0</v>
      </c>
      <c r="J60" s="159"/>
      <c r="K60" s="160"/>
      <c r="L60" s="147">
        <f>IF(D60=0,J60/1000*E60*K60*LARGE(F60:I60,1),D60*LARGE(F60:I60,1))</f>
        <v>0</v>
      </c>
    </row>
    <row r="61" spans="1:15" x14ac:dyDescent="0.15">
      <c r="A61" s="112"/>
      <c r="B61" s="144"/>
      <c r="C61" s="144"/>
      <c r="D61" s="149"/>
      <c r="E61" s="144"/>
      <c r="F61" s="157">
        <f>'PMS(input)'!$E$19</f>
        <v>0</v>
      </c>
      <c r="G61" s="158">
        <f>'PMS(input)'!$E$20</f>
        <v>0</v>
      </c>
      <c r="H61" s="158">
        <f>'PMS(input)'!$E$21</f>
        <v>0</v>
      </c>
      <c r="I61" s="158">
        <f>'PMS(input)'!$E$22</f>
        <v>0</v>
      </c>
      <c r="J61" s="159"/>
      <c r="K61" s="160"/>
      <c r="L61" s="147">
        <f t="shared" ref="L61:L79" si="1">IF(D61=0,J61/1000*E61*K61*LARGE(F61:I61,1),D61*LARGE(F61:I61,1))</f>
        <v>0</v>
      </c>
    </row>
    <row r="62" spans="1:15" x14ac:dyDescent="0.15">
      <c r="A62" s="112"/>
      <c r="B62" s="144"/>
      <c r="C62" s="144"/>
      <c r="D62" s="149"/>
      <c r="E62" s="144"/>
      <c r="F62" s="157">
        <f>'PMS(input)'!$E$19</f>
        <v>0</v>
      </c>
      <c r="G62" s="158">
        <f>'PMS(input)'!$E$20</f>
        <v>0</v>
      </c>
      <c r="H62" s="158">
        <f>'PMS(input)'!$E$21</f>
        <v>0</v>
      </c>
      <c r="I62" s="158">
        <f>'PMS(input)'!$E$22</f>
        <v>0</v>
      </c>
      <c r="J62" s="159"/>
      <c r="K62" s="159"/>
      <c r="L62" s="147">
        <f t="shared" si="1"/>
        <v>0</v>
      </c>
    </row>
    <row r="63" spans="1:15" x14ac:dyDescent="0.15">
      <c r="A63" s="112"/>
      <c r="B63" s="144"/>
      <c r="C63" s="144"/>
      <c r="D63" s="149"/>
      <c r="E63" s="144"/>
      <c r="F63" s="157">
        <f>'PMS(input)'!$E$19</f>
        <v>0</v>
      </c>
      <c r="G63" s="158">
        <f>'PMS(input)'!$E$20</f>
        <v>0</v>
      </c>
      <c r="H63" s="158">
        <f>'PMS(input)'!$E$21</f>
        <v>0</v>
      </c>
      <c r="I63" s="158">
        <f>'PMS(input)'!$E$22</f>
        <v>0</v>
      </c>
      <c r="J63" s="159"/>
      <c r="K63" s="159"/>
      <c r="L63" s="147">
        <f t="shared" si="1"/>
        <v>0</v>
      </c>
    </row>
    <row r="64" spans="1:15" x14ac:dyDescent="0.15">
      <c r="A64" s="112"/>
      <c r="B64" s="144"/>
      <c r="C64" s="144"/>
      <c r="D64" s="149"/>
      <c r="E64" s="144"/>
      <c r="F64" s="157">
        <f>'PMS(input)'!$E$19</f>
        <v>0</v>
      </c>
      <c r="G64" s="158">
        <f>'PMS(input)'!$E$20</f>
        <v>0</v>
      </c>
      <c r="H64" s="158">
        <f>'PMS(input)'!$E$21</f>
        <v>0</v>
      </c>
      <c r="I64" s="158">
        <f>'PMS(input)'!$E$22</f>
        <v>0</v>
      </c>
      <c r="J64" s="159"/>
      <c r="K64" s="159"/>
      <c r="L64" s="147">
        <f t="shared" si="1"/>
        <v>0</v>
      </c>
    </row>
    <row r="65" spans="1:12" x14ac:dyDescent="0.15">
      <c r="A65" s="112"/>
      <c r="B65" s="144"/>
      <c r="C65" s="144"/>
      <c r="D65" s="149"/>
      <c r="E65" s="144"/>
      <c r="F65" s="157">
        <f>'PMS(input)'!$E$19</f>
        <v>0</v>
      </c>
      <c r="G65" s="158">
        <f>'PMS(input)'!$E$20</f>
        <v>0</v>
      </c>
      <c r="H65" s="158">
        <f>'PMS(input)'!$E$21</f>
        <v>0</v>
      </c>
      <c r="I65" s="158">
        <f>'PMS(input)'!$E$22</f>
        <v>0</v>
      </c>
      <c r="J65" s="159"/>
      <c r="K65" s="159"/>
      <c r="L65" s="147">
        <f t="shared" si="1"/>
        <v>0</v>
      </c>
    </row>
    <row r="66" spans="1:12" x14ac:dyDescent="0.15">
      <c r="A66" s="112"/>
      <c r="B66" s="144"/>
      <c r="C66" s="144"/>
      <c r="D66" s="149"/>
      <c r="E66" s="144"/>
      <c r="F66" s="157">
        <f>'PMS(input)'!$E$19</f>
        <v>0</v>
      </c>
      <c r="G66" s="158">
        <f>'PMS(input)'!$E$20</f>
        <v>0</v>
      </c>
      <c r="H66" s="158">
        <f>'PMS(input)'!$E$21</f>
        <v>0</v>
      </c>
      <c r="I66" s="158">
        <f>'PMS(input)'!$E$22</f>
        <v>0</v>
      </c>
      <c r="J66" s="159"/>
      <c r="K66" s="159"/>
      <c r="L66" s="147">
        <f t="shared" si="1"/>
        <v>0</v>
      </c>
    </row>
    <row r="67" spans="1:12" x14ac:dyDescent="0.15">
      <c r="A67" s="112"/>
      <c r="B67" s="144"/>
      <c r="C67" s="144"/>
      <c r="D67" s="149"/>
      <c r="E67" s="144"/>
      <c r="F67" s="157">
        <f>'PMS(input)'!$E$19</f>
        <v>0</v>
      </c>
      <c r="G67" s="158">
        <f>'PMS(input)'!$E$20</f>
        <v>0</v>
      </c>
      <c r="H67" s="158">
        <f>'PMS(input)'!$E$21</f>
        <v>0</v>
      </c>
      <c r="I67" s="158">
        <f>'PMS(input)'!$E$22</f>
        <v>0</v>
      </c>
      <c r="J67" s="159"/>
      <c r="K67" s="159"/>
      <c r="L67" s="147">
        <f t="shared" si="1"/>
        <v>0</v>
      </c>
    </row>
    <row r="68" spans="1:12" x14ac:dyDescent="0.15">
      <c r="A68" s="112"/>
      <c r="B68" s="144"/>
      <c r="C68" s="144"/>
      <c r="D68" s="149"/>
      <c r="E68" s="144"/>
      <c r="F68" s="157">
        <f>'PMS(input)'!$E$19</f>
        <v>0</v>
      </c>
      <c r="G68" s="158">
        <f>'PMS(input)'!$E$20</f>
        <v>0</v>
      </c>
      <c r="H68" s="158">
        <f>'PMS(input)'!$E$21</f>
        <v>0</v>
      </c>
      <c r="I68" s="158">
        <f>'PMS(input)'!$E$22</f>
        <v>0</v>
      </c>
      <c r="J68" s="159"/>
      <c r="K68" s="159"/>
      <c r="L68" s="147">
        <f t="shared" si="1"/>
        <v>0</v>
      </c>
    </row>
    <row r="69" spans="1:12" x14ac:dyDescent="0.15">
      <c r="A69" s="112"/>
      <c r="B69" s="144"/>
      <c r="C69" s="144"/>
      <c r="D69" s="149"/>
      <c r="E69" s="144"/>
      <c r="F69" s="157">
        <f>'PMS(input)'!$E$19</f>
        <v>0</v>
      </c>
      <c r="G69" s="158">
        <f>'PMS(input)'!$E$20</f>
        <v>0</v>
      </c>
      <c r="H69" s="158">
        <f>'PMS(input)'!$E$21</f>
        <v>0</v>
      </c>
      <c r="I69" s="158">
        <f>'PMS(input)'!$E$22</f>
        <v>0</v>
      </c>
      <c r="J69" s="159"/>
      <c r="K69" s="159"/>
      <c r="L69" s="147">
        <f t="shared" si="1"/>
        <v>0</v>
      </c>
    </row>
    <row r="70" spans="1:12" x14ac:dyDescent="0.15">
      <c r="A70" s="112"/>
      <c r="B70" s="144"/>
      <c r="C70" s="144"/>
      <c r="D70" s="149"/>
      <c r="E70" s="144"/>
      <c r="F70" s="157">
        <f>'PMS(input)'!$E$19</f>
        <v>0</v>
      </c>
      <c r="G70" s="158">
        <f>'PMS(input)'!$E$20</f>
        <v>0</v>
      </c>
      <c r="H70" s="158">
        <f>'PMS(input)'!$E$21</f>
        <v>0</v>
      </c>
      <c r="I70" s="158">
        <f>'PMS(input)'!$E$22</f>
        <v>0</v>
      </c>
      <c r="J70" s="159"/>
      <c r="K70" s="159"/>
      <c r="L70" s="147">
        <f t="shared" si="1"/>
        <v>0</v>
      </c>
    </row>
    <row r="71" spans="1:12" x14ac:dyDescent="0.15">
      <c r="A71" s="112"/>
      <c r="B71" s="144"/>
      <c r="C71" s="144"/>
      <c r="D71" s="149"/>
      <c r="E71" s="144"/>
      <c r="F71" s="157">
        <f>'PMS(input)'!$E$19</f>
        <v>0</v>
      </c>
      <c r="G71" s="158">
        <f>'PMS(input)'!$E$20</f>
        <v>0</v>
      </c>
      <c r="H71" s="158">
        <f>'PMS(input)'!$E$21</f>
        <v>0</v>
      </c>
      <c r="I71" s="158">
        <f>'PMS(input)'!$E$22</f>
        <v>0</v>
      </c>
      <c r="J71" s="159"/>
      <c r="K71" s="159"/>
      <c r="L71" s="147">
        <f t="shared" si="1"/>
        <v>0</v>
      </c>
    </row>
    <row r="72" spans="1:12" x14ac:dyDescent="0.15">
      <c r="A72" s="112"/>
      <c r="B72" s="144"/>
      <c r="C72" s="144"/>
      <c r="D72" s="149"/>
      <c r="E72" s="144"/>
      <c r="F72" s="157">
        <f>'PMS(input)'!$E$19</f>
        <v>0</v>
      </c>
      <c r="G72" s="158">
        <f>'PMS(input)'!$E$20</f>
        <v>0</v>
      </c>
      <c r="H72" s="158">
        <f>'PMS(input)'!$E$21</f>
        <v>0</v>
      </c>
      <c r="I72" s="158">
        <f>'PMS(input)'!$E$22</f>
        <v>0</v>
      </c>
      <c r="J72" s="159"/>
      <c r="K72" s="159"/>
      <c r="L72" s="147">
        <f t="shared" si="1"/>
        <v>0</v>
      </c>
    </row>
    <row r="73" spans="1:12" x14ac:dyDescent="0.15">
      <c r="A73" s="112"/>
      <c r="B73" s="144"/>
      <c r="C73" s="144"/>
      <c r="D73" s="149"/>
      <c r="E73" s="144"/>
      <c r="F73" s="157">
        <f>'PMS(input)'!$E$19</f>
        <v>0</v>
      </c>
      <c r="G73" s="158">
        <f>'PMS(input)'!$E$20</f>
        <v>0</v>
      </c>
      <c r="H73" s="158">
        <f>'PMS(input)'!$E$21</f>
        <v>0</v>
      </c>
      <c r="I73" s="158">
        <f>'PMS(input)'!$E$22</f>
        <v>0</v>
      </c>
      <c r="J73" s="159"/>
      <c r="K73" s="159"/>
      <c r="L73" s="147">
        <f t="shared" si="1"/>
        <v>0</v>
      </c>
    </row>
    <row r="74" spans="1:12" x14ac:dyDescent="0.15">
      <c r="A74" s="112"/>
      <c r="B74" s="144"/>
      <c r="C74" s="144"/>
      <c r="D74" s="149"/>
      <c r="E74" s="144"/>
      <c r="F74" s="157">
        <f>'PMS(input)'!$E$19</f>
        <v>0</v>
      </c>
      <c r="G74" s="158">
        <f>'PMS(input)'!$E$20</f>
        <v>0</v>
      </c>
      <c r="H74" s="158">
        <f>'PMS(input)'!$E$21</f>
        <v>0</v>
      </c>
      <c r="I74" s="158">
        <f>'PMS(input)'!$E$22</f>
        <v>0</v>
      </c>
      <c r="J74" s="159"/>
      <c r="K74" s="159"/>
      <c r="L74" s="147">
        <f t="shared" si="1"/>
        <v>0</v>
      </c>
    </row>
    <row r="75" spans="1:12" x14ac:dyDescent="0.15">
      <c r="A75" s="112"/>
      <c r="B75" s="144"/>
      <c r="C75" s="144"/>
      <c r="D75" s="149"/>
      <c r="E75" s="144"/>
      <c r="F75" s="157">
        <f>'PMS(input)'!$E$19</f>
        <v>0</v>
      </c>
      <c r="G75" s="158">
        <f>'PMS(input)'!$E$20</f>
        <v>0</v>
      </c>
      <c r="H75" s="158">
        <f>'PMS(input)'!$E$21</f>
        <v>0</v>
      </c>
      <c r="I75" s="158">
        <f>'PMS(input)'!$E$22</f>
        <v>0</v>
      </c>
      <c r="J75" s="159"/>
      <c r="K75" s="159"/>
      <c r="L75" s="147">
        <f t="shared" si="1"/>
        <v>0</v>
      </c>
    </row>
    <row r="76" spans="1:12" x14ac:dyDescent="0.15">
      <c r="A76" s="112"/>
      <c r="B76" s="144"/>
      <c r="C76" s="144"/>
      <c r="D76" s="149"/>
      <c r="E76" s="144"/>
      <c r="F76" s="157">
        <f>'PMS(input)'!$E$19</f>
        <v>0</v>
      </c>
      <c r="G76" s="158">
        <f>'PMS(input)'!$E$20</f>
        <v>0</v>
      </c>
      <c r="H76" s="158">
        <f>'PMS(input)'!$E$21</f>
        <v>0</v>
      </c>
      <c r="I76" s="158">
        <f>'PMS(input)'!$E$22</f>
        <v>0</v>
      </c>
      <c r="J76" s="159"/>
      <c r="K76" s="159"/>
      <c r="L76" s="147">
        <f t="shared" si="1"/>
        <v>0</v>
      </c>
    </row>
    <row r="77" spans="1:12" x14ac:dyDescent="0.15">
      <c r="A77" s="112"/>
      <c r="B77" s="144"/>
      <c r="C77" s="144"/>
      <c r="D77" s="149"/>
      <c r="E77" s="144"/>
      <c r="F77" s="157">
        <f>'PMS(input)'!$E$19</f>
        <v>0</v>
      </c>
      <c r="G77" s="158">
        <f>'PMS(input)'!$E$20</f>
        <v>0</v>
      </c>
      <c r="H77" s="158">
        <f>'PMS(input)'!$E$21</f>
        <v>0</v>
      </c>
      <c r="I77" s="158">
        <f>'PMS(input)'!$E$22</f>
        <v>0</v>
      </c>
      <c r="J77" s="159"/>
      <c r="K77" s="159"/>
      <c r="L77" s="147">
        <f t="shared" si="1"/>
        <v>0</v>
      </c>
    </row>
    <row r="78" spans="1:12" x14ac:dyDescent="0.15">
      <c r="A78" s="112"/>
      <c r="B78" s="144"/>
      <c r="C78" s="144"/>
      <c r="D78" s="149"/>
      <c r="E78" s="144"/>
      <c r="F78" s="157">
        <f>'PMS(input)'!$E$19</f>
        <v>0</v>
      </c>
      <c r="G78" s="158">
        <f>'PMS(input)'!$E$20</f>
        <v>0</v>
      </c>
      <c r="H78" s="158">
        <f>'PMS(input)'!$E$21</f>
        <v>0</v>
      </c>
      <c r="I78" s="158">
        <f>'PMS(input)'!$E$22</f>
        <v>0</v>
      </c>
      <c r="J78" s="159"/>
      <c r="K78" s="159"/>
      <c r="L78" s="147">
        <f t="shared" si="1"/>
        <v>0</v>
      </c>
    </row>
    <row r="79" spans="1:12" x14ac:dyDescent="0.15">
      <c r="A79" s="112"/>
      <c r="B79" s="144"/>
      <c r="C79" s="144"/>
      <c r="D79" s="149"/>
      <c r="E79" s="144"/>
      <c r="F79" s="157">
        <f>'PMS(input)'!$E$19</f>
        <v>0</v>
      </c>
      <c r="G79" s="158">
        <f>'PMS(input)'!$E$20</f>
        <v>0</v>
      </c>
      <c r="H79" s="158">
        <f>'PMS(input)'!$E$21</f>
        <v>0</v>
      </c>
      <c r="I79" s="158">
        <f>'PMS(input)'!$E$22</f>
        <v>0</v>
      </c>
      <c r="J79" s="159"/>
      <c r="K79" s="159"/>
      <c r="L79" s="147">
        <f t="shared" si="1"/>
        <v>0</v>
      </c>
    </row>
    <row r="80" spans="1:12" ht="14.25" customHeight="1" x14ac:dyDescent="0.15">
      <c r="A80" s="113"/>
      <c r="B80" s="152"/>
      <c r="C80" s="152"/>
      <c r="D80" s="152"/>
      <c r="E80" s="152"/>
      <c r="F80" s="152"/>
      <c r="G80" s="81" t="s">
        <v>120</v>
      </c>
      <c r="H80" s="81" t="s">
        <v>120</v>
      </c>
      <c r="I80" s="81" t="s">
        <v>120</v>
      </c>
      <c r="J80" s="150"/>
      <c r="K80" s="150"/>
      <c r="L80" s="150">
        <f>SUM(L60:L79)</f>
        <v>0</v>
      </c>
    </row>
    <row r="83" spans="9:9" x14ac:dyDescent="0.15">
      <c r="I83" s="85"/>
    </row>
  </sheetData>
  <mergeCells count="9">
    <mergeCell ref="A60:A80"/>
    <mergeCell ref="C2:E2"/>
    <mergeCell ref="A6:A26"/>
    <mergeCell ref="C29:D29"/>
    <mergeCell ref="A33:A53"/>
    <mergeCell ref="E29:F29"/>
    <mergeCell ref="D56:E56"/>
    <mergeCell ref="F2:J2"/>
    <mergeCell ref="F56:K56"/>
  </mergeCells>
  <phoneticPr fontId="24"/>
  <pageMargins left="0.7" right="0.7" top="0.75" bottom="0.75" header="0.3" footer="0.3"/>
  <pageSetup paperSize="9" scale="24" orientation="portrait" r:id="rId1"/>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6"/>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7"/>
    <col min="10" max="16384" width="9" style="1"/>
  </cols>
  <sheetData>
    <row r="1" spans="1:9" ht="18" customHeight="1" x14ac:dyDescent="0.15">
      <c r="I1" s="24" t="s">
        <v>39</v>
      </c>
    </row>
    <row r="2" spans="1:9" ht="27.75" customHeight="1" x14ac:dyDescent="0.15">
      <c r="A2" s="120" t="s">
        <v>37</v>
      </c>
      <c r="B2" s="120"/>
      <c r="C2" s="120"/>
      <c r="D2" s="120"/>
      <c r="E2" s="120"/>
      <c r="F2" s="120"/>
      <c r="G2" s="120"/>
      <c r="H2" s="120"/>
      <c r="I2" s="120"/>
    </row>
    <row r="3" spans="1:9" ht="18" customHeight="1" x14ac:dyDescent="0.15">
      <c r="A3" s="121" t="s">
        <v>36</v>
      </c>
      <c r="B3" s="122"/>
      <c r="C3" s="122"/>
      <c r="D3" s="122"/>
      <c r="E3" s="122"/>
      <c r="F3" s="122"/>
      <c r="G3" s="122"/>
      <c r="H3" s="122"/>
      <c r="I3" s="122"/>
    </row>
    <row r="4" spans="1:9" ht="11.25" customHeight="1" x14ac:dyDescent="0.15"/>
    <row r="5" spans="1:9" ht="18.75" customHeight="1" thickBot="1" x14ac:dyDescent="0.2">
      <c r="A5" s="38" t="s">
        <v>2</v>
      </c>
      <c r="B5" s="39"/>
      <c r="C5" s="39"/>
      <c r="D5" s="39"/>
      <c r="E5" s="40"/>
      <c r="F5" s="41" t="s">
        <v>3</v>
      </c>
      <c r="G5" s="42" t="s">
        <v>0</v>
      </c>
      <c r="H5" s="41" t="s">
        <v>1</v>
      </c>
      <c r="I5" s="43" t="s">
        <v>4</v>
      </c>
    </row>
    <row r="6" spans="1:9" ht="18.75" customHeight="1" thickBot="1" x14ac:dyDescent="0.2">
      <c r="A6" s="44"/>
      <c r="B6" s="45" t="s">
        <v>94</v>
      </c>
      <c r="C6" s="45"/>
      <c r="D6" s="45"/>
      <c r="E6" s="45"/>
      <c r="F6" s="46"/>
      <c r="G6" s="47">
        <f>G8-G11</f>
        <v>0</v>
      </c>
      <c r="H6" s="48" t="s">
        <v>95</v>
      </c>
      <c r="I6" s="49" t="s">
        <v>96</v>
      </c>
    </row>
    <row r="7" spans="1:9" ht="18.75" customHeight="1" thickBot="1" x14ac:dyDescent="0.2">
      <c r="A7" s="38" t="s">
        <v>97</v>
      </c>
      <c r="B7" s="40"/>
      <c r="C7" s="39"/>
      <c r="D7" s="41"/>
      <c r="E7" s="41"/>
      <c r="F7" s="41"/>
      <c r="G7" s="50"/>
      <c r="H7" s="40"/>
      <c r="I7" s="41"/>
    </row>
    <row r="8" spans="1:9" ht="18.75" customHeight="1" thickBot="1" x14ac:dyDescent="0.2">
      <c r="A8" s="51"/>
      <c r="B8" s="52" t="s">
        <v>98</v>
      </c>
      <c r="C8" s="45"/>
      <c r="D8" s="45"/>
      <c r="E8" s="45"/>
      <c r="F8" s="46"/>
      <c r="G8" s="53">
        <f>G9</f>
        <v>0</v>
      </c>
      <c r="H8" s="48" t="s">
        <v>95</v>
      </c>
      <c r="I8" s="54" t="s">
        <v>99</v>
      </c>
    </row>
    <row r="9" spans="1:9" ht="18.75" customHeight="1" x14ac:dyDescent="0.15">
      <c r="A9" s="44"/>
      <c r="B9" s="55"/>
      <c r="C9" s="56" t="s">
        <v>98</v>
      </c>
      <c r="D9" s="56"/>
      <c r="E9" s="56"/>
      <c r="F9" s="54" t="s">
        <v>100</v>
      </c>
      <c r="G9" s="57">
        <f>'PMS(input_separate)'!K26</f>
        <v>0</v>
      </c>
      <c r="H9" s="54" t="s">
        <v>95</v>
      </c>
      <c r="I9" s="54" t="s">
        <v>99</v>
      </c>
    </row>
    <row r="10" spans="1:9" ht="18.75" customHeight="1" thickBot="1" x14ac:dyDescent="0.2">
      <c r="A10" s="38" t="s">
        <v>101</v>
      </c>
      <c r="B10" s="39"/>
      <c r="C10" s="39"/>
      <c r="D10" s="39"/>
      <c r="E10" s="40"/>
      <c r="F10" s="41"/>
      <c r="G10" s="38"/>
      <c r="H10" s="40"/>
      <c r="I10" s="41"/>
    </row>
    <row r="11" spans="1:9" ht="18.75" customHeight="1" thickBot="1" x14ac:dyDescent="0.2">
      <c r="A11" s="51"/>
      <c r="B11" s="58" t="s">
        <v>102</v>
      </c>
      <c r="C11" s="59"/>
      <c r="D11" s="59"/>
      <c r="E11" s="59"/>
      <c r="F11" s="60"/>
      <c r="G11" s="61">
        <f>G12</f>
        <v>0</v>
      </c>
      <c r="H11" s="62" t="s">
        <v>103</v>
      </c>
      <c r="I11" s="63" t="s">
        <v>104</v>
      </c>
    </row>
    <row r="12" spans="1:9" ht="18.75" customHeight="1" x14ac:dyDescent="0.15">
      <c r="A12" s="44"/>
      <c r="B12" s="55"/>
      <c r="C12" s="56" t="s">
        <v>105</v>
      </c>
      <c r="D12" s="56"/>
      <c r="E12" s="56"/>
      <c r="F12" s="54" t="s">
        <v>106</v>
      </c>
      <c r="G12" s="57">
        <f>'PMS(input_separate)'!L80</f>
        <v>0</v>
      </c>
      <c r="H12" s="63" t="s">
        <v>103</v>
      </c>
      <c r="I12" s="63" t="s">
        <v>104</v>
      </c>
    </row>
    <row r="13" spans="1:9" x14ac:dyDescent="0.15">
      <c r="A13" s="2"/>
      <c r="B13" s="2"/>
      <c r="C13" s="9"/>
      <c r="D13" s="2"/>
      <c r="E13" s="9"/>
      <c r="F13" s="11"/>
      <c r="G13" s="10"/>
      <c r="H13" s="10"/>
      <c r="I13" s="8"/>
    </row>
    <row r="14" spans="1:9" ht="21.75" customHeight="1" x14ac:dyDescent="0.15">
      <c r="E14" s="2" t="s">
        <v>5</v>
      </c>
      <c r="F14" s="5"/>
    </row>
    <row r="15" spans="1:9" ht="47.1" customHeight="1" x14ac:dyDescent="0.15">
      <c r="E15" s="64" t="s">
        <v>107</v>
      </c>
      <c r="F15" s="22">
        <v>4.1840000000000002</v>
      </c>
      <c r="G15" s="65" t="s">
        <v>112</v>
      </c>
      <c r="H15" s="3"/>
    </row>
    <row r="16" spans="1:9" s="7" customFormat="1" ht="44.25" x14ac:dyDescent="0.15">
      <c r="E16" s="64" t="s">
        <v>157</v>
      </c>
      <c r="F16" s="22">
        <v>1.3</v>
      </c>
      <c r="G16" s="22" t="s">
        <v>156</v>
      </c>
      <c r="H16" s="2"/>
    </row>
  </sheetData>
  <mergeCells count="2">
    <mergeCell ref="A2:I2"/>
    <mergeCell ref="A3:I3"/>
  </mergeCells>
  <phoneticPr fontId="2"/>
  <dataValidations count="1">
    <dataValidation type="list" allowBlank="1" showInputMessage="1" showErrorMessage="1" sqref="F20" xr:uid="{00000000-0002-0000-0200-000000000000}">
      <formula1>植物種別1</formula1>
    </dataValidation>
  </dataValidations>
  <pageMargins left="0.70866141732283472" right="0.70866141732283472" top="0.74803149606299213" bottom="0.74803149606299213" header="0.31496062992125984" footer="0.31496062992125984"/>
  <pageSetup paperSize="9" scale="81" fitToHeight="2" orientation="portrait" r:id="rId1"/>
  <rowBreaks count="1" manualBreakCount="1">
    <brk id="35"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PMS(input_separate)</vt:lpstr>
      <vt:lpstr>PMS(calc_process)</vt:lpstr>
      <vt:lpstr>'PMS(calc_process)'!Print_Area</vt:lpstr>
      <vt:lpstr>'PMS(input)'!Print_Area</vt:lpstr>
      <vt:lpstr>'PMS(input_separate)'!Print_Area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2013-08-01T01:38:02Z</cp:lastPrinted>
  <dcterms:created xsi:type="dcterms:W3CDTF">2012-01-13T02:28:29Z</dcterms:created>
  <dcterms:modified xsi:type="dcterms:W3CDTF">2020-12-22T09:13:32Z</dcterms:modified>
</cp:coreProperties>
</file>