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20\P200004501_令和2年度二国間クレジット制度の効率的な運用のための検討・実施事業委託業務\02_作業\02_各種申請\01_Methodology\08_ID\ID_PM034(EMATEC、エアレーター)\3_public comment\"/>
    </mc:Choice>
  </mc:AlternateContent>
  <xr:revisionPtr revIDLastSave="0" documentId="13_ncr:1_{E5C66810-4AE4-4330-BB38-414A9328FDCC}" xr6:coauthVersionLast="41" xr6:coauthVersionMax="41" xr10:uidLastSave="{00000000-0000-0000-0000-000000000000}"/>
  <bookViews>
    <workbookView xWindow="-120" yWindow="-120" windowWidth="29040" windowHeight="15990" tabRatio="447" xr2:uid="{00000000-000D-0000-FFFF-FFFF00000000}"/>
  </bookViews>
  <sheets>
    <sheet name="PMS(input)" sheetId="30" r:id="rId1"/>
    <sheet name="PMS(input_separate)" sheetId="32" r:id="rId2"/>
    <sheet name="PMS(calc_process)" sheetId="31" r:id="rId3"/>
  </sheets>
  <definedNames>
    <definedName name="_xlnm.Print_Area" localSheetId="2">'PMS(calc_process)'!$A$1:$I$20</definedName>
    <definedName name="_xlnm.Print_Area" localSheetId="0">'PMS(input)'!$A$1:$K$38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6" i="32" l="1"/>
  <c r="L15" i="32"/>
  <c r="L7" i="32"/>
  <c r="L8" i="32"/>
  <c r="L9" i="32"/>
  <c r="L10" i="32"/>
  <c r="L11" i="32"/>
  <c r="L12" i="32"/>
  <c r="L13" i="32"/>
  <c r="L14" i="32"/>
  <c r="L6" i="32"/>
  <c r="K6" i="32"/>
  <c r="H6" i="32" l="1"/>
  <c r="R6" i="32" s="1"/>
  <c r="L5" i="32"/>
  <c r="L4" i="32"/>
  <c r="J5" i="32"/>
  <c r="I5" i="32"/>
  <c r="J4" i="32"/>
  <c r="I4" i="32"/>
  <c r="G5" i="32"/>
  <c r="F5" i="32"/>
  <c r="G4" i="32"/>
  <c r="F4" i="32"/>
  <c r="Q5" i="32" l="1"/>
  <c r="Q4" i="32"/>
  <c r="S1" i="32" l="1"/>
  <c r="I1" i="31"/>
  <c r="S7" i="32" l="1"/>
  <c r="S8" i="32"/>
  <c r="S9" i="32"/>
  <c r="S10" i="32"/>
  <c r="S11" i="32"/>
  <c r="S12" i="32"/>
  <c r="S13" i="32"/>
  <c r="S14" i="32"/>
  <c r="S15" i="32"/>
  <c r="S6" i="32"/>
  <c r="P7" i="32"/>
  <c r="K7" i="32" s="1"/>
  <c r="P8" i="32"/>
  <c r="K8" i="32" s="1"/>
  <c r="P9" i="32"/>
  <c r="K9" i="32" s="1"/>
  <c r="P10" i="32"/>
  <c r="K10" i="32" s="1"/>
  <c r="P11" i="32"/>
  <c r="K11" i="32" s="1"/>
  <c r="P12" i="32"/>
  <c r="K12" i="32" s="1"/>
  <c r="P13" i="32"/>
  <c r="K13" i="32" s="1"/>
  <c r="P14" i="32"/>
  <c r="K14" i="32" s="1"/>
  <c r="P15" i="32"/>
  <c r="K15" i="32" s="1"/>
  <c r="P5" i="32"/>
  <c r="P4" i="32"/>
  <c r="O5" i="32"/>
  <c r="O4" i="32"/>
  <c r="N5" i="32"/>
  <c r="N4" i="32"/>
  <c r="M5" i="32"/>
  <c r="M4" i="32"/>
  <c r="K5" i="32"/>
  <c r="K4" i="32"/>
  <c r="H7" i="32"/>
  <c r="R7" i="32" s="1"/>
  <c r="H8" i="32"/>
  <c r="R8" i="32" s="1"/>
  <c r="H9" i="32"/>
  <c r="R9" i="32" s="1"/>
  <c r="H10" i="32"/>
  <c r="R10" i="32" s="1"/>
  <c r="H11" i="32"/>
  <c r="R11" i="32" s="1"/>
  <c r="H12" i="32"/>
  <c r="R12" i="32" s="1"/>
  <c r="H13" i="32"/>
  <c r="R13" i="32" s="1"/>
  <c r="H14" i="32"/>
  <c r="R14" i="32" s="1"/>
  <c r="H15" i="32"/>
  <c r="R15" i="32" s="1"/>
  <c r="H5" i="32"/>
  <c r="H4" i="32"/>
  <c r="E5" i="32"/>
  <c r="E4" i="32"/>
  <c r="D5" i="32"/>
  <c r="D4" i="32"/>
  <c r="C4" i="32"/>
  <c r="C5" i="32"/>
  <c r="S16" i="32" l="1"/>
  <c r="R16" i="32"/>
  <c r="G12" i="31" l="1"/>
  <c r="G11" i="31" s="1"/>
  <c r="G9" i="31" l="1"/>
  <c r="G8" i="31" s="1"/>
  <c r="G6" i="31" s="1"/>
  <c r="B33" i="30" s="1"/>
</calcChain>
</file>

<file path=xl/sharedStrings.xml><?xml version="1.0" encoding="utf-8"?>
<sst xmlns="http://schemas.openxmlformats.org/spreadsheetml/2006/main" count="280" uniqueCount="159">
  <si>
    <t>Value</t>
    <phoneticPr fontId="2"/>
  </si>
  <si>
    <t>Units</t>
    <phoneticPr fontId="2"/>
  </si>
  <si>
    <t>1. Calculations for emission reductions</t>
    <phoneticPr fontId="2"/>
  </si>
  <si>
    <t>Fuel type</t>
    <phoneticPr fontId="2"/>
  </si>
  <si>
    <t>Parameter</t>
  </si>
  <si>
    <t>[List of Default Values]</t>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</si>
  <si>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</si>
  <si>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</si>
  <si>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</si>
  <si>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</si>
  <si>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</si>
  <si>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</si>
  <si>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</si>
  <si>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</si>
  <si>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</si>
  <si>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</si>
  <si>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</si>
  <si>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</si>
  <si>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</si>
  <si>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</si>
  <si>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</si>
  <si>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</si>
  <si>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</si>
  <si>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</si>
  <si>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</si>
  <si>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</si>
  <si>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</si>
  <si>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</si>
  <si>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</si>
  <si>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</si>
  <si>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</si>
  <si>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</si>
  <si>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</si>
  <si>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</si>
  <si>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</si>
  <si>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</si>
  <si>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</si>
  <si>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</si>
  <si>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</si>
  <si>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t>JCM_ID_F_PMS_ver01.1</t>
    <phoneticPr fontId="2"/>
  </si>
  <si>
    <r>
      <t>tCO</t>
    </r>
    <r>
      <rPr>
        <vertAlign val="subscript"/>
        <sz val="14"/>
        <color theme="1"/>
        <rFont val="Arial"/>
        <family val="2"/>
      </rPr>
      <t>2</t>
    </r>
    <r>
      <rPr>
        <sz val="14"/>
        <color theme="1"/>
        <rFont val="Arial"/>
        <family val="2"/>
      </rPr>
      <t>/p</t>
    </r>
    <phoneticPr fontId="2"/>
  </si>
  <si>
    <r>
      <t>tCO</t>
    </r>
    <r>
      <rPr>
        <vertAlign val="subscript"/>
        <sz val="11"/>
        <color theme="1"/>
        <rFont val="Arial"/>
        <family val="2"/>
      </rPr>
      <t>2</t>
    </r>
    <r>
      <rPr>
        <sz val="11"/>
        <color theme="1"/>
        <rFont val="Arial"/>
        <family val="2"/>
      </rPr>
      <t>/p</t>
    </r>
    <phoneticPr fontId="2"/>
  </si>
  <si>
    <r>
      <t xml:space="preserve">Emission reductions during the period </t>
    </r>
    <r>
      <rPr>
        <i/>
        <sz val="11"/>
        <color theme="1"/>
        <rFont val="Arial"/>
        <family val="2"/>
      </rPr>
      <t>p</t>
    </r>
    <phoneticPr fontId="2"/>
  </si>
  <si>
    <r>
      <t xml:space="preserve">Reference emissions during the period </t>
    </r>
    <r>
      <rPr>
        <i/>
        <sz val="11"/>
        <color theme="1"/>
        <rFont val="Arial"/>
        <family val="2"/>
      </rPr>
      <t>p</t>
    </r>
    <phoneticPr fontId="2"/>
  </si>
  <si>
    <r>
      <t xml:space="preserve">Project emissions during the period </t>
    </r>
    <r>
      <rPr>
        <i/>
        <sz val="11"/>
        <color theme="1"/>
        <rFont val="Arial"/>
        <family val="2"/>
      </rPr>
      <t>p</t>
    </r>
    <phoneticPr fontId="2"/>
  </si>
  <si>
    <r>
      <t xml:space="preserve">Parameters to be monitored </t>
    </r>
    <r>
      <rPr>
        <b/>
        <i/>
        <sz val="11"/>
        <color theme="0"/>
        <rFont val="Arial"/>
        <family val="2"/>
      </rPr>
      <t>ex post</t>
    </r>
    <phoneticPr fontId="25"/>
  </si>
  <si>
    <r>
      <t xml:space="preserve">Project-specific parameters to be fixed </t>
    </r>
    <r>
      <rPr>
        <b/>
        <i/>
        <sz val="11"/>
        <color theme="0"/>
        <rFont val="Arial"/>
        <family val="2"/>
      </rPr>
      <t>ex ante</t>
    </r>
    <phoneticPr fontId="25"/>
  </si>
  <si>
    <r>
      <rPr>
        <b/>
        <i/>
        <sz val="11"/>
        <color theme="0"/>
        <rFont val="Arial"/>
        <family val="2"/>
      </rPr>
      <t>Ex-ante</t>
    </r>
    <r>
      <rPr>
        <b/>
        <sz val="11"/>
        <color theme="0"/>
        <rFont val="Arial"/>
        <family val="2"/>
      </rPr>
      <t xml:space="preserve"> estimation of emissions</t>
    </r>
    <phoneticPr fontId="25"/>
  </si>
  <si>
    <t>Parameters</t>
    <phoneticPr fontId="25"/>
  </si>
  <si>
    <t>i</t>
    <phoneticPr fontId="2"/>
  </si>
  <si>
    <t>Description of data</t>
    <phoneticPr fontId="25"/>
  </si>
  <si>
    <t>Units</t>
    <phoneticPr fontId="25"/>
  </si>
  <si>
    <t>-</t>
    <phoneticPr fontId="25"/>
  </si>
  <si>
    <t>Estimated values</t>
    <phoneticPr fontId="25"/>
  </si>
  <si>
    <t>Total</t>
    <phoneticPr fontId="25"/>
  </si>
  <si>
    <t>Identification number of blower</t>
    <phoneticPr fontId="25"/>
  </si>
  <si>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</si>
  <si>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Measured data</t>
    <phoneticPr fontId="2"/>
  </si>
  <si>
    <t>Continuously</t>
    <phoneticPr fontId="2"/>
  </si>
  <si>
    <t>Input on "PMS
(input_separate)"</t>
    <phoneticPr fontId="2"/>
  </si>
  <si>
    <t>Calculated data</t>
    <phoneticPr fontId="2"/>
  </si>
  <si>
    <t>-</t>
    <phoneticPr fontId="2"/>
  </si>
  <si>
    <t>Option C</t>
    <phoneticPr fontId="2"/>
  </si>
  <si>
    <t>(1)</t>
    <phoneticPr fontId="2"/>
  </si>
  <si>
    <t>(2)</t>
  </si>
  <si>
    <t>(3)</t>
  </si>
  <si>
    <t>Input on "PMS (input_separate)"</t>
    <phoneticPr fontId="2"/>
  </si>
  <si>
    <r>
      <t xml:space="preserve">Project emissions during the period </t>
    </r>
    <r>
      <rPr>
        <i/>
        <sz val="11"/>
        <rFont val="Arial"/>
        <family val="2"/>
      </rPr>
      <t>p</t>
    </r>
    <phoneticPr fontId="25"/>
  </si>
  <si>
    <r>
      <t xml:space="preserve">Reference emissions during the period </t>
    </r>
    <r>
      <rPr>
        <i/>
        <sz val="11"/>
        <rFont val="Arial"/>
        <family val="2"/>
      </rPr>
      <t>p</t>
    </r>
    <phoneticPr fontId="2"/>
  </si>
  <si>
    <t>2. Calculations for reference emissions</t>
    <phoneticPr fontId="2"/>
  </si>
  <si>
    <t>3. Calculations of the project emissions</t>
    <phoneticPr fontId="2"/>
  </si>
  <si>
    <r>
      <t>tCO</t>
    </r>
    <r>
      <rPr>
        <vertAlign val="subscript"/>
        <sz val="11"/>
        <rFont val="Arial"/>
        <family val="2"/>
      </rPr>
      <t>2</t>
    </r>
    <r>
      <rPr>
        <sz val="11"/>
        <rFont val="Arial"/>
        <family val="2"/>
      </rPr>
      <t>/p</t>
    </r>
    <phoneticPr fontId="25"/>
  </si>
  <si>
    <r>
      <t xml:space="preserve">Reference emissions during the period </t>
    </r>
    <r>
      <rPr>
        <i/>
        <sz val="11"/>
        <rFont val="Arial"/>
        <family val="2"/>
      </rPr>
      <t>p</t>
    </r>
    <phoneticPr fontId="25"/>
  </si>
  <si>
    <r>
      <t xml:space="preserve">Project emissions during the period </t>
    </r>
    <r>
      <rPr>
        <i/>
        <sz val="11"/>
        <rFont val="Arial"/>
        <family val="2"/>
      </rPr>
      <t>p</t>
    </r>
    <phoneticPr fontId="25"/>
  </si>
  <si>
    <t>Electricity</t>
    <phoneticPr fontId="2"/>
  </si>
  <si>
    <r>
      <t>tCO</t>
    </r>
    <r>
      <rPr>
        <vertAlign val="subscript"/>
        <sz val="11"/>
        <rFont val="Arial"/>
        <family val="2"/>
      </rPr>
      <t>2</t>
    </r>
    <r>
      <rPr>
        <sz val="11"/>
        <rFont val="Arial"/>
        <family val="2"/>
      </rPr>
      <t>/MWh</t>
    </r>
    <phoneticPr fontId="25"/>
  </si>
  <si>
    <r>
      <t>EF</t>
    </r>
    <r>
      <rPr>
        <vertAlign val="subscript"/>
        <sz val="11"/>
        <rFont val="Arial"/>
        <family val="2"/>
      </rPr>
      <t>elec</t>
    </r>
    <r>
      <rPr>
        <sz val="11"/>
        <rFont val="Arial"/>
        <family val="2"/>
      </rPr>
      <t xml:space="preserve"> (For captive electricity with Diesel fuel)</t>
    </r>
    <phoneticPr fontId="25"/>
  </si>
  <si>
    <r>
      <t>EF</t>
    </r>
    <r>
      <rPr>
        <vertAlign val="subscript"/>
        <sz val="11"/>
        <rFont val="Arial"/>
        <family val="2"/>
      </rPr>
      <t>elec</t>
    </r>
    <r>
      <rPr>
        <sz val="11"/>
        <rFont val="Arial"/>
        <family val="2"/>
      </rPr>
      <t xml:space="preserve"> (For captive electricity with Natural gas)</t>
    </r>
    <phoneticPr fontId="25"/>
  </si>
  <si>
    <t>-</t>
    <phoneticPr fontId="2"/>
  </si>
  <si>
    <t>[Grid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
[Captive electricity]
CDM approved small scale methodology: AMS-I.A</t>
    <phoneticPr fontId="2"/>
  </si>
  <si>
    <r>
      <t>ER</t>
    </r>
    <r>
      <rPr>
        <i/>
        <vertAlign val="subscript"/>
        <sz val="11"/>
        <color theme="1"/>
        <rFont val="Arial"/>
        <family val="2"/>
      </rPr>
      <t>p</t>
    </r>
    <phoneticPr fontId="2"/>
  </si>
  <si>
    <r>
      <t>RE</t>
    </r>
    <r>
      <rPr>
        <i/>
        <vertAlign val="subscript"/>
        <sz val="11"/>
        <color theme="1"/>
        <rFont val="Arial"/>
        <family val="2"/>
      </rPr>
      <t>p</t>
    </r>
    <phoneticPr fontId="2"/>
  </si>
  <si>
    <r>
      <t>PE</t>
    </r>
    <r>
      <rPr>
        <i/>
        <vertAlign val="subscript"/>
        <sz val="11"/>
        <color theme="1"/>
        <rFont val="Arial"/>
        <family val="2"/>
      </rPr>
      <t>p</t>
    </r>
    <phoneticPr fontId="2"/>
  </si>
  <si>
    <r>
      <t xml:space="preserve">Table 1-1: Parameters to be monitored </t>
    </r>
    <r>
      <rPr>
        <b/>
        <i/>
        <sz val="14"/>
        <color indexed="8"/>
        <rFont val="Arial"/>
        <family val="2"/>
      </rPr>
      <t>ex post</t>
    </r>
    <phoneticPr fontId="2"/>
  </si>
  <si>
    <t>Calculation frequency</t>
    <phoneticPr fontId="2"/>
  </si>
  <si>
    <t>Once a day</t>
    <phoneticPr fontId="2"/>
  </si>
  <si>
    <t>kWh/p</t>
    <phoneticPr fontId="2"/>
  </si>
  <si>
    <t>h/p</t>
    <phoneticPr fontId="2"/>
  </si>
  <si>
    <t>Calculated data</t>
    <phoneticPr fontId="2"/>
  </si>
  <si>
    <t>-</t>
    <phoneticPr fontId="2"/>
  </si>
  <si>
    <r>
      <t xml:space="preserve">Table 1-2: Parameters to be calculated </t>
    </r>
    <r>
      <rPr>
        <b/>
        <i/>
        <sz val="14"/>
        <rFont val="Arial"/>
        <family val="2"/>
      </rPr>
      <t>ex post</t>
    </r>
    <phoneticPr fontId="2"/>
  </si>
  <si>
    <t>(5)</t>
  </si>
  <si>
    <t>Pa (G)</t>
    <phoneticPr fontId="2"/>
  </si>
  <si>
    <t>rpm</t>
    <phoneticPr fontId="2"/>
  </si>
  <si>
    <t>kW</t>
    <phoneticPr fontId="2"/>
  </si>
  <si>
    <t>Estimated data</t>
    <phoneticPr fontId="2"/>
  </si>
  <si>
    <t>(4)</t>
  </si>
  <si>
    <t>(6)</t>
    <phoneticPr fontId="2"/>
  </si>
  <si>
    <t>(7)</t>
    <phoneticPr fontId="2"/>
  </si>
  <si>
    <t>(8)</t>
    <phoneticPr fontId="2"/>
  </si>
  <si>
    <t>(9)</t>
    <phoneticPr fontId="2"/>
  </si>
  <si>
    <t>(10)</t>
    <phoneticPr fontId="2"/>
  </si>
  <si>
    <r>
      <t>EC</t>
    </r>
    <r>
      <rPr>
        <i/>
        <vertAlign val="subscript"/>
        <sz val="11"/>
        <rFont val="Arial"/>
        <family val="2"/>
      </rPr>
      <t>PJ,i,p</t>
    </r>
    <phoneticPr fontId="2"/>
  </si>
  <si>
    <r>
      <t xml:space="preserve">Electricity consumption of the project blower </t>
    </r>
    <r>
      <rPr>
        <i/>
        <sz val="11"/>
        <rFont val="Arial"/>
        <family val="2"/>
      </rPr>
      <t>i</t>
    </r>
    <r>
      <rPr>
        <sz val="11"/>
        <rFont val="Arial"/>
        <family val="2"/>
      </rPr>
      <t xml:space="preserve"> during the period </t>
    </r>
    <r>
      <rPr>
        <i/>
        <sz val="11"/>
        <rFont val="Arial"/>
        <family val="2"/>
      </rPr>
      <t>p</t>
    </r>
    <r>
      <rPr>
        <sz val="11"/>
        <rFont val="Arial"/>
        <family val="2"/>
      </rPr>
      <t xml:space="preserve"> </t>
    </r>
    <phoneticPr fontId="2"/>
  </si>
  <si>
    <r>
      <t>OT</t>
    </r>
    <r>
      <rPr>
        <i/>
        <vertAlign val="subscript"/>
        <sz val="11"/>
        <rFont val="Arial"/>
        <family val="2"/>
      </rPr>
      <t>PJ,i,p</t>
    </r>
    <phoneticPr fontId="2"/>
  </si>
  <si>
    <r>
      <t xml:space="preserve">Operating time of the project blower </t>
    </r>
    <r>
      <rPr>
        <i/>
        <sz val="11"/>
        <rFont val="Arial"/>
        <family val="2"/>
      </rPr>
      <t>i</t>
    </r>
    <r>
      <rPr>
        <sz val="11"/>
        <rFont val="Arial"/>
        <family val="2"/>
      </rPr>
      <t xml:space="preserve"> during the period </t>
    </r>
    <r>
      <rPr>
        <i/>
        <sz val="11"/>
        <rFont val="Arial"/>
        <family val="2"/>
      </rPr>
      <t>p</t>
    </r>
    <phoneticPr fontId="2"/>
  </si>
  <si>
    <r>
      <t xml:space="preserve">Data is obtained from the project blower </t>
    </r>
    <r>
      <rPr>
        <i/>
        <sz val="11"/>
        <rFont val="Arial"/>
        <family val="2"/>
      </rPr>
      <t>i</t>
    </r>
    <r>
      <rPr>
        <sz val="11"/>
        <rFont val="Arial"/>
        <family val="2"/>
      </rPr>
      <t xml:space="preserve"> operating system.</t>
    </r>
    <phoneticPr fontId="2"/>
  </si>
  <si>
    <r>
      <t>IT</t>
    </r>
    <r>
      <rPr>
        <i/>
        <vertAlign val="subscript"/>
        <sz val="11"/>
        <rFont val="Arial"/>
        <family val="2"/>
      </rPr>
      <t>PJ,i,p</t>
    </r>
    <phoneticPr fontId="2"/>
  </si>
  <si>
    <r>
      <t xml:space="preserve">Stop time of the project blower </t>
    </r>
    <r>
      <rPr>
        <i/>
        <sz val="11"/>
        <rFont val="Arial"/>
        <family val="2"/>
      </rPr>
      <t>i</t>
    </r>
    <r>
      <rPr>
        <sz val="11"/>
        <rFont val="Arial"/>
        <family val="2"/>
      </rPr>
      <t xml:space="preserve"> during intermittent operation during the period </t>
    </r>
    <r>
      <rPr>
        <i/>
        <sz val="11"/>
        <rFont val="Arial"/>
        <family val="2"/>
      </rPr>
      <t>p</t>
    </r>
    <phoneticPr fontId="2"/>
  </si>
  <si>
    <r>
      <t>PS</t>
    </r>
    <r>
      <rPr>
        <i/>
        <vertAlign val="subscript"/>
        <sz val="11"/>
        <rFont val="Arial"/>
        <family val="2"/>
      </rPr>
      <t>PJ,ave,i,p</t>
    </r>
    <phoneticPr fontId="2"/>
  </si>
  <si>
    <r>
      <t>RPM</t>
    </r>
    <r>
      <rPr>
        <i/>
        <vertAlign val="subscript"/>
        <sz val="11"/>
        <rFont val="Arial"/>
        <family val="2"/>
      </rPr>
      <t>PJ,ave,i,p</t>
    </r>
    <phoneticPr fontId="2"/>
  </si>
  <si>
    <r>
      <t xml:space="preserve">Average RPM of the project blower </t>
    </r>
    <r>
      <rPr>
        <i/>
        <sz val="11"/>
        <rFont val="Arial"/>
        <family val="2"/>
      </rPr>
      <t>i</t>
    </r>
    <r>
      <rPr>
        <sz val="11"/>
        <rFont val="Arial"/>
        <family val="2"/>
      </rPr>
      <t xml:space="preserve"> during the period </t>
    </r>
    <r>
      <rPr>
        <i/>
        <sz val="11"/>
        <rFont val="Arial"/>
        <family val="2"/>
      </rPr>
      <t>p</t>
    </r>
    <phoneticPr fontId="2"/>
  </si>
  <si>
    <r>
      <t>OT</t>
    </r>
    <r>
      <rPr>
        <i/>
        <vertAlign val="subscript"/>
        <sz val="11"/>
        <rFont val="Arial"/>
        <family val="2"/>
      </rPr>
      <t>RE,i,p</t>
    </r>
    <phoneticPr fontId="2"/>
  </si>
  <si>
    <r>
      <t xml:space="preserve">Operating time of the reference blower </t>
    </r>
    <r>
      <rPr>
        <i/>
        <sz val="11"/>
        <rFont val="Arial"/>
        <family val="2"/>
      </rPr>
      <t xml:space="preserve">i </t>
    </r>
    <r>
      <rPr>
        <sz val="11"/>
        <rFont val="Arial"/>
        <family val="2"/>
      </rPr>
      <t xml:space="preserve">during the period </t>
    </r>
    <r>
      <rPr>
        <i/>
        <sz val="11"/>
        <rFont val="Arial"/>
        <family val="2"/>
      </rPr>
      <t>p</t>
    </r>
    <phoneticPr fontId="2"/>
  </si>
  <si>
    <r>
      <rPr>
        <i/>
        <sz val="11"/>
        <rFont val="Arial"/>
        <family val="2"/>
      </rPr>
      <t>OT</t>
    </r>
    <r>
      <rPr>
        <i/>
        <vertAlign val="subscript"/>
        <sz val="11"/>
        <rFont val="Arial"/>
        <family val="2"/>
      </rPr>
      <t>RE,i,p</t>
    </r>
    <r>
      <rPr>
        <sz val="11"/>
        <rFont val="Arial"/>
        <family val="2"/>
      </rPr>
      <t xml:space="preserve"> is calculated from </t>
    </r>
    <r>
      <rPr>
        <i/>
        <sz val="11"/>
        <rFont val="Arial"/>
        <family val="2"/>
      </rPr>
      <t>OT</t>
    </r>
    <r>
      <rPr>
        <i/>
        <vertAlign val="subscript"/>
        <sz val="11"/>
        <rFont val="Arial"/>
        <family val="2"/>
      </rPr>
      <t>PJ,i,p</t>
    </r>
    <r>
      <rPr>
        <sz val="11"/>
        <rFont val="Arial"/>
        <family val="2"/>
      </rPr>
      <t xml:space="preserve"> added by </t>
    </r>
    <r>
      <rPr>
        <i/>
        <sz val="11"/>
        <rFont val="Arial"/>
        <family val="2"/>
      </rPr>
      <t>IT</t>
    </r>
    <r>
      <rPr>
        <i/>
        <vertAlign val="subscript"/>
        <sz val="11"/>
        <rFont val="Arial"/>
        <family val="2"/>
      </rPr>
      <t>PJ,i,p</t>
    </r>
    <r>
      <rPr>
        <sz val="11"/>
        <rFont val="Arial"/>
        <family val="2"/>
      </rPr>
      <t>.</t>
    </r>
    <phoneticPr fontId="2"/>
  </si>
  <si>
    <r>
      <t xml:space="preserve">Once in a period </t>
    </r>
    <r>
      <rPr>
        <i/>
        <sz val="11"/>
        <rFont val="Arial"/>
        <family val="2"/>
      </rPr>
      <t>p</t>
    </r>
    <phoneticPr fontId="2"/>
  </si>
  <si>
    <r>
      <t>SP</t>
    </r>
    <r>
      <rPr>
        <i/>
        <vertAlign val="subscript"/>
        <sz val="11"/>
        <rFont val="Arial"/>
        <family val="2"/>
      </rPr>
      <t>RE,i,p</t>
    </r>
    <phoneticPr fontId="2"/>
  </si>
  <si>
    <r>
      <t xml:space="preserve">Estimated shaft power of the reference blower </t>
    </r>
    <r>
      <rPr>
        <i/>
        <sz val="11"/>
        <rFont val="Arial"/>
        <family val="2"/>
      </rPr>
      <t>i</t>
    </r>
    <r>
      <rPr>
        <sz val="11"/>
        <rFont val="Arial"/>
        <family val="2"/>
      </rPr>
      <t xml:space="preserve"> during the period </t>
    </r>
    <r>
      <rPr>
        <i/>
        <sz val="11"/>
        <rFont val="Arial"/>
        <family val="2"/>
      </rPr>
      <t>p</t>
    </r>
    <phoneticPr fontId="2"/>
  </si>
  <si>
    <r>
      <rPr>
        <i/>
        <sz val="11"/>
        <rFont val="Arial"/>
        <family val="2"/>
      </rPr>
      <t>SP</t>
    </r>
    <r>
      <rPr>
        <i/>
        <vertAlign val="subscript"/>
        <sz val="11"/>
        <rFont val="Arial"/>
        <family val="2"/>
      </rPr>
      <t>RE,i,p</t>
    </r>
    <r>
      <rPr>
        <sz val="11"/>
        <rFont val="Arial"/>
        <family val="2"/>
      </rPr>
      <t xml:space="preserve"> is selected from the performance table of the blower </t>
    </r>
    <r>
      <rPr>
        <i/>
        <sz val="11"/>
        <rFont val="Arial"/>
        <family val="2"/>
      </rPr>
      <t>i</t>
    </r>
    <r>
      <rPr>
        <sz val="11"/>
        <rFont val="Arial"/>
        <family val="2"/>
      </rPr>
      <t xml:space="preserve"> with </t>
    </r>
    <r>
      <rPr>
        <i/>
        <sz val="11"/>
        <rFont val="Arial"/>
        <family val="2"/>
      </rPr>
      <t>PS</t>
    </r>
    <r>
      <rPr>
        <i/>
        <vertAlign val="subscript"/>
        <sz val="11"/>
        <rFont val="Arial"/>
        <family val="2"/>
      </rPr>
      <t>RE,i,p</t>
    </r>
    <r>
      <rPr>
        <sz val="11"/>
        <rFont val="Arial"/>
        <family val="2"/>
      </rPr>
      <t xml:space="preserve"> and </t>
    </r>
    <r>
      <rPr>
        <i/>
        <sz val="11"/>
        <rFont val="Arial"/>
        <family val="2"/>
      </rPr>
      <t>RPM</t>
    </r>
    <r>
      <rPr>
        <i/>
        <vertAlign val="subscript"/>
        <sz val="11"/>
        <rFont val="Arial"/>
        <family val="2"/>
      </rPr>
      <t>RE,i,p</t>
    </r>
    <r>
      <rPr>
        <sz val="11"/>
        <rFont val="Arial"/>
        <family val="2"/>
      </rPr>
      <t>.</t>
    </r>
    <phoneticPr fontId="2"/>
  </si>
  <si>
    <r>
      <t>SP</t>
    </r>
    <r>
      <rPr>
        <i/>
        <vertAlign val="subscript"/>
        <sz val="11"/>
        <rFont val="Arial"/>
        <family val="2"/>
      </rPr>
      <t>PJ,i,p</t>
    </r>
    <phoneticPr fontId="2"/>
  </si>
  <si>
    <r>
      <t xml:space="preserve">Estimated shaft power of the project blower </t>
    </r>
    <r>
      <rPr>
        <i/>
        <sz val="11"/>
        <rFont val="Arial"/>
        <family val="2"/>
      </rPr>
      <t>i</t>
    </r>
    <r>
      <rPr>
        <sz val="11"/>
        <rFont val="Arial"/>
        <family val="2"/>
      </rPr>
      <t xml:space="preserve"> during the period </t>
    </r>
    <r>
      <rPr>
        <i/>
        <sz val="11"/>
        <rFont val="Arial"/>
        <family val="2"/>
      </rPr>
      <t>p</t>
    </r>
    <phoneticPr fontId="2"/>
  </si>
  <si>
    <r>
      <rPr>
        <i/>
        <sz val="11"/>
        <rFont val="Arial"/>
        <family val="2"/>
      </rPr>
      <t>SP</t>
    </r>
    <r>
      <rPr>
        <i/>
        <vertAlign val="subscript"/>
        <sz val="11"/>
        <rFont val="Arial"/>
        <family val="2"/>
      </rPr>
      <t>PJ,i,p</t>
    </r>
    <r>
      <rPr>
        <sz val="11"/>
        <rFont val="Arial"/>
        <family val="2"/>
      </rPr>
      <t xml:space="preserve"> is selected from the performance table of the blower </t>
    </r>
    <r>
      <rPr>
        <i/>
        <sz val="11"/>
        <rFont val="Arial"/>
        <family val="2"/>
      </rPr>
      <t>i</t>
    </r>
    <r>
      <rPr>
        <sz val="11"/>
        <rFont val="Arial"/>
        <family val="2"/>
      </rPr>
      <t xml:space="preserve"> with </t>
    </r>
    <r>
      <rPr>
        <i/>
        <sz val="11"/>
        <rFont val="Arial"/>
        <family val="2"/>
      </rPr>
      <t>PS</t>
    </r>
    <r>
      <rPr>
        <i/>
        <vertAlign val="subscript"/>
        <sz val="11"/>
        <rFont val="Arial"/>
        <family val="2"/>
      </rPr>
      <t>PJ,ave,i,p</t>
    </r>
    <r>
      <rPr>
        <sz val="11"/>
        <rFont val="Arial"/>
        <family val="2"/>
      </rPr>
      <t xml:space="preserve"> and </t>
    </r>
    <r>
      <rPr>
        <i/>
        <sz val="11"/>
        <rFont val="Arial"/>
        <family val="2"/>
      </rPr>
      <t>RPM</t>
    </r>
    <r>
      <rPr>
        <i/>
        <vertAlign val="subscript"/>
        <sz val="11"/>
        <rFont val="Arial"/>
        <family val="2"/>
      </rPr>
      <t>PJ,ave,i,p</t>
    </r>
    <r>
      <rPr>
        <sz val="11"/>
        <rFont val="Arial"/>
        <family val="2"/>
      </rPr>
      <t>.</t>
    </r>
    <phoneticPr fontId="2"/>
  </si>
  <si>
    <r>
      <t>PS</t>
    </r>
    <r>
      <rPr>
        <i/>
        <vertAlign val="subscript"/>
        <sz val="11"/>
        <rFont val="Arial"/>
        <family val="2"/>
      </rPr>
      <t>RE,i,p</t>
    </r>
    <phoneticPr fontId="2"/>
  </si>
  <si>
    <r>
      <t xml:space="preserve">Calculated daily discharge pressure of the reference blower </t>
    </r>
    <r>
      <rPr>
        <i/>
        <sz val="11"/>
        <rFont val="Arial"/>
        <family val="2"/>
      </rPr>
      <t>i</t>
    </r>
    <r>
      <rPr>
        <sz val="11"/>
        <rFont val="Arial"/>
        <family val="2"/>
      </rPr>
      <t xml:space="preserve"> during the period </t>
    </r>
    <r>
      <rPr>
        <i/>
        <sz val="11"/>
        <rFont val="Arial"/>
        <family val="2"/>
      </rPr>
      <t>p</t>
    </r>
    <phoneticPr fontId="2"/>
  </si>
  <si>
    <r>
      <rPr>
        <i/>
        <sz val="11"/>
        <rFont val="Arial"/>
        <family val="2"/>
      </rPr>
      <t>PS</t>
    </r>
    <r>
      <rPr>
        <i/>
        <vertAlign val="subscript"/>
        <sz val="11"/>
        <rFont val="Arial"/>
        <family val="2"/>
      </rPr>
      <t>RE,i,p</t>
    </r>
    <r>
      <rPr>
        <sz val="11"/>
        <rFont val="Arial"/>
        <family val="2"/>
      </rPr>
      <t xml:space="preserve"> is calculated by </t>
    </r>
    <r>
      <rPr>
        <i/>
        <sz val="11"/>
        <rFont val="Arial"/>
        <family val="2"/>
      </rPr>
      <t>PS</t>
    </r>
    <r>
      <rPr>
        <i/>
        <vertAlign val="subscript"/>
        <sz val="11"/>
        <rFont val="Arial"/>
        <family val="2"/>
      </rPr>
      <t>PJ,ave,i,p</t>
    </r>
    <r>
      <rPr>
        <sz val="11"/>
        <rFont val="Arial"/>
        <family val="2"/>
      </rPr>
      <t xml:space="preserve"> divided by </t>
    </r>
    <r>
      <rPr>
        <i/>
        <sz val="11"/>
        <rFont val="Arial"/>
        <family val="2"/>
      </rPr>
      <t>F</t>
    </r>
    <r>
      <rPr>
        <i/>
        <vertAlign val="subscript"/>
        <sz val="11"/>
        <rFont val="Arial"/>
        <family val="2"/>
      </rPr>
      <t>PS,i</t>
    </r>
    <r>
      <rPr>
        <sz val="11"/>
        <rFont val="Arial"/>
        <family val="2"/>
      </rPr>
      <t>.</t>
    </r>
    <phoneticPr fontId="2"/>
  </si>
  <si>
    <r>
      <t>RPM</t>
    </r>
    <r>
      <rPr>
        <i/>
        <vertAlign val="subscript"/>
        <sz val="11"/>
        <rFont val="Arial"/>
        <family val="2"/>
      </rPr>
      <t>RE,i,p</t>
    </r>
    <phoneticPr fontId="2"/>
  </si>
  <si>
    <r>
      <t xml:space="preserve">Calculated RPM of the reference blower </t>
    </r>
    <r>
      <rPr>
        <i/>
        <sz val="11"/>
        <rFont val="Arial"/>
        <family val="2"/>
      </rPr>
      <t>i</t>
    </r>
    <r>
      <rPr>
        <sz val="11"/>
        <rFont val="Arial"/>
        <family val="2"/>
      </rPr>
      <t xml:space="preserve"> during the period </t>
    </r>
    <r>
      <rPr>
        <i/>
        <sz val="11"/>
        <rFont val="Arial"/>
        <family val="2"/>
      </rPr>
      <t>p</t>
    </r>
    <phoneticPr fontId="2"/>
  </si>
  <si>
    <r>
      <rPr>
        <i/>
        <sz val="11"/>
        <rFont val="Arial"/>
        <family val="2"/>
      </rPr>
      <t>RPM</t>
    </r>
    <r>
      <rPr>
        <i/>
        <vertAlign val="subscript"/>
        <sz val="11"/>
        <rFont val="Arial"/>
        <family val="2"/>
      </rPr>
      <t>RE,i,p</t>
    </r>
    <r>
      <rPr>
        <sz val="11"/>
        <rFont val="Arial"/>
        <family val="2"/>
      </rPr>
      <t xml:space="preserve"> is calculated by </t>
    </r>
    <r>
      <rPr>
        <i/>
        <sz val="11"/>
        <rFont val="Arial"/>
        <family val="2"/>
      </rPr>
      <t>RPM</t>
    </r>
    <r>
      <rPr>
        <i/>
        <vertAlign val="subscript"/>
        <sz val="11"/>
        <rFont val="Arial"/>
        <family val="2"/>
      </rPr>
      <t>PJ,ave,i,p</t>
    </r>
    <r>
      <rPr>
        <sz val="11"/>
        <rFont val="Arial"/>
        <family val="2"/>
      </rPr>
      <t xml:space="preserve"> divided by </t>
    </r>
    <r>
      <rPr>
        <i/>
        <sz val="11"/>
        <rFont val="Arial"/>
        <family val="2"/>
      </rPr>
      <t>F</t>
    </r>
    <r>
      <rPr>
        <i/>
        <vertAlign val="subscript"/>
        <sz val="11"/>
        <rFont val="Arial"/>
        <family val="2"/>
      </rPr>
      <t>rpm,i</t>
    </r>
    <r>
      <rPr>
        <sz val="11"/>
        <rFont val="Arial"/>
        <family val="2"/>
      </rPr>
      <t>.</t>
    </r>
    <phoneticPr fontId="2"/>
  </si>
  <si>
    <r>
      <t>EF</t>
    </r>
    <r>
      <rPr>
        <i/>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</si>
  <si>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</si>
  <si>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</si>
  <si>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t>PS</t>
    </r>
    <r>
      <rPr>
        <i/>
        <vertAlign val="subscript"/>
        <sz val="11"/>
        <rFont val="Arial"/>
        <family val="2"/>
      </rPr>
      <t>RE,low,i,intre</t>
    </r>
    <phoneticPr fontId="2"/>
  </si>
  <si>
    <r>
      <rPr>
        <i/>
        <sz val="11"/>
        <rFont val="Arial"/>
        <family val="2"/>
      </rPr>
      <t>PS</t>
    </r>
    <r>
      <rPr>
        <i/>
        <vertAlign val="subscript"/>
        <sz val="11"/>
        <rFont val="Arial"/>
        <family val="2"/>
      </rPr>
      <t>RE,low,i,intre</t>
    </r>
    <r>
      <rPr>
        <sz val="11"/>
        <rFont val="Arial"/>
        <family val="2"/>
      </rPr>
      <t xml:space="preserve"> is selected from the lowest monitored data during the parameter monitoring period before the aerator installation.</t>
    </r>
    <phoneticPr fontId="2"/>
  </si>
  <si>
    <r>
      <t>PS</t>
    </r>
    <r>
      <rPr>
        <i/>
        <vertAlign val="subscript"/>
        <sz val="11"/>
        <rFont val="Arial"/>
        <family val="2"/>
      </rPr>
      <t>PJ,high,i,intpj</t>
    </r>
    <phoneticPr fontId="2"/>
  </si>
  <si>
    <r>
      <t xml:space="preserve">Highest daily discharge pressure of the project blower </t>
    </r>
    <r>
      <rPr>
        <i/>
        <sz val="11"/>
        <rFont val="Arial"/>
        <family val="2"/>
      </rPr>
      <t>i</t>
    </r>
    <r>
      <rPr>
        <sz val="11"/>
        <rFont val="Arial"/>
        <family val="2"/>
      </rPr>
      <t xml:space="preserve"> during the parameter monitoring period after completion of aerator installation</t>
    </r>
    <phoneticPr fontId="2"/>
  </si>
  <si>
    <r>
      <rPr>
        <i/>
        <sz val="11"/>
        <rFont val="Arial"/>
        <family val="2"/>
      </rPr>
      <t>PS</t>
    </r>
    <r>
      <rPr>
        <i/>
        <vertAlign val="subscript"/>
        <sz val="11"/>
        <rFont val="Arial"/>
        <family val="2"/>
      </rPr>
      <t>PJ,high,i,intpj</t>
    </r>
    <r>
      <rPr>
        <sz val="11"/>
        <rFont val="Arial"/>
        <family val="2"/>
      </rPr>
      <t xml:space="preserve"> is selected from the highest monitored data during the parameter monitoring period after completion of aerator installation.</t>
    </r>
    <phoneticPr fontId="2"/>
  </si>
  <si>
    <r>
      <t>F</t>
    </r>
    <r>
      <rPr>
        <i/>
        <vertAlign val="subscript"/>
        <sz val="11"/>
        <rFont val="Arial"/>
        <family val="2"/>
      </rPr>
      <t>PS,i</t>
    </r>
    <phoneticPr fontId="2"/>
  </si>
  <si>
    <r>
      <rPr>
        <i/>
        <sz val="11"/>
        <rFont val="Arial"/>
        <family val="2"/>
      </rPr>
      <t>F</t>
    </r>
    <r>
      <rPr>
        <i/>
        <vertAlign val="subscript"/>
        <sz val="11"/>
        <rFont val="Arial"/>
        <family val="2"/>
      </rPr>
      <t>PS,i</t>
    </r>
    <r>
      <rPr>
        <sz val="11"/>
        <rFont val="Arial"/>
        <family val="2"/>
      </rPr>
      <t xml:space="preserve"> is calculated by </t>
    </r>
    <r>
      <rPr>
        <i/>
        <sz val="11"/>
        <rFont val="Arial"/>
        <family val="2"/>
      </rPr>
      <t>PS</t>
    </r>
    <r>
      <rPr>
        <i/>
        <vertAlign val="subscript"/>
        <sz val="11"/>
        <rFont val="Arial"/>
        <family val="2"/>
      </rPr>
      <t>PJ.high,i,intpj</t>
    </r>
    <r>
      <rPr>
        <sz val="11"/>
        <rFont val="Arial"/>
        <family val="2"/>
      </rPr>
      <t xml:space="preserve"> divided by </t>
    </r>
    <r>
      <rPr>
        <i/>
        <sz val="11"/>
        <rFont val="Arial"/>
        <family val="2"/>
      </rPr>
      <t>PS</t>
    </r>
    <r>
      <rPr>
        <i/>
        <vertAlign val="subscript"/>
        <sz val="11"/>
        <rFont val="Arial"/>
        <family val="2"/>
      </rPr>
      <t>RE,low,i,intre</t>
    </r>
    <r>
      <rPr>
        <sz val="11"/>
        <rFont val="Arial"/>
        <family val="2"/>
      </rPr>
      <t>.</t>
    </r>
    <phoneticPr fontId="2"/>
  </si>
  <si>
    <r>
      <t>F</t>
    </r>
    <r>
      <rPr>
        <i/>
        <vertAlign val="subscript"/>
        <sz val="11"/>
        <rFont val="Arial"/>
        <family val="2"/>
      </rPr>
      <t>RPM,i</t>
    </r>
    <phoneticPr fontId="2"/>
  </si>
  <si>
    <r>
      <t>OT</t>
    </r>
    <r>
      <rPr>
        <i/>
        <vertAlign val="subscript"/>
        <sz val="11"/>
        <rFont val="Arial"/>
        <family val="2"/>
      </rPr>
      <t>PJ,i,p</t>
    </r>
    <phoneticPr fontId="2"/>
  </si>
  <si>
    <r>
      <t>IT</t>
    </r>
    <r>
      <rPr>
        <i/>
        <vertAlign val="subscript"/>
        <sz val="11"/>
        <rFont val="Arial"/>
        <family val="2"/>
      </rPr>
      <t>PJ,i,p</t>
    </r>
    <phoneticPr fontId="25"/>
  </si>
  <si>
    <r>
      <t>F</t>
    </r>
    <r>
      <rPr>
        <i/>
        <vertAlign val="subscript"/>
        <sz val="11"/>
        <rFont val="Arial"/>
        <family val="2"/>
      </rPr>
      <t>RPM,i</t>
    </r>
    <phoneticPr fontId="25"/>
  </si>
  <si>
    <r>
      <t>RE</t>
    </r>
    <r>
      <rPr>
        <i/>
        <vertAlign val="subscript"/>
        <sz val="11"/>
        <rFont val="Arial"/>
        <family val="2"/>
      </rPr>
      <t>i,p</t>
    </r>
    <phoneticPr fontId="2"/>
  </si>
  <si>
    <r>
      <t>PE</t>
    </r>
    <r>
      <rPr>
        <i/>
        <vertAlign val="subscript"/>
        <sz val="11"/>
        <rFont val="Arial"/>
        <family val="2"/>
      </rPr>
      <t>i,p</t>
    </r>
    <phoneticPr fontId="25"/>
  </si>
  <si>
    <r>
      <t xml:space="preserve">Lowest daily discharge pressure of the reference blower </t>
    </r>
    <r>
      <rPr>
        <i/>
        <sz val="11"/>
        <rFont val="Arial"/>
        <family val="2"/>
      </rPr>
      <t>i</t>
    </r>
    <r>
      <rPr>
        <sz val="11"/>
        <rFont val="Arial"/>
        <family val="2"/>
      </rPr>
      <t xml:space="preserve"> during the parameter monitoring period before the aerator installation</t>
    </r>
    <phoneticPr fontId="2"/>
  </si>
  <si>
    <r>
      <t>PS</t>
    </r>
    <r>
      <rPr>
        <i/>
        <vertAlign val="subscript"/>
        <sz val="11"/>
        <rFont val="Arial"/>
        <family val="2"/>
      </rPr>
      <t>PJ,ave,i,p</t>
    </r>
    <phoneticPr fontId="25"/>
  </si>
  <si>
    <r>
      <t>RPM</t>
    </r>
    <r>
      <rPr>
        <i/>
        <vertAlign val="subscript"/>
        <sz val="11"/>
        <rFont val="Arial"/>
        <family val="2"/>
      </rPr>
      <t>PJ,ave,i,p</t>
    </r>
    <phoneticPr fontId="25"/>
  </si>
  <si>
    <r>
      <t>OT</t>
    </r>
    <r>
      <rPr>
        <i/>
        <vertAlign val="subscript"/>
        <sz val="11"/>
        <rFont val="Arial"/>
        <family val="2"/>
      </rPr>
      <t>RE,i,p</t>
    </r>
    <phoneticPr fontId="25"/>
  </si>
  <si>
    <r>
      <t>SP</t>
    </r>
    <r>
      <rPr>
        <i/>
        <vertAlign val="subscript"/>
        <sz val="11"/>
        <rFont val="Arial"/>
        <family val="2"/>
      </rPr>
      <t>RE,i,p</t>
    </r>
    <phoneticPr fontId="25"/>
  </si>
  <si>
    <r>
      <t>SP</t>
    </r>
    <r>
      <rPr>
        <i/>
        <vertAlign val="subscript"/>
        <sz val="11"/>
        <rFont val="Arial"/>
        <family val="2"/>
      </rPr>
      <t>PJ,i,p</t>
    </r>
    <phoneticPr fontId="25"/>
  </si>
  <si>
    <r>
      <t>PS</t>
    </r>
    <r>
      <rPr>
        <i/>
        <vertAlign val="subscript"/>
        <sz val="11"/>
        <rFont val="Arial"/>
        <family val="2"/>
      </rPr>
      <t>RE,i,p</t>
    </r>
    <phoneticPr fontId="25"/>
  </si>
  <si>
    <r>
      <t xml:space="preserve">Once in a period </t>
    </r>
    <r>
      <rPr>
        <i/>
        <sz val="11"/>
        <rFont val="Arial"/>
        <family val="2"/>
      </rPr>
      <t>p</t>
    </r>
    <r>
      <rPr>
        <sz val="11"/>
        <rFont val="Arial"/>
        <family val="2"/>
      </rPr>
      <t xml:space="preserve"> (if the blower </t>
    </r>
    <r>
      <rPr>
        <i/>
        <sz val="11"/>
        <rFont val="Arial"/>
        <family val="2"/>
      </rPr>
      <t>i</t>
    </r>
    <r>
      <rPr>
        <sz val="11"/>
        <rFont val="Arial"/>
        <family val="2"/>
      </rPr>
      <t xml:space="preserve"> is replaced, </t>
    </r>
    <r>
      <rPr>
        <i/>
        <sz val="11"/>
        <rFont val="Arial"/>
        <family val="2"/>
      </rPr>
      <t>PS</t>
    </r>
    <r>
      <rPr>
        <i/>
        <vertAlign val="subscript"/>
        <sz val="11"/>
        <rFont val="Arial"/>
        <family val="2"/>
      </rPr>
      <t>RE,low,i,p</t>
    </r>
    <r>
      <rPr>
        <sz val="11"/>
        <rFont val="Arial"/>
        <family val="2"/>
      </rPr>
      <t xml:space="preserve"> is rec</t>
    </r>
    <r>
      <rPr>
        <sz val="11"/>
        <color rgb="FFFF0000"/>
        <rFont val="Arial"/>
        <family val="2"/>
      </rPr>
      <t>a</t>
    </r>
    <r>
      <rPr>
        <sz val="11"/>
        <rFont val="Arial"/>
        <family val="2"/>
      </rPr>
      <t>lculated.)</t>
    </r>
    <phoneticPr fontId="2"/>
  </si>
  <si>
    <r>
      <t xml:space="preserve">Ratio of discharge pressure change at the blower </t>
    </r>
    <r>
      <rPr>
        <i/>
        <sz val="11"/>
        <rFont val="Arial"/>
        <family val="2"/>
      </rPr>
      <t>i</t>
    </r>
    <phoneticPr fontId="2"/>
  </si>
  <si>
    <r>
      <t>Ratio of RPM change at the blower</t>
    </r>
    <r>
      <rPr>
        <i/>
        <sz val="11"/>
        <rFont val="Arial"/>
        <family val="2"/>
      </rPr>
      <t xml:space="preserve"> i</t>
    </r>
    <phoneticPr fontId="2"/>
  </si>
  <si>
    <r>
      <rPr>
        <i/>
        <sz val="11"/>
        <rFont val="Arial"/>
        <family val="2"/>
      </rPr>
      <t>F</t>
    </r>
    <r>
      <rPr>
        <i/>
        <vertAlign val="subscript"/>
        <sz val="11"/>
        <rFont val="Arial"/>
        <family val="2"/>
      </rPr>
      <t>RPM,i</t>
    </r>
    <r>
      <rPr>
        <sz val="11"/>
        <rFont val="Arial"/>
        <family val="2"/>
      </rPr>
      <t xml:space="preserve"> is provided by the manufacturer of pulley or calculated from the diameter of pulleys of the project/reference blower </t>
    </r>
    <r>
      <rPr>
        <i/>
        <sz val="11"/>
        <rFont val="Arial"/>
        <family val="2"/>
      </rPr>
      <t>i</t>
    </r>
    <r>
      <rPr>
        <sz val="11"/>
        <rFont val="Arial"/>
        <family val="2"/>
      </rPr>
      <t>.</t>
    </r>
    <phoneticPr fontId="2"/>
  </si>
  <si>
    <r>
      <t xml:space="preserve">Average daily discharge pressure of the project blower </t>
    </r>
    <r>
      <rPr>
        <i/>
        <sz val="11"/>
        <rFont val="Arial"/>
        <family val="2"/>
      </rPr>
      <t>i</t>
    </r>
    <r>
      <rPr>
        <sz val="11"/>
        <rFont val="Arial"/>
        <family val="2"/>
      </rPr>
      <t xml:space="preserve"> during the period </t>
    </r>
    <r>
      <rPr>
        <i/>
        <sz val="11"/>
        <rFont val="Arial"/>
        <family val="2"/>
      </rPr>
      <t>p</t>
    </r>
    <phoneticPr fontId="2"/>
  </si>
  <si>
    <r>
      <t xml:space="preserve">Data is measured by the pressure gauge installed at discharge air pipe of blower </t>
    </r>
    <r>
      <rPr>
        <i/>
        <sz val="11"/>
        <rFont val="Arial"/>
        <family val="2"/>
      </rPr>
      <t>i</t>
    </r>
    <r>
      <rPr>
        <sz val="11"/>
        <rFont val="Arial"/>
        <family val="2"/>
      </rPr>
      <t>.</t>
    </r>
    <phoneticPr fontId="2"/>
  </si>
  <si>
    <r>
      <t xml:space="preserve">Data is measured by digital tachometer at blower </t>
    </r>
    <r>
      <rPr>
        <i/>
        <sz val="11"/>
        <rFont val="Arial"/>
        <family val="2"/>
      </rPr>
      <t>i</t>
    </r>
    <r>
      <rPr>
        <sz val="11"/>
        <rFont val="Arial"/>
        <family val="2"/>
      </rPr>
      <t>.</t>
    </r>
    <phoneticPr fontId="2"/>
  </si>
  <si>
    <r>
      <t xml:space="preserve">Parameters to be calculated </t>
    </r>
    <r>
      <rPr>
        <b/>
        <i/>
        <sz val="11"/>
        <color theme="0"/>
        <rFont val="Arial"/>
        <family val="2"/>
      </rPr>
      <t>ex post</t>
    </r>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</si>
</sst>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
  </numFmts>
  <fonts count="3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b/>
      <vertAlign val="subscript"/>
      <sz val="14"/>
      <color indexed="9"/>
      <name val="Arial"/>
      <family val="2"/>
    </font>
    <font>
      <sz val="11"/>
      <color theme="1"/>
      <name val="ＭＳ Ｐゴシック"/>
      <family val="3"/>
      <charset val="128"/>
      <scheme val="minor"/>
    </font>
    <font>
      <sz val="11"/>
      <color theme="1"/>
      <name val="Arial"/>
      <family val="2"/>
    </font>
    <font>
      <sz val="14"/>
      <color theme="1"/>
      <name val="Arial"/>
      <family val="2"/>
    </font>
    <font>
      <vertAlign val="subscript"/>
      <sz val="14"/>
      <color theme="1"/>
      <name val="Arial"/>
      <family val="2"/>
    </font>
    <font>
      <vertAlign val="subscript"/>
      <sz val="11"/>
      <color theme="1"/>
      <name val="Arial"/>
      <family val="2"/>
    </font>
    <font>
      <i/>
      <sz val="11"/>
      <color theme="1"/>
      <name val="Arial"/>
      <family val="2"/>
    </font>
    <font>
      <sz val="11"/>
      <color theme="0"/>
      <name val="Arial"/>
      <family val="2"/>
    </font>
    <font>
      <sz val="6"/>
      <name val="ＭＳ Ｐゴシック"/>
      <family val="3"/>
      <charset val="128"/>
      <scheme val="minor"/>
    </font>
    <font>
      <b/>
      <sz val="11"/>
      <color theme="0"/>
      <name val="Arial"/>
      <family val="2"/>
    </font>
    <font>
      <b/>
      <i/>
      <sz val="11"/>
      <color theme="0"/>
      <name val="Arial"/>
      <family val="2"/>
    </font>
    <font>
      <i/>
      <sz val="11"/>
      <name val="Arial"/>
      <family val="2"/>
    </font>
    <font>
      <i/>
      <vertAlign val="subscript"/>
      <sz val="11"/>
      <name val="Arial"/>
      <family val="2"/>
    </font>
    <font>
      <vertAlign val="subscript"/>
      <sz val="11"/>
      <name val="Arial"/>
      <family val="2"/>
    </font>
    <font>
      <b/>
      <sz val="11"/>
      <name val="Arial"/>
      <family val="2"/>
    </font>
    <font>
      <i/>
      <vertAlign val="subscript"/>
      <sz val="11"/>
      <color theme="1"/>
      <name val="Arial"/>
      <family val="2"/>
    </font>
    <font>
      <b/>
      <sz val="14"/>
      <name val="Arial"/>
      <family val="2"/>
    </font>
    <font>
      <b/>
      <i/>
      <sz val="14"/>
      <name val="Arial"/>
      <family val="2"/>
    </font>
    <font>
      <b/>
      <sz val="14"/>
      <color theme="0"/>
      <name val="Arial"/>
      <family val="2"/>
    </font>
    <font>
      <sz val="11"/>
      <color rgb="FFFF0000"/>
      <name val="Arial"/>
      <family val="2"/>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808080"/>
      </left>
      <right style="thin">
        <color rgb="FF808080"/>
      </right>
      <top style="thin">
        <color rgb="FF808080"/>
      </top>
      <bottom style="thin">
        <color rgb="FF808080"/>
      </bottom>
      <diagonal/>
    </border>
    <border>
      <left style="thin">
        <color theme="0" tint="-0.499984740745262"/>
      </left>
      <right/>
      <top style="thin">
        <color indexed="23"/>
      </top>
      <bottom style="thin">
        <color indexed="23"/>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23"/>
      </left>
      <right style="thin">
        <color indexed="23"/>
      </right>
      <top/>
      <bottom style="thin">
        <color indexed="23"/>
      </bottom>
      <diagonal/>
    </border>
    <border>
      <left style="thin">
        <color theme="0" tint="-0.499984740745262"/>
      </left>
      <right style="thin">
        <color theme="0" tint="-0.499984740745262"/>
      </right>
      <top/>
      <bottom style="thin">
        <color theme="0" tint="-0.499984740745262"/>
      </bottom>
      <diagonal/>
    </border>
  </borders>
  <cellStyleXfs count="3">
    <xf numFmtId="0" fontId="0" fillId="0" borderId="0">
      <alignment vertical="center"/>
    </xf>
    <xf numFmtId="38" fontId="1" fillId="0" borderId="0" applyFont="0" applyFill="0" applyBorder="0" applyAlignment="0" applyProtection="0">
      <alignment vertical="center"/>
    </xf>
    <xf numFmtId="0" fontId="18" fillId="3" borderId="0" applyNumberFormat="0" applyBorder="0" applyAlignment="0" applyProtection="0">
      <alignment vertical="center"/>
    </xf>
  </cellStyleXfs>
  <cellXfs count="12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12" fillId="0" borderId="0" xfId="0" applyFont="1" applyFill="1" applyBorder="1">
      <alignment vertical="center"/>
    </xf>
    <xf numFmtId="0" fontId="12" fillId="0" borderId="0" xfId="0" applyFont="1">
      <alignment vertical="center"/>
    </xf>
    <xf numFmtId="0" fontId="11" fillId="4" borderId="0" xfId="0" applyFont="1" applyFill="1" applyAlignme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15" fillId="0" borderId="6" xfId="0" applyFont="1" applyFill="1" applyBorder="1">
      <alignment vertical="center"/>
    </xf>
    <xf numFmtId="0" fontId="3" fillId="5" borderId="6" xfId="0" applyFont="1" applyFill="1" applyBorder="1">
      <alignment vertical="center"/>
    </xf>
    <xf numFmtId="0" fontId="5"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Border="1" applyAlignment="1">
      <alignment horizontal="left" vertical="center"/>
    </xf>
    <xf numFmtId="0" fontId="3" fillId="7" borderId="6" xfId="0" applyFont="1" applyFill="1" applyBorder="1" applyAlignment="1">
      <alignment vertical="center"/>
    </xf>
    <xf numFmtId="0" fontId="5" fillId="5" borderId="9" xfId="0" applyFont="1" applyFill="1" applyBorder="1">
      <alignment vertical="center"/>
    </xf>
    <xf numFmtId="0" fontId="3" fillId="5" borderId="10" xfId="0" applyFont="1" applyFill="1" applyBorder="1">
      <alignment vertical="center"/>
    </xf>
    <xf numFmtId="0" fontId="3" fillId="5" borderId="11" xfId="0" applyFont="1" applyFill="1" applyBorder="1">
      <alignment vertical="center"/>
    </xf>
    <xf numFmtId="0" fontId="3" fillId="7" borderId="11" xfId="0" applyFont="1" applyFill="1" applyBorder="1">
      <alignment vertical="center"/>
    </xf>
    <xf numFmtId="0" fontId="4" fillId="6" borderId="8" xfId="0" applyFont="1" applyFill="1" applyBorder="1">
      <alignment vertical="center"/>
    </xf>
    <xf numFmtId="0" fontId="4" fillId="6" borderId="7" xfId="0" applyFont="1" applyFill="1" applyBorder="1">
      <alignment vertical="center"/>
    </xf>
    <xf numFmtId="0" fontId="3" fillId="6" borderId="7" xfId="0" applyFont="1" applyFill="1" applyBorder="1">
      <alignment vertical="center"/>
    </xf>
    <xf numFmtId="0" fontId="3" fillId="6" borderId="8" xfId="0" applyFont="1" applyFill="1" applyBorder="1">
      <alignment vertical="center"/>
    </xf>
    <xf numFmtId="0" fontId="3" fillId="8" borderId="6" xfId="0" applyFont="1" applyFill="1" applyBorder="1">
      <alignment vertical="center"/>
    </xf>
    <xf numFmtId="0" fontId="19" fillId="0" borderId="0" xfId="0" applyFont="1" applyAlignment="1">
      <alignment horizontal="right" vertical="center"/>
    </xf>
    <xf numFmtId="0" fontId="20" fillId="6" borderId="2" xfId="0" applyFont="1" applyFill="1" applyBorder="1">
      <alignment vertical="center"/>
    </xf>
    <xf numFmtId="0" fontId="19" fillId="7" borderId="6" xfId="0" applyFont="1" applyFill="1" applyBorder="1">
      <alignment vertical="center"/>
    </xf>
    <xf numFmtId="0" fontId="19" fillId="0" borderId="6" xfId="0" applyFont="1" applyBorder="1">
      <alignment vertical="center"/>
    </xf>
    <xf numFmtId="0" fontId="19" fillId="7" borderId="6" xfId="0" applyFont="1" applyFill="1" applyBorder="1" applyAlignment="1">
      <alignment vertical="center"/>
    </xf>
    <xf numFmtId="0" fontId="19" fillId="7" borderId="9" xfId="0" applyFont="1" applyFill="1" applyBorder="1">
      <alignment vertical="center"/>
    </xf>
    <xf numFmtId="0" fontId="19" fillId="7" borderId="9" xfId="0" applyFont="1" applyFill="1" applyBorder="1" applyAlignment="1">
      <alignment vertical="center"/>
    </xf>
    <xf numFmtId="0" fontId="24" fillId="0" borderId="0" xfId="0" applyFont="1">
      <alignment vertical="center"/>
    </xf>
    <xf numFmtId="0" fontId="26" fillId="5" borderId="12" xfId="0" applyFont="1" applyFill="1" applyBorder="1">
      <alignment vertical="center"/>
    </xf>
    <xf numFmtId="0" fontId="26" fillId="0" borderId="0" xfId="0" applyFont="1">
      <alignment vertical="center"/>
    </xf>
    <xf numFmtId="0" fontId="24" fillId="5" borderId="12" xfId="0" applyFont="1" applyFill="1" applyBorder="1" applyAlignment="1">
      <alignment vertical="center" wrapText="1"/>
    </xf>
    <xf numFmtId="0" fontId="19" fillId="0" borderId="0" xfId="0" applyFont="1">
      <alignment vertical="center"/>
    </xf>
    <xf numFmtId="0" fontId="7" fillId="6" borderId="12" xfId="0" applyFont="1" applyFill="1" applyBorder="1" applyAlignment="1">
      <alignment vertical="center" wrapText="1"/>
    </xf>
    <xf numFmtId="0" fontId="7" fillId="6" borderId="12" xfId="0" applyFont="1" applyFill="1" applyBorder="1" applyAlignment="1">
      <alignment horizontal="left" vertical="center" wrapText="1"/>
    </xf>
    <xf numFmtId="0" fontId="7" fillId="6" borderId="12" xfId="0" applyFont="1" applyFill="1" applyBorder="1" applyAlignment="1">
      <alignment vertical="center"/>
    </xf>
    <xf numFmtId="0" fontId="7" fillId="0" borderId="12" xfId="0" applyFont="1" applyBorder="1" applyProtection="1">
      <alignment vertical="center"/>
      <protection locked="0"/>
    </xf>
    <xf numFmtId="0" fontId="31" fillId="0" borderId="12" xfId="0" applyFont="1" applyBorder="1" applyAlignment="1">
      <alignment horizontal="right" vertical="center"/>
    </xf>
    <xf numFmtId="0" fontId="7" fillId="0" borderId="12" xfId="0" applyFont="1" applyBorder="1" applyAlignment="1">
      <alignment horizontal="right" vertical="center"/>
    </xf>
    <xf numFmtId="0" fontId="7" fillId="0" borderId="0" xfId="0" applyFont="1">
      <alignment vertical="center"/>
    </xf>
    <xf numFmtId="0" fontId="7" fillId="6" borderId="1" xfId="0" applyFont="1" applyFill="1" applyBorder="1" applyAlignment="1">
      <alignment vertical="center" wrapText="1"/>
    </xf>
    <xf numFmtId="0" fontId="7" fillId="0" borderId="0" xfId="0" applyFont="1" applyBorder="1">
      <alignment vertical="center"/>
    </xf>
    <xf numFmtId="0" fontId="7" fillId="0" borderId="13" xfId="0" applyFont="1" applyFill="1" applyBorder="1" applyAlignment="1" applyProtection="1">
      <alignment vertical="center" wrapText="1"/>
      <protection locked="0"/>
    </xf>
    <xf numFmtId="0" fontId="7" fillId="0" borderId="13" xfId="0" applyFont="1" applyFill="1" applyBorder="1" applyAlignment="1">
      <alignment vertical="center" wrapText="1"/>
    </xf>
    <xf numFmtId="0" fontId="28" fillId="6" borderId="12" xfId="0" applyFont="1" applyFill="1" applyBorder="1" applyAlignment="1">
      <alignment horizontal="left" vertical="center"/>
    </xf>
    <xf numFmtId="0" fontId="28" fillId="6" borderId="12" xfId="0" applyFont="1" applyFill="1" applyBorder="1" applyAlignment="1">
      <alignment horizontal="left" vertical="center" wrapText="1"/>
    </xf>
    <xf numFmtId="0" fontId="7" fillId="6" borderId="12" xfId="0" applyFont="1" applyFill="1" applyBorder="1">
      <alignment vertical="center"/>
    </xf>
    <xf numFmtId="176" fontId="7" fillId="6" borderId="12" xfId="1" applyNumberFormat="1" applyFont="1" applyFill="1" applyBorder="1" applyAlignment="1">
      <alignment horizontal="right" vertical="center"/>
    </xf>
    <xf numFmtId="176" fontId="7" fillId="0" borderId="12" xfId="1" applyNumberFormat="1" applyFont="1" applyFill="1" applyBorder="1">
      <alignment vertical="center"/>
    </xf>
    <xf numFmtId="40" fontId="7" fillId="0" borderId="12" xfId="1" applyNumberFormat="1" applyFont="1" applyBorder="1" applyProtection="1">
      <alignment vertical="center"/>
      <protection locked="0"/>
    </xf>
    <xf numFmtId="177" fontId="3" fillId="0" borderId="6" xfId="0" applyNumberFormat="1" applyFont="1" applyBorder="1">
      <alignment vertical="center"/>
    </xf>
    <xf numFmtId="177" fontId="5" fillId="5" borderId="6" xfId="0" applyNumberFormat="1" applyFont="1" applyFill="1" applyBorder="1">
      <alignment vertical="center"/>
    </xf>
    <xf numFmtId="177" fontId="3" fillId="0" borderId="6" xfId="0" applyNumberFormat="1" applyFont="1" applyFill="1" applyBorder="1">
      <alignment vertical="center"/>
    </xf>
    <xf numFmtId="0" fontId="7" fillId="8" borderId="12" xfId="0" applyFont="1" applyFill="1" applyBorder="1">
      <alignment vertical="center"/>
    </xf>
    <xf numFmtId="0" fontId="7" fillId="8" borderId="12" xfId="0" applyFont="1" applyFill="1" applyBorder="1" applyAlignment="1">
      <alignment horizontal="center" vertical="center"/>
    </xf>
    <xf numFmtId="0" fontId="7" fillId="8" borderId="12" xfId="0" applyFont="1" applyFill="1" applyBorder="1" applyAlignment="1">
      <alignment vertical="center"/>
    </xf>
    <xf numFmtId="0" fontId="9" fillId="5" borderId="1" xfId="0" applyFont="1" applyFill="1" applyBorder="1" applyAlignment="1">
      <alignment horizontal="center" vertical="center" wrapText="1"/>
    </xf>
    <xf numFmtId="0" fontId="23" fillId="0" borderId="6" xfId="0" applyFont="1" applyFill="1" applyBorder="1" applyAlignment="1">
      <alignment horizontal="center" vertical="center"/>
    </xf>
    <xf numFmtId="0" fontId="23" fillId="0" borderId="6" xfId="0" applyFont="1" applyBorder="1" applyAlignment="1">
      <alignment horizontal="center" vertical="center"/>
    </xf>
    <xf numFmtId="0" fontId="7" fillId="6" borderId="1" xfId="0" applyFont="1" applyFill="1" applyBorder="1" applyAlignment="1">
      <alignment vertical="center" wrapText="1"/>
    </xf>
    <xf numFmtId="0" fontId="28" fillId="6" borderId="0" xfId="0" applyFont="1" applyFill="1" applyBorder="1" applyAlignment="1">
      <alignment horizontal="left" vertical="center"/>
    </xf>
    <xf numFmtId="0" fontId="7" fillId="6" borderId="1" xfId="0" applyFont="1" applyFill="1" applyBorder="1" applyAlignment="1">
      <alignment vertical="center" wrapText="1"/>
    </xf>
    <xf numFmtId="0" fontId="7" fillId="0" borderId="1" xfId="0" applyFont="1" applyFill="1" applyBorder="1" applyAlignment="1">
      <alignment horizontal="left" vertical="center" wrapText="1"/>
    </xf>
    <xf numFmtId="0" fontId="33" fillId="0" borderId="0" xfId="0" applyFont="1" applyFill="1" applyBorder="1">
      <alignment vertical="center"/>
    </xf>
    <xf numFmtId="0" fontId="35" fillId="5" borderId="1" xfId="0" applyFont="1" applyFill="1" applyBorder="1" applyAlignment="1">
      <alignment horizontal="center" vertical="center" wrapText="1"/>
    </xf>
    <xf numFmtId="0" fontId="7" fillId="6" borderId="1" xfId="0" applyFont="1" applyFill="1" applyBorder="1" applyAlignment="1">
      <alignment vertical="center" wrapText="1"/>
    </xf>
    <xf numFmtId="0" fontId="7" fillId="6" borderId="1" xfId="0" applyFont="1" applyFill="1" applyBorder="1" applyAlignment="1">
      <alignment vertical="center" wrapText="1"/>
    </xf>
    <xf numFmtId="0" fontId="28" fillId="6" borderId="18" xfId="0" applyFont="1" applyFill="1" applyBorder="1" applyAlignment="1">
      <alignment horizontal="left" vertical="center"/>
    </xf>
    <xf numFmtId="0" fontId="7" fillId="6" borderId="1" xfId="0" quotePrefix="1"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lignment vertical="center"/>
    </xf>
    <xf numFmtId="0" fontId="7" fillId="0" borderId="1" xfId="0" applyFont="1" applyFill="1" applyBorder="1" applyAlignment="1">
      <alignment vertical="center" wrapText="1"/>
    </xf>
    <xf numFmtId="38" fontId="7" fillId="2" borderId="1" xfId="1" quotePrefix="1" applyFont="1" applyFill="1" applyBorder="1" applyAlignment="1">
      <alignment vertical="center" wrapText="1"/>
    </xf>
    <xf numFmtId="38" fontId="7" fillId="0" borderId="1" xfId="1" quotePrefix="1" applyFont="1" applyFill="1" applyBorder="1" applyAlignment="1">
      <alignment vertical="center" wrapText="1"/>
    </xf>
    <xf numFmtId="0" fontId="28" fillId="6" borderId="1" xfId="0" applyFont="1" applyFill="1" applyBorder="1" applyAlignment="1">
      <alignment horizontal="left" vertical="center"/>
    </xf>
    <xf numFmtId="0" fontId="28" fillId="6" borderId="0" xfId="0" applyFont="1" applyFill="1" applyBorder="1" applyAlignment="1">
      <alignment horizontal="left" vertical="center" wrapText="1"/>
    </xf>
    <xf numFmtId="0" fontId="7" fillId="6" borderId="2" xfId="0" applyFont="1" applyFill="1" applyBorder="1" applyAlignment="1">
      <alignment vertical="center" wrapText="1"/>
    </xf>
    <xf numFmtId="0" fontId="7" fillId="6" borderId="1" xfId="0" quotePrefix="1" applyFont="1" applyFill="1" applyBorder="1">
      <alignment vertical="center"/>
    </xf>
    <xf numFmtId="0" fontId="24" fillId="5" borderId="19" xfId="0" applyFont="1" applyFill="1" applyBorder="1" applyAlignment="1">
      <alignment vertical="center" wrapText="1"/>
    </xf>
    <xf numFmtId="0" fontId="28" fillId="6" borderId="19" xfId="0" applyFont="1" applyFill="1" applyBorder="1" applyAlignment="1">
      <alignment horizontal="center" vertical="center"/>
    </xf>
    <xf numFmtId="0" fontId="28" fillId="6" borderId="19" xfId="0" applyFont="1" applyFill="1" applyBorder="1" applyAlignment="1">
      <alignment horizontal="left" vertical="center"/>
    </xf>
    <xf numFmtId="0" fontId="28" fillId="6" borderId="19" xfId="0" applyFont="1" applyFill="1" applyBorder="1" applyAlignment="1">
      <alignment horizontal="left" vertical="center" wrapText="1"/>
    </xf>
    <xf numFmtId="0" fontId="7" fillId="6" borderId="1" xfId="0" applyFont="1" applyFill="1" applyBorder="1" applyAlignment="1">
      <alignment vertical="center" wrapText="1"/>
    </xf>
    <xf numFmtId="0" fontId="7" fillId="0" borderId="1" xfId="0" applyFont="1" applyBorder="1" applyAlignment="1">
      <alignment horizontal="left" vertical="center" wrapText="1"/>
    </xf>
    <xf numFmtId="0" fontId="15" fillId="0" borderId="6"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3" xfId="0" applyFont="1" applyFill="1" applyBorder="1" applyAlignment="1">
      <alignment horizontal="center" vertical="center"/>
    </xf>
    <xf numFmtId="38" fontId="16" fillId="2" borderId="4" xfId="1" applyFont="1" applyFill="1" applyBorder="1" applyAlignment="1">
      <alignment horizontal="right" vertical="center"/>
    </xf>
    <xf numFmtId="38" fontId="16" fillId="2" borderId="5" xfId="1" applyFont="1" applyFill="1" applyBorder="1" applyAlignment="1">
      <alignment horizontal="right" vertical="center"/>
    </xf>
    <xf numFmtId="0" fontId="7" fillId="6" borderId="1" xfId="0" applyFont="1" applyFill="1" applyBorder="1" applyAlignment="1">
      <alignment vertical="center" wrapText="1"/>
    </xf>
    <xf numFmtId="0" fontId="7" fillId="6" borderId="14" xfId="0" applyFont="1" applyFill="1" applyBorder="1" applyAlignment="1">
      <alignment horizontal="left" vertical="center" wrapText="1"/>
    </xf>
    <xf numFmtId="0" fontId="7" fillId="6" borderId="2" xfId="0" applyFont="1" applyFill="1" applyBorder="1" applyAlignment="1">
      <alignment horizontal="left" vertical="center" wrapText="1"/>
    </xf>
    <xf numFmtId="0" fontId="7" fillId="0" borderId="1" xfId="0" quotePrefix="1"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quotePrefix="1" applyFont="1" applyBorder="1" applyAlignment="1">
      <alignment horizontal="left" vertical="center" wrapText="1"/>
    </xf>
    <xf numFmtId="0" fontId="26" fillId="5" borderId="12" xfId="0" applyFont="1" applyFill="1" applyBorder="1" applyAlignment="1">
      <alignment horizontal="center" vertical="top" wrapText="1"/>
    </xf>
    <xf numFmtId="0" fontId="24" fillId="5" borderId="12" xfId="0" applyFont="1" applyFill="1" applyBorder="1" applyAlignment="1">
      <alignment vertical="center" wrapText="1"/>
    </xf>
    <xf numFmtId="0" fontId="26" fillId="5" borderId="15" xfId="0" applyFont="1" applyFill="1" applyBorder="1" applyAlignment="1">
      <alignment horizontal="center" vertical="top" wrapText="1"/>
    </xf>
    <xf numFmtId="0" fontId="26" fillId="5" borderId="16" xfId="0" applyFont="1" applyFill="1" applyBorder="1" applyAlignment="1">
      <alignment horizontal="center" vertical="top" wrapText="1"/>
    </xf>
    <xf numFmtId="0" fontId="26" fillId="5" borderId="17" xfId="0" applyFont="1" applyFill="1" applyBorder="1" applyAlignment="1">
      <alignment horizontal="center" vertical="top" wrapText="1"/>
    </xf>
    <xf numFmtId="0" fontId="10" fillId="4" borderId="0" xfId="0" applyFont="1" applyFill="1" applyAlignment="1">
      <alignment vertical="center"/>
    </xf>
    <xf numFmtId="0" fontId="8" fillId="4" borderId="0" xfId="0" applyFont="1" applyFill="1" applyAlignment="1">
      <alignment horizontal="right" vertical="center"/>
    </xf>
    <xf numFmtId="0" fontId="10" fillId="4" borderId="0" xfId="0" applyFont="1" applyFill="1" applyAlignment="1">
      <alignment horizontal="right" vertical="center"/>
    </xf>
  </cellXfs>
  <cellStyles count="3">
    <cellStyle name="40% - アクセント 6 2" xfId="2" xr:uid="{00000000-0005-0000-0000-000000000000}"/>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8"/>
  <sheetViews>
    <sheetView showGridLines="0" tabSelected="1" view="pageBreakPreview" zoomScale="70" zoomScaleNormal="85" zoomScaleSheetLayoutView="70" workbookViewId="0"/>
  </sheetViews>
  <sheetFormatPr defaultColWidth="9" defaultRowHeight="14.25" x14ac:dyDescent="0.1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18" customHeight="1" x14ac:dyDescent="0.15">
      <c r="K1" s="39" t="s">
        <v>39</v>
      </c>
    </row>
    <row r="2" spans="1:11" ht="27.75" customHeight="1" x14ac:dyDescent="0.15">
      <c r="A2" s="17" t="s">
        <v>38</v>
      </c>
      <c r="B2" s="18"/>
      <c r="C2" s="18"/>
      <c r="D2" s="18"/>
      <c r="E2" s="18"/>
      <c r="F2" s="18"/>
      <c r="G2" s="18"/>
      <c r="H2" s="18"/>
      <c r="I2" s="18"/>
      <c r="J2" s="18"/>
      <c r="K2" s="19"/>
    </row>
    <row r="4" spans="1:11" ht="18.75" customHeight="1" x14ac:dyDescent="0.15">
      <c r="A4" s="15" t="s">
        <v>83</v>
      </c>
      <c r="B4" s="5"/>
    </row>
    <row r="5" spans="1:11" ht="18.75" customHeight="1" x14ac:dyDescent="0.15">
      <c r="A5" s="5"/>
      <c r="B5" s="20" t="s">
        <v>9</v>
      </c>
      <c r="C5" s="20" t="s">
        <v>10</v>
      </c>
      <c r="D5" s="20" t="s">
        <v>11</v>
      </c>
      <c r="E5" s="20" t="s">
        <v>12</v>
      </c>
      <c r="F5" s="20" t="s">
        <v>13</v>
      </c>
      <c r="G5" s="20" t="s">
        <v>14</v>
      </c>
      <c r="H5" s="20" t="s">
        <v>15</v>
      </c>
      <c r="I5" s="20" t="s">
        <v>16</v>
      </c>
      <c r="J5" s="20" t="s">
        <v>17</v>
      </c>
      <c r="K5" s="20" t="s">
        <v>18</v>
      </c>
    </row>
    <row r="6" spans="1:11" s="11" customFormat="1" ht="39" customHeight="1" x14ac:dyDescent="0.15">
      <c r="B6" s="20" t="s">
        <v>19</v>
      </c>
      <c r="C6" s="20" t="s">
        <v>20</v>
      </c>
      <c r="D6" s="20" t="s">
        <v>21</v>
      </c>
      <c r="E6" s="20" t="s">
        <v>22</v>
      </c>
      <c r="F6" s="20" t="s">
        <v>23</v>
      </c>
      <c r="G6" s="20" t="s">
        <v>24</v>
      </c>
      <c r="H6" s="20" t="s">
        <v>25</v>
      </c>
      <c r="I6" s="20" t="s">
        <v>26</v>
      </c>
      <c r="J6" s="20" t="s">
        <v>27</v>
      </c>
      <c r="K6" s="20" t="s">
        <v>28</v>
      </c>
    </row>
    <row r="7" spans="1:11" s="57" customFormat="1" ht="116.25" customHeight="1" x14ac:dyDescent="0.15">
      <c r="B7" s="86" t="s">
        <v>63</v>
      </c>
      <c r="C7" s="62" t="s">
        <v>102</v>
      </c>
      <c r="D7" s="84" t="s">
        <v>103</v>
      </c>
      <c r="E7" s="87" t="s">
        <v>78</v>
      </c>
      <c r="F7" s="88" t="s">
        <v>86</v>
      </c>
      <c r="G7" s="89" t="s">
        <v>62</v>
      </c>
      <c r="H7" s="89" t="s">
        <v>57</v>
      </c>
      <c r="I7" s="90" t="s">
        <v>56</v>
      </c>
      <c r="J7" s="60" t="s">
        <v>58</v>
      </c>
      <c r="K7" s="61" t="s">
        <v>59</v>
      </c>
    </row>
    <row r="8" spans="1:11" s="57" customFormat="1" ht="52.5" customHeight="1" x14ac:dyDescent="0.15">
      <c r="B8" s="86" t="s">
        <v>64</v>
      </c>
      <c r="C8" s="63" t="s">
        <v>104</v>
      </c>
      <c r="D8" s="84" t="s">
        <v>105</v>
      </c>
      <c r="E8" s="87" t="s">
        <v>78</v>
      </c>
      <c r="F8" s="88" t="s">
        <v>87</v>
      </c>
      <c r="G8" s="89" t="s">
        <v>62</v>
      </c>
      <c r="H8" s="89" t="s">
        <v>57</v>
      </c>
      <c r="I8" s="91" t="s">
        <v>106</v>
      </c>
      <c r="J8" s="60" t="s">
        <v>58</v>
      </c>
      <c r="K8" s="61" t="s">
        <v>59</v>
      </c>
    </row>
    <row r="9" spans="1:11" s="57" customFormat="1" ht="52.5" customHeight="1" x14ac:dyDescent="0.15">
      <c r="B9" s="86" t="s">
        <v>65</v>
      </c>
      <c r="C9" s="63" t="s">
        <v>107</v>
      </c>
      <c r="D9" s="84" t="s">
        <v>108</v>
      </c>
      <c r="E9" s="87" t="s">
        <v>78</v>
      </c>
      <c r="F9" s="88" t="s">
        <v>87</v>
      </c>
      <c r="G9" s="89" t="s">
        <v>62</v>
      </c>
      <c r="H9" s="89" t="s">
        <v>57</v>
      </c>
      <c r="I9" s="91" t="s">
        <v>106</v>
      </c>
      <c r="J9" s="60" t="s">
        <v>58</v>
      </c>
      <c r="K9" s="61" t="s">
        <v>59</v>
      </c>
    </row>
    <row r="10" spans="1:11" s="57" customFormat="1" ht="52.5" customHeight="1" x14ac:dyDescent="0.15">
      <c r="A10" s="59"/>
      <c r="B10" s="86" t="s">
        <v>96</v>
      </c>
      <c r="C10" s="92" t="s">
        <v>109</v>
      </c>
      <c r="D10" s="100" t="s">
        <v>155</v>
      </c>
      <c r="E10" s="87" t="s">
        <v>61</v>
      </c>
      <c r="F10" s="88" t="s">
        <v>92</v>
      </c>
      <c r="G10" s="89" t="s">
        <v>33</v>
      </c>
      <c r="H10" s="89" t="s">
        <v>57</v>
      </c>
      <c r="I10" s="90" t="s">
        <v>156</v>
      </c>
      <c r="J10" s="60" t="s">
        <v>85</v>
      </c>
      <c r="K10" s="61" t="s">
        <v>59</v>
      </c>
    </row>
    <row r="11" spans="1:11" s="57" customFormat="1" ht="52.5" customHeight="1" x14ac:dyDescent="0.15">
      <c r="A11" s="59"/>
      <c r="B11" s="86" t="s">
        <v>91</v>
      </c>
      <c r="C11" s="92" t="s">
        <v>110</v>
      </c>
      <c r="D11" s="100" t="s">
        <v>111</v>
      </c>
      <c r="E11" s="87" t="s">
        <v>61</v>
      </c>
      <c r="F11" s="88" t="s">
        <v>93</v>
      </c>
      <c r="G11" s="89" t="s">
        <v>33</v>
      </c>
      <c r="H11" s="89" t="s">
        <v>57</v>
      </c>
      <c r="I11" s="90" t="s">
        <v>157</v>
      </c>
      <c r="J11" s="60" t="s">
        <v>85</v>
      </c>
      <c r="K11" s="61" t="s">
        <v>59</v>
      </c>
    </row>
    <row r="12" spans="1:11" ht="8.25" customHeight="1" x14ac:dyDescent="0.15"/>
    <row r="13" spans="1:11" ht="18.75" customHeight="1" x14ac:dyDescent="0.15">
      <c r="A13" s="81" t="s">
        <v>90</v>
      </c>
      <c r="B13" s="5"/>
    </row>
    <row r="14" spans="1:11" ht="18.75" customHeight="1" x14ac:dyDescent="0.15">
      <c r="A14" s="5"/>
      <c r="B14" s="74" t="s">
        <v>9</v>
      </c>
      <c r="C14" s="74" t="s">
        <v>10</v>
      </c>
      <c r="D14" s="74" t="s">
        <v>11</v>
      </c>
      <c r="E14" s="74" t="s">
        <v>12</v>
      </c>
      <c r="F14" s="74" t="s">
        <v>13</v>
      </c>
      <c r="G14" s="74" t="s">
        <v>14</v>
      </c>
      <c r="H14" s="74" t="s">
        <v>15</v>
      </c>
      <c r="I14" s="74" t="s">
        <v>16</v>
      </c>
      <c r="J14" s="74" t="s">
        <v>17</v>
      </c>
      <c r="K14" s="74" t="s">
        <v>18</v>
      </c>
    </row>
    <row r="15" spans="1:11" s="11" customFormat="1" ht="39" customHeight="1" x14ac:dyDescent="0.15">
      <c r="B15" s="74" t="s">
        <v>19</v>
      </c>
      <c r="C15" s="74" t="s">
        <v>20</v>
      </c>
      <c r="D15" s="74" t="s">
        <v>21</v>
      </c>
      <c r="E15" s="74" t="s">
        <v>22</v>
      </c>
      <c r="F15" s="74" t="s">
        <v>1</v>
      </c>
      <c r="G15" s="74" t="s">
        <v>24</v>
      </c>
      <c r="H15" s="74" t="s">
        <v>25</v>
      </c>
      <c r="I15" s="74" t="s">
        <v>26</v>
      </c>
      <c r="J15" s="82" t="s">
        <v>84</v>
      </c>
      <c r="K15" s="74" t="s">
        <v>28</v>
      </c>
    </row>
    <row r="16" spans="1:11" s="57" customFormat="1" ht="51.75" customHeight="1" x14ac:dyDescent="0.15">
      <c r="B16" s="86" t="s">
        <v>97</v>
      </c>
      <c r="C16" s="63" t="s">
        <v>112</v>
      </c>
      <c r="D16" s="84" t="s">
        <v>113</v>
      </c>
      <c r="E16" s="87" t="s">
        <v>61</v>
      </c>
      <c r="F16" s="88" t="s">
        <v>87</v>
      </c>
      <c r="G16" s="89" t="s">
        <v>33</v>
      </c>
      <c r="H16" s="89" t="s">
        <v>88</v>
      </c>
      <c r="I16" s="90" t="s">
        <v>114</v>
      </c>
      <c r="J16" s="80" t="s">
        <v>115</v>
      </c>
      <c r="K16" s="61" t="s">
        <v>59</v>
      </c>
    </row>
    <row r="17" spans="1:11" s="57" customFormat="1" ht="51.75" customHeight="1" x14ac:dyDescent="0.15">
      <c r="B17" s="86" t="s">
        <v>98</v>
      </c>
      <c r="C17" s="93" t="s">
        <v>116</v>
      </c>
      <c r="D17" s="84" t="s">
        <v>117</v>
      </c>
      <c r="E17" s="87" t="s">
        <v>61</v>
      </c>
      <c r="F17" s="88" t="s">
        <v>94</v>
      </c>
      <c r="G17" s="89" t="s">
        <v>33</v>
      </c>
      <c r="H17" s="89" t="s">
        <v>95</v>
      </c>
      <c r="I17" s="90" t="s">
        <v>118</v>
      </c>
      <c r="J17" s="80" t="s">
        <v>115</v>
      </c>
      <c r="K17" s="61" t="s">
        <v>59</v>
      </c>
    </row>
    <row r="18" spans="1:11" s="57" customFormat="1" ht="51.75" customHeight="1" x14ac:dyDescent="0.15">
      <c r="B18" s="86" t="s">
        <v>99</v>
      </c>
      <c r="C18" s="92" t="s">
        <v>119</v>
      </c>
      <c r="D18" s="94" t="s">
        <v>120</v>
      </c>
      <c r="E18" s="87" t="s">
        <v>61</v>
      </c>
      <c r="F18" s="88" t="s">
        <v>94</v>
      </c>
      <c r="G18" s="89" t="s">
        <v>33</v>
      </c>
      <c r="H18" s="89" t="s">
        <v>95</v>
      </c>
      <c r="I18" s="90" t="s">
        <v>121</v>
      </c>
      <c r="J18" s="80" t="s">
        <v>115</v>
      </c>
      <c r="K18" s="61" t="s">
        <v>59</v>
      </c>
    </row>
    <row r="19" spans="1:11" s="57" customFormat="1" ht="85.5" customHeight="1" x14ac:dyDescent="0.15">
      <c r="A19" s="59"/>
      <c r="B19" s="86" t="s">
        <v>100</v>
      </c>
      <c r="C19" s="85" t="s">
        <v>122</v>
      </c>
      <c r="D19" s="84" t="s">
        <v>123</v>
      </c>
      <c r="E19" s="87" t="s">
        <v>61</v>
      </c>
      <c r="F19" s="88" t="s">
        <v>92</v>
      </c>
      <c r="G19" s="89" t="s">
        <v>33</v>
      </c>
      <c r="H19" s="89" t="s">
        <v>60</v>
      </c>
      <c r="I19" s="91" t="s">
        <v>124</v>
      </c>
      <c r="J19" s="60" t="s">
        <v>151</v>
      </c>
      <c r="K19" s="61" t="s">
        <v>59</v>
      </c>
    </row>
    <row r="20" spans="1:11" s="57" customFormat="1" ht="51.75" customHeight="1" x14ac:dyDescent="0.15">
      <c r="A20" s="59"/>
      <c r="B20" s="86" t="s">
        <v>101</v>
      </c>
      <c r="C20" s="92" t="s">
        <v>125</v>
      </c>
      <c r="D20" s="84" t="s">
        <v>126</v>
      </c>
      <c r="E20" s="87" t="s">
        <v>61</v>
      </c>
      <c r="F20" s="88" t="s">
        <v>93</v>
      </c>
      <c r="G20" s="89" t="s">
        <v>33</v>
      </c>
      <c r="H20" s="89" t="s">
        <v>60</v>
      </c>
      <c r="I20" s="91" t="s">
        <v>127</v>
      </c>
      <c r="J20" s="60" t="s">
        <v>85</v>
      </c>
      <c r="K20" s="61" t="s">
        <v>59</v>
      </c>
    </row>
    <row r="21" spans="1:11" ht="8.25" customHeight="1" x14ac:dyDescent="0.15"/>
    <row r="22" spans="1:11" ht="20.100000000000001" customHeight="1" x14ac:dyDescent="0.15">
      <c r="A22" s="15" t="s">
        <v>6</v>
      </c>
    </row>
    <row r="23" spans="1:11" ht="20.100000000000001" customHeight="1" x14ac:dyDescent="0.15">
      <c r="B23" s="20" t="s">
        <v>9</v>
      </c>
      <c r="C23" s="103" t="s">
        <v>10</v>
      </c>
      <c r="D23" s="103"/>
      <c r="E23" s="20" t="s">
        <v>11</v>
      </c>
      <c r="F23" s="20" t="s">
        <v>12</v>
      </c>
      <c r="G23" s="103" t="s">
        <v>13</v>
      </c>
      <c r="H23" s="103"/>
      <c r="I23" s="103"/>
      <c r="J23" s="103" t="s">
        <v>14</v>
      </c>
      <c r="K23" s="103"/>
    </row>
    <row r="24" spans="1:11" ht="39" customHeight="1" x14ac:dyDescent="0.15">
      <c r="B24" s="20" t="s">
        <v>20</v>
      </c>
      <c r="C24" s="103" t="s">
        <v>21</v>
      </c>
      <c r="D24" s="103"/>
      <c r="E24" s="20" t="s">
        <v>22</v>
      </c>
      <c r="F24" s="20" t="s">
        <v>23</v>
      </c>
      <c r="G24" s="103" t="s">
        <v>25</v>
      </c>
      <c r="H24" s="103"/>
      <c r="I24" s="103"/>
      <c r="J24" s="103" t="s">
        <v>28</v>
      </c>
      <c r="K24" s="103"/>
    </row>
    <row r="25" spans="1:11" s="57" customFormat="1" ht="97.5" customHeight="1" x14ac:dyDescent="0.15">
      <c r="B25" s="62" t="s">
        <v>128</v>
      </c>
      <c r="C25" s="107" t="s">
        <v>129</v>
      </c>
      <c r="D25" s="107"/>
      <c r="E25" s="87" t="s">
        <v>78</v>
      </c>
      <c r="F25" s="51" t="s">
        <v>130</v>
      </c>
      <c r="G25" s="112" t="s">
        <v>79</v>
      </c>
      <c r="H25" s="101"/>
      <c r="I25" s="101"/>
      <c r="J25" s="101" t="s">
        <v>66</v>
      </c>
      <c r="K25" s="101"/>
    </row>
    <row r="26" spans="1:11" s="57" customFormat="1" ht="52.5" customHeight="1" x14ac:dyDescent="0.15">
      <c r="B26" s="63" t="s">
        <v>131</v>
      </c>
      <c r="C26" s="108" t="s">
        <v>144</v>
      </c>
      <c r="D26" s="109"/>
      <c r="E26" s="87" t="s">
        <v>78</v>
      </c>
      <c r="F26" s="88" t="s">
        <v>92</v>
      </c>
      <c r="G26" s="110" t="s">
        <v>132</v>
      </c>
      <c r="H26" s="111"/>
      <c r="I26" s="111"/>
      <c r="J26" s="101" t="s">
        <v>66</v>
      </c>
      <c r="K26" s="101"/>
    </row>
    <row r="27" spans="1:11" s="57" customFormat="1" ht="52.5" customHeight="1" x14ac:dyDescent="0.15">
      <c r="B27" s="63" t="s">
        <v>133</v>
      </c>
      <c r="C27" s="108" t="s">
        <v>134</v>
      </c>
      <c r="D27" s="109"/>
      <c r="E27" s="87" t="s">
        <v>78</v>
      </c>
      <c r="F27" s="88" t="s">
        <v>92</v>
      </c>
      <c r="G27" s="110" t="s">
        <v>135</v>
      </c>
      <c r="H27" s="111"/>
      <c r="I27" s="111"/>
      <c r="J27" s="101" t="s">
        <v>66</v>
      </c>
      <c r="K27" s="101"/>
    </row>
    <row r="28" spans="1:11" s="57" customFormat="1" ht="52.5" customHeight="1" x14ac:dyDescent="0.15">
      <c r="B28" s="63" t="s">
        <v>136</v>
      </c>
      <c r="C28" s="108" t="s">
        <v>152</v>
      </c>
      <c r="D28" s="109"/>
      <c r="E28" s="87" t="s">
        <v>78</v>
      </c>
      <c r="F28" s="95" t="s">
        <v>61</v>
      </c>
      <c r="G28" s="110" t="s">
        <v>137</v>
      </c>
      <c r="H28" s="111"/>
      <c r="I28" s="111"/>
      <c r="J28" s="101" t="s">
        <v>66</v>
      </c>
      <c r="K28" s="101"/>
    </row>
    <row r="29" spans="1:11" s="57" customFormat="1" ht="52.5" customHeight="1" x14ac:dyDescent="0.15">
      <c r="B29" s="63" t="s">
        <v>138</v>
      </c>
      <c r="C29" s="108" t="s">
        <v>153</v>
      </c>
      <c r="D29" s="109"/>
      <c r="E29" s="87" t="s">
        <v>89</v>
      </c>
      <c r="F29" s="95" t="s">
        <v>89</v>
      </c>
      <c r="G29" s="110" t="s">
        <v>154</v>
      </c>
      <c r="H29" s="111"/>
      <c r="I29" s="111"/>
      <c r="J29" s="101" t="s">
        <v>66</v>
      </c>
      <c r="K29" s="101"/>
    </row>
    <row r="30" spans="1:11" ht="6.75" customHeight="1" x14ac:dyDescent="0.15"/>
    <row r="31" spans="1:11" ht="18.75" customHeight="1" x14ac:dyDescent="0.15">
      <c r="A31" s="16" t="s">
        <v>7</v>
      </c>
      <c r="B31" s="3"/>
    </row>
    <row r="32" spans="1:11" ht="21.75" thickBot="1" x14ac:dyDescent="0.2">
      <c r="B32" s="104" t="s">
        <v>35</v>
      </c>
      <c r="C32" s="104"/>
      <c r="D32" s="21" t="s">
        <v>23</v>
      </c>
    </row>
    <row r="33" spans="1:10" ht="21.75" thickBot="1" x14ac:dyDescent="0.2">
      <c r="B33" s="105">
        <f>ROUNDDOWN('PMS(calc_process)'!G6, 0)</f>
        <v>0</v>
      </c>
      <c r="C33" s="106"/>
      <c r="D33" s="40" t="s">
        <v>40</v>
      </c>
    </row>
    <row r="34" spans="1:10" ht="20.100000000000001" customHeight="1" x14ac:dyDescent="0.15">
      <c r="B34" s="4"/>
      <c r="C34" s="4"/>
      <c r="F34" s="12"/>
      <c r="G34" s="12"/>
    </row>
    <row r="35" spans="1:10" ht="18.75" customHeight="1" x14ac:dyDescent="0.15">
      <c r="A35" s="15" t="s">
        <v>8</v>
      </c>
    </row>
    <row r="36" spans="1:10" ht="18" customHeight="1" x14ac:dyDescent="0.15">
      <c r="B36" s="22" t="s">
        <v>30</v>
      </c>
      <c r="C36" s="102" t="s">
        <v>31</v>
      </c>
      <c r="D36" s="102"/>
      <c r="E36" s="102"/>
      <c r="F36" s="102"/>
      <c r="G36" s="102"/>
      <c r="H36" s="102"/>
      <c r="I36" s="102"/>
      <c r="J36" s="13"/>
    </row>
    <row r="37" spans="1:10" ht="18" customHeight="1" x14ac:dyDescent="0.15">
      <c r="B37" s="22" t="s">
        <v>29</v>
      </c>
      <c r="C37" s="102" t="s">
        <v>32</v>
      </c>
      <c r="D37" s="102"/>
      <c r="E37" s="102"/>
      <c r="F37" s="102"/>
      <c r="G37" s="102"/>
      <c r="H37" s="102"/>
      <c r="I37" s="102"/>
      <c r="J37" s="13"/>
    </row>
    <row r="38" spans="1:10" ht="18" customHeight="1" x14ac:dyDescent="0.15">
      <c r="B38" s="22" t="s">
        <v>33</v>
      </c>
      <c r="C38" s="102" t="s">
        <v>34</v>
      </c>
      <c r="D38" s="102"/>
      <c r="E38" s="102"/>
      <c r="F38" s="102"/>
      <c r="G38" s="102"/>
      <c r="H38" s="102"/>
      <c r="I38" s="102"/>
      <c r="J38" s="13"/>
    </row>
  </sheetData>
  <mergeCells count="26">
    <mergeCell ref="J26:K26"/>
    <mergeCell ref="G27:I27"/>
    <mergeCell ref="J27:K27"/>
    <mergeCell ref="G28:I28"/>
    <mergeCell ref="J28:K28"/>
    <mergeCell ref="J24:K24"/>
    <mergeCell ref="G23:I23"/>
    <mergeCell ref="G24:I24"/>
    <mergeCell ref="G25:I25"/>
    <mergeCell ref="J25:K25"/>
    <mergeCell ref="J29:K29"/>
    <mergeCell ref="C37:I37"/>
    <mergeCell ref="C38:I38"/>
    <mergeCell ref="C23:D23"/>
    <mergeCell ref="C24:D24"/>
    <mergeCell ref="B32:C32"/>
    <mergeCell ref="B33:C33"/>
    <mergeCell ref="C36:I36"/>
    <mergeCell ref="C25:D25"/>
    <mergeCell ref="C26:D26"/>
    <mergeCell ref="C27:D27"/>
    <mergeCell ref="C28:D28"/>
    <mergeCell ref="G26:I26"/>
    <mergeCell ref="C29:D29"/>
    <mergeCell ref="G29:I29"/>
    <mergeCell ref="J23:K23"/>
  </mergeCells>
  <phoneticPr fontId="2"/>
  <pageMargins left="0.70866141732283472" right="0.70866141732283472" top="0.74803149606299213" bottom="0.74803149606299213" header="0.31496062992125984" footer="0.31496062992125984"/>
  <pageSetup paperSize="8"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S16"/>
  <sheetViews>
    <sheetView showGridLines="0" view="pageBreakPreview" zoomScale="70" zoomScaleNormal="100" zoomScaleSheetLayoutView="70" workbookViewId="0"/>
  </sheetViews>
  <sheetFormatPr defaultColWidth="9" defaultRowHeight="14.25" x14ac:dyDescent="0.15"/>
  <cols>
    <col min="1" max="1" width="12" style="50" customWidth="1"/>
    <col min="2" max="19" width="16.125" style="50" customWidth="1"/>
    <col min="20" max="16384" width="9" style="50"/>
  </cols>
  <sheetData>
    <row r="1" spans="1:19" s="46" customFormat="1" x14ac:dyDescent="0.15">
      <c r="S1" s="14" t="str">
        <f>'PMS(input)'!K1</f>
        <v>JCM_ID_F_PMS_ver01.1</v>
      </c>
    </row>
    <row r="2" spans="1:19" s="48" customFormat="1" ht="27.6" customHeight="1" x14ac:dyDescent="0.15">
      <c r="A2" s="47"/>
      <c r="B2" s="47"/>
      <c r="C2" s="115" t="s">
        <v>45</v>
      </c>
      <c r="D2" s="116"/>
      <c r="E2" s="116"/>
      <c r="F2" s="116"/>
      <c r="G2" s="116"/>
      <c r="H2" s="115" t="s">
        <v>158</v>
      </c>
      <c r="I2" s="116"/>
      <c r="J2" s="116"/>
      <c r="K2" s="116"/>
      <c r="L2" s="117"/>
      <c r="M2" s="115" t="s">
        <v>46</v>
      </c>
      <c r="N2" s="116"/>
      <c r="O2" s="116"/>
      <c r="P2" s="116"/>
      <c r="Q2" s="117"/>
      <c r="R2" s="113" t="s">
        <v>47</v>
      </c>
      <c r="S2" s="113"/>
    </row>
    <row r="3" spans="1:19" s="57" customFormat="1" ht="18.75" x14ac:dyDescent="0.15">
      <c r="A3" s="96" t="s">
        <v>48</v>
      </c>
      <c r="B3" s="97" t="s">
        <v>49</v>
      </c>
      <c r="C3" s="98" t="s">
        <v>102</v>
      </c>
      <c r="D3" s="99" t="s">
        <v>139</v>
      </c>
      <c r="E3" s="99" t="s">
        <v>140</v>
      </c>
      <c r="F3" s="99" t="s">
        <v>145</v>
      </c>
      <c r="G3" s="99" t="s">
        <v>146</v>
      </c>
      <c r="H3" s="99" t="s">
        <v>147</v>
      </c>
      <c r="I3" s="99" t="s">
        <v>148</v>
      </c>
      <c r="J3" s="99" t="s">
        <v>149</v>
      </c>
      <c r="K3" s="99" t="s">
        <v>150</v>
      </c>
      <c r="L3" s="85" t="s">
        <v>125</v>
      </c>
      <c r="M3" s="98" t="s">
        <v>128</v>
      </c>
      <c r="N3" s="99" t="s">
        <v>131</v>
      </c>
      <c r="O3" s="99" t="s">
        <v>133</v>
      </c>
      <c r="P3" s="99" t="s">
        <v>136</v>
      </c>
      <c r="Q3" s="78" t="s">
        <v>141</v>
      </c>
      <c r="R3" s="97" t="s">
        <v>142</v>
      </c>
      <c r="S3" s="97" t="s">
        <v>143</v>
      </c>
    </row>
    <row r="4" spans="1:19" ht="149.44999999999999" customHeight="1" x14ac:dyDescent="0.15">
      <c r="A4" s="49" t="s">
        <v>50</v>
      </c>
      <c r="B4" s="51" t="s">
        <v>55</v>
      </c>
      <c r="C4" s="58" t="str">
        <f>'PMS(input)'!$D$7</f>
        <v xml:space="preserve">Electricity consumption of the project blower i during the period p </v>
      </c>
      <c r="D4" s="77" t="str">
        <f>'PMS(input)'!$D$8</f>
        <v>Operating time of the project blower i during the period p</v>
      </c>
      <c r="E4" s="77" t="str">
        <f>'PMS(input)'!$D$9</f>
        <v>Stop time of the project blower i during intermittent operation during the period p</v>
      </c>
      <c r="F4" s="100" t="str">
        <f>'PMS(input)'!$D$10</f>
        <v>Average daily discharge pressure of the project blower i during the period p</v>
      </c>
      <c r="G4" s="84" t="str">
        <f>'PMS(input)'!$D$11</f>
        <v>Average RPM of the project blower i during the period p</v>
      </c>
      <c r="H4" s="77" t="str">
        <f>'PMS(input)'!$D$16</f>
        <v>Operating time of the reference blower i during the period p</v>
      </c>
      <c r="I4" s="84" t="str">
        <f>'PMS(input)'!$D$17</f>
        <v>Estimated shaft power of the reference blower i during the period p</v>
      </c>
      <c r="J4" s="63" t="str">
        <f>'PMS(input)'!$D$18</f>
        <v>Estimated shaft power of the project blower i during the period p</v>
      </c>
      <c r="K4" s="83" t="str">
        <f>'PMS(input)'!$D$19</f>
        <v>Calculated daily discharge pressure of the reference blower i during the period p</v>
      </c>
      <c r="L4" s="84" t="str">
        <f>'PMS(input)'!$D$20</f>
        <v>Calculated RPM of the reference blower i during the period p</v>
      </c>
      <c r="M4" s="83" t="str">
        <f>'PMS(input)'!$C$25</f>
        <v>CO2 emission factor for consumed electricity</v>
      </c>
      <c r="N4" s="83" t="str">
        <f>'PMS(input)'!$C$26</f>
        <v>Lowest daily discharge pressure of the reference blower i during the parameter monitoring period before the aerator installation</v>
      </c>
      <c r="O4" s="83" t="str">
        <f>'PMS(input)'!$C$27</f>
        <v>Highest daily discharge pressure of the project blower i during the parameter monitoring period after completion of aerator installation</v>
      </c>
      <c r="P4" s="77" t="str">
        <f>'PMS(input)'!$C$28</f>
        <v>Ratio of discharge pressure change at the blower i</v>
      </c>
      <c r="Q4" s="79" t="str">
        <f>'PMS(input)'!$C$29</f>
        <v>Ratio of RPM change at the blower i</v>
      </c>
      <c r="R4" s="52" t="s">
        <v>72</v>
      </c>
      <c r="S4" s="52" t="s">
        <v>73</v>
      </c>
    </row>
    <row r="5" spans="1:19" ht="18.75" x14ac:dyDescent="0.15">
      <c r="A5" s="49" t="s">
        <v>51</v>
      </c>
      <c r="B5" s="51" t="s">
        <v>52</v>
      </c>
      <c r="C5" s="53" t="str">
        <f>'PMS(input)'!$F$7</f>
        <v>kWh/p</v>
      </c>
      <c r="D5" s="53" t="str">
        <f>'PMS(input)'!$F$8</f>
        <v>h/p</v>
      </c>
      <c r="E5" s="53" t="str">
        <f>'PMS(input)'!$F$9</f>
        <v>h/p</v>
      </c>
      <c r="F5" s="53" t="str">
        <f>'PMS(input)'!$F$10</f>
        <v>Pa (G)</v>
      </c>
      <c r="G5" s="53" t="str">
        <f>'PMS(input)'!$F$11</f>
        <v>rpm</v>
      </c>
      <c r="H5" s="53" t="str">
        <f>'PMS(input)'!$F$16</f>
        <v>h/p</v>
      </c>
      <c r="I5" s="53" t="str">
        <f>'PMS(input)'!$F$17</f>
        <v>kW</v>
      </c>
      <c r="J5" s="53" t="str">
        <f>'PMS(input)'!$F$18</f>
        <v>kW</v>
      </c>
      <c r="K5" s="53" t="str">
        <f>'PMS(input)'!$F$19</f>
        <v>Pa (G)</v>
      </c>
      <c r="L5" s="53" t="str">
        <f>'PMS(input)'!$F$20</f>
        <v>rpm</v>
      </c>
      <c r="M5" s="53" t="str">
        <f>'PMS(input)'!$F$25</f>
        <v>tCO2/MWh</v>
      </c>
      <c r="N5" s="53" t="str">
        <f>'PMS(input)'!$F$26</f>
        <v>Pa (G)</v>
      </c>
      <c r="O5" s="53" t="str">
        <f>'PMS(input)'!$F$27</f>
        <v>Pa (G)</v>
      </c>
      <c r="P5" s="53" t="str">
        <f>'PMS(input)'!$F$28</f>
        <v>-</v>
      </c>
      <c r="Q5" s="53" t="str">
        <f>'PMS(input)'!$F$29</f>
        <v>-</v>
      </c>
      <c r="R5" s="52" t="s">
        <v>71</v>
      </c>
      <c r="S5" s="52" t="s">
        <v>71</v>
      </c>
    </row>
    <row r="6" spans="1:19" x14ac:dyDescent="0.15">
      <c r="A6" s="114" t="s">
        <v>53</v>
      </c>
      <c r="B6" s="54">
        <v>1</v>
      </c>
      <c r="C6" s="67">
        <v>0</v>
      </c>
      <c r="D6" s="67">
        <v>0</v>
      </c>
      <c r="E6" s="67">
        <v>0</v>
      </c>
      <c r="F6" s="67">
        <v>0</v>
      </c>
      <c r="G6" s="67">
        <v>0</v>
      </c>
      <c r="H6" s="67">
        <f t="shared" ref="H6:H15" si="0">D6+E6</f>
        <v>0</v>
      </c>
      <c r="I6" s="67">
        <v>0</v>
      </c>
      <c r="J6" s="67">
        <v>0</v>
      </c>
      <c r="K6" s="67">
        <f>IF(ISERROR(F6/P6),0,(F6/P6))</f>
        <v>0</v>
      </c>
      <c r="L6" s="67">
        <f>IF(ISERROR(G6/Q6),0,(G6/Q6))</f>
        <v>0</v>
      </c>
      <c r="M6" s="67">
        <v>0</v>
      </c>
      <c r="N6" s="67">
        <v>0</v>
      </c>
      <c r="O6" s="67">
        <v>0</v>
      </c>
      <c r="P6" s="67">
        <f>IF(ISERROR(O6/N6),0,O6/N6)</f>
        <v>0</v>
      </c>
      <c r="Q6" s="67">
        <v>0</v>
      </c>
      <c r="R6" s="65">
        <f t="shared" ref="R6:R15" si="1">IF(ISERROR(C6*(H6/D6)*(I6/J6)*M6/1000),0,C6*(H6/D6)*(I6/J6)*M6/1000)</f>
        <v>0</v>
      </c>
      <c r="S6" s="65">
        <f t="shared" ref="S6:S15" si="2">IF(ISERROR(C6*M6),"0.0",(C6*M6/1000))</f>
        <v>0</v>
      </c>
    </row>
    <row r="7" spans="1:19" x14ac:dyDescent="0.15">
      <c r="A7" s="114"/>
      <c r="B7" s="54">
        <v>2</v>
      </c>
      <c r="C7" s="67">
        <v>0</v>
      </c>
      <c r="D7" s="67">
        <v>0</v>
      </c>
      <c r="E7" s="67">
        <v>0</v>
      </c>
      <c r="F7" s="67">
        <v>0</v>
      </c>
      <c r="G7" s="67">
        <v>0</v>
      </c>
      <c r="H7" s="67">
        <f t="shared" si="0"/>
        <v>0</v>
      </c>
      <c r="I7" s="67">
        <v>0</v>
      </c>
      <c r="J7" s="67">
        <v>0</v>
      </c>
      <c r="K7" s="67">
        <f t="shared" ref="K7:K14" si="3">IF(ISERROR(F7/P7),0,(F7/P7))</f>
        <v>0</v>
      </c>
      <c r="L7" s="67">
        <f t="shared" ref="L7:L14" si="4">IF(ISERROR(G7/Q7),0,(G7/Q7))</f>
        <v>0</v>
      </c>
      <c r="M7" s="67">
        <v>0</v>
      </c>
      <c r="N7" s="67">
        <v>0</v>
      </c>
      <c r="O7" s="67">
        <v>0</v>
      </c>
      <c r="P7" s="67">
        <f t="shared" ref="P7:P15" si="5">IF(ISERROR(O7/N7),0,O7/N7)</f>
        <v>0</v>
      </c>
      <c r="Q7" s="67">
        <v>0</v>
      </c>
      <c r="R7" s="65">
        <f t="shared" si="1"/>
        <v>0</v>
      </c>
      <c r="S7" s="65">
        <f t="shared" si="2"/>
        <v>0</v>
      </c>
    </row>
    <row r="8" spans="1:19" x14ac:dyDescent="0.15">
      <c r="A8" s="114"/>
      <c r="B8" s="54">
        <v>3</v>
      </c>
      <c r="C8" s="67">
        <v>0</v>
      </c>
      <c r="D8" s="67">
        <v>0</v>
      </c>
      <c r="E8" s="67">
        <v>0</v>
      </c>
      <c r="F8" s="67">
        <v>0</v>
      </c>
      <c r="G8" s="67">
        <v>0</v>
      </c>
      <c r="H8" s="67">
        <f t="shared" si="0"/>
        <v>0</v>
      </c>
      <c r="I8" s="67">
        <v>0</v>
      </c>
      <c r="J8" s="67">
        <v>0</v>
      </c>
      <c r="K8" s="67">
        <f t="shared" si="3"/>
        <v>0</v>
      </c>
      <c r="L8" s="67">
        <f t="shared" si="4"/>
        <v>0</v>
      </c>
      <c r="M8" s="67">
        <v>0</v>
      </c>
      <c r="N8" s="67">
        <v>0</v>
      </c>
      <c r="O8" s="67">
        <v>0</v>
      </c>
      <c r="P8" s="67">
        <f t="shared" si="5"/>
        <v>0</v>
      </c>
      <c r="Q8" s="67">
        <v>0</v>
      </c>
      <c r="R8" s="65">
        <f t="shared" si="1"/>
        <v>0</v>
      </c>
      <c r="S8" s="65">
        <f t="shared" si="2"/>
        <v>0</v>
      </c>
    </row>
    <row r="9" spans="1:19" x14ac:dyDescent="0.15">
      <c r="A9" s="114"/>
      <c r="B9" s="54">
        <v>4</v>
      </c>
      <c r="C9" s="67">
        <v>0</v>
      </c>
      <c r="D9" s="67">
        <v>0</v>
      </c>
      <c r="E9" s="67">
        <v>0</v>
      </c>
      <c r="F9" s="67">
        <v>0</v>
      </c>
      <c r="G9" s="67">
        <v>0</v>
      </c>
      <c r="H9" s="67">
        <f t="shared" si="0"/>
        <v>0</v>
      </c>
      <c r="I9" s="67">
        <v>0</v>
      </c>
      <c r="J9" s="67">
        <v>0</v>
      </c>
      <c r="K9" s="67">
        <f t="shared" si="3"/>
        <v>0</v>
      </c>
      <c r="L9" s="67">
        <f t="shared" si="4"/>
        <v>0</v>
      </c>
      <c r="M9" s="67">
        <v>0</v>
      </c>
      <c r="N9" s="67">
        <v>0</v>
      </c>
      <c r="O9" s="67">
        <v>0</v>
      </c>
      <c r="P9" s="67">
        <f t="shared" si="5"/>
        <v>0</v>
      </c>
      <c r="Q9" s="67">
        <v>0</v>
      </c>
      <c r="R9" s="65">
        <f t="shared" si="1"/>
        <v>0</v>
      </c>
      <c r="S9" s="65">
        <f t="shared" si="2"/>
        <v>0</v>
      </c>
    </row>
    <row r="10" spans="1:19" x14ac:dyDescent="0.15">
      <c r="A10" s="114"/>
      <c r="B10" s="54">
        <v>5</v>
      </c>
      <c r="C10" s="67">
        <v>0</v>
      </c>
      <c r="D10" s="67">
        <v>0</v>
      </c>
      <c r="E10" s="67">
        <v>0</v>
      </c>
      <c r="F10" s="67">
        <v>0</v>
      </c>
      <c r="G10" s="67">
        <v>0</v>
      </c>
      <c r="H10" s="67">
        <f t="shared" si="0"/>
        <v>0</v>
      </c>
      <c r="I10" s="67">
        <v>0</v>
      </c>
      <c r="J10" s="67">
        <v>0</v>
      </c>
      <c r="K10" s="67">
        <f t="shared" si="3"/>
        <v>0</v>
      </c>
      <c r="L10" s="67">
        <f t="shared" si="4"/>
        <v>0</v>
      </c>
      <c r="M10" s="67">
        <v>0</v>
      </c>
      <c r="N10" s="67">
        <v>0</v>
      </c>
      <c r="O10" s="67">
        <v>0</v>
      </c>
      <c r="P10" s="67">
        <f t="shared" si="5"/>
        <v>0</v>
      </c>
      <c r="Q10" s="67">
        <v>0</v>
      </c>
      <c r="R10" s="65">
        <f t="shared" si="1"/>
        <v>0</v>
      </c>
      <c r="S10" s="65">
        <f t="shared" si="2"/>
        <v>0</v>
      </c>
    </row>
    <row r="11" spans="1:19" x14ac:dyDescent="0.15">
      <c r="A11" s="114"/>
      <c r="B11" s="54">
        <v>6</v>
      </c>
      <c r="C11" s="67">
        <v>0</v>
      </c>
      <c r="D11" s="67">
        <v>0</v>
      </c>
      <c r="E11" s="67">
        <v>0</v>
      </c>
      <c r="F11" s="67">
        <v>0</v>
      </c>
      <c r="G11" s="67">
        <v>0</v>
      </c>
      <c r="H11" s="67">
        <f t="shared" si="0"/>
        <v>0</v>
      </c>
      <c r="I11" s="67">
        <v>0</v>
      </c>
      <c r="J11" s="67">
        <v>0</v>
      </c>
      <c r="K11" s="67">
        <f t="shared" si="3"/>
        <v>0</v>
      </c>
      <c r="L11" s="67">
        <f t="shared" si="4"/>
        <v>0</v>
      </c>
      <c r="M11" s="67">
        <v>0</v>
      </c>
      <c r="N11" s="67">
        <v>0</v>
      </c>
      <c r="O11" s="67">
        <v>0</v>
      </c>
      <c r="P11" s="67">
        <f t="shared" si="5"/>
        <v>0</v>
      </c>
      <c r="Q11" s="67">
        <v>0</v>
      </c>
      <c r="R11" s="65">
        <f t="shared" si="1"/>
        <v>0</v>
      </c>
      <c r="S11" s="65">
        <f t="shared" si="2"/>
        <v>0</v>
      </c>
    </row>
    <row r="12" spans="1:19" x14ac:dyDescent="0.15">
      <c r="A12" s="114"/>
      <c r="B12" s="54">
        <v>7</v>
      </c>
      <c r="C12" s="67">
        <v>0</v>
      </c>
      <c r="D12" s="67">
        <v>0</v>
      </c>
      <c r="E12" s="67">
        <v>0</v>
      </c>
      <c r="F12" s="67">
        <v>0</v>
      </c>
      <c r="G12" s="67">
        <v>0</v>
      </c>
      <c r="H12" s="67">
        <f t="shared" si="0"/>
        <v>0</v>
      </c>
      <c r="I12" s="67">
        <v>0</v>
      </c>
      <c r="J12" s="67">
        <v>0</v>
      </c>
      <c r="K12" s="67">
        <f t="shared" si="3"/>
        <v>0</v>
      </c>
      <c r="L12" s="67">
        <f t="shared" si="4"/>
        <v>0</v>
      </c>
      <c r="M12" s="67">
        <v>0</v>
      </c>
      <c r="N12" s="67">
        <v>0</v>
      </c>
      <c r="O12" s="67">
        <v>0</v>
      </c>
      <c r="P12" s="67">
        <f t="shared" si="5"/>
        <v>0</v>
      </c>
      <c r="Q12" s="67">
        <v>0</v>
      </c>
      <c r="R12" s="65">
        <f t="shared" si="1"/>
        <v>0</v>
      </c>
      <c r="S12" s="65">
        <f t="shared" si="2"/>
        <v>0</v>
      </c>
    </row>
    <row r="13" spans="1:19" x14ac:dyDescent="0.15">
      <c r="A13" s="114"/>
      <c r="B13" s="54">
        <v>8</v>
      </c>
      <c r="C13" s="67">
        <v>0</v>
      </c>
      <c r="D13" s="67">
        <v>0</v>
      </c>
      <c r="E13" s="67">
        <v>0</v>
      </c>
      <c r="F13" s="67">
        <v>0</v>
      </c>
      <c r="G13" s="67">
        <v>0</v>
      </c>
      <c r="H13" s="67">
        <f t="shared" si="0"/>
        <v>0</v>
      </c>
      <c r="I13" s="67">
        <v>0</v>
      </c>
      <c r="J13" s="67">
        <v>0</v>
      </c>
      <c r="K13" s="67">
        <f t="shared" si="3"/>
        <v>0</v>
      </c>
      <c r="L13" s="67">
        <f t="shared" si="4"/>
        <v>0</v>
      </c>
      <c r="M13" s="67">
        <v>0</v>
      </c>
      <c r="N13" s="67">
        <v>0</v>
      </c>
      <c r="O13" s="67">
        <v>0</v>
      </c>
      <c r="P13" s="67">
        <f t="shared" si="5"/>
        <v>0</v>
      </c>
      <c r="Q13" s="67">
        <v>0</v>
      </c>
      <c r="R13" s="65">
        <f t="shared" si="1"/>
        <v>0</v>
      </c>
      <c r="S13" s="65">
        <f t="shared" si="2"/>
        <v>0</v>
      </c>
    </row>
    <row r="14" spans="1:19" x14ac:dyDescent="0.15">
      <c r="A14" s="114"/>
      <c r="B14" s="54">
        <v>9</v>
      </c>
      <c r="C14" s="67">
        <v>0</v>
      </c>
      <c r="D14" s="67">
        <v>0</v>
      </c>
      <c r="E14" s="67">
        <v>0</v>
      </c>
      <c r="F14" s="67">
        <v>0</v>
      </c>
      <c r="G14" s="67">
        <v>0</v>
      </c>
      <c r="H14" s="67">
        <f t="shared" si="0"/>
        <v>0</v>
      </c>
      <c r="I14" s="67">
        <v>0</v>
      </c>
      <c r="J14" s="67">
        <v>0</v>
      </c>
      <c r="K14" s="67">
        <f t="shared" si="3"/>
        <v>0</v>
      </c>
      <c r="L14" s="67">
        <f t="shared" si="4"/>
        <v>0</v>
      </c>
      <c r="M14" s="67">
        <v>0</v>
      </c>
      <c r="N14" s="67">
        <v>0</v>
      </c>
      <c r="O14" s="67">
        <v>0</v>
      </c>
      <c r="P14" s="67">
        <f t="shared" si="5"/>
        <v>0</v>
      </c>
      <c r="Q14" s="67">
        <v>0</v>
      </c>
      <c r="R14" s="65">
        <f t="shared" si="1"/>
        <v>0</v>
      </c>
      <c r="S14" s="65">
        <f t="shared" si="2"/>
        <v>0</v>
      </c>
    </row>
    <row r="15" spans="1:19" x14ac:dyDescent="0.15">
      <c r="A15" s="114"/>
      <c r="B15" s="54">
        <v>10</v>
      </c>
      <c r="C15" s="67">
        <v>0</v>
      </c>
      <c r="D15" s="67">
        <v>0</v>
      </c>
      <c r="E15" s="67">
        <v>0</v>
      </c>
      <c r="F15" s="67">
        <v>0</v>
      </c>
      <c r="G15" s="67">
        <v>0</v>
      </c>
      <c r="H15" s="67">
        <f t="shared" si="0"/>
        <v>0</v>
      </c>
      <c r="I15" s="67">
        <v>0</v>
      </c>
      <c r="J15" s="67">
        <v>0</v>
      </c>
      <c r="K15" s="67">
        <f>IF(ISERROR(F15/P15),0,(F15/P15))</f>
        <v>0</v>
      </c>
      <c r="L15" s="67">
        <f>IF(ISERROR(G15/Q15),0,(G15/Q15))</f>
        <v>0</v>
      </c>
      <c r="M15" s="67">
        <v>0</v>
      </c>
      <c r="N15" s="67">
        <v>0</v>
      </c>
      <c r="O15" s="67">
        <v>0</v>
      </c>
      <c r="P15" s="67">
        <f t="shared" si="5"/>
        <v>0</v>
      </c>
      <c r="Q15" s="67">
        <v>0</v>
      </c>
      <c r="R15" s="65">
        <f t="shared" si="1"/>
        <v>0</v>
      </c>
      <c r="S15" s="65">
        <f t="shared" si="2"/>
        <v>0</v>
      </c>
    </row>
    <row r="16" spans="1:19" ht="15" x14ac:dyDescent="0.15">
      <c r="A16" s="114"/>
      <c r="B16" s="55" t="s">
        <v>54</v>
      </c>
      <c r="C16" s="56" t="s">
        <v>52</v>
      </c>
      <c r="D16" s="56" t="s">
        <v>52</v>
      </c>
      <c r="E16" s="56" t="s">
        <v>52</v>
      </c>
      <c r="F16" s="56" t="s">
        <v>52</v>
      </c>
      <c r="G16" s="56" t="s">
        <v>52</v>
      </c>
      <c r="H16" s="56" t="s">
        <v>52</v>
      </c>
      <c r="I16" s="56" t="s">
        <v>52</v>
      </c>
      <c r="J16" s="56" t="s">
        <v>52</v>
      </c>
      <c r="K16" s="56" t="s">
        <v>52</v>
      </c>
      <c r="L16" s="56" t="s">
        <v>52</v>
      </c>
      <c r="M16" s="56" t="s">
        <v>52</v>
      </c>
      <c r="N16" s="56" t="s">
        <v>52</v>
      </c>
      <c r="O16" s="56" t="s">
        <v>52</v>
      </c>
      <c r="P16" s="56" t="s">
        <v>52</v>
      </c>
      <c r="Q16" s="56" t="s">
        <v>52</v>
      </c>
      <c r="R16" s="66">
        <f>SUMIF(R6:R15,"&gt;0",R6:R15)</f>
        <v>0</v>
      </c>
      <c r="S16" s="66">
        <f>SUMIF(S6:S15,"&gt;0",S6:S15)</f>
        <v>0</v>
      </c>
    </row>
  </sheetData>
  <mergeCells count="5">
    <mergeCell ref="R2:S2"/>
    <mergeCell ref="A6:A16"/>
    <mergeCell ref="M2:Q2"/>
    <mergeCell ref="C2:G2"/>
    <mergeCell ref="H2:L2"/>
  </mergeCells>
  <phoneticPr fontId="25"/>
  <pageMargins left="0.70866141732283472" right="0.70866141732283472" top="0.74803149606299213" bottom="0.74803149606299213" header="0.31496062992125984" footer="0.31496062992125984"/>
  <pageSetup paperSize="9"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I20"/>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6"/>
    <col min="10" max="16384" width="9" style="1"/>
  </cols>
  <sheetData>
    <row r="1" spans="1:9" ht="18" customHeight="1" x14ac:dyDescent="0.15">
      <c r="I1" s="14" t="str">
        <f>'PMS(input)'!K1</f>
        <v>JCM_ID_F_PMS_ver01.1</v>
      </c>
    </row>
    <row r="2" spans="1:9" ht="27.75" customHeight="1" x14ac:dyDescent="0.15">
      <c r="A2" s="118" t="s">
        <v>37</v>
      </c>
      <c r="B2" s="118"/>
      <c r="C2" s="118"/>
      <c r="D2" s="118"/>
      <c r="E2" s="118"/>
      <c r="F2" s="118"/>
      <c r="G2" s="118"/>
      <c r="H2" s="118"/>
      <c r="I2" s="118"/>
    </row>
    <row r="3" spans="1:9" ht="18" customHeight="1" x14ac:dyDescent="0.15">
      <c r="A3" s="119" t="s">
        <v>36</v>
      </c>
      <c r="B3" s="120"/>
      <c r="C3" s="120"/>
      <c r="D3" s="120"/>
      <c r="E3" s="120"/>
      <c r="F3" s="120"/>
      <c r="G3" s="120"/>
      <c r="H3" s="120"/>
      <c r="I3" s="120"/>
    </row>
    <row r="4" spans="1:9" ht="11.25" customHeight="1" x14ac:dyDescent="0.15"/>
    <row r="5" spans="1:9" ht="18.75" customHeight="1" x14ac:dyDescent="0.15">
      <c r="A5" s="30" t="s">
        <v>2</v>
      </c>
      <c r="B5" s="23"/>
      <c r="C5" s="23"/>
      <c r="D5" s="23"/>
      <c r="E5" s="24"/>
      <c r="F5" s="25" t="s">
        <v>3</v>
      </c>
      <c r="G5" s="25" t="s">
        <v>0</v>
      </c>
      <c r="H5" s="25" t="s">
        <v>1</v>
      </c>
      <c r="I5" s="26" t="s">
        <v>4</v>
      </c>
    </row>
    <row r="6" spans="1:9" ht="18.75" customHeight="1" x14ac:dyDescent="0.15">
      <c r="A6" s="31"/>
      <c r="B6" s="41" t="s">
        <v>42</v>
      </c>
      <c r="C6" s="27"/>
      <c r="D6" s="27"/>
      <c r="E6" s="41"/>
      <c r="F6" s="28" t="s">
        <v>74</v>
      </c>
      <c r="G6" s="68">
        <f>G8-G11</f>
        <v>0</v>
      </c>
      <c r="H6" s="42" t="s">
        <v>41</v>
      </c>
      <c r="I6" s="75" t="s">
        <v>80</v>
      </c>
    </row>
    <row r="7" spans="1:9" ht="18.75" customHeight="1" x14ac:dyDescent="0.15">
      <c r="A7" s="30" t="s">
        <v>69</v>
      </c>
      <c r="B7" s="24"/>
      <c r="C7" s="23"/>
      <c r="D7" s="25"/>
      <c r="E7" s="25"/>
      <c r="F7" s="25"/>
      <c r="G7" s="69"/>
      <c r="H7" s="24"/>
      <c r="I7" s="25"/>
    </row>
    <row r="8" spans="1:9" ht="18.75" customHeight="1" x14ac:dyDescent="0.15">
      <c r="A8" s="32"/>
      <c r="B8" s="44" t="s">
        <v>43</v>
      </c>
      <c r="C8" s="27"/>
      <c r="D8" s="27"/>
      <c r="E8" s="41"/>
      <c r="F8" s="28" t="s">
        <v>74</v>
      </c>
      <c r="G8" s="68">
        <f>G9</f>
        <v>0</v>
      </c>
      <c r="H8" s="42" t="s">
        <v>41</v>
      </c>
      <c r="I8" s="76" t="s">
        <v>81</v>
      </c>
    </row>
    <row r="9" spans="1:9" ht="18.75" customHeight="1" x14ac:dyDescent="0.15">
      <c r="A9" s="32"/>
      <c r="B9" s="33"/>
      <c r="C9" s="64" t="s">
        <v>68</v>
      </c>
      <c r="D9" s="36"/>
      <c r="E9" s="37"/>
      <c r="F9" s="28" t="s">
        <v>74</v>
      </c>
      <c r="G9" s="70">
        <f>'PMS(input_separate)'!R16</f>
        <v>0</v>
      </c>
      <c r="H9" s="42" t="s">
        <v>41</v>
      </c>
      <c r="I9" s="76" t="s">
        <v>81</v>
      </c>
    </row>
    <row r="10" spans="1:9" ht="18.75" customHeight="1" x14ac:dyDescent="0.15">
      <c r="A10" s="30" t="s">
        <v>70</v>
      </c>
      <c r="B10" s="23"/>
      <c r="C10" s="23"/>
      <c r="D10" s="23"/>
      <c r="E10" s="24"/>
      <c r="F10" s="25"/>
      <c r="G10" s="69"/>
      <c r="H10" s="24"/>
      <c r="I10" s="25"/>
    </row>
    <row r="11" spans="1:9" ht="18.75" customHeight="1" x14ac:dyDescent="0.15">
      <c r="A11" s="32"/>
      <c r="B11" s="45" t="s">
        <v>44</v>
      </c>
      <c r="C11" s="29"/>
      <c r="D11" s="29"/>
      <c r="E11" s="43"/>
      <c r="F11" s="28" t="s">
        <v>74</v>
      </c>
      <c r="G11" s="68">
        <f>G12</f>
        <v>0</v>
      </c>
      <c r="H11" s="42" t="s">
        <v>41</v>
      </c>
      <c r="I11" s="76" t="s">
        <v>82</v>
      </c>
    </row>
    <row r="12" spans="1:9" ht="18.75" customHeight="1" x14ac:dyDescent="0.15">
      <c r="A12" s="32"/>
      <c r="B12" s="33"/>
      <c r="C12" s="64" t="s">
        <v>67</v>
      </c>
      <c r="D12" s="35"/>
      <c r="E12" s="34"/>
      <c r="F12" s="28" t="s">
        <v>74</v>
      </c>
      <c r="G12" s="70">
        <f>'PMS(input_separate)'!S16</f>
        <v>0</v>
      </c>
      <c r="H12" s="42" t="s">
        <v>41</v>
      </c>
      <c r="I12" s="76" t="s">
        <v>82</v>
      </c>
    </row>
    <row r="13" spans="1:9" x14ac:dyDescent="0.15">
      <c r="A13" s="2"/>
      <c r="B13" s="2"/>
      <c r="C13" s="8"/>
      <c r="D13" s="2"/>
      <c r="E13" s="8"/>
      <c r="F13" s="10"/>
      <c r="G13" s="9"/>
      <c r="H13" s="9"/>
      <c r="I13" s="7"/>
    </row>
    <row r="14" spans="1:9" ht="21.75" customHeight="1" x14ac:dyDescent="0.15">
      <c r="E14" s="2" t="s">
        <v>5</v>
      </c>
      <c r="F14" s="4"/>
    </row>
    <row r="15" spans="1:9" ht="21.75" customHeight="1" x14ac:dyDescent="0.15">
      <c r="E15" s="71" t="s">
        <v>76</v>
      </c>
      <c r="F15" s="73">
        <v>0.8</v>
      </c>
      <c r="G15" s="72" t="s">
        <v>75</v>
      </c>
      <c r="H15" s="2"/>
    </row>
    <row r="16" spans="1:9" ht="21.75" customHeight="1" x14ac:dyDescent="0.15">
      <c r="E16" s="71" t="s">
        <v>77</v>
      </c>
      <c r="F16" s="38">
        <v>0.46</v>
      </c>
      <c r="G16" s="72" t="s">
        <v>75</v>
      </c>
      <c r="H16" s="2"/>
    </row>
    <row r="17" spans="5:8" ht="21.75" customHeight="1" x14ac:dyDescent="0.15">
      <c r="E17" s="38"/>
      <c r="F17" s="38"/>
      <c r="G17" s="38"/>
      <c r="H17" s="2"/>
    </row>
    <row r="18" spans="5:8" s="6" customFormat="1" ht="21.75" customHeight="1" x14ac:dyDescent="0.15">
      <c r="E18" s="38"/>
      <c r="F18" s="38"/>
      <c r="G18" s="38"/>
      <c r="H18" s="2"/>
    </row>
    <row r="19" spans="5:8" s="6" customFormat="1" ht="21.75" customHeight="1" x14ac:dyDescent="0.15">
      <c r="E19" s="38"/>
      <c r="F19" s="38"/>
      <c r="G19" s="38"/>
      <c r="H19" s="2"/>
    </row>
    <row r="20" spans="5:8" s="6" customFormat="1" x14ac:dyDescent="0.15">
      <c r="E20" s="2"/>
      <c r="F20" s="2"/>
      <c r="G20" s="2"/>
      <c r="H20" s="2"/>
    </row>
  </sheetData>
  <mergeCells count="2">
    <mergeCell ref="A2:I2"/>
    <mergeCell ref="A3:I3"/>
  </mergeCells>
  <phoneticPr fontId="2"/>
  <pageMargins left="0.70866141732283472" right="0.70866141732283472" top="0.74803149606299213" bottom="0.74803149606299213" header="0.31496062992125984" footer="0.31496062992125984"/>
  <pageSetup paperSize="9" orientation="landscape" horizontalDpi="429496729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PMS(input_separate)</vt:lpstr>
      <vt:lpstr>PMS(calc_process)</vt:lpstr>
      <vt:lpstr>'PMS(calc_process)'!Print_Area</vt:lpstr>
      <vt:lpstr>'PMS(input)'!Print_Area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2018-10-03T00:40:45Z</cp:lastPrinted>
  <dcterms:created xsi:type="dcterms:W3CDTF">2012-01-13T02:28:29Z</dcterms:created>
  <dcterms:modified xsi:type="dcterms:W3CDTF">2020-05-08T08:23:26Z</dcterms:modified>
</cp:coreProperties>
</file>