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azabu\project\2018\P180330801_二国間クレジット制度の効率的な運用のための検討・実施事業\02_作業\02_各種申請\01_Methodology\08_ID\ID_PM033(IGES(デンソー)、コジェネ&amp;吸収式冷凍機)\4_public comment\"/>
    </mc:Choice>
  </mc:AlternateContent>
  <xr:revisionPtr revIDLastSave="0" documentId="13_ncr:1_{00FD2BC7-AD60-4267-A189-6D0BEAC479E5}" xr6:coauthVersionLast="41" xr6:coauthVersionMax="41"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s>
  <definedNames>
    <definedName name="_xlnm.Print_Area" localSheetId="2">'MPS(calc_process)'!$A$1:$I$28</definedName>
    <definedName name="_xlnm.Print_Area" localSheetId="0">'MPS(input)'!$A$1:$K$53</definedName>
    <definedName name="_xlnm.Print_Area" localSheetId="1">'MPS(input_separate)'!$A$1:$T$64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63" i="32" l="1"/>
  <c r="T63" i="32"/>
  <c r="T62" i="32"/>
  <c r="T61" i="32"/>
  <c r="T60" i="32"/>
  <c r="T59" i="32"/>
  <c r="T58" i="32"/>
  <c r="T57" i="32"/>
  <c r="T56" i="32"/>
  <c r="T55" i="32"/>
  <c r="T54" i="32"/>
  <c r="T53" i="32"/>
  <c r="T52" i="32"/>
  <c r="T51" i="32"/>
  <c r="T50" i="32"/>
  <c r="T49" i="32"/>
  <c r="T48" i="32"/>
  <c r="T47" i="32"/>
  <c r="T46" i="32"/>
  <c r="T45" i="32"/>
  <c r="T44" i="32"/>
  <c r="T43" i="32"/>
  <c r="G16" i="31" l="1"/>
  <c r="L44" i="32"/>
  <c r="L45" i="32"/>
  <c r="L46" i="32"/>
  <c r="L47" i="32"/>
  <c r="L48" i="32"/>
  <c r="L49" i="32"/>
  <c r="L50" i="32"/>
  <c r="L51" i="32"/>
  <c r="L52" i="32"/>
  <c r="L53" i="32"/>
  <c r="L54" i="32"/>
  <c r="S54" i="32" s="1"/>
  <c r="L55" i="32"/>
  <c r="L56" i="32"/>
  <c r="L57" i="32"/>
  <c r="L58" i="32"/>
  <c r="S58" i="32" s="1"/>
  <c r="L59" i="32"/>
  <c r="L60" i="32"/>
  <c r="L61" i="32"/>
  <c r="L62" i="32"/>
  <c r="S62" i="32" s="1"/>
  <c r="L43" i="32"/>
  <c r="K53" i="32"/>
  <c r="S53" i="32" s="1"/>
  <c r="K54" i="32"/>
  <c r="K55" i="32"/>
  <c r="K56" i="32"/>
  <c r="K57" i="32"/>
  <c r="S57" i="32" s="1"/>
  <c r="K58" i="32"/>
  <c r="K59" i="32"/>
  <c r="K60" i="32"/>
  <c r="K61" i="32"/>
  <c r="S61" i="32" s="1"/>
  <c r="K62" i="32"/>
  <c r="K52" i="32"/>
  <c r="S52" i="32" s="1"/>
  <c r="K51" i="32"/>
  <c r="S51" i="32" s="1"/>
  <c r="K50" i="32"/>
  <c r="K49" i="32"/>
  <c r="S49" i="32" s="1"/>
  <c r="K48" i="32"/>
  <c r="S48" i="32" s="1"/>
  <c r="K47" i="32"/>
  <c r="S47" i="32" s="1"/>
  <c r="K46" i="32"/>
  <c r="K45" i="32"/>
  <c r="S45" i="32" s="1"/>
  <c r="K44" i="32"/>
  <c r="S44" i="32" s="1"/>
  <c r="K43" i="32"/>
  <c r="F35" i="32"/>
  <c r="F34" i="32"/>
  <c r="F33" i="32"/>
  <c r="F32" i="32"/>
  <c r="F31" i="32"/>
  <c r="F30" i="32"/>
  <c r="F29" i="32"/>
  <c r="F28" i="32"/>
  <c r="F27" i="32"/>
  <c r="F26" i="32"/>
  <c r="E35" i="32"/>
  <c r="E34" i="32"/>
  <c r="E33" i="32"/>
  <c r="E32" i="32"/>
  <c r="E31" i="32"/>
  <c r="E30" i="32"/>
  <c r="E29" i="32"/>
  <c r="E28" i="32"/>
  <c r="E27" i="32"/>
  <c r="E26" i="32"/>
  <c r="S43" i="32" l="1"/>
  <c r="G19" i="31"/>
  <c r="S59" i="32"/>
  <c r="S55" i="32"/>
  <c r="S50" i="32"/>
  <c r="S46" i="32"/>
  <c r="S60" i="32"/>
  <c r="S56" i="32"/>
  <c r="G33" i="32"/>
  <c r="G29" i="32"/>
  <c r="G26" i="32"/>
  <c r="G30" i="32"/>
  <c r="G34" i="32"/>
  <c r="G28" i="32"/>
  <c r="G32" i="32"/>
  <c r="G27" i="32"/>
  <c r="G31" i="32"/>
  <c r="G35" i="32"/>
  <c r="I1" i="31"/>
  <c r="N1" i="32"/>
  <c r="G12" i="31" l="1"/>
  <c r="I18" i="32"/>
  <c r="I17" i="32"/>
  <c r="I16" i="32"/>
  <c r="I15" i="32"/>
  <c r="I14" i="32"/>
  <c r="I13" i="32"/>
  <c r="I12" i="32"/>
  <c r="I11" i="32"/>
  <c r="I10" i="32"/>
  <c r="I9" i="32"/>
  <c r="H18" i="32"/>
  <c r="H17" i="32"/>
  <c r="H16" i="32"/>
  <c r="H15" i="32"/>
  <c r="H14" i="32"/>
  <c r="H13" i="32"/>
  <c r="H12" i="32"/>
  <c r="H11" i="32"/>
  <c r="H10" i="32"/>
  <c r="H9" i="32"/>
  <c r="N9" i="32" l="1"/>
  <c r="G18" i="31"/>
  <c r="G17" i="31"/>
  <c r="G15" i="31" s="1"/>
  <c r="G14" i="31" s="1"/>
  <c r="G7" i="31"/>
  <c r="N10" i="32"/>
  <c r="N12" i="32"/>
  <c r="N14" i="32"/>
  <c r="N16" i="32"/>
  <c r="N15" i="32" l="1"/>
  <c r="N11" i="32"/>
  <c r="N17" i="32"/>
  <c r="N13" i="32"/>
  <c r="G36" i="32" l="1"/>
  <c r="G11" i="31" s="1"/>
  <c r="E24" i="30"/>
  <c r="N18" i="32" l="1"/>
  <c r="N19" i="32" l="1"/>
  <c r="G10" i="31" s="1"/>
  <c r="G9" i="31" l="1"/>
  <c r="G5" i="31" s="1"/>
  <c r="B48" i="30" s="1"/>
</calcChain>
</file>

<file path=xl/sharedStrings.xml><?xml version="1.0" encoding="utf-8"?>
<sst xmlns="http://schemas.openxmlformats.org/spreadsheetml/2006/main" count="517" uniqueCount="269">
  <si>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</si>
  <si>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</si>
  <si>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</si>
  <si>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</si>
  <si>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</si>
  <si>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</si>
  <si>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</si>
  <si>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</si>
  <si>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</si>
  <si>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</si>
  <si>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</si>
  <si>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</si>
  <si>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</si>
  <si>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</si>
  <si>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</si>
  <si>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</si>
  <si>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</si>
  <si>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</si>
  <si>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</si>
  <si>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</si>
  <si>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</si>
  <si>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</si>
  <si>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</si>
  <si>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</si>
  <si>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</si>
  <si>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</si>
  <si>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</si>
  <si>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</si>
  <si>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</si>
  <si>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</si>
  <si>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</si>
  <si>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</si>
  <si>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</si>
  <si>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</si>
  <si>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</si>
  <si>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</si>
  <si>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</si>
  <si>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(2)</t>
  </si>
  <si>
    <t>MWh/p</t>
    <phoneticPr fontId="2"/>
  </si>
  <si>
    <t>GJ/p</t>
    <phoneticPr fontId="2"/>
  </si>
  <si>
    <t>Option C</t>
    <phoneticPr fontId="2"/>
  </si>
  <si>
    <t>Monitored data</t>
    <phoneticPr fontId="2"/>
  </si>
  <si>
    <t>Reference boiler efficiency</t>
    <phoneticPr fontId="2"/>
  </si>
  <si>
    <t>Net calorific value of gas fuel consumed by the CGS</t>
    <phoneticPr fontId="2"/>
  </si>
  <si>
    <t>%</t>
    <phoneticPr fontId="2"/>
  </si>
  <si>
    <t>parameters</t>
    <phoneticPr fontId="2"/>
  </si>
  <si>
    <t>Units</t>
    <phoneticPr fontId="11"/>
  </si>
  <si>
    <t>Estimated Values</t>
    <phoneticPr fontId="11"/>
  </si>
  <si>
    <t>Total</t>
    <phoneticPr fontId="11"/>
  </si>
  <si>
    <t>Description of data</t>
    <phoneticPr fontId="2"/>
  </si>
  <si>
    <t>i</t>
    <phoneticPr fontId="2"/>
  </si>
  <si>
    <t>Identification number for the recipient facility to which electricity and heat generated by the CGS is supplied</t>
    <phoneticPr fontId="11"/>
  </si>
  <si>
    <t>Ex-ante estimation of reference emissions</t>
    <phoneticPr fontId="11"/>
  </si>
  <si>
    <t>Reference boiler efficiency</t>
    <phoneticPr fontId="11"/>
  </si>
  <si>
    <t>-</t>
    <phoneticPr fontId="11"/>
  </si>
  <si>
    <t>MWh/p</t>
    <phoneticPr fontId="11"/>
  </si>
  <si>
    <t>GJ/p</t>
    <phoneticPr fontId="11"/>
  </si>
  <si>
    <t>%</t>
    <phoneticPr fontId="11"/>
  </si>
  <si>
    <t>-</t>
    <phoneticPr fontId="11"/>
  </si>
  <si>
    <t>-</t>
    <phoneticPr fontId="2"/>
  </si>
  <si>
    <t>Reference boiler efficiency</t>
    <phoneticPr fontId="2"/>
  </si>
  <si>
    <t>%</t>
    <phoneticPr fontId="2"/>
  </si>
  <si>
    <t>Reference boiler efficiency</t>
    <phoneticPr fontId="2"/>
  </si>
  <si>
    <r>
      <t>tCO</t>
    </r>
    <r>
      <rPr>
        <vertAlign val="subscript"/>
        <sz val="11"/>
        <rFont val="Arial"/>
        <family val="2"/>
      </rPr>
      <t>2</t>
    </r>
    <r>
      <rPr>
        <sz val="11"/>
        <rFont val="Arial"/>
        <family val="2"/>
      </rPr>
      <t>/MWh</t>
    </r>
    <phoneticPr fontId="2"/>
  </si>
  <si>
    <r>
      <t>RE</t>
    </r>
    <r>
      <rPr>
        <vertAlign val="subscript"/>
        <sz val="11"/>
        <rFont val="Arial"/>
        <family val="2"/>
      </rPr>
      <t>elec,i,p</t>
    </r>
    <phoneticPr fontId="11"/>
  </si>
  <si>
    <r>
      <t>CO</t>
    </r>
    <r>
      <rPr>
        <vertAlign val="subscript"/>
        <sz val="11"/>
        <color indexed="8"/>
        <rFont val="Arial"/>
        <family val="2"/>
      </rPr>
      <t>2</t>
    </r>
    <r>
      <rPr>
        <sz val="11"/>
        <color indexed="8"/>
        <rFont val="Arial"/>
        <family val="2"/>
      </rPr>
      <t xml:space="preserve"> emission factor for gas fuel consumed by the CGS</t>
    </r>
    <phoneticPr fontId="2"/>
  </si>
  <si>
    <r>
      <t>NCV</t>
    </r>
    <r>
      <rPr>
        <vertAlign val="subscript"/>
        <sz val="11"/>
        <color indexed="8"/>
        <rFont val="Arial"/>
        <family val="2"/>
      </rPr>
      <t>fuel,CGS</t>
    </r>
    <phoneticPr fontId="2"/>
  </si>
  <si>
    <r>
      <t>RE</t>
    </r>
    <r>
      <rPr>
        <vertAlign val="subscript"/>
        <sz val="11"/>
        <color indexed="8"/>
        <rFont val="Arial"/>
        <family val="2"/>
      </rPr>
      <t>heat,i,p</t>
    </r>
    <phoneticPr fontId="2"/>
  </si>
  <si>
    <r>
      <t>η</t>
    </r>
    <r>
      <rPr>
        <vertAlign val="subscript"/>
        <sz val="11"/>
        <color indexed="8"/>
        <rFont val="Arial"/>
        <family val="2"/>
      </rPr>
      <t>RE</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</si>
  <si>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</si>
  <si>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</si>
  <si>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</si>
  <si>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</si>
  <si>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 xml:space="preserve">Net calorific value of the fuel consumed by the captive power generation system connected to the recipient facility </t>
    </r>
    <r>
      <rPr>
        <i/>
        <sz val="11"/>
        <rFont val="Arial"/>
        <family val="2"/>
      </rPr>
      <t>i</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</si>
  <si>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</si>
  <si>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Value derived from the result of survey. The default value, 89 [%], should be revised if necessary.</t>
    <phoneticPr fontId="2"/>
  </si>
  <si>
    <t>Reference emissions for electricity consumed by the recipient facility(ies) which is generated by the CGS</t>
    <phoneticPr fontId="2"/>
  </si>
  <si>
    <t>Reference emissions for heat consumed by the recipient facility(ies) which is generated by the CGS</t>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</si>
  <si>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</si>
  <si>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</si>
  <si>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</si>
  <si>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</si>
  <si>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</si>
  <si>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t>Monitoring Plan Sheet (Input Sheet) [Attachment to Project Design Document]</t>
    <phoneticPr fontId="2"/>
  </si>
  <si>
    <t>Monitoring Plan Sheet (Calculation Process Sheet) [Attachment to Project Design Document]</t>
    <phoneticPr fontId="2"/>
  </si>
  <si>
    <t>Monitoring Plan Sheet (Input Separate Sheet) [Attachment to Project Design Document]</t>
    <phoneticPr fontId="2"/>
  </si>
  <si>
    <r>
      <t>tCO</t>
    </r>
    <r>
      <rPr>
        <vertAlign val="subscript"/>
        <sz val="11"/>
        <rFont val="Arial"/>
        <family val="2"/>
      </rPr>
      <t>2</t>
    </r>
    <r>
      <rPr>
        <sz val="11"/>
        <rFont val="Arial"/>
        <family val="2"/>
      </rPr>
      <t>/MWh</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</si>
  <si>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</si>
  <si>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</si>
  <si>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</si>
  <si>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HC</t>
    </r>
    <r>
      <rPr>
        <vertAlign val="subscript"/>
        <sz val="11"/>
        <rFont val="Arial"/>
        <family val="2"/>
      </rPr>
      <t>i,p</t>
    </r>
    <phoneticPr fontId="2"/>
  </si>
  <si>
    <t>mass or 
volume/p</t>
    <phoneticPr fontId="2"/>
  </si>
  <si>
    <r>
      <t>FC</t>
    </r>
    <r>
      <rPr>
        <vertAlign val="subscript"/>
        <sz val="11"/>
        <rFont val="Arial"/>
        <family val="2"/>
      </rPr>
      <t>cap,i,p</t>
    </r>
    <phoneticPr fontId="2"/>
  </si>
  <si>
    <t>mass or 
volume/p</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</si>
  <si>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</si>
  <si>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</si>
  <si>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</si>
  <si>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</si>
  <si>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fuel,CGS</t>
    </r>
    <phoneticPr fontId="2"/>
  </si>
  <si>
    <t>GJ/mass or
volume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</si>
  <si>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</si>
  <si>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</si>
  <si>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</si>
  <si>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for gas fuel consumed by the CGS</t>
    </r>
    <phoneticPr fontId="2"/>
  </si>
  <si>
    <r>
      <t>tCO</t>
    </r>
    <r>
      <rPr>
        <vertAlign val="subscript"/>
        <sz val="11"/>
        <rFont val="Arial"/>
        <family val="2"/>
      </rPr>
      <t>2</t>
    </r>
    <r>
      <rPr>
        <sz val="11"/>
        <rFont val="Arial"/>
        <family val="2"/>
      </rPr>
      <t>/GJ</t>
    </r>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</si>
  <si>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</si>
  <si>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</si>
  <si>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</si>
  <si>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</si>
  <si>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tCO</t>
    </r>
    <r>
      <rPr>
        <vertAlign val="subscript"/>
        <sz val="11"/>
        <rFont val="Arial"/>
        <family val="2"/>
      </rPr>
      <t>2</t>
    </r>
    <r>
      <rPr>
        <sz val="11"/>
        <rFont val="Arial"/>
        <family val="2"/>
      </rPr>
      <t>/MWh</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</si>
  <si>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</si>
  <si>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</si>
  <si>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</si>
  <si>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</si>
  <si>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</si>
  <si>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</si>
  <si>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</si>
  <si>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</si>
  <si>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</si>
  <si>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</si>
  <si>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</si>
  <si>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</si>
  <si>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</si>
  <si>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</si>
  <si>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</si>
  <si>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</si>
  <si>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</si>
  <si>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</si>
  <si>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</si>
  <si>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fuel,PJ</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</si>
  <si>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</si>
  <si>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</si>
  <si>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</si>
  <si>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</si>
  <si>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</si>
  <si>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</si>
  <si>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mass or 
volume/p</t>
    <phoneticPr fontId="2"/>
  </si>
  <si>
    <r>
      <t>FC</t>
    </r>
    <r>
      <rPr>
        <vertAlign val="subscript"/>
        <sz val="11"/>
        <color indexed="8"/>
        <rFont val="Arial"/>
        <family val="2"/>
      </rPr>
      <t>CGS,p</t>
    </r>
    <phoneticPr fontId="2"/>
  </si>
  <si>
    <t>GJ/mass or
volume</t>
    <phoneticPr fontId="2"/>
  </si>
  <si>
    <r>
      <t>tCO</t>
    </r>
    <r>
      <rPr>
        <vertAlign val="subscript"/>
        <sz val="11"/>
        <color indexed="8"/>
        <rFont val="Arial"/>
        <family val="2"/>
      </rPr>
      <t>2</t>
    </r>
    <r>
      <rPr>
        <sz val="11"/>
        <color indexed="8"/>
        <rFont val="Arial"/>
        <family val="2"/>
      </rPr>
      <t>/GJ</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</si>
  <si>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</si>
  <si>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Power generation efficiency of the captive power generation system connected to the recipient facility </t>
    </r>
    <r>
      <rPr>
        <i/>
        <sz val="11"/>
        <rFont val="Arial"/>
        <family val="2"/>
      </rPr>
      <t>i</t>
    </r>
    <phoneticPr fontId="11"/>
  </si>
  <si>
    <r>
      <t>tCO</t>
    </r>
    <r>
      <rPr>
        <vertAlign val="subscript"/>
        <sz val="11"/>
        <rFont val="Arial"/>
        <family val="2"/>
      </rPr>
      <t>2</t>
    </r>
    <r>
      <rPr>
        <sz val="11"/>
        <rFont val="Arial"/>
        <family val="2"/>
      </rPr>
      <t>/MWh</t>
    </r>
    <phoneticPr fontId="2"/>
  </si>
  <si>
    <t>GJ/mass or volume</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</si>
  <si>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</si>
  <si>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r>
      <t xml:space="preserve">Parameters to be monitored </t>
    </r>
    <r>
      <rPr>
        <b/>
        <i/>
        <sz val="11"/>
        <color indexed="9"/>
        <rFont val="Arial"/>
        <family val="2"/>
      </rPr>
      <t>ex post</t>
    </r>
    <phoneticPr fontId="11"/>
  </si>
  <si>
    <r>
      <t xml:space="preserve">Project-specific parameters to be fixed </t>
    </r>
    <r>
      <rPr>
        <b/>
        <i/>
        <sz val="11"/>
        <color indexed="9"/>
        <rFont val="Arial"/>
        <family val="2"/>
      </rPr>
      <t>ex ante</t>
    </r>
    <phoneticPr fontId="11"/>
  </si>
  <si>
    <r>
      <t>EG</t>
    </r>
    <r>
      <rPr>
        <vertAlign val="subscript"/>
        <sz val="11"/>
        <rFont val="Arial"/>
        <family val="2"/>
      </rPr>
      <t>cap,i,p</t>
    </r>
    <phoneticPr fontId="2"/>
  </si>
  <si>
    <r>
      <t>EF</t>
    </r>
    <r>
      <rPr>
        <vertAlign val="subscript"/>
        <sz val="11"/>
        <rFont val="Arial"/>
        <family val="2"/>
      </rPr>
      <t>elec,i</t>
    </r>
    <phoneticPr fontId="2"/>
  </si>
  <si>
    <r>
      <t>η</t>
    </r>
    <r>
      <rPr>
        <vertAlign val="subscript"/>
        <sz val="11"/>
        <rFont val="Arial"/>
        <family val="2"/>
      </rPr>
      <t>cap,i</t>
    </r>
    <phoneticPr fontId="2"/>
  </si>
  <si>
    <r>
      <t>NCV</t>
    </r>
    <r>
      <rPr>
        <vertAlign val="subscript"/>
        <sz val="11"/>
        <rFont val="Arial"/>
        <family val="2"/>
      </rPr>
      <t>fuel,cap,i</t>
    </r>
    <phoneticPr fontId="2"/>
  </si>
  <si>
    <r>
      <t>EF</t>
    </r>
    <r>
      <rPr>
        <vertAlign val="subscript"/>
        <sz val="11"/>
        <rFont val="Arial"/>
        <family val="2"/>
      </rPr>
      <t>fuel,cap,i</t>
    </r>
    <phoneticPr fontId="2"/>
  </si>
  <si>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</si>
  <si>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</si>
  <si>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</si>
  <si>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</si>
  <si>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</si>
  <si>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mass or volume/p</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</si>
  <si>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</si>
  <si>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1"/>
  </si>
  <si>
    <r>
      <t>HC</t>
    </r>
    <r>
      <rPr>
        <vertAlign val="subscript"/>
        <sz val="11"/>
        <rFont val="Arial"/>
        <family val="2"/>
      </rPr>
      <t>i,p</t>
    </r>
    <phoneticPr fontId="2"/>
  </si>
  <si>
    <r>
      <t>RE</t>
    </r>
    <r>
      <rPr>
        <vertAlign val="subscript"/>
        <sz val="11"/>
        <rFont val="Arial"/>
        <family val="2"/>
      </rPr>
      <t>heat,i,p</t>
    </r>
    <phoneticPr fontId="11"/>
  </si>
  <si>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</si>
  <si>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tCO</t>
    </r>
    <r>
      <rPr>
        <vertAlign val="subscript"/>
        <sz val="11"/>
        <rFont val="Arial"/>
        <family val="2"/>
      </rPr>
      <t>2</t>
    </r>
    <r>
      <rPr>
        <sz val="11"/>
        <rFont val="Arial"/>
        <family val="2"/>
      </rPr>
      <t>/p</t>
    </r>
    <phoneticPr fontId="11"/>
  </si>
  <si>
    <t>Input on "MPS(input_separate)" sheet</t>
  </si>
  <si>
    <t>N/A</t>
  </si>
  <si>
    <t>N/A</t>
    <phoneticPr fontId="2"/>
  </si>
  <si>
    <t>Gas</t>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</si>
  <si>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</si>
  <si>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</si>
  <si>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(3)</t>
    <phoneticPr fontId="2"/>
  </si>
  <si>
    <t>(4)</t>
    <phoneticPr fontId="2"/>
  </si>
  <si>
    <t>(5)</t>
    <phoneticPr fontId="2"/>
  </si>
  <si>
    <t>(6)</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</si>
  <si>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</si>
  <si>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</si>
  <si>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t>MWh/p</t>
    <phoneticPr fontId="2"/>
  </si>
  <si>
    <t>Continuously</t>
    <phoneticPr fontId="2"/>
  </si>
  <si>
    <r>
      <t>FC</t>
    </r>
    <r>
      <rPr>
        <vertAlign val="subscript"/>
        <sz val="11"/>
        <rFont val="Arial"/>
        <family val="2"/>
      </rPr>
      <t>PJ,CGS,p</t>
    </r>
    <phoneticPr fontId="2"/>
  </si>
  <si>
    <t>mass or volume/p</t>
    <phoneticPr fontId="2"/>
  </si>
  <si>
    <r>
      <t xml:space="preserve">Gas fuel consumption by the CGS during the period </t>
    </r>
    <r>
      <rPr>
        <i/>
        <sz val="11"/>
        <rFont val="Arial"/>
        <family val="2"/>
      </rPr>
      <t>p</t>
    </r>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</si>
  <si>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</si>
  <si>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</si>
  <si>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r>
      <t>FC</t>
    </r>
    <r>
      <rPr>
        <vertAlign val="subscript"/>
        <sz val="11"/>
        <rFont val="Arial"/>
        <family val="2"/>
      </rPr>
      <t>PJ,CL,j,p</t>
    </r>
    <phoneticPr fontId="2"/>
  </si>
  <si>
    <r>
      <t>Nm</t>
    </r>
    <r>
      <rPr>
        <vertAlign val="superscript"/>
        <sz val="11"/>
        <rFont val="Arial"/>
        <family val="2"/>
      </rPr>
      <t>3</t>
    </r>
    <r>
      <rPr>
        <sz val="11"/>
        <rFont val="Arial"/>
        <family val="2"/>
      </rPr>
      <t>/p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</si>
  <si>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</si>
  <si>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t>Option B or Option C</t>
    <phoneticPr fontId="2"/>
  </si>
  <si>
    <t>Invoice or Monitored data</t>
    <phoneticPr fontId="2"/>
  </si>
  <si>
    <t>Monthly or Continuously</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</si>
  <si>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</si>
  <si>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</si>
  <si>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</si>
  <si>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</si>
  <si>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EF</t>
    </r>
    <r>
      <rPr>
        <vertAlign val="subscript"/>
        <sz val="11"/>
        <rFont val="Arial"/>
        <family val="2"/>
      </rPr>
      <t>fuel,CGS</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</si>
  <si>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</si>
  <si>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</si>
  <si>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t>(8)</t>
    <phoneticPr fontId="2"/>
  </si>
  <si>
    <t>(9)</t>
    <phoneticPr fontId="2"/>
  </si>
  <si>
    <t>(10)</t>
    <phoneticPr fontId="2"/>
  </si>
  <si>
    <r>
      <t>FC</t>
    </r>
    <r>
      <rPr>
        <vertAlign val="subscript"/>
        <sz val="11"/>
        <rFont val="Arial"/>
        <family val="2"/>
      </rPr>
      <t>cap,j,p</t>
    </r>
    <phoneticPr fontId="2"/>
  </si>
  <si>
    <r>
      <t>EG</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</si>
  <si>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</si>
  <si>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</si>
  <si>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</si>
  <si>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</si>
  <si>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</si>
  <si>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</si>
  <si>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</si>
  <si>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COP</t>
    </r>
    <r>
      <rPr>
        <vertAlign val="subscript"/>
        <sz val="11"/>
        <color rgb="FF000000"/>
        <rFont val="Arial"/>
        <family val="2"/>
      </rPr>
      <t>RE,j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</si>
  <si>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</si>
  <si>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EF</t>
    </r>
    <r>
      <rPr>
        <vertAlign val="subscript"/>
        <sz val="11"/>
        <rFont val="Arial"/>
        <family val="2"/>
      </rPr>
      <t>elec,j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</si>
  <si>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</si>
  <si>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</si>
  <si>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</si>
  <si>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 xml:space="preserve">Power generation efficiency of the captive power generation system connected to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</si>
  <si>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</si>
  <si>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Net calorific value of the fuel consumed by the captive power generation system connected to the project absorption chiller </t>
    </r>
    <r>
      <rPr>
        <i/>
        <sz val="11"/>
        <rFont val="Arial"/>
        <family val="2"/>
      </rPr>
      <t>j</t>
    </r>
    <phoneticPr fontId="2"/>
  </si>
  <si>
    <r>
      <t>NCV</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</si>
  <si>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</si>
  <si>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</si>
  <si>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</si>
  <si>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</si>
  <si>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</si>
  <si>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t>NCV</t>
    </r>
    <r>
      <rPr>
        <vertAlign val="subscript"/>
        <sz val="11"/>
        <rFont val="Arial"/>
        <family val="2"/>
      </rPr>
      <t>fuel,CL,j</t>
    </r>
    <phoneticPr fontId="2"/>
  </si>
  <si>
    <r>
      <t>EF</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</si>
  <si>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</si>
  <si>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</si>
  <si>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Calculated</t>
    <phoneticPr fontId="2"/>
  </si>
  <si>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</si>
  <si>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t>j</t>
    <phoneticPr fontId="2"/>
  </si>
  <si>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</si>
  <si>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</si>
  <si>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COP</t>
    </r>
    <r>
      <rPr>
        <vertAlign val="subscript"/>
        <sz val="11"/>
        <rFont val="Arial"/>
        <family val="2"/>
      </rPr>
      <t>RE</t>
    </r>
    <r>
      <rPr>
        <vertAlign val="subscript"/>
        <sz val="11"/>
        <rFont val="游ゴシック"/>
        <family val="2"/>
        <charset val="128"/>
      </rPr>
      <t>,j</t>
    </r>
    <phoneticPr fontId="2"/>
  </si>
  <si>
    <t>dimensionless</t>
    <phoneticPr fontId="11"/>
  </si>
  <si>
    <r>
      <t xml:space="preserve">COP of reference chiller </t>
    </r>
    <r>
      <rPr>
        <i/>
        <sz val="11"/>
        <rFont val="Arial"/>
        <family val="2"/>
      </rPr>
      <t>j</t>
    </r>
    <phoneticPr fontId="11"/>
  </si>
  <si>
    <r>
      <t>RE</t>
    </r>
    <r>
      <rPr>
        <vertAlign val="subscript"/>
        <sz val="11"/>
        <rFont val="Arial"/>
        <family val="2"/>
      </rPr>
      <t>chiller,j,p</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</si>
  <si>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</si>
  <si>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</si>
  <si>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</si>
  <si>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</si>
  <si>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</si>
  <si>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</si>
  <si>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</si>
  <si>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</si>
  <si>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t>Reference emissions by reference chiller</t>
    <phoneticPr fontId="2"/>
  </si>
  <si>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</si>
  <si>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</si>
  <si>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</si>
  <si>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Ex-ante estimation of project emissions</t>
    <phoneticPr fontId="11"/>
  </si>
  <si>
    <r>
      <t>PE</t>
    </r>
    <r>
      <rPr>
        <vertAlign val="subscript"/>
        <sz val="11"/>
        <rFont val="Arial"/>
        <family val="2"/>
      </rPr>
      <t>chiller,j,p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</si>
  <si>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</si>
  <si>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r>
      <t xml:space="preserve">Gas fuel consumption by the CGS during the period </t>
    </r>
    <r>
      <rPr>
        <i/>
        <sz val="11"/>
        <color rgb="FF000000"/>
        <rFont val="Arial"/>
        <family val="2"/>
      </rPr>
      <t>p</t>
    </r>
    <phoneticPr fontId="2"/>
  </si>
  <si>
    <r>
      <t xml:space="preserve">Project emissions from the CGS during the period </t>
    </r>
    <r>
      <rPr>
        <i/>
        <sz val="11"/>
        <color rgb="FF000000"/>
        <rFont val="Arial"/>
        <family val="2"/>
      </rPr>
      <t>p</t>
    </r>
    <phoneticPr fontId="2"/>
  </si>
  <si>
    <r>
      <t xml:space="preserve">Project emissions from project absorption chiller during the period </t>
    </r>
    <r>
      <rPr>
        <i/>
        <sz val="11"/>
        <color rgb="FF000000"/>
        <rFont val="Arial"/>
        <family val="2"/>
      </rPr>
      <t>p</t>
    </r>
    <phoneticPr fontId="2"/>
  </si>
  <si>
    <r>
      <t>RE</t>
    </r>
    <r>
      <rPr>
        <vertAlign val="subscript"/>
        <sz val="11"/>
        <color indexed="8"/>
        <rFont val="Arial"/>
        <family val="2"/>
      </rPr>
      <t>chiller,j,p</t>
    </r>
    <phoneticPr fontId="2"/>
  </si>
  <si>
    <r>
      <rPr>
        <sz val="11"/>
        <color indexed="8"/>
        <rFont val="Arial"/>
        <family val="2"/>
      </rPr>
      <t>RE</t>
    </r>
    <r>
      <rPr>
        <vertAlign val="subscript"/>
        <sz val="11"/>
        <color indexed="8"/>
        <rFont val="Arial"/>
        <family val="2"/>
      </rPr>
      <t>elec,i,p</t>
    </r>
    <phoneticPr fontId="2"/>
  </si>
  <si>
    <r>
      <t>PE</t>
    </r>
    <r>
      <rPr>
        <vertAlign val="subscript"/>
        <sz val="11"/>
        <color rgb="FF000000"/>
        <rFont val="Arial"/>
        <family val="2"/>
      </rPr>
      <t>PJ,CGS,p</t>
    </r>
    <phoneticPr fontId="2"/>
  </si>
  <si>
    <r>
      <t>PE</t>
    </r>
    <r>
      <rPr>
        <vertAlign val="subscript"/>
        <sz val="11"/>
        <color rgb="FF000000"/>
        <rFont val="Arial"/>
        <family val="2"/>
      </rPr>
      <t>PJ,chiller,p</t>
    </r>
    <phoneticPr fontId="2"/>
  </si>
  <si>
    <t>Identification No.</t>
    <phoneticPr fontId="2"/>
  </si>
  <si>
    <r>
      <t>Cooling capacity per unit (300&lt;=</t>
    </r>
    <r>
      <rPr>
        <sz val="11"/>
        <color rgb="FF000000"/>
        <rFont val="Yu Gothic Medium"/>
        <family val="3"/>
        <charset val="128"/>
      </rPr>
      <t>x&lt;=3</t>
    </r>
    <r>
      <rPr>
        <sz val="11"/>
        <color rgb="FF000000"/>
        <rFont val="Arial"/>
        <family val="2"/>
      </rPr>
      <t>50USRt)</t>
    </r>
    <phoneticPr fontId="2"/>
  </si>
  <si>
    <t>Cooling capacity per unit (350&lt;x&lt;=550USRt)</t>
    <phoneticPr fontId="2"/>
  </si>
  <si>
    <t>Cooling capacity per unit (550&lt;x&lt;=750USRt)</t>
    <phoneticPr fontId="2"/>
  </si>
  <si>
    <t>Cooling capacity per unit (750&lt;x&lt;=1300USRt)</t>
    <phoneticPr fontId="2"/>
  </si>
  <si>
    <t>-</t>
    <phoneticPr fontId="2"/>
  </si>
  <si>
    <t>JCM_ID_F_MPS_ver01.1</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</si>
  <si>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t>
    <phoneticPr fontId="2"/>
  </si>
  <si>
    <t>The most recent value available at the time of validation is applied and fixed for the monitoring period thereafter.The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t>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</si>
  <si>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</si>
  <si>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Electricity consumption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</si>
</sst>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sz val="11"/>
      <color rgb="FF000000"/>
      <name val="Yu Gothic Medium"/>
      <family val="3"/>
      <charset val="128"/>
    </font>
    <font>
      <vertAlign val="subscript"/>
      <sz val="11"/>
      <name val="游ゴシック"/>
      <family val="2"/>
      <charset val="128"/>
    </font>
    <font>
      <i/>
      <sz val="11"/>
      <color rgb="FF000000"/>
      <name val="Arial"/>
      <family val="2"/>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153">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4" borderId="0" xfId="0" applyFont="1" applyFill="1" applyAlignment="1" applyProtection="1">
      <alignmen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5" fillId="5"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horizontal="center" vertical="center"/>
    </xf>
    <xf numFmtId="0" fontId="7" fillId="6" borderId="1" xfId="0" applyFont="1" applyFill="1" applyBorder="1" applyAlignment="1" applyProtection="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pplyProtection="1">
      <alignment vertical="center"/>
    </xf>
    <xf numFmtId="180" fontId="7" fillId="9" borderId="1" xfId="0" applyNumberFormat="1" applyFont="1" applyFill="1" applyBorder="1" applyProtection="1">
      <alignment vertical="center"/>
    </xf>
    <xf numFmtId="0" fontId="7" fillId="9" borderId="1" xfId="0" applyFont="1" applyFill="1" applyBorder="1" applyAlignment="1" applyProtection="1">
      <alignment horizontal="center"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3" xfId="0" applyFont="1" applyFill="1" applyBorder="1" applyProtection="1">
      <alignment vertical="center"/>
    </xf>
    <xf numFmtId="0" fontId="3" fillId="0" borderId="0"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6" fillId="10" borderId="1" xfId="0" quotePrefix="1" applyFont="1" applyFill="1" applyBorder="1" applyAlignment="1" applyProtection="1">
      <alignment horizontal="center" vertical="center" wrapText="1"/>
    </xf>
    <xf numFmtId="0" fontId="7" fillId="9" borderId="1" xfId="0" applyFont="1" applyFill="1" applyBorder="1" applyAlignment="1" applyProtection="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178" fontId="7" fillId="9" borderId="1" xfId="0" applyNumberFormat="1" applyFont="1" applyFill="1" applyBorder="1" applyAlignment="1" applyProtection="1">
      <alignment horizontal="right" vertical="center"/>
    </xf>
    <xf numFmtId="0" fontId="14" fillId="9" borderId="1" xfId="0" applyFont="1" applyFill="1" applyBorder="1" applyAlignment="1" applyProtection="1">
      <alignment horizontal="center" vertical="center"/>
    </xf>
    <xf numFmtId="0" fontId="14" fillId="9" borderId="11" xfId="0" applyFont="1" applyFill="1" applyBorder="1" applyAlignment="1" applyProtection="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Fill="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pplyProtection="1">
      <alignment horizontal="center" vertical="center"/>
    </xf>
    <xf numFmtId="0" fontId="5" fillId="5" borderId="7" xfId="0" applyFont="1" applyFill="1" applyBorder="1" applyProtection="1">
      <alignment vertical="center"/>
    </xf>
    <xf numFmtId="0" fontId="3" fillId="5" borderId="3" xfId="0" applyFont="1" applyFill="1" applyBorder="1" applyProtection="1">
      <alignment vertical="center"/>
    </xf>
    <xf numFmtId="0" fontId="5" fillId="5" borderId="3" xfId="0" applyFont="1" applyFill="1" applyBorder="1" applyProtection="1">
      <alignment vertical="center"/>
    </xf>
    <xf numFmtId="0" fontId="5" fillId="5" borderId="3" xfId="0" applyFont="1" applyFill="1" applyBorder="1" applyAlignment="1" applyProtection="1">
      <alignment horizontal="center" vertical="center"/>
    </xf>
    <xf numFmtId="0" fontId="5" fillId="5" borderId="7" xfId="0" applyFont="1" applyFill="1" applyBorder="1" applyAlignment="1" applyProtection="1">
      <alignment horizontal="center" vertical="center"/>
    </xf>
    <xf numFmtId="0" fontId="5" fillId="5" borderId="3" xfId="0" applyFont="1" applyFill="1" applyBorder="1" applyAlignment="1" applyProtection="1">
      <alignment horizontal="center" vertical="center" shrinkToFit="1"/>
    </xf>
    <xf numFmtId="0" fontId="3" fillId="5" borderId="8" xfId="0" applyFont="1" applyFill="1" applyBorder="1" applyProtection="1">
      <alignment vertical="center"/>
    </xf>
    <xf numFmtId="0" fontId="3" fillId="7" borderId="3" xfId="0" applyFont="1" applyFill="1" applyBorder="1" applyProtection="1">
      <alignment vertical="center"/>
    </xf>
    <xf numFmtId="0" fontId="3" fillId="0" borderId="6" xfId="0" applyFont="1" applyBorder="1" applyAlignment="1" applyProtection="1">
      <alignment horizontal="left" vertical="center"/>
    </xf>
    <xf numFmtId="0" fontId="3" fillId="0" borderId="3" xfId="0" applyFont="1" applyFill="1" applyBorder="1" applyAlignment="1" applyProtection="1">
      <alignment horizontal="center" vertical="center"/>
    </xf>
    <xf numFmtId="0" fontId="5" fillId="5" borderId="8" xfId="0" applyFont="1" applyFill="1" applyBorder="1" applyProtection="1">
      <alignment vertical="center"/>
    </xf>
    <xf numFmtId="0" fontId="5" fillId="0" borderId="0" xfId="0" applyFont="1" applyProtection="1">
      <alignment vertical="center"/>
    </xf>
    <xf numFmtId="0" fontId="3" fillId="5" borderId="9" xfId="0" applyFont="1" applyFill="1" applyBorder="1" applyProtection="1">
      <alignment vertical="center"/>
    </xf>
    <xf numFmtId="0" fontId="3" fillId="7" borderId="4" xfId="0" applyFont="1" applyFill="1" applyBorder="1" applyProtection="1">
      <alignment vertical="center"/>
    </xf>
    <xf numFmtId="0" fontId="3" fillId="7" borderId="5" xfId="0" applyFont="1" applyFill="1" applyBorder="1" applyProtection="1">
      <alignment vertical="center"/>
    </xf>
    <xf numFmtId="0" fontId="3" fillId="7" borderId="6" xfId="0" applyFont="1" applyFill="1" applyBorder="1" applyProtection="1">
      <alignment vertical="center"/>
    </xf>
    <xf numFmtId="0" fontId="3" fillId="0" borderId="3" xfId="0" applyFont="1" applyBorder="1" applyAlignment="1" applyProtection="1">
      <alignment horizontal="center" vertical="center"/>
    </xf>
    <xf numFmtId="0" fontId="3" fillId="7" borderId="7" xfId="0" applyFont="1" applyFill="1" applyBorder="1" applyProtection="1">
      <alignment vertical="center"/>
    </xf>
    <xf numFmtId="0" fontId="3" fillId="7" borderId="9" xfId="0" applyFont="1" applyFill="1" applyBorder="1" applyProtection="1">
      <alignment vertical="center"/>
    </xf>
    <xf numFmtId="0" fontId="3" fillId="0" borderId="7" xfId="0" applyFont="1" applyBorder="1" applyAlignment="1" applyProtection="1">
      <alignment horizontal="center" vertical="center"/>
    </xf>
    <xf numFmtId="0" fontId="3" fillId="2" borderId="7" xfId="0" applyFont="1" applyFill="1" applyBorder="1" applyAlignment="1" applyProtection="1">
      <alignment horizontal="center" vertical="center"/>
    </xf>
    <xf numFmtId="0" fontId="3" fillId="7" borderId="7" xfId="0" applyFont="1" applyFill="1" applyBorder="1" applyAlignment="1" applyProtection="1">
      <alignment vertical="center"/>
    </xf>
    <xf numFmtId="0" fontId="3" fillId="7" borderId="3" xfId="0" applyFont="1" applyFill="1" applyBorder="1" applyAlignment="1" applyProtection="1">
      <alignment vertical="center"/>
    </xf>
    <xf numFmtId="0" fontId="3" fillId="0" borderId="4" xfId="0" applyFont="1" applyBorder="1" applyAlignment="1" applyProtection="1">
      <alignment horizontal="center"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11" borderId="3" xfId="0" applyFont="1" applyFill="1" applyBorder="1" applyProtection="1">
      <alignment vertical="center"/>
    </xf>
    <xf numFmtId="179" fontId="7" fillId="8" borderId="3" xfId="0" applyNumberFormat="1" applyFont="1" applyFill="1" applyBorder="1" applyAlignment="1" applyProtection="1">
      <alignment horizontal="right" vertical="center"/>
    </xf>
    <xf numFmtId="0" fontId="3" fillId="8" borderId="3" xfId="0" applyFont="1" applyFill="1" applyBorder="1" applyAlignment="1" applyProtection="1">
      <alignment horizontal="left" vertical="center"/>
    </xf>
    <xf numFmtId="0" fontId="3" fillId="2" borderId="0" xfId="0" applyFont="1" applyFill="1" applyBorder="1" applyProtection="1">
      <alignment vertical="center"/>
    </xf>
    <xf numFmtId="0" fontId="7" fillId="0" borderId="3" xfId="0" applyFont="1" applyFill="1" applyBorder="1" applyAlignment="1" applyProtection="1">
      <alignment horizontal="center" vertical="center"/>
    </xf>
    <xf numFmtId="179" fontId="3" fillId="8" borderId="3" xfId="0" applyNumberFormat="1" applyFont="1" applyFill="1" applyBorder="1" applyAlignment="1" applyProtection="1">
      <alignment horizontal="right" vertical="center"/>
    </xf>
    <xf numFmtId="0" fontId="7" fillId="6" borderId="1" xfId="0" applyFont="1" applyFill="1" applyBorder="1" applyAlignment="1" applyProtection="1">
      <alignment horizontal="center" vertical="center"/>
    </xf>
    <xf numFmtId="0" fontId="5" fillId="5" borderId="1" xfId="0" applyFont="1" applyFill="1" applyBorder="1" applyAlignment="1" applyProtection="1">
      <alignment horizontal="center" vertical="center" wrapText="1"/>
    </xf>
    <xf numFmtId="0" fontId="14" fillId="9" borderId="11" xfId="0" applyFont="1" applyFill="1" applyBorder="1" applyAlignment="1" applyProtection="1">
      <alignment horizontal="center" vertical="center"/>
    </xf>
    <xf numFmtId="0" fontId="7" fillId="6" borderId="11" xfId="0" applyFont="1" applyFill="1" applyBorder="1" applyAlignment="1" applyProtection="1">
      <alignment horizontal="center" vertical="center"/>
    </xf>
    <xf numFmtId="0" fontId="7" fillId="9" borderId="11" xfId="0" applyFont="1" applyFill="1" applyBorder="1" applyAlignment="1" applyProtection="1">
      <alignment horizontal="center" vertical="center"/>
    </xf>
    <xf numFmtId="0" fontId="3" fillId="0" borderId="0" xfId="0" applyFont="1" applyAlignment="1">
      <alignment horizontal="right" vertical="center"/>
    </xf>
    <xf numFmtId="0" fontId="7" fillId="0" borderId="1" xfId="0" applyFont="1" applyFill="1" applyBorder="1" applyAlignment="1" applyProtection="1">
      <alignment vertical="center" wrapText="1"/>
      <protection locked="0"/>
    </xf>
    <xf numFmtId="38" fontId="7" fillId="0" borderId="1" xfId="2" applyFont="1" applyFill="1" applyBorder="1" applyAlignment="1" applyProtection="1">
      <alignment horizontal="center" vertical="center"/>
    </xf>
    <xf numFmtId="49" fontId="26" fillId="11" borderId="3" xfId="0" quotePrefix="1" applyNumberFormat="1" applyFont="1" applyFill="1" applyBorder="1" applyProtection="1">
      <alignment vertical="center"/>
    </xf>
    <xf numFmtId="0" fontId="7" fillId="6" borderId="11" xfId="0" applyFont="1" applyFill="1" applyBorder="1" applyAlignment="1" applyProtection="1">
      <alignment vertical="center"/>
    </xf>
    <xf numFmtId="0" fontId="7" fillId="6" borderId="11" xfId="0" applyFont="1" applyFill="1" applyBorder="1" applyAlignment="1" applyProtection="1">
      <alignment vertical="center" wrapText="1"/>
    </xf>
    <xf numFmtId="179" fontId="7" fillId="0" borderId="11" xfId="0" applyNumberFormat="1" applyFont="1" applyBorder="1" applyAlignment="1" applyProtection="1">
      <alignment vertical="center"/>
      <protection locked="0"/>
    </xf>
    <xf numFmtId="179" fontId="7" fillId="9" borderId="11" xfId="0" applyNumberFormat="1" applyFont="1" applyFill="1" applyBorder="1" applyAlignment="1" applyProtection="1">
      <alignment vertical="center"/>
    </xf>
    <xf numFmtId="0" fontId="5" fillId="5" borderId="1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176" fontId="7" fillId="9" borderId="1" xfId="0" applyNumberFormat="1" applyFont="1" applyFill="1" applyBorder="1" applyAlignment="1" applyProtection="1">
      <alignment horizontal="right" vertical="center"/>
    </xf>
    <xf numFmtId="176" fontId="14" fillId="9" borderId="1" xfId="0" applyNumberFormat="1" applyFont="1" applyFill="1" applyBorder="1" applyAlignment="1" applyProtection="1">
      <alignment horizontal="right" vertical="center"/>
    </xf>
    <xf numFmtId="176" fontId="3" fillId="0" borderId="15" xfId="0" applyNumberFormat="1" applyFont="1" applyBorder="1" applyAlignment="1" applyProtection="1">
      <alignment horizontal="right" vertical="center"/>
    </xf>
    <xf numFmtId="176" fontId="3" fillId="0" borderId="9" xfId="0" applyNumberFormat="1" applyFont="1" applyFill="1" applyBorder="1" applyAlignment="1" applyProtection="1">
      <alignment horizontal="right" vertical="center"/>
    </xf>
    <xf numFmtId="176" fontId="3" fillId="0" borderId="7" xfId="1" applyNumberFormat="1" applyFont="1" applyFill="1" applyBorder="1" applyAlignment="1" applyProtection="1">
      <alignment horizontal="right" vertical="center"/>
    </xf>
    <xf numFmtId="0" fontId="3" fillId="7" borderId="9" xfId="0" applyFont="1" applyFill="1" applyBorder="1" applyAlignment="1" applyProtection="1">
      <alignment vertical="center"/>
    </xf>
    <xf numFmtId="0" fontId="3" fillId="7" borderId="4" xfId="0" applyFont="1" applyFill="1" applyBorder="1" applyAlignment="1" applyProtection="1">
      <alignment vertical="center"/>
    </xf>
    <xf numFmtId="0" fontId="3" fillId="7" borderId="5" xfId="0" applyFont="1" applyFill="1" applyBorder="1" applyAlignment="1" applyProtection="1">
      <alignment vertical="center"/>
    </xf>
    <xf numFmtId="0" fontId="3" fillId="7" borderId="6" xfId="0" applyFont="1" applyFill="1" applyBorder="1" applyAlignment="1" applyProtection="1">
      <alignment vertical="center"/>
    </xf>
    <xf numFmtId="0" fontId="3" fillId="0" borderId="3" xfId="0" applyFont="1" applyBorder="1" applyAlignment="1" applyProtection="1">
      <alignment horizontal="left" vertical="center"/>
    </xf>
    <xf numFmtId="176" fontId="3" fillId="0" borderId="3" xfId="0" applyNumberFormat="1" applyFont="1" applyBorder="1" applyAlignment="1" applyProtection="1">
      <alignment horizontal="right" vertical="center"/>
    </xf>
    <xf numFmtId="0" fontId="3" fillId="7" borderId="10" xfId="0" applyFont="1" applyFill="1" applyBorder="1" applyAlignment="1" applyProtection="1">
      <alignment vertical="center"/>
    </xf>
    <xf numFmtId="0" fontId="26" fillId="12" borderId="9" xfId="0" applyFont="1" applyFill="1" applyBorder="1" applyAlignment="1" applyProtection="1">
      <alignment vertical="center" wrapText="1"/>
    </xf>
    <xf numFmtId="0" fontId="3" fillId="5" borderId="25" xfId="0" applyFont="1" applyFill="1" applyBorder="1" applyProtection="1">
      <alignment vertical="center"/>
    </xf>
    <xf numFmtId="0" fontId="3" fillId="7" borderId="26" xfId="0" applyFont="1" applyFill="1" applyBorder="1" applyProtection="1">
      <alignment vertical="center"/>
    </xf>
    <xf numFmtId="176" fontId="3" fillId="0" borderId="3" xfId="0" applyNumberFormat="1" applyFont="1" applyFill="1" applyBorder="1" applyAlignment="1" applyProtection="1">
      <alignment horizontal="right" vertical="center"/>
    </xf>
    <xf numFmtId="0" fontId="3" fillId="0" borderId="3" xfId="0" applyFont="1" applyFill="1" applyBorder="1" applyAlignment="1" applyProtection="1">
      <alignment horizontal="left" vertical="center" wrapText="1"/>
    </xf>
    <xf numFmtId="177" fontId="3" fillId="0" borderId="3" xfId="0" applyNumberFormat="1" applyFont="1" applyFill="1" applyBorder="1" applyAlignment="1" applyProtection="1">
      <alignment horizontal="right" vertical="center"/>
    </xf>
    <xf numFmtId="177" fontId="7" fillId="0" borderId="3" xfId="0" applyNumberFormat="1" applyFont="1" applyFill="1" applyBorder="1" applyAlignment="1" applyProtection="1">
      <alignment horizontal="right" vertical="center"/>
    </xf>
    <xf numFmtId="0" fontId="3" fillId="0" borderId="3" xfId="0" applyFont="1" applyFill="1" applyBorder="1" applyAlignment="1" applyProtection="1">
      <alignment horizontal="left" vertical="center"/>
    </xf>
    <xf numFmtId="49" fontId="3" fillId="11" borderId="3" xfId="0" quotePrefix="1" applyNumberFormat="1" applyFont="1" applyFill="1" applyBorder="1" applyProtection="1">
      <alignment vertical="center"/>
    </xf>
    <xf numFmtId="0" fontId="26" fillId="11" borderId="3" xfId="0" quotePrefix="1" applyNumberFormat="1" applyFont="1" applyFill="1" applyBorder="1" applyProtection="1">
      <alignment vertical="center"/>
    </xf>
    <xf numFmtId="176" fontId="7" fillId="8" borderId="3" xfId="0" applyNumberFormat="1" applyFont="1" applyFill="1" applyBorder="1" applyAlignment="1" applyProtection="1">
      <alignment horizontal="right" vertical="center"/>
    </xf>
    <xf numFmtId="0" fontId="7" fillId="6" borderId="1" xfId="0" applyFont="1" applyFill="1" applyBorder="1" applyAlignment="1" applyProtection="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5" fillId="5" borderId="1" xfId="0" applyFont="1" applyFill="1" applyBorder="1" applyAlignment="1" applyProtection="1">
      <alignment horizontal="center" vertical="center" wrapText="1"/>
    </xf>
    <xf numFmtId="0" fontId="3" fillId="0" borderId="3" xfId="0" applyFont="1" applyFill="1" applyBorder="1" applyAlignment="1" applyProtection="1">
      <alignment vertical="center" wrapText="1"/>
    </xf>
    <xf numFmtId="0" fontId="5" fillId="5" borderId="18" xfId="0" applyFont="1" applyFill="1" applyBorder="1" applyAlignment="1" applyProtection="1">
      <alignment horizontal="center" vertical="center"/>
    </xf>
    <xf numFmtId="0" fontId="5" fillId="5" borderId="19" xfId="0" applyFont="1" applyFill="1" applyBorder="1" applyAlignment="1" applyProtection="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16" fillId="10" borderId="20" xfId="0" applyFont="1" applyFill="1" applyBorder="1" applyAlignment="1" applyProtection="1">
      <alignment horizontal="center" vertical="center" wrapText="1"/>
    </xf>
    <xf numFmtId="0" fontId="16" fillId="10" borderId="21" xfId="0" applyFont="1" applyFill="1" applyBorder="1" applyAlignment="1" applyProtection="1">
      <alignment horizontal="center" vertical="center" wrapText="1"/>
    </xf>
    <xf numFmtId="0" fontId="16" fillId="10" borderId="22"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16" fillId="10" borderId="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4" xfId="0" applyFont="1" applyFill="1" applyBorder="1" applyAlignment="1" applyProtection="1">
      <alignment horizontal="center" vertical="center"/>
    </xf>
    <xf numFmtId="0" fontId="3" fillId="11" borderId="27" xfId="0" applyFont="1" applyFill="1" applyBorder="1" applyAlignment="1" applyProtection="1">
      <alignment horizontal="center" vertical="center"/>
    </xf>
    <xf numFmtId="0" fontId="3" fillId="11" borderId="24" xfId="0" applyFont="1" applyFill="1" applyBorder="1" applyAlignment="1" applyProtection="1">
      <alignment horizontal="center" vertical="center"/>
    </xf>
    <xf numFmtId="0" fontId="3" fillId="11" borderId="28" xfId="0" applyFont="1" applyFill="1" applyBorder="1" applyAlignment="1" applyProtection="1">
      <alignment horizontal="center" vertical="center"/>
    </xf>
    <xf numFmtId="0" fontId="3" fillId="11" borderId="23" xfId="0" applyFont="1" applyFill="1" applyBorder="1" applyAlignment="1" applyProtection="1">
      <alignment horizontal="center" vertical="center"/>
    </xf>
    <xf numFmtId="0" fontId="8" fillId="4" borderId="0" xfId="0" applyFont="1" applyFill="1" applyAlignment="1" applyProtection="1">
      <alignment vertical="center"/>
    </xf>
    <xf numFmtId="0" fontId="3" fillId="11" borderId="3" xfId="0" applyFont="1" applyFill="1" applyBorder="1" applyAlignment="1" applyProtection="1">
      <alignment horizontal="center" vertical="center"/>
    </xf>
    <xf numFmtId="0" fontId="3" fillId="6" borderId="4" xfId="0" applyFont="1" applyFill="1" applyBorder="1" applyAlignment="1" applyProtection="1">
      <alignment horizontal="left" vertical="center" wrapText="1"/>
    </xf>
    <xf numFmtId="0" fontId="3" fillId="6" borderId="5" xfId="0" applyFont="1" applyFill="1" applyBorder="1" applyAlignment="1" applyProtection="1">
      <alignment horizontal="left" vertical="center" wrapText="1"/>
    </xf>
    <xf numFmtId="0" fontId="3" fillId="6" borderId="6"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3" fillId="6" borderId="13" xfId="0" applyFont="1" applyFill="1" applyBorder="1" applyAlignment="1" applyProtection="1">
      <alignment horizontal="left" vertical="center" wrapText="1"/>
    </xf>
    <xf numFmtId="0" fontId="3" fillId="6" borderId="14" xfId="0" applyFont="1" applyFill="1" applyBorder="1" applyAlignment="1" applyProtection="1">
      <alignment horizontal="left" vertical="center" wrapText="1"/>
    </xf>
    <xf numFmtId="0" fontId="3" fillId="6" borderId="4" xfId="0" applyFont="1" applyFill="1" applyBorder="1" applyAlignment="1" applyProtection="1">
      <alignment vertical="center" wrapText="1"/>
    </xf>
    <xf numFmtId="0" fontId="3" fillId="6" borderId="6" xfId="0" applyFont="1" applyFill="1" applyBorder="1" applyAlignment="1" applyProtection="1">
      <alignment vertical="center" wrapText="1"/>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3"/>
  <sheetViews>
    <sheetView showGridLines="0" tabSelected="1" view="pageBreakPreview" zoomScale="60" zoomScaleNormal="55" workbookViewId="0"/>
  </sheetViews>
  <sheetFormatPr defaultColWidth="9" defaultRowHeight="14.25" x14ac:dyDescent="0.15"/>
  <cols>
    <col min="1" max="1" width="3.625" style="1" customWidth="1"/>
    <col min="2" max="3" width="12.625" style="1" customWidth="1"/>
    <col min="4" max="4" width="30.625" style="1" customWidth="1"/>
    <col min="5" max="5" width="15.375" style="1" customWidth="1"/>
    <col min="6" max="7" width="12.625" style="1" customWidth="1"/>
    <col min="8" max="8" width="15.625" style="1" customWidth="1"/>
    <col min="9" max="9" width="82.875" style="1" customWidth="1"/>
    <col min="10" max="10" width="12.625" style="1" customWidth="1"/>
    <col min="11" max="11" width="22.625" style="1" customWidth="1"/>
    <col min="12" max="16384" width="9" style="1"/>
  </cols>
  <sheetData>
    <row r="1" spans="1:11" x14ac:dyDescent="0.15">
      <c r="K1" s="82" t="s">
        <v>264</v>
      </c>
    </row>
    <row r="2" spans="1:11" ht="27.95" customHeight="1" x14ac:dyDescent="0.15">
      <c r="A2" s="3" t="s">
        <v>83</v>
      </c>
      <c r="B2" s="4"/>
      <c r="C2" s="4"/>
      <c r="D2" s="4"/>
      <c r="E2" s="4"/>
      <c r="F2" s="4"/>
      <c r="G2" s="4"/>
      <c r="H2" s="4"/>
      <c r="I2" s="4"/>
      <c r="J2" s="4"/>
      <c r="K2" s="5"/>
    </row>
    <row r="4" spans="1:11" ht="18.95" customHeight="1" x14ac:dyDescent="0.15">
      <c r="A4" s="6" t="s">
        <v>87</v>
      </c>
      <c r="B4" s="6"/>
    </row>
    <row r="5" spans="1:11" ht="18.95" customHeight="1" x14ac:dyDescent="0.15">
      <c r="A5" s="6"/>
      <c r="B5" s="7" t="s">
        <v>10</v>
      </c>
      <c r="C5" s="7" t="s">
        <v>11</v>
      </c>
      <c r="D5" s="7" t="s">
        <v>12</v>
      </c>
      <c r="E5" s="7" t="s">
        <v>13</v>
      </c>
      <c r="F5" s="7" t="s">
        <v>14</v>
      </c>
      <c r="G5" s="7" t="s">
        <v>15</v>
      </c>
      <c r="H5" s="7" t="s">
        <v>16</v>
      </c>
      <c r="I5" s="7" t="s">
        <v>17</v>
      </c>
      <c r="J5" s="7" t="s">
        <v>18</v>
      </c>
      <c r="K5" s="7" t="s">
        <v>19</v>
      </c>
    </row>
    <row r="6" spans="1:11" s="8" customFormat="1" ht="39" customHeight="1" x14ac:dyDescent="0.15">
      <c r="B6" s="7" t="s">
        <v>20</v>
      </c>
      <c r="C6" s="7" t="s">
        <v>21</v>
      </c>
      <c r="D6" s="7" t="s">
        <v>22</v>
      </c>
      <c r="E6" s="7" t="s">
        <v>23</v>
      </c>
      <c r="F6" s="7" t="s">
        <v>24</v>
      </c>
      <c r="G6" s="7" t="s">
        <v>25</v>
      </c>
      <c r="H6" s="7" t="s">
        <v>26</v>
      </c>
      <c r="I6" s="7" t="s">
        <v>27</v>
      </c>
      <c r="J6" s="7" t="s">
        <v>28</v>
      </c>
      <c r="K6" s="7" t="s">
        <v>29</v>
      </c>
    </row>
    <row r="7" spans="1:11" ht="129.94999999999999" customHeight="1" x14ac:dyDescent="0.15">
      <c r="B7" s="9" t="s">
        <v>36</v>
      </c>
      <c r="C7" s="10" t="s">
        <v>88</v>
      </c>
      <c r="D7" s="11" t="s">
        <v>168</v>
      </c>
      <c r="E7" s="12" t="s">
        <v>59</v>
      </c>
      <c r="F7" s="13" t="s">
        <v>38</v>
      </c>
      <c r="G7" s="23" t="s">
        <v>40</v>
      </c>
      <c r="H7" s="23" t="s">
        <v>41</v>
      </c>
      <c r="I7" s="24" t="s">
        <v>89</v>
      </c>
      <c r="J7" s="25" t="s">
        <v>177</v>
      </c>
      <c r="K7" s="26" t="s">
        <v>164</v>
      </c>
    </row>
    <row r="8" spans="1:11" ht="129.94999999999999" customHeight="1" x14ac:dyDescent="0.15">
      <c r="B8" s="9" t="s">
        <v>37</v>
      </c>
      <c r="C8" s="10" t="s">
        <v>90</v>
      </c>
      <c r="D8" s="11" t="s">
        <v>169</v>
      </c>
      <c r="E8" s="12" t="s">
        <v>59</v>
      </c>
      <c r="F8" s="13" t="s">
        <v>39</v>
      </c>
      <c r="G8" s="23" t="s">
        <v>40</v>
      </c>
      <c r="H8" s="23" t="s">
        <v>41</v>
      </c>
      <c r="I8" s="24" t="s">
        <v>189</v>
      </c>
      <c r="J8" s="25" t="s">
        <v>177</v>
      </c>
      <c r="K8" s="26" t="s">
        <v>164</v>
      </c>
    </row>
    <row r="9" spans="1:11" ht="129.94999999999999" customHeight="1" x14ac:dyDescent="0.15">
      <c r="B9" s="9" t="s">
        <v>170</v>
      </c>
      <c r="C9" s="77" t="s">
        <v>174</v>
      </c>
      <c r="D9" s="11" t="s">
        <v>175</v>
      </c>
      <c r="E9" s="12" t="s">
        <v>59</v>
      </c>
      <c r="F9" s="13" t="s">
        <v>176</v>
      </c>
      <c r="G9" s="23" t="s">
        <v>34</v>
      </c>
      <c r="H9" s="23" t="s">
        <v>41</v>
      </c>
      <c r="I9" s="24" t="s">
        <v>190</v>
      </c>
      <c r="J9" s="25" t="s">
        <v>177</v>
      </c>
      <c r="K9" s="26" t="s">
        <v>164</v>
      </c>
    </row>
    <row r="10" spans="1:11" ht="129.94999999999999" customHeight="1" x14ac:dyDescent="0.15">
      <c r="B10" s="9" t="s">
        <v>171</v>
      </c>
      <c r="C10" s="77" t="s">
        <v>178</v>
      </c>
      <c r="D10" s="11" t="s">
        <v>180</v>
      </c>
      <c r="E10" s="84"/>
      <c r="F10" s="11" t="s">
        <v>179</v>
      </c>
      <c r="G10" s="23" t="s">
        <v>186</v>
      </c>
      <c r="H10" s="23" t="s">
        <v>187</v>
      </c>
      <c r="I10" s="83" t="s">
        <v>191</v>
      </c>
      <c r="J10" s="25" t="s">
        <v>188</v>
      </c>
      <c r="K10" s="26"/>
    </row>
    <row r="11" spans="1:11" ht="99.95" customHeight="1" x14ac:dyDescent="0.15">
      <c r="B11" s="9" t="s">
        <v>172</v>
      </c>
      <c r="C11" s="77" t="s">
        <v>181</v>
      </c>
      <c r="D11" s="11" t="s">
        <v>182</v>
      </c>
      <c r="E11" s="12" t="s">
        <v>59</v>
      </c>
      <c r="F11" s="13" t="s">
        <v>176</v>
      </c>
      <c r="G11" s="23" t="s">
        <v>34</v>
      </c>
      <c r="H11" s="23" t="s">
        <v>41</v>
      </c>
      <c r="I11" s="24" t="s">
        <v>192</v>
      </c>
      <c r="J11" s="25" t="s">
        <v>177</v>
      </c>
      <c r="K11" s="26" t="s">
        <v>164</v>
      </c>
    </row>
    <row r="12" spans="1:11" ht="99.95" customHeight="1" x14ac:dyDescent="0.15">
      <c r="B12" s="9" t="s">
        <v>173</v>
      </c>
      <c r="C12" s="10" t="s">
        <v>183</v>
      </c>
      <c r="D12" s="11" t="s">
        <v>185</v>
      </c>
      <c r="E12" s="12" t="s">
        <v>59</v>
      </c>
      <c r="F12" s="11" t="s">
        <v>184</v>
      </c>
      <c r="G12" s="23" t="s">
        <v>34</v>
      </c>
      <c r="H12" s="23" t="s">
        <v>41</v>
      </c>
      <c r="I12" s="24" t="s">
        <v>192</v>
      </c>
      <c r="J12" s="25" t="s">
        <v>188</v>
      </c>
      <c r="K12" s="26" t="s">
        <v>164</v>
      </c>
    </row>
    <row r="13" spans="1:11" ht="18.95" customHeight="1" x14ac:dyDescent="0.15">
      <c r="A13" s="6" t="s">
        <v>194</v>
      </c>
      <c r="B13" s="6"/>
    </row>
    <row r="14" spans="1:11" ht="18.95" customHeight="1" x14ac:dyDescent="0.15">
      <c r="A14" s="6"/>
      <c r="B14" s="7" t="s">
        <v>10</v>
      </c>
      <c r="C14" s="7" t="s">
        <v>11</v>
      </c>
      <c r="D14" s="7" t="s">
        <v>12</v>
      </c>
      <c r="E14" s="7" t="s">
        <v>13</v>
      </c>
      <c r="F14" s="7" t="s">
        <v>14</v>
      </c>
      <c r="G14" s="7" t="s">
        <v>15</v>
      </c>
      <c r="H14" s="7" t="s">
        <v>16</v>
      </c>
      <c r="I14" s="7" t="s">
        <v>17</v>
      </c>
      <c r="J14" s="7" t="s">
        <v>18</v>
      </c>
      <c r="K14" s="7" t="s">
        <v>19</v>
      </c>
    </row>
    <row r="15" spans="1:11" s="8" customFormat="1" ht="39" customHeight="1" x14ac:dyDescent="0.15">
      <c r="B15" s="7" t="s">
        <v>20</v>
      </c>
      <c r="C15" s="7" t="s">
        <v>21</v>
      </c>
      <c r="D15" s="7" t="s">
        <v>22</v>
      </c>
      <c r="E15" s="7" t="s">
        <v>23</v>
      </c>
      <c r="F15" s="7" t="s">
        <v>1</v>
      </c>
      <c r="G15" s="7" t="s">
        <v>25</v>
      </c>
      <c r="H15" s="7" t="s">
        <v>26</v>
      </c>
      <c r="I15" s="7" t="s">
        <v>27</v>
      </c>
      <c r="J15" s="7" t="s">
        <v>28</v>
      </c>
      <c r="K15" s="7" t="s">
        <v>29</v>
      </c>
    </row>
    <row r="16" spans="1:11" ht="129.94999999999999" customHeight="1" x14ac:dyDescent="0.15">
      <c r="B16" s="9" t="s">
        <v>195</v>
      </c>
      <c r="C16" s="10" t="s">
        <v>92</v>
      </c>
      <c r="D16" s="11" t="s">
        <v>74</v>
      </c>
      <c r="E16" s="12" t="s">
        <v>59</v>
      </c>
      <c r="F16" s="11" t="s">
        <v>93</v>
      </c>
      <c r="G16" s="23" t="s">
        <v>186</v>
      </c>
      <c r="H16" s="23" t="s">
        <v>187</v>
      </c>
      <c r="I16" s="83" t="s">
        <v>191</v>
      </c>
      <c r="J16" s="25" t="s">
        <v>188</v>
      </c>
      <c r="K16" s="26" t="s">
        <v>164</v>
      </c>
    </row>
    <row r="17" spans="1:11" ht="159.94999999999999" customHeight="1" x14ac:dyDescent="0.15">
      <c r="B17" s="9" t="s">
        <v>196</v>
      </c>
      <c r="C17" s="10" t="s">
        <v>94</v>
      </c>
      <c r="D17" s="11" t="s">
        <v>95</v>
      </c>
      <c r="E17" s="12" t="s">
        <v>59</v>
      </c>
      <c r="F17" s="13" t="s">
        <v>38</v>
      </c>
      <c r="G17" s="23" t="s">
        <v>34</v>
      </c>
      <c r="H17" s="23" t="s">
        <v>41</v>
      </c>
      <c r="I17" s="24" t="s">
        <v>78</v>
      </c>
      <c r="J17" s="25" t="s">
        <v>177</v>
      </c>
      <c r="K17" s="26" t="s">
        <v>164</v>
      </c>
    </row>
    <row r="18" spans="1:11" ht="129.94999999999999" customHeight="1" x14ac:dyDescent="0.15">
      <c r="B18" s="9" t="s">
        <v>197</v>
      </c>
      <c r="C18" s="77" t="s">
        <v>199</v>
      </c>
      <c r="D18" s="11" t="s">
        <v>201</v>
      </c>
      <c r="E18" s="12" t="s">
        <v>59</v>
      </c>
      <c r="F18" s="11" t="s">
        <v>91</v>
      </c>
      <c r="G18" s="23" t="s">
        <v>186</v>
      </c>
      <c r="H18" s="23" t="s">
        <v>187</v>
      </c>
      <c r="I18" s="83" t="s">
        <v>191</v>
      </c>
      <c r="J18" s="25" t="s">
        <v>188</v>
      </c>
      <c r="K18" s="26" t="s">
        <v>164</v>
      </c>
    </row>
    <row r="19" spans="1:11" ht="159.94999999999999" customHeight="1" x14ac:dyDescent="0.15">
      <c r="B19" s="9" t="s">
        <v>198</v>
      </c>
      <c r="C19" s="77" t="s">
        <v>200</v>
      </c>
      <c r="D19" s="11" t="s">
        <v>202</v>
      </c>
      <c r="E19" s="12" t="s">
        <v>59</v>
      </c>
      <c r="F19" s="13" t="s">
        <v>38</v>
      </c>
      <c r="G19" s="23" t="s">
        <v>34</v>
      </c>
      <c r="H19" s="23" t="s">
        <v>41</v>
      </c>
      <c r="I19" s="24" t="s">
        <v>203</v>
      </c>
      <c r="J19" s="25" t="s">
        <v>177</v>
      </c>
      <c r="K19" s="26" t="s">
        <v>164</v>
      </c>
    </row>
    <row r="20" spans="1:11" ht="8.25" customHeight="1" x14ac:dyDescent="0.15"/>
    <row r="21" spans="1:11" ht="20.100000000000001" customHeight="1" x14ac:dyDescent="0.15">
      <c r="A21" s="6" t="s">
        <v>96</v>
      </c>
    </row>
    <row r="22" spans="1:11" ht="20.100000000000001" customHeight="1" x14ac:dyDescent="0.15">
      <c r="B22" s="7" t="s">
        <v>10</v>
      </c>
      <c r="C22" s="123" t="s">
        <v>11</v>
      </c>
      <c r="D22" s="123"/>
      <c r="E22" s="7" t="s">
        <v>12</v>
      </c>
      <c r="F22" s="7" t="s">
        <v>13</v>
      </c>
      <c r="G22" s="123" t="s">
        <v>14</v>
      </c>
      <c r="H22" s="123"/>
      <c r="I22" s="123"/>
      <c r="J22" s="123" t="s">
        <v>15</v>
      </c>
      <c r="K22" s="123"/>
    </row>
    <row r="23" spans="1:11" ht="39" customHeight="1" x14ac:dyDescent="0.15">
      <c r="B23" s="7" t="s">
        <v>21</v>
      </c>
      <c r="C23" s="123" t="s">
        <v>22</v>
      </c>
      <c r="D23" s="123"/>
      <c r="E23" s="7" t="s">
        <v>23</v>
      </c>
      <c r="F23" s="7" t="s">
        <v>24</v>
      </c>
      <c r="G23" s="123" t="s">
        <v>26</v>
      </c>
      <c r="H23" s="123"/>
      <c r="I23" s="123"/>
      <c r="J23" s="123" t="s">
        <v>29</v>
      </c>
      <c r="K23" s="123"/>
    </row>
    <row r="24" spans="1:11" ht="99.95" customHeight="1" x14ac:dyDescent="0.15">
      <c r="B24" s="10" t="s">
        <v>97</v>
      </c>
      <c r="C24" s="115" t="s">
        <v>42</v>
      </c>
      <c r="D24" s="115"/>
      <c r="E24" s="14">
        <f>'MPS(calc_process)'!F22</f>
        <v>89</v>
      </c>
      <c r="F24" s="13" t="s">
        <v>44</v>
      </c>
      <c r="G24" s="121" t="s">
        <v>75</v>
      </c>
      <c r="H24" s="121"/>
      <c r="I24" s="121"/>
      <c r="J24" s="122"/>
      <c r="K24" s="122"/>
    </row>
    <row r="25" spans="1:11" ht="99.95" customHeight="1" x14ac:dyDescent="0.15">
      <c r="B25" s="10" t="s">
        <v>98</v>
      </c>
      <c r="C25" s="115" t="s">
        <v>43</v>
      </c>
      <c r="D25" s="115"/>
      <c r="E25" s="27"/>
      <c r="F25" s="11" t="s">
        <v>99</v>
      </c>
      <c r="G25" s="116" t="s">
        <v>79</v>
      </c>
      <c r="H25" s="117"/>
      <c r="I25" s="118"/>
      <c r="J25" s="116"/>
      <c r="K25" s="118"/>
    </row>
    <row r="26" spans="1:11" ht="99.95" customHeight="1" x14ac:dyDescent="0.15">
      <c r="B26" s="10" t="s">
        <v>100</v>
      </c>
      <c r="C26" s="119" t="s">
        <v>101</v>
      </c>
      <c r="D26" s="120"/>
      <c r="E26" s="27"/>
      <c r="F26" s="11" t="s">
        <v>102</v>
      </c>
      <c r="G26" s="116" t="s">
        <v>80</v>
      </c>
      <c r="H26" s="117"/>
      <c r="I26" s="118"/>
      <c r="J26" s="116"/>
      <c r="K26" s="118"/>
    </row>
    <row r="27" spans="1:11" ht="99.95" customHeight="1" x14ac:dyDescent="0.15">
      <c r="B27" s="10" t="s">
        <v>193</v>
      </c>
      <c r="C27" s="119" t="s">
        <v>103</v>
      </c>
      <c r="D27" s="120"/>
      <c r="E27" s="27"/>
      <c r="F27" s="11" t="s">
        <v>104</v>
      </c>
      <c r="G27" s="116" t="s">
        <v>81</v>
      </c>
      <c r="H27" s="117"/>
      <c r="I27" s="118"/>
      <c r="J27" s="116"/>
      <c r="K27" s="118"/>
    </row>
    <row r="28" spans="1:11" ht="120" customHeight="1" x14ac:dyDescent="0.15">
      <c r="B28" s="10" t="s">
        <v>105</v>
      </c>
      <c r="C28" s="115" t="s">
        <v>106</v>
      </c>
      <c r="D28" s="115"/>
      <c r="E28" s="15" t="s">
        <v>59</v>
      </c>
      <c r="F28" s="11" t="s">
        <v>86</v>
      </c>
      <c r="G28" s="116" t="s">
        <v>265</v>
      </c>
      <c r="H28" s="117"/>
      <c r="I28" s="118"/>
      <c r="J28" s="116" t="s">
        <v>164</v>
      </c>
      <c r="K28" s="118"/>
    </row>
    <row r="29" spans="1:11" ht="120" customHeight="1" x14ac:dyDescent="0.15">
      <c r="B29" s="10" t="s">
        <v>107</v>
      </c>
      <c r="C29" s="115" t="s">
        <v>108</v>
      </c>
      <c r="D29" s="115"/>
      <c r="E29" s="15" t="s">
        <v>59</v>
      </c>
      <c r="F29" s="11" t="s">
        <v>109</v>
      </c>
      <c r="G29" s="121" t="s">
        <v>110</v>
      </c>
      <c r="H29" s="121"/>
      <c r="I29" s="121"/>
      <c r="J29" s="122" t="s">
        <v>227</v>
      </c>
      <c r="K29" s="122"/>
    </row>
    <row r="30" spans="1:11" ht="120" customHeight="1" x14ac:dyDescent="0.15">
      <c r="B30" s="10" t="s">
        <v>111</v>
      </c>
      <c r="C30" s="115" t="s">
        <v>112</v>
      </c>
      <c r="D30" s="115"/>
      <c r="E30" s="15" t="s">
        <v>59</v>
      </c>
      <c r="F30" s="11" t="s">
        <v>86</v>
      </c>
      <c r="G30" s="121" t="s">
        <v>113</v>
      </c>
      <c r="H30" s="121"/>
      <c r="I30" s="121"/>
      <c r="J30" s="122" t="s">
        <v>227</v>
      </c>
      <c r="K30" s="122"/>
    </row>
    <row r="31" spans="1:11" ht="120" customHeight="1" x14ac:dyDescent="0.15">
      <c r="B31" s="10" t="s">
        <v>107</v>
      </c>
      <c r="C31" s="115" t="s">
        <v>114</v>
      </c>
      <c r="D31" s="115"/>
      <c r="E31" s="15" t="s">
        <v>59</v>
      </c>
      <c r="F31" s="11" t="s">
        <v>115</v>
      </c>
      <c r="G31" s="116" t="s">
        <v>72</v>
      </c>
      <c r="H31" s="117"/>
      <c r="I31" s="118"/>
      <c r="J31" s="116" t="s">
        <v>164</v>
      </c>
      <c r="K31" s="118"/>
    </row>
    <row r="32" spans="1:11" ht="99.95" customHeight="1" x14ac:dyDescent="0.15">
      <c r="B32" s="10" t="s">
        <v>116</v>
      </c>
      <c r="C32" s="119" t="s">
        <v>117</v>
      </c>
      <c r="D32" s="120"/>
      <c r="E32" s="15" t="s">
        <v>59</v>
      </c>
      <c r="F32" s="11" t="s">
        <v>44</v>
      </c>
      <c r="G32" s="116" t="s">
        <v>118</v>
      </c>
      <c r="H32" s="117"/>
      <c r="I32" s="118"/>
      <c r="J32" s="116" t="s">
        <v>164</v>
      </c>
      <c r="K32" s="118"/>
    </row>
    <row r="33" spans="1:11" ht="99.95" customHeight="1" x14ac:dyDescent="0.15">
      <c r="B33" s="10" t="s">
        <v>119</v>
      </c>
      <c r="C33" s="119" t="s">
        <v>120</v>
      </c>
      <c r="D33" s="120"/>
      <c r="E33" s="15" t="s">
        <v>59</v>
      </c>
      <c r="F33" s="11" t="s">
        <v>99</v>
      </c>
      <c r="G33" s="116" t="s">
        <v>82</v>
      </c>
      <c r="H33" s="117"/>
      <c r="I33" s="118"/>
      <c r="J33" s="116" t="s">
        <v>164</v>
      </c>
      <c r="K33" s="118"/>
    </row>
    <row r="34" spans="1:11" ht="99.95" customHeight="1" x14ac:dyDescent="0.15">
      <c r="B34" s="10" t="s">
        <v>121</v>
      </c>
      <c r="C34" s="119" t="s">
        <v>122</v>
      </c>
      <c r="D34" s="120"/>
      <c r="E34" s="15" t="s">
        <v>59</v>
      </c>
      <c r="F34" s="11" t="s">
        <v>104</v>
      </c>
      <c r="G34" s="116" t="s">
        <v>80</v>
      </c>
      <c r="H34" s="117"/>
      <c r="I34" s="118"/>
      <c r="J34" s="116" t="s">
        <v>164</v>
      </c>
      <c r="K34" s="118"/>
    </row>
    <row r="35" spans="1:11" ht="99.95" customHeight="1" x14ac:dyDescent="0.15">
      <c r="B35" s="77" t="s">
        <v>204</v>
      </c>
      <c r="C35" s="119" t="s">
        <v>205</v>
      </c>
      <c r="D35" s="120"/>
      <c r="E35" s="15" t="s">
        <v>59</v>
      </c>
      <c r="F35" s="11" t="s">
        <v>206</v>
      </c>
      <c r="G35" s="116" t="s">
        <v>207</v>
      </c>
      <c r="H35" s="117"/>
      <c r="I35" s="118"/>
      <c r="J35" s="116" t="s">
        <v>164</v>
      </c>
      <c r="K35" s="118"/>
    </row>
    <row r="36" spans="1:11" ht="120" customHeight="1" x14ac:dyDescent="0.15">
      <c r="B36" s="77" t="s">
        <v>210</v>
      </c>
      <c r="C36" s="115" t="s">
        <v>209</v>
      </c>
      <c r="D36" s="115"/>
      <c r="E36" s="15" t="s">
        <v>59</v>
      </c>
      <c r="F36" s="11" t="s">
        <v>63</v>
      </c>
      <c r="G36" s="116" t="s">
        <v>266</v>
      </c>
      <c r="H36" s="117"/>
      <c r="I36" s="118"/>
      <c r="J36" s="116" t="s">
        <v>164</v>
      </c>
      <c r="K36" s="118"/>
    </row>
    <row r="37" spans="1:11" ht="120" customHeight="1" x14ac:dyDescent="0.15">
      <c r="B37" s="77" t="s">
        <v>210</v>
      </c>
      <c r="C37" s="115" t="s">
        <v>211</v>
      </c>
      <c r="D37" s="115"/>
      <c r="E37" s="15" t="s">
        <v>59</v>
      </c>
      <c r="F37" s="11" t="s">
        <v>63</v>
      </c>
      <c r="G37" s="121" t="s">
        <v>222</v>
      </c>
      <c r="H37" s="121"/>
      <c r="I37" s="121"/>
      <c r="J37" s="122" t="s">
        <v>227</v>
      </c>
      <c r="K37" s="122"/>
    </row>
    <row r="38" spans="1:11" ht="120" customHeight="1" x14ac:dyDescent="0.15">
      <c r="B38" s="77" t="s">
        <v>210</v>
      </c>
      <c r="C38" s="115" t="s">
        <v>212</v>
      </c>
      <c r="D38" s="115"/>
      <c r="E38" s="15" t="s">
        <v>59</v>
      </c>
      <c r="F38" s="11" t="s">
        <v>63</v>
      </c>
      <c r="G38" s="121" t="s">
        <v>221</v>
      </c>
      <c r="H38" s="121"/>
      <c r="I38" s="121"/>
      <c r="J38" s="122" t="s">
        <v>227</v>
      </c>
      <c r="K38" s="122"/>
    </row>
    <row r="39" spans="1:11" ht="120" customHeight="1" x14ac:dyDescent="0.15">
      <c r="B39" s="77" t="s">
        <v>210</v>
      </c>
      <c r="C39" s="115" t="s">
        <v>213</v>
      </c>
      <c r="D39" s="115"/>
      <c r="E39" s="15" t="s">
        <v>59</v>
      </c>
      <c r="F39" s="11" t="s">
        <v>63</v>
      </c>
      <c r="G39" s="116" t="s">
        <v>72</v>
      </c>
      <c r="H39" s="117"/>
      <c r="I39" s="118"/>
      <c r="J39" s="116" t="s">
        <v>164</v>
      </c>
      <c r="K39" s="118"/>
    </row>
    <row r="40" spans="1:11" ht="99.95" customHeight="1" x14ac:dyDescent="0.15">
      <c r="B40" s="77" t="s">
        <v>215</v>
      </c>
      <c r="C40" s="119" t="s">
        <v>214</v>
      </c>
      <c r="D40" s="120"/>
      <c r="E40" s="15" t="s">
        <v>59</v>
      </c>
      <c r="F40" s="11" t="s">
        <v>44</v>
      </c>
      <c r="G40" s="116" t="s">
        <v>220</v>
      </c>
      <c r="H40" s="117"/>
      <c r="I40" s="118"/>
      <c r="J40" s="116" t="s">
        <v>164</v>
      </c>
      <c r="K40" s="118"/>
    </row>
    <row r="41" spans="1:11" ht="99.95" customHeight="1" x14ac:dyDescent="0.15">
      <c r="B41" s="77" t="s">
        <v>217</v>
      </c>
      <c r="C41" s="119" t="s">
        <v>216</v>
      </c>
      <c r="D41" s="120"/>
      <c r="E41" s="15" t="s">
        <v>59</v>
      </c>
      <c r="F41" s="11" t="s">
        <v>99</v>
      </c>
      <c r="G41" s="116" t="s">
        <v>82</v>
      </c>
      <c r="H41" s="117"/>
      <c r="I41" s="118"/>
      <c r="J41" s="116" t="s">
        <v>164</v>
      </c>
      <c r="K41" s="118"/>
    </row>
    <row r="42" spans="1:11" ht="99.95" customHeight="1" x14ac:dyDescent="0.15">
      <c r="B42" s="77" t="s">
        <v>219</v>
      </c>
      <c r="C42" s="119" t="s">
        <v>218</v>
      </c>
      <c r="D42" s="120"/>
      <c r="E42" s="15" t="s">
        <v>59</v>
      </c>
      <c r="F42" s="11" t="s">
        <v>102</v>
      </c>
      <c r="G42" s="116" t="s">
        <v>80</v>
      </c>
      <c r="H42" s="117"/>
      <c r="I42" s="118"/>
      <c r="J42" s="116" t="s">
        <v>164</v>
      </c>
      <c r="K42" s="118"/>
    </row>
    <row r="43" spans="1:11" ht="99.95" customHeight="1" x14ac:dyDescent="0.15">
      <c r="B43" s="77" t="s">
        <v>223</v>
      </c>
      <c r="C43" s="115" t="s">
        <v>225</v>
      </c>
      <c r="D43" s="115"/>
      <c r="E43" s="15" t="s">
        <v>59</v>
      </c>
      <c r="F43" s="11" t="s">
        <v>99</v>
      </c>
      <c r="G43" s="116" t="s">
        <v>79</v>
      </c>
      <c r="H43" s="117"/>
      <c r="I43" s="118"/>
      <c r="J43" s="116" t="s">
        <v>164</v>
      </c>
      <c r="K43" s="118"/>
    </row>
    <row r="44" spans="1:11" ht="99.95" customHeight="1" x14ac:dyDescent="0.15">
      <c r="B44" s="77" t="s">
        <v>224</v>
      </c>
      <c r="C44" s="119" t="s">
        <v>226</v>
      </c>
      <c r="D44" s="120"/>
      <c r="E44" s="15" t="s">
        <v>59</v>
      </c>
      <c r="F44" s="11" t="s">
        <v>102</v>
      </c>
      <c r="G44" s="116" t="s">
        <v>80</v>
      </c>
      <c r="H44" s="117"/>
      <c r="I44" s="118"/>
      <c r="J44" s="116" t="s">
        <v>164</v>
      </c>
      <c r="K44" s="118"/>
    </row>
    <row r="45" spans="1:11" ht="6.75" customHeight="1" x14ac:dyDescent="0.15"/>
    <row r="46" spans="1:11" ht="18.95" customHeight="1" x14ac:dyDescent="0.15">
      <c r="A46" s="16" t="s">
        <v>123</v>
      </c>
      <c r="B46" s="16"/>
    </row>
    <row r="47" spans="1:11" ht="17.25" thickBot="1" x14ac:dyDescent="0.2">
      <c r="B47" s="125" t="s">
        <v>124</v>
      </c>
      <c r="C47" s="126"/>
      <c r="D47" s="17" t="s">
        <v>24</v>
      </c>
    </row>
    <row r="48" spans="1:11" ht="19.5" thickBot="1" x14ac:dyDescent="0.2">
      <c r="B48" s="127">
        <f>ROUNDDOWN('MPS(calc_process)'!G5, 0)</f>
        <v>0</v>
      </c>
      <c r="C48" s="128"/>
      <c r="D48" s="18" t="s">
        <v>125</v>
      </c>
    </row>
    <row r="49" spans="1:10" ht="20.100000000000001" customHeight="1" x14ac:dyDescent="0.15">
      <c r="B49" s="19"/>
      <c r="C49" s="19"/>
      <c r="F49" s="20"/>
      <c r="G49" s="20"/>
    </row>
    <row r="50" spans="1:10" ht="18.95" customHeight="1" x14ac:dyDescent="0.15">
      <c r="A50" s="6" t="s">
        <v>9</v>
      </c>
    </row>
    <row r="51" spans="1:10" ht="18" customHeight="1" x14ac:dyDescent="0.15">
      <c r="B51" s="21" t="s">
        <v>31</v>
      </c>
      <c r="C51" s="124" t="s">
        <v>32</v>
      </c>
      <c r="D51" s="124"/>
      <c r="E51" s="124"/>
      <c r="F51" s="124"/>
      <c r="G51" s="124"/>
      <c r="H51" s="124"/>
      <c r="I51" s="124"/>
      <c r="J51" s="22"/>
    </row>
    <row r="52" spans="1:10" ht="18" customHeight="1" x14ac:dyDescent="0.15">
      <c r="B52" s="21" t="s">
        <v>30</v>
      </c>
      <c r="C52" s="124" t="s">
        <v>33</v>
      </c>
      <c r="D52" s="124"/>
      <c r="E52" s="124"/>
      <c r="F52" s="124"/>
      <c r="G52" s="124"/>
      <c r="H52" s="124"/>
      <c r="I52" s="124"/>
      <c r="J52" s="22"/>
    </row>
    <row r="53" spans="1:10" ht="18" customHeight="1" x14ac:dyDescent="0.15">
      <c r="B53" s="21" t="s">
        <v>34</v>
      </c>
      <c r="C53" s="124" t="s">
        <v>35</v>
      </c>
      <c r="D53" s="124"/>
      <c r="E53" s="124"/>
      <c r="F53" s="124"/>
      <c r="G53" s="124"/>
      <c r="H53" s="124"/>
      <c r="I53" s="124"/>
      <c r="J53" s="22"/>
    </row>
  </sheetData>
  <sheetProtection formatCells="0" formatRows="0"/>
  <mergeCells count="74">
    <mergeCell ref="C42:D42"/>
    <mergeCell ref="G42:I42"/>
    <mergeCell ref="J42:K42"/>
    <mergeCell ref="C35:D35"/>
    <mergeCell ref="G35:I35"/>
    <mergeCell ref="J35:K35"/>
    <mergeCell ref="C40:D40"/>
    <mergeCell ref="G40:I40"/>
    <mergeCell ref="J40:K40"/>
    <mergeCell ref="C41:D41"/>
    <mergeCell ref="G41:I41"/>
    <mergeCell ref="J41:K41"/>
    <mergeCell ref="C38:D38"/>
    <mergeCell ref="G38:I38"/>
    <mergeCell ref="J38:K38"/>
    <mergeCell ref="C39:D39"/>
    <mergeCell ref="G39:I39"/>
    <mergeCell ref="J39:K39"/>
    <mergeCell ref="C36:D36"/>
    <mergeCell ref="G36:I36"/>
    <mergeCell ref="J36:K36"/>
    <mergeCell ref="C37:D37"/>
    <mergeCell ref="G37:I37"/>
    <mergeCell ref="J37:K37"/>
    <mergeCell ref="C52:I52"/>
    <mergeCell ref="C53:I53"/>
    <mergeCell ref="C22:D22"/>
    <mergeCell ref="C23:D23"/>
    <mergeCell ref="B47:C47"/>
    <mergeCell ref="B48:C48"/>
    <mergeCell ref="C24:D24"/>
    <mergeCell ref="C51:I51"/>
    <mergeCell ref="C25:D25"/>
    <mergeCell ref="C29:D29"/>
    <mergeCell ref="G29:I29"/>
    <mergeCell ref="G25:I25"/>
    <mergeCell ref="G32:I32"/>
    <mergeCell ref="G34:I34"/>
    <mergeCell ref="C26:D26"/>
    <mergeCell ref="C27:D27"/>
    <mergeCell ref="J22:K22"/>
    <mergeCell ref="J23:K23"/>
    <mergeCell ref="J24:K24"/>
    <mergeCell ref="G22:I22"/>
    <mergeCell ref="G23:I23"/>
    <mergeCell ref="G24:I24"/>
    <mergeCell ref="J25:K25"/>
    <mergeCell ref="C28:D28"/>
    <mergeCell ref="C32:D32"/>
    <mergeCell ref="C34:D34"/>
    <mergeCell ref="J29:K29"/>
    <mergeCell ref="G27:I27"/>
    <mergeCell ref="G28:I28"/>
    <mergeCell ref="G31:I31"/>
    <mergeCell ref="C31:D31"/>
    <mergeCell ref="J26:K26"/>
    <mergeCell ref="J27:K27"/>
    <mergeCell ref="J28:K28"/>
    <mergeCell ref="J31:K31"/>
    <mergeCell ref="J32:K32"/>
    <mergeCell ref="J34:K34"/>
    <mergeCell ref="G26:I26"/>
    <mergeCell ref="C30:D30"/>
    <mergeCell ref="G30:I30"/>
    <mergeCell ref="J30:K30"/>
    <mergeCell ref="C33:D33"/>
    <mergeCell ref="G33:I33"/>
    <mergeCell ref="J33:K33"/>
    <mergeCell ref="C43:D43"/>
    <mergeCell ref="G43:I43"/>
    <mergeCell ref="J43:K43"/>
    <mergeCell ref="C44:D44"/>
    <mergeCell ref="G44:I44"/>
    <mergeCell ref="J44:K44"/>
  </mergeCells>
  <phoneticPr fontId="2"/>
  <pageMargins left="0.70866141732283472" right="0.70866141732283472" top="0.74803149606299213" bottom="0.74803149606299213" header="0.31496062992125984" footer="0.31496062992125984"/>
  <pageSetup paperSize="8" scale="83" fitToHeight="0" orientation="landscape" r:id="rId1"/>
  <rowBreaks count="1" manualBreakCount="1">
    <brk id="20" max="10" man="1"/>
  </rowBreaks>
  <ignoredErrors>
    <ignoredError sqref="B7: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3"/>
  <sheetViews>
    <sheetView showGridLines="0" view="pageBreakPreview" zoomScale="60" zoomScaleNormal="100" workbookViewId="0"/>
  </sheetViews>
  <sheetFormatPr defaultColWidth="9" defaultRowHeight="14.25" x14ac:dyDescent="0.15"/>
  <cols>
    <col min="1" max="1" width="1.625" style="28" customWidth="1"/>
    <col min="2" max="2" width="13.875" style="28" customWidth="1"/>
    <col min="3" max="20" width="22.875" style="28" customWidth="1"/>
    <col min="21" max="16384" width="9" style="28"/>
  </cols>
  <sheetData>
    <row r="1" spans="1:14" x14ac:dyDescent="0.15">
      <c r="N1" s="29" t="str">
        <f>'MPS(input)'!K1</f>
        <v>JCM_ID_F_MPS_ver01.1</v>
      </c>
    </row>
    <row r="2" spans="1:14" ht="27" customHeight="1" x14ac:dyDescent="0.15">
      <c r="A2" s="3" t="s">
        <v>85</v>
      </c>
      <c r="B2" s="4"/>
      <c r="C2" s="4"/>
      <c r="D2" s="4"/>
      <c r="E2" s="4"/>
      <c r="F2" s="4"/>
      <c r="G2" s="4"/>
      <c r="H2" s="4"/>
      <c r="I2" s="4"/>
      <c r="J2" s="4"/>
      <c r="K2" s="4"/>
      <c r="L2" s="4"/>
      <c r="M2" s="4"/>
      <c r="N2" s="5"/>
    </row>
    <row r="3" spans="1:14" x14ac:dyDescent="0.15">
      <c r="A3" s="1"/>
      <c r="B3" s="1"/>
      <c r="C3" s="1"/>
      <c r="D3" s="1"/>
      <c r="E3" s="1"/>
      <c r="F3" s="1"/>
      <c r="G3" s="1"/>
      <c r="H3" s="1"/>
      <c r="I3" s="1"/>
      <c r="J3" s="1"/>
      <c r="K3" s="1"/>
      <c r="L3" s="1"/>
      <c r="M3" s="1"/>
      <c r="N3" s="1"/>
    </row>
    <row r="4" spans="1:14" ht="15" x14ac:dyDescent="0.15">
      <c r="A4" s="6" t="s">
        <v>144</v>
      </c>
      <c r="B4" s="6"/>
      <c r="C4" s="1"/>
      <c r="D4" s="1"/>
      <c r="E4" s="1"/>
      <c r="F4" s="1"/>
      <c r="G4" s="1"/>
      <c r="H4" s="1"/>
      <c r="I4" s="1"/>
      <c r="J4" s="1"/>
      <c r="K4" s="1"/>
      <c r="L4" s="1"/>
      <c r="M4" s="1"/>
      <c r="N4" s="1"/>
    </row>
    <row r="5" spans="1:14" ht="43.5" customHeight="1" x14ac:dyDescent="0.15">
      <c r="A5" s="6"/>
      <c r="B5" s="135" t="s">
        <v>45</v>
      </c>
      <c r="C5" s="7" t="s">
        <v>258</v>
      </c>
      <c r="D5" s="91" t="s">
        <v>145</v>
      </c>
      <c r="E5" s="129" t="s">
        <v>140</v>
      </c>
      <c r="F5" s="131"/>
      <c r="G5" s="129" t="s">
        <v>146</v>
      </c>
      <c r="H5" s="130"/>
      <c r="I5" s="130"/>
      <c r="J5" s="130"/>
      <c r="K5" s="130"/>
      <c r="L5" s="130"/>
      <c r="M5" s="131"/>
      <c r="N5" s="78" t="s">
        <v>52</v>
      </c>
    </row>
    <row r="6" spans="1:14" ht="20.100000000000001" customHeight="1" x14ac:dyDescent="0.15">
      <c r="A6" s="8"/>
      <c r="B6" s="135"/>
      <c r="C6" s="15" t="s">
        <v>50</v>
      </c>
      <c r="D6" s="10" t="s">
        <v>88</v>
      </c>
      <c r="E6" s="10" t="s">
        <v>92</v>
      </c>
      <c r="F6" s="10" t="s">
        <v>147</v>
      </c>
      <c r="G6" s="10" t="s">
        <v>148</v>
      </c>
      <c r="H6" s="10" t="s">
        <v>111</v>
      </c>
      <c r="I6" s="10" t="s">
        <v>111</v>
      </c>
      <c r="J6" s="10" t="s">
        <v>111</v>
      </c>
      <c r="K6" s="10" t="s">
        <v>149</v>
      </c>
      <c r="L6" s="10" t="s">
        <v>150</v>
      </c>
      <c r="M6" s="10" t="s">
        <v>151</v>
      </c>
      <c r="N6" s="15" t="s">
        <v>64</v>
      </c>
    </row>
    <row r="7" spans="1:14" ht="120" customHeight="1" x14ac:dyDescent="0.15">
      <c r="A7" s="1"/>
      <c r="B7" s="30" t="s">
        <v>49</v>
      </c>
      <c r="C7" s="31" t="s">
        <v>51</v>
      </c>
      <c r="D7" s="31" t="s">
        <v>268</v>
      </c>
      <c r="E7" s="11" t="s">
        <v>152</v>
      </c>
      <c r="F7" s="11" t="s">
        <v>153</v>
      </c>
      <c r="G7" s="32" t="s">
        <v>154</v>
      </c>
      <c r="H7" s="32" t="s">
        <v>69</v>
      </c>
      <c r="I7" s="32" t="s">
        <v>70</v>
      </c>
      <c r="J7" s="32" t="s">
        <v>71</v>
      </c>
      <c r="K7" s="31" t="s">
        <v>141</v>
      </c>
      <c r="L7" s="31" t="s">
        <v>73</v>
      </c>
      <c r="M7" s="31" t="s">
        <v>155</v>
      </c>
      <c r="N7" s="31" t="s">
        <v>156</v>
      </c>
    </row>
    <row r="8" spans="1:14" ht="30" customHeight="1" x14ac:dyDescent="0.15">
      <c r="B8" s="33" t="s">
        <v>46</v>
      </c>
      <c r="C8" s="15" t="s">
        <v>54</v>
      </c>
      <c r="D8" s="15" t="s">
        <v>55</v>
      </c>
      <c r="E8" s="34" t="s">
        <v>157</v>
      </c>
      <c r="F8" s="10" t="s">
        <v>38</v>
      </c>
      <c r="G8" s="10" t="s">
        <v>63</v>
      </c>
      <c r="H8" s="10" t="s">
        <v>142</v>
      </c>
      <c r="I8" s="10" t="s">
        <v>115</v>
      </c>
      <c r="J8" s="10" t="s">
        <v>158</v>
      </c>
      <c r="K8" s="34" t="s">
        <v>44</v>
      </c>
      <c r="L8" s="34" t="s">
        <v>143</v>
      </c>
      <c r="M8" s="34" t="s">
        <v>102</v>
      </c>
      <c r="N8" s="15" t="s">
        <v>159</v>
      </c>
    </row>
    <row r="9" spans="1:14" ht="20.100000000000001" customHeight="1" x14ac:dyDescent="0.15">
      <c r="B9" s="136" t="s">
        <v>47</v>
      </c>
      <c r="C9" s="15">
        <v>1</v>
      </c>
      <c r="D9" s="38"/>
      <c r="E9" s="38"/>
      <c r="F9" s="38"/>
      <c r="G9" s="39"/>
      <c r="H9" s="35">
        <f>IF(ISERROR(3.6*(100/K9)*M9),0,3.6*(100/K9)*M9)</f>
        <v>0</v>
      </c>
      <c r="I9" s="35">
        <f>IF(ISERROR(E9*L9*M9/F9),0,E9*L9*M9/F9)</f>
        <v>0</v>
      </c>
      <c r="J9" s="39"/>
      <c r="K9" s="38"/>
      <c r="L9" s="40"/>
      <c r="M9" s="40"/>
      <c r="N9" s="92">
        <f>IF(ISERROR(D9*SMALL(G9:J9,COUNTIF(G9:J9,0)+1)),0,D9*SMALL(G9:J9,COUNTIF(G9:J9,0)+1))</f>
        <v>0</v>
      </c>
    </row>
    <row r="10" spans="1:14" ht="20.100000000000001" customHeight="1" x14ac:dyDescent="0.15">
      <c r="B10" s="136"/>
      <c r="C10" s="15">
        <v>2</v>
      </c>
      <c r="D10" s="38"/>
      <c r="E10" s="38"/>
      <c r="F10" s="38"/>
      <c r="G10" s="39"/>
      <c r="H10" s="35">
        <f t="shared" ref="H10:H18" si="0">IF(ISERROR(3.6*(100/K10)*M10),0,3.6*(100/K10)*M10)</f>
        <v>0</v>
      </c>
      <c r="I10" s="35">
        <f t="shared" ref="I10:I18" si="1">IF(ISERROR(E10*L10*M10/F10),0,E10*L10*M10/F10)</f>
        <v>0</v>
      </c>
      <c r="J10" s="39"/>
      <c r="K10" s="38"/>
      <c r="L10" s="41"/>
      <c r="M10" s="40"/>
      <c r="N10" s="92">
        <f t="shared" ref="N10:N18" si="2">IF(ISERROR(D10*SMALL(G10:J10,COUNTIF(G10:J10,0)+1)),0,D10*SMALL(G10:J10,COUNTIF(G10:J10,0)+1))</f>
        <v>0</v>
      </c>
    </row>
    <row r="11" spans="1:14" ht="20.100000000000001" customHeight="1" x14ac:dyDescent="0.15">
      <c r="B11" s="136"/>
      <c r="C11" s="15">
        <v>3</v>
      </c>
      <c r="D11" s="38"/>
      <c r="E11" s="38"/>
      <c r="F11" s="38"/>
      <c r="G11" s="39"/>
      <c r="H11" s="35">
        <f t="shared" si="0"/>
        <v>0</v>
      </c>
      <c r="I11" s="35">
        <f t="shared" si="1"/>
        <v>0</v>
      </c>
      <c r="J11" s="39"/>
      <c r="K11" s="38"/>
      <c r="L11" s="41"/>
      <c r="M11" s="40"/>
      <c r="N11" s="92">
        <f t="shared" si="2"/>
        <v>0</v>
      </c>
    </row>
    <row r="12" spans="1:14" ht="20.100000000000001" customHeight="1" x14ac:dyDescent="0.15">
      <c r="B12" s="136"/>
      <c r="C12" s="15">
        <v>4</v>
      </c>
      <c r="D12" s="38"/>
      <c r="E12" s="38"/>
      <c r="F12" s="38"/>
      <c r="G12" s="39"/>
      <c r="H12" s="35">
        <f t="shared" si="0"/>
        <v>0</v>
      </c>
      <c r="I12" s="35">
        <f t="shared" si="1"/>
        <v>0</v>
      </c>
      <c r="J12" s="39"/>
      <c r="K12" s="38"/>
      <c r="L12" s="41"/>
      <c r="M12" s="40"/>
      <c r="N12" s="92">
        <f t="shared" si="2"/>
        <v>0</v>
      </c>
    </row>
    <row r="13" spans="1:14" ht="20.100000000000001" customHeight="1" x14ac:dyDescent="0.15">
      <c r="B13" s="136"/>
      <c r="C13" s="15">
        <v>5</v>
      </c>
      <c r="D13" s="38"/>
      <c r="E13" s="38"/>
      <c r="F13" s="38"/>
      <c r="G13" s="39"/>
      <c r="H13" s="35">
        <f t="shared" si="0"/>
        <v>0</v>
      </c>
      <c r="I13" s="35">
        <f t="shared" si="1"/>
        <v>0</v>
      </c>
      <c r="J13" s="39"/>
      <c r="K13" s="38"/>
      <c r="L13" s="41"/>
      <c r="M13" s="40"/>
      <c r="N13" s="92">
        <f t="shared" si="2"/>
        <v>0</v>
      </c>
    </row>
    <row r="14" spans="1:14" ht="20.100000000000001" customHeight="1" x14ac:dyDescent="0.15">
      <c r="B14" s="136"/>
      <c r="C14" s="15">
        <v>6</v>
      </c>
      <c r="D14" s="38"/>
      <c r="E14" s="38"/>
      <c r="F14" s="38"/>
      <c r="G14" s="39"/>
      <c r="H14" s="35">
        <f t="shared" si="0"/>
        <v>0</v>
      </c>
      <c r="I14" s="35">
        <f t="shared" si="1"/>
        <v>0</v>
      </c>
      <c r="J14" s="39"/>
      <c r="K14" s="38"/>
      <c r="L14" s="41"/>
      <c r="M14" s="40"/>
      <c r="N14" s="92">
        <f t="shared" si="2"/>
        <v>0</v>
      </c>
    </row>
    <row r="15" spans="1:14" ht="20.100000000000001" customHeight="1" x14ac:dyDescent="0.15">
      <c r="B15" s="136"/>
      <c r="C15" s="15">
        <v>7</v>
      </c>
      <c r="D15" s="38"/>
      <c r="E15" s="38"/>
      <c r="F15" s="38"/>
      <c r="G15" s="39"/>
      <c r="H15" s="35">
        <f t="shared" si="0"/>
        <v>0</v>
      </c>
      <c r="I15" s="35">
        <f t="shared" si="1"/>
        <v>0</v>
      </c>
      <c r="J15" s="39"/>
      <c r="K15" s="38"/>
      <c r="L15" s="41"/>
      <c r="M15" s="40"/>
      <c r="N15" s="92">
        <f t="shared" si="2"/>
        <v>0</v>
      </c>
    </row>
    <row r="16" spans="1:14" ht="20.100000000000001" customHeight="1" x14ac:dyDescent="0.15">
      <c r="B16" s="136"/>
      <c r="C16" s="15">
        <v>8</v>
      </c>
      <c r="D16" s="38"/>
      <c r="E16" s="38"/>
      <c r="F16" s="38"/>
      <c r="G16" s="39"/>
      <c r="H16" s="35">
        <f t="shared" si="0"/>
        <v>0</v>
      </c>
      <c r="I16" s="35">
        <f t="shared" si="1"/>
        <v>0</v>
      </c>
      <c r="J16" s="39"/>
      <c r="K16" s="38"/>
      <c r="L16" s="41"/>
      <c r="M16" s="40"/>
      <c r="N16" s="92">
        <f t="shared" si="2"/>
        <v>0</v>
      </c>
    </row>
    <row r="17" spans="1:16" ht="20.100000000000001" customHeight="1" x14ac:dyDescent="0.15">
      <c r="B17" s="136"/>
      <c r="C17" s="15">
        <v>9</v>
      </c>
      <c r="D17" s="38"/>
      <c r="E17" s="38"/>
      <c r="F17" s="38"/>
      <c r="G17" s="39"/>
      <c r="H17" s="35">
        <f t="shared" si="0"/>
        <v>0</v>
      </c>
      <c r="I17" s="35">
        <f t="shared" si="1"/>
        <v>0</v>
      </c>
      <c r="J17" s="39"/>
      <c r="K17" s="38"/>
      <c r="L17" s="41"/>
      <c r="M17" s="40"/>
      <c r="N17" s="92">
        <f t="shared" si="2"/>
        <v>0</v>
      </c>
    </row>
    <row r="18" spans="1:16" ht="20.100000000000001" customHeight="1" x14ac:dyDescent="0.15">
      <c r="B18" s="136"/>
      <c r="C18" s="15">
        <v>10</v>
      </c>
      <c r="D18" s="38"/>
      <c r="E18" s="38"/>
      <c r="F18" s="38"/>
      <c r="G18" s="39"/>
      <c r="H18" s="35">
        <f t="shared" si="0"/>
        <v>0</v>
      </c>
      <c r="I18" s="35">
        <f t="shared" si="1"/>
        <v>0</v>
      </c>
      <c r="J18" s="39"/>
      <c r="K18" s="38"/>
      <c r="L18" s="41"/>
      <c r="M18" s="40"/>
      <c r="N18" s="92">
        <f t="shared" si="2"/>
        <v>0</v>
      </c>
    </row>
    <row r="19" spans="1:16" ht="20.100000000000001" customHeight="1" x14ac:dyDescent="0.15">
      <c r="B19" s="33" t="s">
        <v>48</v>
      </c>
      <c r="C19" s="36" t="s">
        <v>54</v>
      </c>
      <c r="D19" s="37" t="s">
        <v>58</v>
      </c>
      <c r="E19" s="37"/>
      <c r="F19" s="37"/>
      <c r="G19" s="36" t="s">
        <v>58</v>
      </c>
      <c r="H19" s="36" t="s">
        <v>54</v>
      </c>
      <c r="I19" s="36" t="s">
        <v>58</v>
      </c>
      <c r="J19" s="36" t="s">
        <v>58</v>
      </c>
      <c r="K19" s="36" t="s">
        <v>58</v>
      </c>
      <c r="L19" s="36"/>
      <c r="M19" s="36" t="s">
        <v>58</v>
      </c>
      <c r="N19" s="93">
        <f>SUM(N9:N18)</f>
        <v>0</v>
      </c>
    </row>
    <row r="21" spans="1:16" ht="15" x14ac:dyDescent="0.15">
      <c r="A21" s="6" t="s">
        <v>228</v>
      </c>
      <c r="B21" s="6"/>
      <c r="C21" s="1"/>
      <c r="D21" s="1"/>
      <c r="E21" s="1"/>
      <c r="F21" s="1"/>
      <c r="G21" s="1"/>
      <c r="H21" s="1"/>
      <c r="I21" s="6"/>
      <c r="J21" s="1"/>
      <c r="K21" s="1"/>
      <c r="L21" s="1"/>
      <c r="M21" s="1"/>
      <c r="N21" s="1"/>
      <c r="O21" s="1"/>
      <c r="P21" s="1"/>
    </row>
    <row r="22" spans="1:16" ht="43.5" customHeight="1" x14ac:dyDescent="0.15">
      <c r="A22" s="6"/>
      <c r="B22" s="123" t="s">
        <v>45</v>
      </c>
      <c r="C22" s="78" t="s">
        <v>258</v>
      </c>
      <c r="D22" s="90" t="s">
        <v>145</v>
      </c>
      <c r="E22" s="129" t="s">
        <v>146</v>
      </c>
      <c r="F22" s="131"/>
      <c r="G22" s="78" t="s">
        <v>52</v>
      </c>
    </row>
    <row r="23" spans="1:16" ht="20.100000000000001" customHeight="1" x14ac:dyDescent="0.15">
      <c r="A23" s="8"/>
      <c r="B23" s="123"/>
      <c r="C23" s="15" t="s">
        <v>50</v>
      </c>
      <c r="D23" s="80" t="s">
        <v>160</v>
      </c>
      <c r="E23" s="80" t="s">
        <v>97</v>
      </c>
      <c r="F23" s="80" t="s">
        <v>100</v>
      </c>
      <c r="G23" s="15" t="s">
        <v>161</v>
      </c>
    </row>
    <row r="24" spans="1:16" ht="120" customHeight="1" x14ac:dyDescent="0.15">
      <c r="A24" s="1"/>
      <c r="B24" s="30" t="s">
        <v>49</v>
      </c>
      <c r="C24" s="31" t="s">
        <v>51</v>
      </c>
      <c r="D24" s="87" t="s">
        <v>267</v>
      </c>
      <c r="E24" s="87" t="s">
        <v>53</v>
      </c>
      <c r="F24" s="87" t="s">
        <v>101</v>
      </c>
      <c r="G24" s="31" t="s">
        <v>162</v>
      </c>
    </row>
    <row r="25" spans="1:16" ht="30" customHeight="1" x14ac:dyDescent="0.15">
      <c r="B25" s="33" t="s">
        <v>46</v>
      </c>
      <c r="C25" s="15" t="s">
        <v>54</v>
      </c>
      <c r="D25" s="81" t="s">
        <v>56</v>
      </c>
      <c r="E25" s="81" t="s">
        <v>57</v>
      </c>
      <c r="F25" s="80" t="s">
        <v>102</v>
      </c>
      <c r="G25" s="15" t="s">
        <v>163</v>
      </c>
    </row>
    <row r="26" spans="1:16" ht="20.100000000000001" customHeight="1" x14ac:dyDescent="0.15">
      <c r="B26" s="136" t="s">
        <v>47</v>
      </c>
      <c r="C26" s="15">
        <v>1</v>
      </c>
      <c r="D26" s="88"/>
      <c r="E26" s="89">
        <f>'MPS(calc_process)'!$F$22</f>
        <v>89</v>
      </c>
      <c r="F26" s="86">
        <f>'MPS(input)'!$E$26</f>
        <v>0</v>
      </c>
      <c r="G26" s="92">
        <f>IF(ISERROR(D26*(100/E26)*F26),0,D26*(100/E26)*F26)</f>
        <v>0</v>
      </c>
    </row>
    <row r="27" spans="1:16" ht="20.100000000000001" customHeight="1" x14ac:dyDescent="0.15">
      <c r="B27" s="136"/>
      <c r="C27" s="15">
        <v>2</v>
      </c>
      <c r="D27" s="88"/>
      <c r="E27" s="89">
        <f>'MPS(calc_process)'!$F$22</f>
        <v>89</v>
      </c>
      <c r="F27" s="86">
        <f>'MPS(input)'!$E$26</f>
        <v>0</v>
      </c>
      <c r="G27" s="92">
        <f t="shared" ref="G27:G35" si="3">IF(ISERROR(D27*(100/E27)*F27),0,D27*(100/E27)*F27)</f>
        <v>0</v>
      </c>
    </row>
    <row r="28" spans="1:16" ht="20.100000000000001" customHeight="1" x14ac:dyDescent="0.15">
      <c r="B28" s="136"/>
      <c r="C28" s="15">
        <v>3</v>
      </c>
      <c r="D28" s="88"/>
      <c r="E28" s="89">
        <f>'MPS(calc_process)'!$F$22</f>
        <v>89</v>
      </c>
      <c r="F28" s="86">
        <f>'MPS(input)'!$E$26</f>
        <v>0</v>
      </c>
      <c r="G28" s="92">
        <f t="shared" si="3"/>
        <v>0</v>
      </c>
    </row>
    <row r="29" spans="1:16" ht="20.100000000000001" customHeight="1" x14ac:dyDescent="0.15">
      <c r="B29" s="136"/>
      <c r="C29" s="15">
        <v>4</v>
      </c>
      <c r="D29" s="88"/>
      <c r="E29" s="89">
        <f>'MPS(calc_process)'!$F$22</f>
        <v>89</v>
      </c>
      <c r="F29" s="86">
        <f>'MPS(input)'!$E$26</f>
        <v>0</v>
      </c>
      <c r="G29" s="92">
        <f t="shared" si="3"/>
        <v>0</v>
      </c>
    </row>
    <row r="30" spans="1:16" ht="20.100000000000001" customHeight="1" x14ac:dyDescent="0.15">
      <c r="B30" s="136"/>
      <c r="C30" s="15">
        <v>5</v>
      </c>
      <c r="D30" s="88"/>
      <c r="E30" s="89">
        <f>'MPS(calc_process)'!$F$22</f>
        <v>89</v>
      </c>
      <c r="F30" s="86">
        <f>'MPS(input)'!$E$26</f>
        <v>0</v>
      </c>
      <c r="G30" s="92">
        <f t="shared" si="3"/>
        <v>0</v>
      </c>
    </row>
    <row r="31" spans="1:16" ht="20.100000000000001" customHeight="1" x14ac:dyDescent="0.15">
      <c r="B31" s="136"/>
      <c r="C31" s="15">
        <v>6</v>
      </c>
      <c r="D31" s="88"/>
      <c r="E31" s="89">
        <f>'MPS(calc_process)'!$F$22</f>
        <v>89</v>
      </c>
      <c r="F31" s="86">
        <f>'MPS(input)'!$E$26</f>
        <v>0</v>
      </c>
      <c r="G31" s="92">
        <f t="shared" si="3"/>
        <v>0</v>
      </c>
    </row>
    <row r="32" spans="1:16" ht="20.100000000000001" customHeight="1" x14ac:dyDescent="0.15">
      <c r="B32" s="136"/>
      <c r="C32" s="15">
        <v>7</v>
      </c>
      <c r="D32" s="88"/>
      <c r="E32" s="89">
        <f>'MPS(calc_process)'!$F$22</f>
        <v>89</v>
      </c>
      <c r="F32" s="86">
        <f>'MPS(input)'!$E$26</f>
        <v>0</v>
      </c>
      <c r="G32" s="92">
        <f t="shared" si="3"/>
        <v>0</v>
      </c>
    </row>
    <row r="33" spans="1:20" ht="20.100000000000001" customHeight="1" x14ac:dyDescent="0.15">
      <c r="B33" s="136"/>
      <c r="C33" s="15">
        <v>8</v>
      </c>
      <c r="D33" s="88"/>
      <c r="E33" s="89">
        <f>'MPS(calc_process)'!$F$22</f>
        <v>89</v>
      </c>
      <c r="F33" s="86">
        <f>'MPS(input)'!$E$26</f>
        <v>0</v>
      </c>
      <c r="G33" s="92">
        <f t="shared" si="3"/>
        <v>0</v>
      </c>
    </row>
    <row r="34" spans="1:20" ht="20.100000000000001" customHeight="1" x14ac:dyDescent="0.15">
      <c r="B34" s="136"/>
      <c r="C34" s="15">
        <v>9</v>
      </c>
      <c r="D34" s="88"/>
      <c r="E34" s="89">
        <f>'MPS(calc_process)'!$F$22</f>
        <v>89</v>
      </c>
      <c r="F34" s="86">
        <f>'MPS(input)'!$E$26</f>
        <v>0</v>
      </c>
      <c r="G34" s="92">
        <f t="shared" si="3"/>
        <v>0</v>
      </c>
    </row>
    <row r="35" spans="1:20" ht="20.100000000000001" customHeight="1" x14ac:dyDescent="0.15">
      <c r="B35" s="136"/>
      <c r="C35" s="15">
        <v>10</v>
      </c>
      <c r="D35" s="88"/>
      <c r="E35" s="89">
        <f>'MPS(calc_process)'!$F$22</f>
        <v>89</v>
      </c>
      <c r="F35" s="86">
        <f>'MPS(input)'!$E$26</f>
        <v>0</v>
      </c>
      <c r="G35" s="92">
        <f t="shared" si="3"/>
        <v>0</v>
      </c>
    </row>
    <row r="36" spans="1:20" ht="20.100000000000001" customHeight="1" x14ac:dyDescent="0.15">
      <c r="B36" s="33" t="s">
        <v>48</v>
      </c>
      <c r="C36" s="36" t="s">
        <v>54</v>
      </c>
      <c r="D36" s="79" t="s">
        <v>58</v>
      </c>
      <c r="E36" s="79" t="s">
        <v>54</v>
      </c>
      <c r="F36" s="80" t="s">
        <v>59</v>
      </c>
      <c r="G36" s="93">
        <f>SUM(G26:G35)</f>
        <v>0</v>
      </c>
    </row>
    <row r="38" spans="1:20" ht="15" x14ac:dyDescent="0.15">
      <c r="A38" s="6" t="s">
        <v>245</v>
      </c>
      <c r="B38" s="6"/>
      <c r="C38" s="1"/>
      <c r="D38" s="1"/>
      <c r="E38" s="1"/>
      <c r="F38" s="1"/>
      <c r="G38" s="1"/>
      <c r="H38" s="1"/>
      <c r="I38" s="6"/>
      <c r="J38" s="1"/>
      <c r="K38" s="1"/>
      <c r="L38" s="1"/>
      <c r="M38" s="1"/>
      <c r="N38" s="1"/>
      <c r="O38" s="1"/>
      <c r="P38" s="1"/>
    </row>
    <row r="39" spans="1:20" ht="43.5" customHeight="1" x14ac:dyDescent="0.15">
      <c r="A39" s="6"/>
      <c r="B39" s="123" t="s">
        <v>45</v>
      </c>
      <c r="C39" s="78" t="s">
        <v>258</v>
      </c>
      <c r="D39" s="129" t="s">
        <v>145</v>
      </c>
      <c r="E39" s="130"/>
      <c r="F39" s="131"/>
      <c r="G39" s="129" t="s">
        <v>236</v>
      </c>
      <c r="H39" s="131"/>
      <c r="I39" s="129" t="s">
        <v>146</v>
      </c>
      <c r="J39" s="130"/>
      <c r="K39" s="130"/>
      <c r="L39" s="130"/>
      <c r="M39" s="130"/>
      <c r="N39" s="130"/>
      <c r="O39" s="130"/>
      <c r="P39" s="130"/>
      <c r="Q39" s="130"/>
      <c r="R39" s="131"/>
      <c r="S39" s="78" t="s">
        <v>52</v>
      </c>
      <c r="T39" s="78" t="s">
        <v>248</v>
      </c>
    </row>
    <row r="40" spans="1:20" ht="20.100000000000001" customHeight="1" x14ac:dyDescent="0.15">
      <c r="A40" s="8"/>
      <c r="B40" s="123"/>
      <c r="C40" s="15" t="s">
        <v>229</v>
      </c>
      <c r="D40" s="80" t="s">
        <v>174</v>
      </c>
      <c r="E40" s="77" t="s">
        <v>181</v>
      </c>
      <c r="F40" s="77" t="s">
        <v>183</v>
      </c>
      <c r="G40" s="77" t="s">
        <v>199</v>
      </c>
      <c r="H40" s="77" t="s">
        <v>200</v>
      </c>
      <c r="I40" s="80" t="s">
        <v>232</v>
      </c>
      <c r="J40" s="77" t="s">
        <v>210</v>
      </c>
      <c r="K40" s="77" t="s">
        <v>210</v>
      </c>
      <c r="L40" s="77" t="s">
        <v>210</v>
      </c>
      <c r="M40" s="77" t="s">
        <v>210</v>
      </c>
      <c r="N40" s="77" t="s">
        <v>215</v>
      </c>
      <c r="O40" s="77" t="s">
        <v>217</v>
      </c>
      <c r="P40" s="77" t="s">
        <v>219</v>
      </c>
      <c r="Q40" s="77" t="s">
        <v>223</v>
      </c>
      <c r="R40" s="77" t="s">
        <v>224</v>
      </c>
      <c r="S40" s="15" t="s">
        <v>235</v>
      </c>
      <c r="T40" s="15" t="s">
        <v>249</v>
      </c>
    </row>
    <row r="41" spans="1:20" ht="120" customHeight="1" x14ac:dyDescent="0.15">
      <c r="A41" s="1"/>
      <c r="B41" s="30" t="s">
        <v>22</v>
      </c>
      <c r="C41" s="31" t="s">
        <v>230</v>
      </c>
      <c r="D41" s="87" t="s">
        <v>231</v>
      </c>
      <c r="E41" s="11" t="s">
        <v>182</v>
      </c>
      <c r="F41" s="11" t="s">
        <v>185</v>
      </c>
      <c r="G41" s="11" t="s">
        <v>201</v>
      </c>
      <c r="H41" s="11" t="s">
        <v>202</v>
      </c>
      <c r="I41" s="87" t="s">
        <v>234</v>
      </c>
      <c r="J41" s="32" t="s">
        <v>237</v>
      </c>
      <c r="K41" s="32" t="s">
        <v>238</v>
      </c>
      <c r="L41" s="32" t="s">
        <v>239</v>
      </c>
      <c r="M41" s="32" t="s">
        <v>240</v>
      </c>
      <c r="N41" s="31" t="s">
        <v>241</v>
      </c>
      <c r="O41" s="31" t="s">
        <v>216</v>
      </c>
      <c r="P41" s="31" t="s">
        <v>242</v>
      </c>
      <c r="Q41" s="31" t="s">
        <v>246</v>
      </c>
      <c r="R41" s="31" t="s">
        <v>247</v>
      </c>
      <c r="S41" s="31" t="s">
        <v>243</v>
      </c>
      <c r="T41" s="31" t="s">
        <v>250</v>
      </c>
    </row>
    <row r="42" spans="1:20" ht="30" customHeight="1" x14ac:dyDescent="0.15">
      <c r="B42" s="33" t="s">
        <v>46</v>
      </c>
      <c r="C42" s="15" t="s">
        <v>54</v>
      </c>
      <c r="D42" s="81" t="s">
        <v>55</v>
      </c>
      <c r="E42" s="77" t="s">
        <v>38</v>
      </c>
      <c r="F42" s="34" t="s">
        <v>184</v>
      </c>
      <c r="G42" s="34" t="s">
        <v>157</v>
      </c>
      <c r="H42" s="77" t="s">
        <v>38</v>
      </c>
      <c r="I42" s="81" t="s">
        <v>233</v>
      </c>
      <c r="J42" s="77" t="s">
        <v>63</v>
      </c>
      <c r="K42" s="77" t="s">
        <v>63</v>
      </c>
      <c r="L42" s="77" t="s">
        <v>63</v>
      </c>
      <c r="M42" s="77" t="s">
        <v>63</v>
      </c>
      <c r="N42" s="34" t="s">
        <v>44</v>
      </c>
      <c r="O42" s="34" t="s">
        <v>143</v>
      </c>
      <c r="P42" s="34" t="s">
        <v>102</v>
      </c>
      <c r="Q42" s="34" t="s">
        <v>143</v>
      </c>
      <c r="R42" s="34" t="s">
        <v>102</v>
      </c>
      <c r="S42" s="15" t="s">
        <v>159</v>
      </c>
      <c r="T42" s="15" t="s">
        <v>159</v>
      </c>
    </row>
    <row r="43" spans="1:20" ht="20.100000000000001" customHeight="1" x14ac:dyDescent="0.15">
      <c r="B43" s="132" t="s">
        <v>47</v>
      </c>
      <c r="C43" s="15">
        <v>1</v>
      </c>
      <c r="D43" s="88"/>
      <c r="E43" s="88"/>
      <c r="F43" s="88"/>
      <c r="G43" s="38"/>
      <c r="H43" s="38"/>
      <c r="I43" s="38"/>
      <c r="J43" s="39"/>
      <c r="K43" s="35">
        <f>IF(ISERROR(3.6*(100/N43)*P43),0,3.6*(100/N43)*P43)</f>
        <v>0</v>
      </c>
      <c r="L43" s="35">
        <f>IF(ISERROR(G43*O43*P43/H43),0,G43*O43*P43/H43)</f>
        <v>0</v>
      </c>
      <c r="M43" s="39"/>
      <c r="N43" s="38"/>
      <c r="O43" s="40"/>
      <c r="P43" s="40"/>
      <c r="Q43" s="40"/>
      <c r="R43" s="40"/>
      <c r="S43" s="92">
        <f t="shared" ref="S43:S62" si="4">IF(ISERROR(D43/I43*SMALL(J43:M43,COUNTIF(J43:M43,0)+1)),0,D43/I43*SMALL(J43:M43,COUNTIF(J43:M43,0)+1))</f>
        <v>0</v>
      </c>
      <c r="T43" s="92">
        <f>IF(ISERROR(E43*SMALL(J43:M43,COUNTIF(J43:M43,0)+1)),0,E43*SMALL(J43:M43,COUNTIF(J43:M43,0)+1)+ISERROR(F43*Q43/1000*R43))</f>
        <v>0</v>
      </c>
    </row>
    <row r="44" spans="1:20" ht="20.100000000000001" customHeight="1" x14ac:dyDescent="0.15">
      <c r="B44" s="133"/>
      <c r="C44" s="15">
        <v>2</v>
      </c>
      <c r="D44" s="88"/>
      <c r="E44" s="88"/>
      <c r="F44" s="88"/>
      <c r="G44" s="38"/>
      <c r="H44" s="38"/>
      <c r="I44" s="38"/>
      <c r="J44" s="39"/>
      <c r="K44" s="35">
        <f t="shared" ref="K44:K52" si="5">IF(ISERROR(3.6*(100/N44)*P44),0,3.6*(100/N44)*P44)</f>
        <v>0</v>
      </c>
      <c r="L44" s="35">
        <f t="shared" ref="L44:L62" si="6">IF(ISERROR(G44*O44*P44/H44),0,G44*O44*P44/H44)</f>
        <v>0</v>
      </c>
      <c r="M44" s="39"/>
      <c r="N44" s="38"/>
      <c r="O44" s="41"/>
      <c r="P44" s="40"/>
      <c r="Q44" s="40"/>
      <c r="R44" s="40"/>
      <c r="S44" s="92">
        <f t="shared" si="4"/>
        <v>0</v>
      </c>
      <c r="T44" s="92">
        <f t="shared" ref="T44:T62" si="7">IF(ISERROR(E44*SMALL(J44:M44,COUNTIF(J44:M44,0)+1)),0,E44*SMALL(J44:M44,COUNTIF(J44:M44,0)+1)+ISERROR(F44*Q44/1000*R44))</f>
        <v>0</v>
      </c>
    </row>
    <row r="45" spans="1:20" ht="20.100000000000001" customHeight="1" x14ac:dyDescent="0.15">
      <c r="B45" s="133"/>
      <c r="C45" s="15">
        <v>3</v>
      </c>
      <c r="D45" s="88"/>
      <c r="E45" s="88"/>
      <c r="F45" s="88"/>
      <c r="G45" s="38"/>
      <c r="H45" s="38"/>
      <c r="I45" s="38"/>
      <c r="J45" s="39"/>
      <c r="K45" s="35">
        <f t="shared" si="5"/>
        <v>0</v>
      </c>
      <c r="L45" s="35">
        <f t="shared" si="6"/>
        <v>0</v>
      </c>
      <c r="M45" s="39"/>
      <c r="N45" s="38"/>
      <c r="O45" s="41"/>
      <c r="P45" s="40"/>
      <c r="Q45" s="40"/>
      <c r="R45" s="40"/>
      <c r="S45" s="92">
        <f t="shared" si="4"/>
        <v>0</v>
      </c>
      <c r="T45" s="92">
        <f t="shared" si="7"/>
        <v>0</v>
      </c>
    </row>
    <row r="46" spans="1:20" ht="20.100000000000001" customHeight="1" x14ac:dyDescent="0.15">
      <c r="B46" s="133"/>
      <c r="C46" s="15">
        <v>4</v>
      </c>
      <c r="D46" s="88"/>
      <c r="E46" s="88"/>
      <c r="F46" s="88"/>
      <c r="G46" s="38"/>
      <c r="H46" s="38"/>
      <c r="I46" s="38"/>
      <c r="J46" s="39"/>
      <c r="K46" s="35">
        <f t="shared" si="5"/>
        <v>0</v>
      </c>
      <c r="L46" s="35">
        <f t="shared" si="6"/>
        <v>0</v>
      </c>
      <c r="M46" s="39"/>
      <c r="N46" s="38"/>
      <c r="O46" s="41"/>
      <c r="P46" s="40"/>
      <c r="Q46" s="40"/>
      <c r="R46" s="40"/>
      <c r="S46" s="92">
        <f t="shared" si="4"/>
        <v>0</v>
      </c>
      <c r="T46" s="92">
        <f t="shared" si="7"/>
        <v>0</v>
      </c>
    </row>
    <row r="47" spans="1:20" ht="20.100000000000001" customHeight="1" x14ac:dyDescent="0.15">
      <c r="B47" s="133"/>
      <c r="C47" s="15">
        <v>5</v>
      </c>
      <c r="D47" s="88"/>
      <c r="E47" s="88"/>
      <c r="F47" s="88"/>
      <c r="G47" s="38"/>
      <c r="H47" s="38"/>
      <c r="I47" s="38"/>
      <c r="J47" s="39"/>
      <c r="K47" s="35">
        <f t="shared" si="5"/>
        <v>0</v>
      </c>
      <c r="L47" s="35">
        <f t="shared" si="6"/>
        <v>0</v>
      </c>
      <c r="M47" s="39"/>
      <c r="N47" s="38"/>
      <c r="O47" s="41"/>
      <c r="P47" s="40"/>
      <c r="Q47" s="40"/>
      <c r="R47" s="40"/>
      <c r="S47" s="92">
        <f t="shared" si="4"/>
        <v>0</v>
      </c>
      <c r="T47" s="92">
        <f t="shared" si="7"/>
        <v>0</v>
      </c>
    </row>
    <row r="48" spans="1:20" ht="20.100000000000001" customHeight="1" x14ac:dyDescent="0.15">
      <c r="B48" s="133"/>
      <c r="C48" s="15">
        <v>6</v>
      </c>
      <c r="D48" s="88"/>
      <c r="E48" s="88"/>
      <c r="F48" s="88"/>
      <c r="G48" s="38"/>
      <c r="H48" s="38"/>
      <c r="I48" s="38"/>
      <c r="J48" s="39"/>
      <c r="K48" s="35">
        <f t="shared" si="5"/>
        <v>0</v>
      </c>
      <c r="L48" s="35">
        <f t="shared" si="6"/>
        <v>0</v>
      </c>
      <c r="M48" s="39"/>
      <c r="N48" s="38"/>
      <c r="O48" s="41"/>
      <c r="P48" s="40"/>
      <c r="Q48" s="40"/>
      <c r="R48" s="40"/>
      <c r="S48" s="92">
        <f t="shared" si="4"/>
        <v>0</v>
      </c>
      <c r="T48" s="92">
        <f t="shared" si="7"/>
        <v>0</v>
      </c>
    </row>
    <row r="49" spans="2:20" ht="20.100000000000001" customHeight="1" x14ac:dyDescent="0.15">
      <c r="B49" s="133"/>
      <c r="C49" s="15">
        <v>7</v>
      </c>
      <c r="D49" s="88"/>
      <c r="E49" s="88"/>
      <c r="F49" s="88"/>
      <c r="G49" s="38"/>
      <c r="H49" s="38"/>
      <c r="I49" s="38"/>
      <c r="J49" s="39"/>
      <c r="K49" s="35">
        <f t="shared" si="5"/>
        <v>0</v>
      </c>
      <c r="L49" s="35">
        <f t="shared" si="6"/>
        <v>0</v>
      </c>
      <c r="M49" s="39"/>
      <c r="N49" s="38"/>
      <c r="O49" s="41"/>
      <c r="P49" s="40"/>
      <c r="Q49" s="40"/>
      <c r="R49" s="40"/>
      <c r="S49" s="92">
        <f t="shared" si="4"/>
        <v>0</v>
      </c>
      <c r="T49" s="92">
        <f t="shared" si="7"/>
        <v>0</v>
      </c>
    </row>
    <row r="50" spans="2:20" ht="20.100000000000001" customHeight="1" x14ac:dyDescent="0.15">
      <c r="B50" s="133"/>
      <c r="C50" s="15">
        <v>8</v>
      </c>
      <c r="D50" s="88"/>
      <c r="E50" s="88"/>
      <c r="F50" s="88"/>
      <c r="G50" s="38"/>
      <c r="H50" s="38"/>
      <c r="I50" s="38"/>
      <c r="J50" s="39"/>
      <c r="K50" s="35">
        <f t="shared" si="5"/>
        <v>0</v>
      </c>
      <c r="L50" s="35">
        <f t="shared" si="6"/>
        <v>0</v>
      </c>
      <c r="M50" s="39"/>
      <c r="N50" s="38"/>
      <c r="O50" s="41"/>
      <c r="P50" s="40"/>
      <c r="Q50" s="40"/>
      <c r="R50" s="40"/>
      <c r="S50" s="92">
        <f t="shared" si="4"/>
        <v>0</v>
      </c>
      <c r="T50" s="92">
        <f t="shared" si="7"/>
        <v>0</v>
      </c>
    </row>
    <row r="51" spans="2:20" ht="20.100000000000001" customHeight="1" x14ac:dyDescent="0.15">
      <c r="B51" s="133"/>
      <c r="C51" s="15">
        <v>9</v>
      </c>
      <c r="D51" s="88"/>
      <c r="E51" s="88"/>
      <c r="F51" s="88"/>
      <c r="G51" s="38"/>
      <c r="H51" s="38"/>
      <c r="I51" s="38"/>
      <c r="J51" s="39"/>
      <c r="K51" s="35">
        <f t="shared" si="5"/>
        <v>0</v>
      </c>
      <c r="L51" s="35">
        <f t="shared" si="6"/>
        <v>0</v>
      </c>
      <c r="M51" s="39"/>
      <c r="N51" s="38"/>
      <c r="O51" s="41"/>
      <c r="P51" s="40"/>
      <c r="Q51" s="40"/>
      <c r="R51" s="40"/>
      <c r="S51" s="92">
        <f t="shared" si="4"/>
        <v>0</v>
      </c>
      <c r="T51" s="92">
        <f t="shared" si="7"/>
        <v>0</v>
      </c>
    </row>
    <row r="52" spans="2:20" ht="20.100000000000001" customHeight="1" x14ac:dyDescent="0.15">
      <c r="B52" s="133"/>
      <c r="C52" s="15">
        <v>10</v>
      </c>
      <c r="D52" s="88"/>
      <c r="E52" s="88"/>
      <c r="F52" s="88"/>
      <c r="G52" s="38"/>
      <c r="H52" s="38"/>
      <c r="I52" s="38"/>
      <c r="J52" s="39"/>
      <c r="K52" s="35">
        <f t="shared" si="5"/>
        <v>0</v>
      </c>
      <c r="L52" s="35">
        <f t="shared" si="6"/>
        <v>0</v>
      </c>
      <c r="M52" s="39"/>
      <c r="N52" s="38"/>
      <c r="O52" s="41"/>
      <c r="P52" s="40"/>
      <c r="Q52" s="40"/>
      <c r="R52" s="40"/>
      <c r="S52" s="92">
        <f t="shared" si="4"/>
        <v>0</v>
      </c>
      <c r="T52" s="92">
        <f t="shared" si="7"/>
        <v>0</v>
      </c>
    </row>
    <row r="53" spans="2:20" ht="20.100000000000001" customHeight="1" x14ac:dyDescent="0.15">
      <c r="B53" s="133"/>
      <c r="C53" s="15">
        <v>11</v>
      </c>
      <c r="D53" s="88"/>
      <c r="E53" s="88"/>
      <c r="F53" s="88"/>
      <c r="G53" s="88"/>
      <c r="H53" s="88"/>
      <c r="I53" s="88"/>
      <c r="J53" s="39"/>
      <c r="K53" s="35">
        <f t="shared" ref="K53:K62" si="8">IF(ISERROR(3.6*(100/N53)*P53),0,3.6*(100/N53)*P53)</f>
        <v>0</v>
      </c>
      <c r="L53" s="35">
        <f t="shared" si="6"/>
        <v>0</v>
      </c>
      <c r="M53" s="39"/>
      <c r="N53" s="38"/>
      <c r="O53" s="41"/>
      <c r="P53" s="40"/>
      <c r="Q53" s="40"/>
      <c r="R53" s="40"/>
      <c r="S53" s="92">
        <f t="shared" si="4"/>
        <v>0</v>
      </c>
      <c r="T53" s="92">
        <f t="shared" si="7"/>
        <v>0</v>
      </c>
    </row>
    <row r="54" spans="2:20" ht="20.100000000000001" customHeight="1" x14ac:dyDescent="0.15">
      <c r="B54" s="133"/>
      <c r="C54" s="15">
        <v>12</v>
      </c>
      <c r="D54" s="88"/>
      <c r="E54" s="88"/>
      <c r="F54" s="88"/>
      <c r="G54" s="88"/>
      <c r="H54" s="88"/>
      <c r="I54" s="88"/>
      <c r="J54" s="39"/>
      <c r="K54" s="35">
        <f t="shared" si="8"/>
        <v>0</v>
      </c>
      <c r="L54" s="35">
        <f t="shared" si="6"/>
        <v>0</v>
      </c>
      <c r="M54" s="39"/>
      <c r="N54" s="38"/>
      <c r="O54" s="41"/>
      <c r="P54" s="40"/>
      <c r="Q54" s="40"/>
      <c r="R54" s="40"/>
      <c r="S54" s="92">
        <f t="shared" si="4"/>
        <v>0</v>
      </c>
      <c r="T54" s="92">
        <f t="shared" si="7"/>
        <v>0</v>
      </c>
    </row>
    <row r="55" spans="2:20" ht="20.100000000000001" customHeight="1" x14ac:dyDescent="0.15">
      <c r="B55" s="133"/>
      <c r="C55" s="15">
        <v>13</v>
      </c>
      <c r="D55" s="88"/>
      <c r="E55" s="88"/>
      <c r="F55" s="88"/>
      <c r="G55" s="88"/>
      <c r="H55" s="88"/>
      <c r="I55" s="88"/>
      <c r="J55" s="39"/>
      <c r="K55" s="35">
        <f t="shared" si="8"/>
        <v>0</v>
      </c>
      <c r="L55" s="35">
        <f t="shared" si="6"/>
        <v>0</v>
      </c>
      <c r="M55" s="39"/>
      <c r="N55" s="38"/>
      <c r="O55" s="41"/>
      <c r="P55" s="40"/>
      <c r="Q55" s="40"/>
      <c r="R55" s="40"/>
      <c r="S55" s="92">
        <f t="shared" si="4"/>
        <v>0</v>
      </c>
      <c r="T55" s="92">
        <f t="shared" si="7"/>
        <v>0</v>
      </c>
    </row>
    <row r="56" spans="2:20" ht="20.100000000000001" customHeight="1" x14ac:dyDescent="0.15">
      <c r="B56" s="133"/>
      <c r="C56" s="15">
        <v>14</v>
      </c>
      <c r="D56" s="88"/>
      <c r="E56" s="88"/>
      <c r="F56" s="88"/>
      <c r="G56" s="88"/>
      <c r="H56" s="88"/>
      <c r="I56" s="88"/>
      <c r="J56" s="39"/>
      <c r="K56" s="35">
        <f t="shared" si="8"/>
        <v>0</v>
      </c>
      <c r="L56" s="35">
        <f t="shared" si="6"/>
        <v>0</v>
      </c>
      <c r="M56" s="39"/>
      <c r="N56" s="38"/>
      <c r="O56" s="41"/>
      <c r="P56" s="40"/>
      <c r="Q56" s="40"/>
      <c r="R56" s="40"/>
      <c r="S56" s="92">
        <f t="shared" si="4"/>
        <v>0</v>
      </c>
      <c r="T56" s="92">
        <f t="shared" si="7"/>
        <v>0</v>
      </c>
    </row>
    <row r="57" spans="2:20" ht="20.100000000000001" customHeight="1" x14ac:dyDescent="0.15">
      <c r="B57" s="133"/>
      <c r="C57" s="15">
        <v>15</v>
      </c>
      <c r="D57" s="88"/>
      <c r="E57" s="88"/>
      <c r="F57" s="88"/>
      <c r="G57" s="88"/>
      <c r="H57" s="88"/>
      <c r="I57" s="88"/>
      <c r="J57" s="39"/>
      <c r="K57" s="35">
        <f t="shared" si="8"/>
        <v>0</v>
      </c>
      <c r="L57" s="35">
        <f t="shared" si="6"/>
        <v>0</v>
      </c>
      <c r="M57" s="39"/>
      <c r="N57" s="38"/>
      <c r="O57" s="41"/>
      <c r="P57" s="40"/>
      <c r="Q57" s="40"/>
      <c r="R57" s="40"/>
      <c r="S57" s="92">
        <f t="shared" si="4"/>
        <v>0</v>
      </c>
      <c r="T57" s="92">
        <f t="shared" si="7"/>
        <v>0</v>
      </c>
    </row>
    <row r="58" spans="2:20" ht="20.100000000000001" customHeight="1" x14ac:dyDescent="0.15">
      <c r="B58" s="133"/>
      <c r="C58" s="15">
        <v>16</v>
      </c>
      <c r="D58" s="88"/>
      <c r="E58" s="88"/>
      <c r="F58" s="88"/>
      <c r="G58" s="88"/>
      <c r="H58" s="88"/>
      <c r="I58" s="88"/>
      <c r="J58" s="39"/>
      <c r="K58" s="35">
        <f t="shared" si="8"/>
        <v>0</v>
      </c>
      <c r="L58" s="35">
        <f t="shared" si="6"/>
        <v>0</v>
      </c>
      <c r="M58" s="39"/>
      <c r="N58" s="38"/>
      <c r="O58" s="41"/>
      <c r="P58" s="40"/>
      <c r="Q58" s="40"/>
      <c r="R58" s="40"/>
      <c r="S58" s="92">
        <f t="shared" si="4"/>
        <v>0</v>
      </c>
      <c r="T58" s="92">
        <f t="shared" si="7"/>
        <v>0</v>
      </c>
    </row>
    <row r="59" spans="2:20" ht="20.100000000000001" customHeight="1" x14ac:dyDescent="0.15">
      <c r="B59" s="133"/>
      <c r="C59" s="15">
        <v>17</v>
      </c>
      <c r="D59" s="88"/>
      <c r="E59" s="88"/>
      <c r="F59" s="88"/>
      <c r="G59" s="88"/>
      <c r="H59" s="88"/>
      <c r="I59" s="88"/>
      <c r="J59" s="39"/>
      <c r="K59" s="35">
        <f t="shared" si="8"/>
        <v>0</v>
      </c>
      <c r="L59" s="35">
        <f t="shared" si="6"/>
        <v>0</v>
      </c>
      <c r="M59" s="39"/>
      <c r="N59" s="38"/>
      <c r="O59" s="41"/>
      <c r="P59" s="40"/>
      <c r="Q59" s="40"/>
      <c r="R59" s="40"/>
      <c r="S59" s="92">
        <f t="shared" si="4"/>
        <v>0</v>
      </c>
      <c r="T59" s="92">
        <f t="shared" si="7"/>
        <v>0</v>
      </c>
    </row>
    <row r="60" spans="2:20" ht="20.100000000000001" customHeight="1" x14ac:dyDescent="0.15">
      <c r="B60" s="133"/>
      <c r="C60" s="15">
        <v>18</v>
      </c>
      <c r="D60" s="88"/>
      <c r="E60" s="88"/>
      <c r="F60" s="88"/>
      <c r="G60" s="88"/>
      <c r="H60" s="88"/>
      <c r="I60" s="88"/>
      <c r="J60" s="39"/>
      <c r="K60" s="35">
        <f t="shared" si="8"/>
        <v>0</v>
      </c>
      <c r="L60" s="35">
        <f t="shared" si="6"/>
        <v>0</v>
      </c>
      <c r="M60" s="39"/>
      <c r="N60" s="38"/>
      <c r="O60" s="41"/>
      <c r="P60" s="40"/>
      <c r="Q60" s="40"/>
      <c r="R60" s="40"/>
      <c r="S60" s="92">
        <f t="shared" si="4"/>
        <v>0</v>
      </c>
      <c r="T60" s="92">
        <f t="shared" si="7"/>
        <v>0</v>
      </c>
    </row>
    <row r="61" spans="2:20" ht="20.100000000000001" customHeight="1" x14ac:dyDescent="0.15">
      <c r="B61" s="133"/>
      <c r="C61" s="15">
        <v>19</v>
      </c>
      <c r="D61" s="88"/>
      <c r="E61" s="88"/>
      <c r="F61" s="88"/>
      <c r="G61" s="88"/>
      <c r="H61" s="88"/>
      <c r="I61" s="88"/>
      <c r="J61" s="39"/>
      <c r="K61" s="35">
        <f t="shared" si="8"/>
        <v>0</v>
      </c>
      <c r="L61" s="35">
        <f t="shared" si="6"/>
        <v>0</v>
      </c>
      <c r="M61" s="39"/>
      <c r="N61" s="38"/>
      <c r="O61" s="41"/>
      <c r="P61" s="40"/>
      <c r="Q61" s="40"/>
      <c r="R61" s="40"/>
      <c r="S61" s="92">
        <f t="shared" si="4"/>
        <v>0</v>
      </c>
      <c r="T61" s="92">
        <f t="shared" si="7"/>
        <v>0</v>
      </c>
    </row>
    <row r="62" spans="2:20" ht="20.100000000000001" customHeight="1" x14ac:dyDescent="0.15">
      <c r="B62" s="134"/>
      <c r="C62" s="15">
        <v>20</v>
      </c>
      <c r="D62" s="88"/>
      <c r="E62" s="88"/>
      <c r="F62" s="88"/>
      <c r="G62" s="88"/>
      <c r="H62" s="88"/>
      <c r="I62" s="88"/>
      <c r="J62" s="39"/>
      <c r="K62" s="35">
        <f t="shared" si="8"/>
        <v>0</v>
      </c>
      <c r="L62" s="35">
        <f t="shared" si="6"/>
        <v>0</v>
      </c>
      <c r="M62" s="39"/>
      <c r="N62" s="38"/>
      <c r="O62" s="41"/>
      <c r="P62" s="40"/>
      <c r="Q62" s="40"/>
      <c r="R62" s="40"/>
      <c r="S62" s="92">
        <f t="shared" si="4"/>
        <v>0</v>
      </c>
      <c r="T62" s="92">
        <f t="shared" si="7"/>
        <v>0</v>
      </c>
    </row>
    <row r="63" spans="2:20" ht="20.100000000000001" customHeight="1" x14ac:dyDescent="0.15">
      <c r="B63" s="33" t="s">
        <v>48</v>
      </c>
      <c r="C63" s="36" t="s">
        <v>54</v>
      </c>
      <c r="D63" s="79" t="s">
        <v>54</v>
      </c>
      <c r="E63" s="79"/>
      <c r="F63" s="79"/>
      <c r="G63" s="79" t="s">
        <v>54</v>
      </c>
      <c r="H63" s="79" t="s">
        <v>54</v>
      </c>
      <c r="I63" s="79" t="s">
        <v>54</v>
      </c>
      <c r="J63" s="80" t="s">
        <v>59</v>
      </c>
      <c r="K63" s="80" t="s">
        <v>59</v>
      </c>
      <c r="L63" s="80" t="s">
        <v>59</v>
      </c>
      <c r="M63" s="80" t="s">
        <v>59</v>
      </c>
      <c r="N63" s="80" t="s">
        <v>59</v>
      </c>
      <c r="O63" s="80" t="s">
        <v>59</v>
      </c>
      <c r="P63" s="80" t="s">
        <v>59</v>
      </c>
      <c r="Q63" s="80"/>
      <c r="R63" s="80"/>
      <c r="S63" s="93">
        <f>SUM(S43:S62)</f>
        <v>0</v>
      </c>
      <c r="T63" s="93">
        <f>SUM(T43:T62)</f>
        <v>0</v>
      </c>
    </row>
  </sheetData>
  <sheetProtection formatCells="0" formatRows="0"/>
  <mergeCells count="12">
    <mergeCell ref="E22:F22"/>
    <mergeCell ref="B5:B6"/>
    <mergeCell ref="B22:B23"/>
    <mergeCell ref="B26:B35"/>
    <mergeCell ref="G5:M5"/>
    <mergeCell ref="B9:B18"/>
    <mergeCell ref="E5:F5"/>
    <mergeCell ref="D39:F39"/>
    <mergeCell ref="I39:R39"/>
    <mergeCell ref="G39:H39"/>
    <mergeCell ref="B39:B40"/>
    <mergeCell ref="B43:B62"/>
  </mergeCells>
  <phoneticPr fontId="2"/>
  <pageMargins left="0.70866141732283472" right="0.70866141732283472"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29"/>
  <sheetViews>
    <sheetView showGridLines="0" view="pageBreakPreview" zoomScale="80" zoomScaleNormal="100" zoomScaleSheetLayoutView="80" workbookViewId="0"/>
  </sheetViews>
  <sheetFormatPr defaultColWidth="9" defaultRowHeight="14.25" x14ac:dyDescent="0.15"/>
  <cols>
    <col min="1" max="2" width="3.625" style="1" customWidth="1"/>
    <col min="3" max="4" width="4.875" style="1" customWidth="1"/>
    <col min="5" max="5" width="57.5" style="1" customWidth="1"/>
    <col min="6" max="6" width="15.625" style="1" customWidth="1"/>
    <col min="7" max="7" width="20.625" style="1" customWidth="1"/>
    <col min="8" max="8" width="15.625" style="1" customWidth="1"/>
    <col min="9" max="9" width="15.625" style="42" customWidth="1"/>
    <col min="10" max="16384" width="9" style="1"/>
  </cols>
  <sheetData>
    <row r="1" spans="1:11" x14ac:dyDescent="0.15">
      <c r="I1" s="2" t="str">
        <f>'MPS(input)'!K1</f>
        <v>JCM_ID_F_MPS_ver01.1</v>
      </c>
    </row>
    <row r="2" spans="1:11" ht="27.95" customHeight="1" x14ac:dyDescent="0.15">
      <c r="A2" s="143" t="s">
        <v>84</v>
      </c>
      <c r="B2" s="143"/>
      <c r="C2" s="143"/>
      <c r="D2" s="143"/>
      <c r="E2" s="143"/>
      <c r="F2" s="143"/>
      <c r="G2" s="143"/>
      <c r="H2" s="143"/>
      <c r="I2" s="143"/>
    </row>
    <row r="3" spans="1:11" ht="11.25" customHeight="1" x14ac:dyDescent="0.15"/>
    <row r="4" spans="1:11" ht="18.95" customHeight="1" thickBot="1" x14ac:dyDescent="0.2">
      <c r="A4" s="43" t="s">
        <v>2</v>
      </c>
      <c r="B4" s="44"/>
      <c r="C4" s="44"/>
      <c r="D4" s="44"/>
      <c r="E4" s="45"/>
      <c r="F4" s="46" t="s">
        <v>6</v>
      </c>
      <c r="G4" s="47" t="s">
        <v>0</v>
      </c>
      <c r="H4" s="46" t="s">
        <v>1</v>
      </c>
      <c r="I4" s="48" t="s">
        <v>7</v>
      </c>
    </row>
    <row r="5" spans="1:11" ht="18.95" customHeight="1" thickBot="1" x14ac:dyDescent="0.2">
      <c r="A5" s="49"/>
      <c r="B5" s="50" t="s">
        <v>126</v>
      </c>
      <c r="C5" s="50"/>
      <c r="D5" s="50"/>
      <c r="E5" s="50"/>
      <c r="F5" s="66" t="s">
        <v>166</v>
      </c>
      <c r="G5" s="94">
        <f>G9-G14</f>
        <v>0</v>
      </c>
      <c r="H5" s="51" t="s">
        <v>127</v>
      </c>
      <c r="I5" s="52" t="s">
        <v>128</v>
      </c>
    </row>
    <row r="6" spans="1:11" ht="18.95" customHeight="1" x14ac:dyDescent="0.15">
      <c r="A6" s="43" t="s">
        <v>3</v>
      </c>
      <c r="B6" s="44"/>
      <c r="C6" s="44"/>
      <c r="D6" s="44"/>
      <c r="E6" s="45"/>
      <c r="F6" s="45"/>
      <c r="G6" s="53"/>
      <c r="H6" s="45"/>
      <c r="I6" s="46"/>
      <c r="J6" s="54"/>
      <c r="K6" s="54"/>
    </row>
    <row r="7" spans="1:11" ht="18.95" customHeight="1" x14ac:dyDescent="0.15">
      <c r="A7" s="55"/>
      <c r="B7" s="56" t="s">
        <v>62</v>
      </c>
      <c r="C7" s="57"/>
      <c r="D7" s="57"/>
      <c r="E7" s="58"/>
      <c r="F7" s="52" t="s">
        <v>165</v>
      </c>
      <c r="G7" s="76">
        <f>F22</f>
        <v>89</v>
      </c>
      <c r="H7" s="73" t="s">
        <v>61</v>
      </c>
      <c r="I7" s="59" t="s">
        <v>68</v>
      </c>
    </row>
    <row r="8" spans="1:11" ht="18.95" customHeight="1" thickBot="1" x14ac:dyDescent="0.2">
      <c r="A8" s="43" t="s">
        <v>4</v>
      </c>
      <c r="B8" s="45"/>
      <c r="C8" s="44"/>
      <c r="D8" s="46"/>
      <c r="E8" s="46"/>
      <c r="F8" s="46"/>
      <c r="G8" s="43"/>
      <c r="H8" s="45"/>
      <c r="I8" s="46"/>
    </row>
    <row r="9" spans="1:11" ht="18.95" customHeight="1" thickBot="1" x14ac:dyDescent="0.2">
      <c r="A9" s="55"/>
      <c r="B9" s="60" t="s">
        <v>130</v>
      </c>
      <c r="C9" s="50"/>
      <c r="D9" s="50"/>
      <c r="E9" s="50"/>
      <c r="F9" s="66" t="s">
        <v>165</v>
      </c>
      <c r="G9" s="94">
        <f>SUM(G10:G12)</f>
        <v>0</v>
      </c>
      <c r="H9" s="51" t="s">
        <v>131</v>
      </c>
      <c r="I9" s="59" t="s">
        <v>132</v>
      </c>
    </row>
    <row r="10" spans="1:11" ht="39.950000000000003" customHeight="1" x14ac:dyDescent="0.15">
      <c r="A10" s="55"/>
      <c r="B10" s="61"/>
      <c r="C10" s="145" t="s">
        <v>76</v>
      </c>
      <c r="D10" s="146"/>
      <c r="E10" s="147"/>
      <c r="F10" s="62" t="s">
        <v>165</v>
      </c>
      <c r="G10" s="95">
        <f>'MPS(input_separate)'!N19</f>
        <v>0</v>
      </c>
      <c r="H10" s="51" t="s">
        <v>133</v>
      </c>
      <c r="I10" s="62" t="s">
        <v>255</v>
      </c>
    </row>
    <row r="11" spans="1:11" ht="39.950000000000003" customHeight="1" x14ac:dyDescent="0.15">
      <c r="A11" s="55"/>
      <c r="B11" s="61"/>
      <c r="C11" s="148" t="s">
        <v>77</v>
      </c>
      <c r="D11" s="149"/>
      <c r="E11" s="150"/>
      <c r="F11" s="62" t="s">
        <v>165</v>
      </c>
      <c r="G11" s="96">
        <f>'MPS(input_separate)'!G36</f>
        <v>0</v>
      </c>
      <c r="H11" s="51" t="s">
        <v>127</v>
      </c>
      <c r="I11" s="63" t="s">
        <v>67</v>
      </c>
    </row>
    <row r="12" spans="1:11" ht="39.950000000000003" customHeight="1" x14ac:dyDescent="0.15">
      <c r="A12" s="55"/>
      <c r="B12" s="61"/>
      <c r="C12" s="148" t="s">
        <v>244</v>
      </c>
      <c r="D12" s="149"/>
      <c r="E12" s="150"/>
      <c r="F12" s="62" t="s">
        <v>165</v>
      </c>
      <c r="G12" s="96">
        <f>'MPS(input_separate)'!S63</f>
        <v>0</v>
      </c>
      <c r="H12" s="51" t="s">
        <v>125</v>
      </c>
      <c r="I12" s="63" t="s">
        <v>254</v>
      </c>
    </row>
    <row r="13" spans="1:11" ht="18.95" customHeight="1" thickBot="1" x14ac:dyDescent="0.2">
      <c r="A13" s="43" t="s">
        <v>5</v>
      </c>
      <c r="B13" s="44"/>
      <c r="C13" s="44"/>
      <c r="D13" s="44"/>
      <c r="E13" s="45"/>
      <c r="F13" s="47"/>
      <c r="G13" s="43"/>
      <c r="H13" s="43"/>
      <c r="I13" s="47"/>
    </row>
    <row r="14" spans="1:11" ht="18.95" customHeight="1" thickBot="1" x14ac:dyDescent="0.2">
      <c r="A14" s="55"/>
      <c r="B14" s="64" t="s">
        <v>134</v>
      </c>
      <c r="C14" s="65"/>
      <c r="D14" s="65"/>
      <c r="E14" s="65"/>
      <c r="F14" s="59" t="s">
        <v>165</v>
      </c>
      <c r="G14" s="94">
        <f>G15+G19</f>
        <v>0</v>
      </c>
      <c r="H14" s="101" t="s">
        <v>127</v>
      </c>
      <c r="I14" s="59" t="s">
        <v>135</v>
      </c>
    </row>
    <row r="15" spans="1:11" ht="18.95" customHeight="1" x14ac:dyDescent="0.15">
      <c r="A15" s="55"/>
      <c r="B15" s="97"/>
      <c r="C15" s="103" t="s">
        <v>252</v>
      </c>
      <c r="D15" s="99"/>
      <c r="E15" s="100"/>
      <c r="F15" s="59" t="s">
        <v>167</v>
      </c>
      <c r="G15" s="102">
        <f>G16*G17*G18</f>
        <v>0</v>
      </c>
      <c r="H15" s="101" t="s">
        <v>125</v>
      </c>
      <c r="I15" s="59" t="s">
        <v>256</v>
      </c>
    </row>
    <row r="16" spans="1:11" ht="39.950000000000003" customHeight="1" x14ac:dyDescent="0.15">
      <c r="A16" s="55"/>
      <c r="B16" s="61"/>
      <c r="C16" s="104"/>
      <c r="D16" s="151" t="s">
        <v>251</v>
      </c>
      <c r="E16" s="152"/>
      <c r="F16" s="59" t="s">
        <v>167</v>
      </c>
      <c r="G16" s="107">
        <f>'MPS(input)'!E10</f>
        <v>0</v>
      </c>
      <c r="H16" s="108" t="s">
        <v>136</v>
      </c>
      <c r="I16" s="59" t="s">
        <v>137</v>
      </c>
    </row>
    <row r="17" spans="1:9" ht="39.950000000000003" customHeight="1" x14ac:dyDescent="0.15">
      <c r="A17" s="55"/>
      <c r="B17" s="61"/>
      <c r="C17" s="104"/>
      <c r="D17" s="145" t="s">
        <v>43</v>
      </c>
      <c r="E17" s="147"/>
      <c r="F17" s="52" t="s">
        <v>167</v>
      </c>
      <c r="G17" s="109">
        <f>'MPS(input)'!E25</f>
        <v>0</v>
      </c>
      <c r="H17" s="108" t="s">
        <v>138</v>
      </c>
      <c r="I17" s="59" t="s">
        <v>66</v>
      </c>
    </row>
    <row r="18" spans="1:9" ht="39.950000000000003" customHeight="1" x14ac:dyDescent="0.15">
      <c r="A18" s="55"/>
      <c r="B18" s="61"/>
      <c r="C18" s="104"/>
      <c r="D18" s="148" t="s">
        <v>65</v>
      </c>
      <c r="E18" s="150"/>
      <c r="F18" s="75" t="s">
        <v>167</v>
      </c>
      <c r="G18" s="110">
        <f>'MPS(input)'!E27</f>
        <v>0</v>
      </c>
      <c r="H18" s="111" t="s">
        <v>139</v>
      </c>
      <c r="I18" s="59" t="s">
        <v>129</v>
      </c>
    </row>
    <row r="19" spans="1:9" ht="18.600000000000001" customHeight="1" x14ac:dyDescent="0.15">
      <c r="A19" s="105"/>
      <c r="B19" s="106"/>
      <c r="C19" s="98" t="s">
        <v>253</v>
      </c>
      <c r="D19" s="99"/>
      <c r="E19" s="100"/>
      <c r="F19" s="75" t="s">
        <v>166</v>
      </c>
      <c r="G19" s="102">
        <f>'MPS(input_separate)'!T63</f>
        <v>0</v>
      </c>
      <c r="H19" s="101" t="s">
        <v>125</v>
      </c>
      <c r="I19" s="59" t="s">
        <v>257</v>
      </c>
    </row>
    <row r="20" spans="1:9" x14ac:dyDescent="0.15">
      <c r="A20" s="67"/>
      <c r="B20" s="67"/>
      <c r="C20" s="67"/>
      <c r="D20" s="67"/>
      <c r="E20" s="67"/>
      <c r="F20" s="68"/>
      <c r="G20" s="69"/>
      <c r="H20" s="69"/>
      <c r="I20" s="70"/>
    </row>
    <row r="21" spans="1:9" ht="21.75" customHeight="1" x14ac:dyDescent="0.15">
      <c r="C21" s="67" t="s">
        <v>8</v>
      </c>
      <c r="F21" s="19"/>
    </row>
    <row r="22" spans="1:9" ht="21.75" customHeight="1" x14ac:dyDescent="0.15">
      <c r="C22" s="144" t="s">
        <v>68</v>
      </c>
      <c r="D22" s="144"/>
      <c r="E22" s="71" t="s">
        <v>60</v>
      </c>
      <c r="F22" s="72">
        <v>89</v>
      </c>
      <c r="G22" s="73" t="s">
        <v>61</v>
      </c>
      <c r="H22" s="70"/>
    </row>
    <row r="23" spans="1:9" x14ac:dyDescent="0.15">
      <c r="E23" s="74"/>
      <c r="F23" s="74"/>
      <c r="G23" s="67"/>
      <c r="H23" s="67"/>
    </row>
    <row r="24" spans="1:9" ht="21.75" customHeight="1" x14ac:dyDescent="0.15">
      <c r="C24" s="137" t="s">
        <v>208</v>
      </c>
      <c r="D24" s="138"/>
      <c r="E24" s="85" t="s">
        <v>259</v>
      </c>
      <c r="F24" s="114">
        <v>5.46</v>
      </c>
      <c r="G24" s="73" t="s">
        <v>263</v>
      </c>
      <c r="H24" s="70"/>
    </row>
    <row r="25" spans="1:9" ht="21.75" customHeight="1" x14ac:dyDescent="0.15">
      <c r="C25" s="139"/>
      <c r="D25" s="140"/>
      <c r="E25" s="113" t="s">
        <v>260</v>
      </c>
      <c r="F25" s="114">
        <v>5.69</v>
      </c>
      <c r="G25" s="73" t="s">
        <v>263</v>
      </c>
      <c r="H25" s="70"/>
    </row>
    <row r="26" spans="1:9" ht="21.75" customHeight="1" x14ac:dyDescent="0.15">
      <c r="C26" s="139"/>
      <c r="D26" s="140"/>
      <c r="E26" s="112" t="s">
        <v>261</v>
      </c>
      <c r="F26" s="114">
        <v>5.9</v>
      </c>
      <c r="G26" s="73" t="s">
        <v>263</v>
      </c>
      <c r="H26" s="70"/>
    </row>
    <row r="27" spans="1:9" ht="21.75" customHeight="1" x14ac:dyDescent="0.15">
      <c r="C27" s="141"/>
      <c r="D27" s="142"/>
      <c r="E27" s="112" t="s">
        <v>262</v>
      </c>
      <c r="F27" s="114">
        <v>6.03</v>
      </c>
      <c r="G27" s="73" t="s">
        <v>263</v>
      </c>
      <c r="H27" s="70"/>
    </row>
    <row r="28" spans="1:9" x14ac:dyDescent="0.15">
      <c r="E28" s="74"/>
      <c r="F28" s="74"/>
      <c r="G28" s="67"/>
      <c r="H28" s="67"/>
    </row>
    <row r="29" spans="1:9" s="42" customFormat="1" x14ac:dyDescent="0.15">
      <c r="E29" s="67"/>
      <c r="F29" s="67"/>
      <c r="G29" s="67"/>
      <c r="H29" s="67"/>
    </row>
  </sheetData>
  <mergeCells count="9">
    <mergeCell ref="C24:D27"/>
    <mergeCell ref="A2:I2"/>
    <mergeCell ref="C22:D22"/>
    <mergeCell ref="C10:E10"/>
    <mergeCell ref="C11:E11"/>
    <mergeCell ref="C12:E12"/>
    <mergeCell ref="D16:E16"/>
    <mergeCell ref="D17:E17"/>
    <mergeCell ref="D18:E18"/>
  </mergeCells>
  <phoneticPr fontId="2"/>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MPS(input)</vt:lpstr>
      <vt:lpstr>MPS(input_separate)</vt:lpstr>
      <vt:lpstr>MPS(calc_process)</vt:lpstr>
      <vt:lpstr>'MPS(calc_process)'!Print_Area</vt:lpstr>
      <vt:lpstr>'MPS(input)'!Print_Area</vt:lpstr>
      <vt:lpstr>'MPS(input_separate)'!Print_Area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2019-02-18T21:51:34Z</cp:lastPrinted>
  <dcterms:created xsi:type="dcterms:W3CDTF">2012-01-13T02:28:29Z</dcterms:created>
  <dcterms:modified xsi:type="dcterms:W3CDTF">2020-05-08T06:55:02Z</dcterms:modified>
</cp:coreProperties>
</file>