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2(東京センチュリ―、吸収式冷凍機)\3_public comments\"/>
    </mc:Choice>
  </mc:AlternateContent>
  <xr:revisionPtr revIDLastSave="0" documentId="13_ncr:1_{6E1A07D6-1962-46DA-A1DA-05C37B2F28DF}" xr6:coauthVersionLast="41" xr6:coauthVersionMax="41" xr10:uidLastSave="{00000000-0000-0000-0000-000000000000}"/>
  <bookViews>
    <workbookView xWindow="28680" yWindow="-120" windowWidth="29040" windowHeight="1599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'PMS(calc_process)'!$A$1:$I$19</definedName>
    <definedName name="_xlnm.Print_Area" localSheetId="0">'PMS(input)'!$A$1:$K$28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6" i="32" l="1"/>
  <c r="G7" i="32" l="1"/>
  <c r="M7" i="32" s="1"/>
  <c r="G8" i="32"/>
  <c r="M8" i="32" s="1"/>
  <c r="G9" i="32"/>
  <c r="M9" i="32" s="1"/>
  <c r="G10" i="32"/>
  <c r="M10" i="32" s="1"/>
  <c r="G11" i="32"/>
  <c r="M11" i="32" s="1"/>
  <c r="G12" i="32"/>
  <c r="M12" i="32" s="1"/>
  <c r="G13" i="32"/>
  <c r="M13" i="32" s="1"/>
  <c r="G14" i="32"/>
  <c r="M14" i="32" s="1"/>
  <c r="G15" i="32"/>
  <c r="M15" i="32" s="1"/>
  <c r="G16" i="32"/>
  <c r="M16" i="32" s="1"/>
  <c r="G17" i="32"/>
  <c r="M17" i="32" s="1"/>
  <c r="G18" i="32"/>
  <c r="M18" i="32" s="1"/>
  <c r="G19" i="32"/>
  <c r="M19" i="32" s="1"/>
  <c r="G20" i="32"/>
  <c r="M20" i="32" s="1"/>
  <c r="G21" i="32"/>
  <c r="M21" i="32" s="1"/>
  <c r="G22" i="32"/>
  <c r="M22" i="32" s="1"/>
  <c r="G23" i="32"/>
  <c r="M23" i="32" s="1"/>
  <c r="G24" i="32"/>
  <c r="M24" i="32" s="1"/>
  <c r="G25" i="32"/>
  <c r="M25" i="32" s="1"/>
  <c r="G6" i="32"/>
  <c r="M6" i="32" s="1"/>
  <c r="N1" i="32"/>
  <c r="L6" i="32" l="1"/>
  <c r="N6" i="32" s="1"/>
  <c r="L10" i="32"/>
  <c r="L18" i="32"/>
  <c r="N18" i="32"/>
  <c r="L19" i="32"/>
  <c r="N19" i="32" s="1"/>
  <c r="L11" i="32"/>
  <c r="N11" i="32" s="1"/>
  <c r="L22" i="32"/>
  <c r="N22" i="32" s="1"/>
  <c r="L14" i="32"/>
  <c r="N14" i="32" s="1"/>
  <c r="N10" i="32"/>
  <c r="L25" i="32"/>
  <c r="N25" i="32" s="1"/>
  <c r="L21" i="32"/>
  <c r="N21" i="32" s="1"/>
  <c r="L17" i="32"/>
  <c r="L13" i="32"/>
  <c r="N13" i="32" s="1"/>
  <c r="L9" i="32"/>
  <c r="N9" i="32" s="1"/>
  <c r="L23" i="32"/>
  <c r="N23" i="32" s="1"/>
  <c r="L15" i="32"/>
  <c r="N15" i="32" s="1"/>
  <c r="L7" i="32"/>
  <c r="N7" i="32" s="1"/>
  <c r="L24" i="32"/>
  <c r="N24" i="32" s="1"/>
  <c r="L20" i="32"/>
  <c r="L16" i="32"/>
  <c r="N16" i="32" s="1"/>
  <c r="L12" i="32"/>
  <c r="N12" i="32" s="1"/>
  <c r="L8" i="32"/>
  <c r="N20" i="32"/>
  <c r="N17" i="32"/>
  <c r="I1" i="31"/>
  <c r="G9" i="31" l="1"/>
  <c r="G8" i="31" s="1"/>
  <c r="N8" i="32"/>
  <c r="N26" i="32" s="1"/>
  <c r="M26" i="32"/>
  <c r="G12" i="31" l="1"/>
  <c r="G11" i="31" s="1"/>
  <c r="G6" i="31" s="1"/>
  <c r="B23" i="30" s="1"/>
</calcChain>
</file>

<file path=xl/sharedStrings.xml><?xml version="1.0" encoding="utf-8"?>
<sst xmlns="http://schemas.openxmlformats.org/spreadsheetml/2006/main" count="206" uniqueCount="140">
  <si>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</si>
  <si>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</si>
  <si>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</si>
  <si>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</si>
  <si>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</si>
  <si>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</si>
  <si>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</si>
  <si>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</si>
  <si>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</si>
  <si>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</si>
  <si>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</si>
  <si>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</si>
  <si>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</si>
  <si>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</si>
  <si>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</si>
  <si>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</si>
  <si>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</si>
  <si>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</si>
  <si>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</si>
  <si>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</si>
  <si>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</si>
  <si>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</si>
  <si>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</si>
  <si>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</si>
  <si>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</si>
  <si>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</si>
  <si>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</si>
  <si>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</si>
  <si>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</si>
  <si>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</si>
  <si>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</si>
  <si>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</si>
  <si>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</si>
  <si>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</si>
  <si>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</si>
  <si>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</si>
  <si>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</si>
  <si>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</si>
  <si>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</si>
  <si>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</si>
  <si>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</si>
  <si>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</si>
  <si>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</si>
  <si>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</si>
  <si>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</si>
  <si>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</si>
  <si>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</si>
  <si>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</si>
  <si>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</si>
  <si>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EC</t>
    </r>
    <r>
      <rPr>
        <i/>
        <vertAlign val="subscript"/>
        <sz val="11"/>
        <rFont val="Arial"/>
        <family val="2"/>
      </rPr>
      <t>PJ,i,p</t>
    </r>
    <phoneticPr fontId="2"/>
  </si>
  <si>
    <t>-</t>
    <phoneticPr fontId="2"/>
  </si>
  <si>
    <t>MWh/p</t>
    <phoneticPr fontId="2"/>
  </si>
  <si>
    <t>Option C</t>
    <phoneticPr fontId="2"/>
  </si>
  <si>
    <t>Monitored data</t>
    <phoneticPr fontId="2"/>
  </si>
  <si>
    <t>Continuously</t>
    <phoneticPr fontId="2"/>
  </si>
  <si>
    <t>Input on "PMS
(input_separate)"</t>
    <phoneticPr fontId="2"/>
  </si>
  <si>
    <r>
      <t>Nm</t>
    </r>
    <r>
      <rPr>
        <vertAlign val="superscript"/>
        <sz val="11"/>
        <rFont val="Arial"/>
        <family val="2"/>
      </rPr>
      <t>3</t>
    </r>
    <r>
      <rPr>
        <sz val="11"/>
        <rFont val="Arial"/>
        <family val="2"/>
      </rPr>
      <t>/p</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</si>
  <si>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</si>
  <si>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</si>
  <si>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</si>
  <si>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</si>
  <si>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r>
      <t>COP</t>
    </r>
    <r>
      <rPr>
        <i/>
        <vertAlign val="subscript"/>
        <sz val="11"/>
        <rFont val="Arial"/>
        <family val="2"/>
      </rPr>
      <t>RE,i</t>
    </r>
    <phoneticPr fontId="2"/>
  </si>
  <si>
    <r>
      <t xml:space="preserve">COP of reference chiller </t>
    </r>
    <r>
      <rPr>
        <i/>
        <sz val="11"/>
        <rFont val="Arial"/>
        <family val="2"/>
      </rPr>
      <t>i</t>
    </r>
    <phoneticPr fontId="2"/>
  </si>
  <si>
    <t>-</t>
    <phoneticPr fontId="2"/>
  </si>
  <si>
    <r>
      <t>NCV</t>
    </r>
    <r>
      <rPr>
        <i/>
        <vertAlign val="subscript"/>
        <sz val="11"/>
        <rFont val="Arial"/>
        <family val="2"/>
      </rPr>
      <t>fuel,i</t>
    </r>
    <phoneticPr fontId="2"/>
  </si>
  <si>
    <r>
      <t>MJ/Nm</t>
    </r>
    <r>
      <rPr>
        <vertAlign val="superscript"/>
        <sz val="11"/>
        <rFont val="Arial"/>
        <family val="2"/>
      </rPr>
      <t>3</t>
    </r>
    <phoneticPr fontId="2"/>
  </si>
  <si>
    <r>
      <t>EF</t>
    </r>
    <r>
      <rPr>
        <i/>
        <vertAlign val="subscript"/>
        <sz val="11"/>
        <rFont val="Arial"/>
        <family val="2"/>
      </rPr>
      <t>fuel,i</t>
    </r>
    <phoneticPr fontId="2"/>
  </si>
  <si>
    <r>
      <t>tCO</t>
    </r>
    <r>
      <rPr>
        <vertAlign val="subscript"/>
        <sz val="11"/>
        <rFont val="Arial"/>
        <family val="2"/>
      </rPr>
      <t>2</t>
    </r>
    <r>
      <rPr>
        <sz val="11"/>
        <rFont val="Arial"/>
        <family val="2"/>
      </rPr>
      <t>/GJ</t>
    </r>
    <phoneticPr fontId="2"/>
  </si>
  <si>
    <t>In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</si>
  <si>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</si>
  <si>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t>Input on "PMS
(input_separate)"</t>
  </si>
  <si>
    <r>
      <t xml:space="preserve">Parameters to be monitored </t>
    </r>
    <r>
      <rPr>
        <b/>
        <i/>
        <sz val="11"/>
        <color indexed="9"/>
        <rFont val="Arial"/>
        <family val="2"/>
      </rPr>
      <t>ex post</t>
    </r>
    <phoneticPr fontId="30"/>
  </si>
  <si>
    <r>
      <t xml:space="preserve">Project-specific parameters to be fixed </t>
    </r>
    <r>
      <rPr>
        <b/>
        <i/>
        <sz val="11"/>
        <color indexed="9"/>
        <rFont val="Arial"/>
        <family val="2"/>
      </rPr>
      <t>ex ante</t>
    </r>
    <phoneticPr fontId="30"/>
  </si>
  <si>
    <r>
      <rPr>
        <b/>
        <i/>
        <sz val="11"/>
        <color theme="0"/>
        <rFont val="Arial"/>
        <family val="2"/>
      </rPr>
      <t>Ex-ante</t>
    </r>
    <r>
      <rPr>
        <b/>
        <sz val="11"/>
        <color theme="0"/>
        <rFont val="Arial"/>
        <family val="2"/>
      </rPr>
      <t xml:space="preserve"> estimation of emissions</t>
    </r>
    <phoneticPr fontId="30"/>
  </si>
  <si>
    <t>Parameters</t>
    <phoneticPr fontId="30"/>
  </si>
  <si>
    <t>i</t>
    <phoneticPr fontId="2"/>
  </si>
  <si>
    <r>
      <t>EC</t>
    </r>
    <r>
      <rPr>
        <i/>
        <vertAlign val="subscript"/>
        <sz val="11"/>
        <rFont val="Arial"/>
        <family val="2"/>
      </rPr>
      <t>PJ,i,p</t>
    </r>
    <phoneticPr fontId="2"/>
  </si>
  <si>
    <r>
      <t>EF</t>
    </r>
    <r>
      <rPr>
        <i/>
        <vertAlign val="subscript"/>
        <sz val="11"/>
        <rFont val="Arial"/>
        <family val="2"/>
      </rPr>
      <t>elec</t>
    </r>
    <phoneticPr fontId="2"/>
  </si>
  <si>
    <r>
      <t>COP</t>
    </r>
    <r>
      <rPr>
        <i/>
        <vertAlign val="subscript"/>
        <sz val="11"/>
        <rFont val="Arial"/>
        <family val="2"/>
      </rPr>
      <t>RE,i</t>
    </r>
    <phoneticPr fontId="2"/>
  </si>
  <si>
    <r>
      <t>RE</t>
    </r>
    <r>
      <rPr>
        <i/>
        <vertAlign val="subscript"/>
        <sz val="11"/>
        <rFont val="Arial"/>
        <family val="2"/>
      </rPr>
      <t>i,p</t>
    </r>
    <phoneticPr fontId="2"/>
  </si>
  <si>
    <r>
      <t>PE</t>
    </r>
    <r>
      <rPr>
        <i/>
        <vertAlign val="subscript"/>
        <sz val="11"/>
        <rFont val="Arial"/>
        <family val="2"/>
      </rPr>
      <t>i,p</t>
    </r>
    <phoneticPr fontId="30"/>
  </si>
  <si>
    <r>
      <t>ER</t>
    </r>
    <r>
      <rPr>
        <i/>
        <vertAlign val="subscript"/>
        <sz val="11"/>
        <rFont val="Arial"/>
        <family val="2"/>
      </rPr>
      <t>i,p</t>
    </r>
    <phoneticPr fontId="2"/>
  </si>
  <si>
    <t>Description of data</t>
    <phoneticPr fontId="30"/>
  </si>
  <si>
    <r>
      <t>CO</t>
    </r>
    <r>
      <rPr>
        <vertAlign val="subscript"/>
        <sz val="11"/>
        <rFont val="Arial"/>
        <family val="2"/>
      </rPr>
      <t>2</t>
    </r>
    <r>
      <rPr>
        <sz val="11"/>
        <rFont val="Arial"/>
        <family val="2"/>
      </rPr>
      <t xml:space="preserve"> emission factor for consumed electricity</t>
    </r>
    <phoneticPr fontId="2"/>
  </si>
  <si>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30"/>
  </si>
  <si>
    <t>Units</t>
    <phoneticPr fontId="30"/>
  </si>
  <si>
    <t>-</t>
    <phoneticPr fontId="30"/>
  </si>
  <si>
    <t>MWh/p</t>
    <phoneticPr fontId="2"/>
  </si>
  <si>
    <r>
      <t>tCO</t>
    </r>
    <r>
      <rPr>
        <vertAlign val="subscript"/>
        <sz val="11"/>
        <rFont val="Arial"/>
        <family val="2"/>
      </rPr>
      <t>2</t>
    </r>
    <r>
      <rPr>
        <sz val="11"/>
        <rFont val="Arial"/>
        <family val="2"/>
      </rPr>
      <t>/MWh</t>
    </r>
    <phoneticPr fontId="2"/>
  </si>
  <si>
    <t>-</t>
    <phoneticPr fontId="2"/>
  </si>
  <si>
    <r>
      <t>tCO</t>
    </r>
    <r>
      <rPr>
        <vertAlign val="subscript"/>
        <sz val="11"/>
        <rFont val="Arial"/>
        <family val="2"/>
      </rPr>
      <t>2</t>
    </r>
    <r>
      <rPr>
        <sz val="11"/>
        <rFont val="Arial"/>
        <family val="2"/>
      </rPr>
      <t>/p</t>
    </r>
    <phoneticPr fontId="30"/>
  </si>
  <si>
    <t>Estimated values</t>
    <phoneticPr fontId="30"/>
  </si>
  <si>
    <t>Total</t>
    <phoneticPr fontId="30"/>
  </si>
  <si>
    <t>(2)</t>
    <phoneticPr fontId="2"/>
  </si>
  <si>
    <t>(3)</t>
    <phoneticPr fontId="2"/>
  </si>
  <si>
    <r>
      <t>C</t>
    </r>
    <r>
      <rPr>
        <i/>
        <vertAlign val="subscript"/>
        <sz val="11"/>
        <rFont val="Arial"/>
        <family val="2"/>
      </rPr>
      <t>PJ,i,p</t>
    </r>
    <phoneticPr fontId="2"/>
  </si>
  <si>
    <t>MWh/p</t>
    <phoneticPr fontId="2"/>
  </si>
  <si>
    <r>
      <t>FC</t>
    </r>
    <r>
      <rPr>
        <i/>
        <vertAlign val="subscript"/>
        <sz val="11"/>
        <rFont val="Arial"/>
        <family val="2"/>
      </rPr>
      <t>PJ,i,p</t>
    </r>
    <phoneticPr fontId="2"/>
  </si>
  <si>
    <t>2. Calculations for reference emissions</t>
    <phoneticPr fontId="2"/>
  </si>
  <si>
    <t>3. Calculations of the project emissions</t>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</si>
  <si>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</si>
  <si>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30"/>
  </si>
  <si>
    <t>N/A</t>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</si>
  <si>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t>
    </r>
    <r>
      <rPr>
        <sz val="11"/>
        <rFont val="Arial Unicode MS"/>
        <family val="3"/>
        <charset val="128"/>
      </rPr>
      <t>≤</t>
    </r>
    <r>
      <rPr>
        <sz val="11"/>
        <rFont val="Arial"/>
        <family val="2"/>
      </rPr>
      <t>350USRt)</t>
    </r>
    <phoneticPr fontId="2"/>
  </si>
  <si>
    <r>
      <t>COP</t>
    </r>
    <r>
      <rPr>
        <vertAlign val="subscript"/>
        <sz val="11"/>
        <rFont val="Arial"/>
        <family val="2"/>
      </rPr>
      <t>RE,i</t>
    </r>
    <r>
      <rPr>
        <sz val="11"/>
        <rFont val="Arial"/>
        <family val="2"/>
      </rPr>
      <t xml:space="preserve"> (350&lt;x</t>
    </r>
    <r>
      <rPr>
        <sz val="11"/>
        <rFont val="ＭＳ Ｐゴシック"/>
        <family val="3"/>
        <charset val="128"/>
      </rPr>
      <t>≤</t>
    </r>
    <r>
      <rPr>
        <sz val="11"/>
        <rFont val="Arial"/>
        <family val="2"/>
      </rPr>
      <t>550USRt)</t>
    </r>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</si>
  <si>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1,300USRt)</t>
    </r>
    <phoneticPr fontId="2"/>
  </si>
  <si>
    <r>
      <t>COP</t>
    </r>
    <r>
      <rPr>
        <vertAlign val="subscript"/>
        <sz val="11"/>
        <rFont val="Arial"/>
        <family val="2"/>
      </rPr>
      <t>RE,i</t>
    </r>
    <r>
      <rPr>
        <sz val="11"/>
        <rFont val="Arial"/>
        <family val="2"/>
      </rPr>
      <t xml:space="preserve"> (550&lt;x</t>
    </r>
    <r>
      <rPr>
        <sz val="11"/>
        <rFont val="ＭＳ Ｐゴシック"/>
        <family val="3"/>
        <charset val="128"/>
      </rPr>
      <t>≤</t>
    </r>
    <r>
      <rPr>
        <sz val="11"/>
        <rFont val="Arial"/>
        <family val="2"/>
      </rPr>
      <t>750USRt)</t>
    </r>
    <phoneticPr fontId="2"/>
  </si>
  <si>
    <t>Measurement methods and procedures</t>
    <phoneticPr fontId="2"/>
  </si>
  <si>
    <t>(4)</t>
    <phoneticPr fontId="2"/>
  </si>
  <si>
    <t>hours</t>
    <phoneticPr fontId="2"/>
  </si>
  <si>
    <t>Option B or C</t>
    <phoneticPr fontId="2"/>
  </si>
  <si>
    <t>Option C</t>
    <phoneticPr fontId="2"/>
  </si>
  <si>
    <t>kW</t>
    <phoneticPr fontId="2"/>
  </si>
  <si>
    <t>Continuously</t>
    <phoneticPr fontId="2"/>
  </si>
  <si>
    <t>hours</t>
    <phoneticPr fontId="30"/>
  </si>
  <si>
    <t>-</t>
    <phoneticPr fontId="2"/>
  </si>
  <si>
    <r>
      <t xml:space="preserve">Specifications of project chiller </t>
    </r>
    <r>
      <rPr>
        <i/>
        <sz val="11"/>
        <rFont val="Arial"/>
        <family val="2"/>
      </rPr>
      <t>i</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</si>
  <si>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t>kW</t>
    <phoneticPr fontId="30"/>
  </si>
  <si>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</si>
  <si>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Value is calculated by mutiplying the electric power (catalogue/specification value) by operation hours of the project chiller.</t>
    </r>
    <phoneticPr fontId="2"/>
  </si>
  <si>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Data on invoice provided by gas fuel supplier is used.</t>
    </r>
    <phoneticPr fontId="2"/>
  </si>
  <si>
    <r>
      <t>h</t>
    </r>
    <r>
      <rPr>
        <i/>
        <vertAlign val="subscript"/>
        <sz val="11"/>
        <rFont val="Arial"/>
        <family val="2"/>
      </rPr>
      <t>OP,I,p</t>
    </r>
    <phoneticPr fontId="2"/>
  </si>
  <si>
    <r>
      <rPr>
        <i/>
        <sz val="11"/>
        <rFont val="Arial"/>
        <family val="2"/>
      </rPr>
      <t>This parameter is only used to calculate power consumption of project chiller (EC</t>
    </r>
    <r>
      <rPr>
        <i/>
        <vertAlign val="subscript"/>
        <sz val="11"/>
        <rFont val="Arial"/>
        <family val="2"/>
      </rPr>
      <t>PJ,i,p</t>
    </r>
    <r>
      <rPr>
        <i/>
        <sz val="11"/>
        <rFont val="Arial"/>
        <family val="2"/>
      </rPr>
      <t xml:space="preserve">) in Method II describe above.
</t>
    </r>
    <r>
      <rPr>
        <sz val="11"/>
        <rFont val="Arial"/>
        <family val="2"/>
      </rPr>
      <t xml:space="preserve">
Data is measured by measuring equipment.
QA/QC procedures as same as for measuring equipment of cooling output is applied.
Otherwise, "24 hours" may be applied in a conservative manner.</t>
    </r>
    <phoneticPr fontId="2"/>
  </si>
  <si>
    <r>
      <t>EP</t>
    </r>
    <r>
      <rPr>
        <i/>
        <vertAlign val="subscript"/>
        <sz val="11"/>
        <rFont val="Arial"/>
        <family val="2"/>
      </rPr>
      <t>PJ,i</t>
    </r>
    <phoneticPr fontId="2"/>
  </si>
  <si>
    <r>
      <t xml:space="preserve">Catalogue or specification of project chiller </t>
    </r>
    <r>
      <rPr>
        <i/>
        <sz val="11"/>
        <rFont val="Arial"/>
        <family val="2"/>
      </rPr>
      <t>i</t>
    </r>
    <r>
      <rPr>
        <sz val="11"/>
        <rFont val="Arial"/>
        <family val="2"/>
      </rPr>
      <t xml:space="preserve"> prepared for the quotation or factory acceptance test data by manufacturer.
(This parameter is only used to calculate power consumption of project chiller (EC</t>
    </r>
    <r>
      <rPr>
        <vertAlign val="subscript"/>
        <sz val="11"/>
        <rFont val="Arial"/>
        <family val="2"/>
      </rPr>
      <t>PJ,i,p</t>
    </r>
    <r>
      <rPr>
        <sz val="11"/>
        <rFont val="Arial"/>
        <family val="2"/>
      </rPr>
      <t>) in Method II describe above.)</t>
    </r>
    <phoneticPr fontId="2"/>
  </si>
  <si>
    <r>
      <t xml:space="preserve">Net calorific value of gas fuel consumed by project absorption chiller </t>
    </r>
    <r>
      <rPr>
        <i/>
        <sz val="11"/>
        <rFont val="Arial"/>
        <family val="2"/>
      </rPr>
      <t>i</t>
    </r>
    <phoneticPr fontId="2"/>
  </si>
  <si>
    <r>
      <t>CO</t>
    </r>
    <r>
      <rPr>
        <vertAlign val="subscript"/>
        <sz val="11"/>
        <rFont val="Arial"/>
        <family val="2"/>
      </rPr>
      <t>2</t>
    </r>
    <r>
      <rPr>
        <sz val="11"/>
        <rFont val="Arial"/>
        <family val="2"/>
      </rPr>
      <t xml:space="preserve"> emission factor for gas fuel consumed by project absorption chiller </t>
    </r>
    <r>
      <rPr>
        <i/>
        <sz val="11"/>
        <rFont val="Arial"/>
        <family val="2"/>
      </rPr>
      <t>i</t>
    </r>
    <phoneticPr fontId="2"/>
  </si>
  <si>
    <r>
      <t xml:space="preserve">Electric power of the project absorption chiller </t>
    </r>
    <r>
      <rPr>
        <i/>
        <sz val="11"/>
        <rFont val="Arial"/>
        <family val="2"/>
      </rPr>
      <t>i</t>
    </r>
    <phoneticPr fontId="2"/>
  </si>
  <si>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2"/>
  </si>
  <si>
    <t>Invoice or Monitored data</t>
    <phoneticPr fontId="2"/>
  </si>
  <si>
    <t>Identification number of the project absorption chiller</t>
    <phoneticPr fontId="30"/>
  </si>
  <si>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30"/>
  </si>
  <si>
    <r>
      <t xml:space="preserve">Electric power of the project absorption chiller </t>
    </r>
    <r>
      <rPr>
        <i/>
        <sz val="11"/>
        <rFont val="Arial"/>
        <family val="2"/>
      </rPr>
      <t>i</t>
    </r>
    <phoneticPr fontId="30"/>
  </si>
  <si>
    <r>
      <t xml:space="preserve">Project emissions of project absorption chiller </t>
    </r>
    <r>
      <rPr>
        <i/>
        <sz val="11"/>
        <rFont val="Arial"/>
        <family val="2"/>
      </rPr>
      <t>i</t>
    </r>
    <r>
      <rPr>
        <sz val="11"/>
        <rFont val="Arial"/>
        <family val="2"/>
      </rPr>
      <t xml:space="preserve"> during the period </t>
    </r>
    <r>
      <rPr>
        <i/>
        <sz val="11"/>
        <rFont val="Arial"/>
        <family val="2"/>
      </rPr>
      <t>p</t>
    </r>
    <phoneticPr fontId="30"/>
  </si>
  <si>
    <r>
      <t>Emissions reductions by the project absorption chiller</t>
    </r>
    <r>
      <rPr>
        <i/>
        <sz val="11"/>
        <rFont val="Arial"/>
        <family val="2"/>
      </rPr>
      <t xml:space="preserve"> i </t>
    </r>
    <r>
      <rPr>
        <sz val="11"/>
        <rFont val="Arial"/>
        <family val="2"/>
      </rPr>
      <t xml:space="preserve">during the period </t>
    </r>
    <r>
      <rPr>
        <i/>
        <sz val="11"/>
        <rFont val="Arial"/>
        <family val="2"/>
      </rPr>
      <t>p</t>
    </r>
    <phoneticPr fontId="30"/>
  </si>
  <si>
    <t>Identification number</t>
    <phoneticPr fontId="30"/>
  </si>
  <si>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2"/>
  </si>
  <si>
    <r>
      <t xml:space="preserve">Electricity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</si>
  <si>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Gas fuel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</si>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</sst>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
    <numFmt numFmtId="178" formatCode="0.0000"/>
    <numFmt numFmtId="179" formatCode="#,##0.00_);[Red]\(#,##0.00\)"/>
    <numFmt numFmtId="180" formatCode="0.00_ "/>
    <numFmt numFmtId="181" formatCode="#,##0.0_);[Red]\(#,##0.0\)"/>
    <numFmt numFmtId="182" formatCode="#,##0.0000_ ;[Red]\-#,##0.0000\ "/>
    <numFmt numFmtId="183" formatCode="#,##0.0_ "/>
  </numFmts>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vertAlign val="superscript"/>
      <sz val="11"/>
      <name val="Arial"/>
      <family val="2"/>
    </font>
    <font>
      <vertAlign val="subscript"/>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color indexed="8"/>
      <name val="Arial"/>
      <family val="2"/>
    </font>
    <fon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theme="1" tint="0.34998626667073579"/>
      </top>
      <bottom style="thin">
        <color indexed="23"/>
      </bottom>
      <diagonal/>
    </border>
    <border>
      <left style="thin">
        <color indexed="23"/>
      </left>
      <right style="thin">
        <color indexed="23"/>
      </right>
      <top style="thin">
        <color indexed="23"/>
      </top>
      <bottom style="thin">
        <color theme="1" tint="0.34998626667073579"/>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1" tint="0.34998626667073579"/>
      </bottom>
      <diagonal/>
    </border>
    <border>
      <left/>
      <right style="thin">
        <color indexed="23"/>
      </right>
      <top style="thin">
        <color indexed="23"/>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3" borderId="0" applyNumberFormat="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5" fillId="0" borderId="6"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19" fillId="0" borderId="0" xfId="0" applyFont="1" applyAlignment="1">
      <alignment horizontal="right" vertical="center"/>
    </xf>
    <xf numFmtId="0" fontId="20" fillId="6" borderId="2" xfId="0" applyFont="1" applyFill="1" applyBorder="1">
      <alignment vertical="center"/>
    </xf>
    <xf numFmtId="0" fontId="19" fillId="7" borderId="6" xfId="0" applyFont="1" applyFill="1" applyBorder="1">
      <alignment vertical="center"/>
    </xf>
    <xf numFmtId="0" fontId="19" fillId="0" borderId="6" xfId="0" applyFont="1" applyBorder="1">
      <alignment vertical="center"/>
    </xf>
    <xf numFmtId="0" fontId="19" fillId="0" borderId="6" xfId="0" applyFont="1" applyFill="1" applyBorder="1" applyAlignment="1">
      <alignment horizontal="center" vertical="center"/>
    </xf>
    <xf numFmtId="0" fontId="19" fillId="0" borderId="6" xfId="0" applyFont="1" applyBorder="1" applyAlignment="1">
      <alignment horizontal="center" vertical="center"/>
    </xf>
    <xf numFmtId="0" fontId="19" fillId="7" borderId="6" xfId="0" applyFont="1" applyFill="1" applyBorder="1" applyAlignment="1">
      <alignment vertical="center"/>
    </xf>
    <xf numFmtId="0" fontId="19" fillId="7" borderId="10" xfId="0" applyFont="1" applyFill="1" applyBorder="1">
      <alignment vertical="center"/>
    </xf>
    <xf numFmtId="0" fontId="19" fillId="7" borderId="10" xfId="0" applyFont="1" applyFill="1" applyBorder="1" applyAlignment="1">
      <alignment vertical="center"/>
    </xf>
    <xf numFmtId="0" fontId="7" fillId="6" borderId="1" xfId="0" quotePrefix="1" applyFont="1" applyFill="1" applyBorder="1" applyAlignment="1">
      <alignment horizontal="center" vertical="center"/>
    </xf>
    <xf numFmtId="0" fontId="24" fillId="6" borderId="1" xfId="0" applyFont="1" applyFill="1" applyBorder="1" applyAlignment="1">
      <alignment vertical="center" wrapText="1"/>
    </xf>
    <xf numFmtId="0" fontId="7" fillId="6" borderId="1" xfId="0" applyFont="1" applyFill="1" applyBorder="1" applyAlignment="1">
      <alignment vertical="center" wrapText="1"/>
    </xf>
    <xf numFmtId="176" fontId="26" fillId="6" borderId="1" xfId="1" applyNumberFormat="1" applyFont="1" applyFill="1" applyBorder="1" applyAlignment="1" applyProtection="1">
      <alignment horizontal="center" vertical="center"/>
      <protection locked="0"/>
    </xf>
    <xf numFmtId="0" fontId="7" fillId="6" borderId="1" xfId="0" applyFont="1" applyFill="1" applyBorder="1" applyAlignment="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lignment vertical="center" wrapText="1"/>
    </xf>
    <xf numFmtId="0" fontId="24" fillId="6" borderId="1" xfId="0" applyFont="1" applyFill="1" applyBorder="1">
      <alignment vertical="center"/>
    </xf>
    <xf numFmtId="0" fontId="7" fillId="6" borderId="1" xfId="0" applyFont="1" applyFill="1" applyBorder="1">
      <alignment vertical="center"/>
    </xf>
    <xf numFmtId="0" fontId="7" fillId="6" borderId="1" xfId="0" applyFont="1" applyFill="1" applyBorder="1" applyAlignment="1">
      <alignment horizontal="center" vertical="center"/>
    </xf>
    <xf numFmtId="178" fontId="7" fillId="0" borderId="1" xfId="0" applyNumberFormat="1" applyFont="1" applyBorder="1">
      <alignment vertical="center"/>
    </xf>
    <xf numFmtId="0" fontId="19" fillId="0" borderId="0" xfId="0" applyFont="1">
      <alignment vertical="center"/>
    </xf>
    <xf numFmtId="0" fontId="31" fillId="5" borderId="6" xfId="0" applyFont="1" applyFill="1" applyBorder="1">
      <alignment vertical="center"/>
    </xf>
    <xf numFmtId="0" fontId="31" fillId="0" borderId="0" xfId="0" applyFont="1">
      <alignment vertical="center"/>
    </xf>
    <xf numFmtId="0" fontId="35" fillId="5" borderId="6" xfId="0" applyFont="1" applyFill="1" applyBorder="1" applyAlignment="1">
      <alignment vertical="center" wrapText="1"/>
    </xf>
    <xf numFmtId="0" fontId="24" fillId="6" borderId="6" xfId="0" applyFont="1" applyFill="1" applyBorder="1" applyAlignment="1">
      <alignment horizontal="center" vertical="center"/>
    </xf>
    <xf numFmtId="0" fontId="24" fillId="6" borderId="1" xfId="0" applyFont="1" applyFill="1" applyBorder="1" applyAlignment="1">
      <alignment horizontal="center" vertical="center"/>
    </xf>
    <xf numFmtId="0" fontId="7" fillId="6" borderId="6" xfId="0" applyFont="1" applyFill="1" applyBorder="1" applyAlignment="1">
      <alignment vertical="center" wrapText="1"/>
    </xf>
    <xf numFmtId="0" fontId="7" fillId="6" borderId="13" xfId="0" applyFont="1" applyFill="1" applyBorder="1" applyAlignment="1">
      <alignment vertical="center" wrapText="1"/>
    </xf>
    <xf numFmtId="0" fontId="7" fillId="6" borderId="6" xfId="0" applyFont="1" applyFill="1" applyBorder="1" applyAlignment="1">
      <alignment horizontal="left" vertical="center" wrapText="1"/>
    </xf>
    <xf numFmtId="0" fontId="7" fillId="0" borderId="6" xfId="0" applyFont="1" applyBorder="1" applyProtection="1">
      <alignment vertical="center"/>
      <protection locked="0"/>
    </xf>
    <xf numFmtId="179" fontId="7" fillId="0" borderId="6" xfId="1" applyNumberFormat="1" applyFont="1" applyBorder="1" applyProtection="1">
      <alignment vertical="center"/>
      <protection locked="0"/>
    </xf>
    <xf numFmtId="180" fontId="7" fillId="0" borderId="6" xfId="0" applyNumberFormat="1" applyFont="1" applyFill="1" applyBorder="1">
      <alignment vertical="center"/>
    </xf>
    <xf numFmtId="181" fontId="7" fillId="6" borderId="6" xfId="0" applyNumberFormat="1" applyFont="1" applyFill="1" applyBorder="1" applyAlignment="1">
      <alignment horizontal="right" vertical="center"/>
    </xf>
    <xf numFmtId="0" fontId="24" fillId="6" borderId="1" xfId="0" applyFont="1" applyFill="1" applyBorder="1" applyAlignment="1">
      <alignment horizontal="center" vertical="center" wrapText="1"/>
    </xf>
    <xf numFmtId="0" fontId="24" fillId="6" borderId="14" xfId="0" applyFont="1" applyFill="1" applyBorder="1" applyAlignment="1">
      <alignment horizontal="center" vertical="center"/>
    </xf>
    <xf numFmtId="182" fontId="19" fillId="9" borderId="6" xfId="1" applyNumberFormat="1" applyFont="1" applyFill="1" applyBorder="1">
      <alignment vertical="center"/>
    </xf>
    <xf numFmtId="0" fontId="7" fillId="6" borderId="16" xfId="0" applyFont="1" applyFill="1" applyBorder="1" applyAlignment="1">
      <alignment vertical="center" wrapText="1"/>
    </xf>
    <xf numFmtId="183" fontId="7" fillId="6" borderId="6" xfId="0" applyNumberFormat="1" applyFont="1" applyFill="1" applyBorder="1">
      <alignment vertical="center"/>
    </xf>
    <xf numFmtId="0" fontId="3" fillId="6" borderId="17" xfId="0" applyFont="1" applyFill="1" applyBorder="1">
      <alignment vertical="center"/>
    </xf>
    <xf numFmtId="0" fontId="3" fillId="6" borderId="18" xfId="0" applyFont="1" applyFill="1" applyBorder="1">
      <alignment vertical="center"/>
    </xf>
    <xf numFmtId="0" fontId="7" fillId="8" borderId="6" xfId="0" applyFont="1" applyFill="1" applyBorder="1">
      <alignment vertical="center"/>
    </xf>
    <xf numFmtId="0" fontId="7" fillId="8" borderId="6" xfId="0" applyFont="1" applyFill="1" applyBorder="1" applyAlignment="1">
      <alignment horizontal="center" vertical="center"/>
    </xf>
    <xf numFmtId="2" fontId="7" fillId="8" borderId="6" xfId="0" applyNumberFormat="1" applyFont="1" applyFill="1" applyBorder="1" applyAlignment="1">
      <alignment horizontal="center" vertical="center"/>
    </xf>
    <xf numFmtId="0" fontId="7" fillId="6" borderId="1" xfId="0" applyFont="1" applyFill="1" applyBorder="1" applyAlignment="1">
      <alignment vertical="center" wrapText="1"/>
    </xf>
    <xf numFmtId="176" fontId="7" fillId="6" borderId="1" xfId="1" applyNumberFormat="1" applyFont="1" applyFill="1" applyBorder="1" applyAlignment="1" applyProtection="1">
      <alignment horizontal="center" vertical="center"/>
      <protection locked="0"/>
    </xf>
    <xf numFmtId="0" fontId="7" fillId="6" borderId="19" xfId="0" applyFont="1" applyFill="1" applyBorder="1" applyAlignment="1">
      <alignment vertical="center" wrapText="1"/>
    </xf>
    <xf numFmtId="0" fontId="7" fillId="6"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5" xfId="0" quotePrefix="1" applyFont="1" applyFill="1" applyBorder="1" applyAlignment="1">
      <alignment horizontal="center" vertical="center" wrapText="1"/>
    </xf>
    <xf numFmtId="0" fontId="33" fillId="5" borderId="6" xfId="0" applyFont="1" applyFill="1" applyBorder="1" applyAlignment="1">
      <alignment vertical="center" wrapText="1"/>
    </xf>
    <xf numFmtId="0" fontId="36" fillId="6" borderId="6" xfId="0" applyFont="1" applyFill="1" applyBorder="1" applyAlignment="1">
      <alignment horizontal="right" vertical="center"/>
    </xf>
    <xf numFmtId="0" fontId="7" fillId="6" borderId="6" xfId="0" applyFont="1" applyFill="1" applyBorder="1" applyAlignment="1">
      <alignment horizontal="right" vertical="center"/>
    </xf>
    <xf numFmtId="181" fontId="7" fillId="6" borderId="6" xfId="0" applyNumberFormat="1" applyFont="1" applyFill="1" applyBorder="1">
      <alignment vertical="center"/>
    </xf>
    <xf numFmtId="0" fontId="3" fillId="0" borderId="7" xfId="0" applyFont="1" applyBorder="1">
      <alignment vertical="center"/>
    </xf>
    <xf numFmtId="0" fontId="19" fillId="0" borderId="9" xfId="0" applyFont="1" applyBorder="1">
      <alignment vertical="center"/>
    </xf>
    <xf numFmtId="0" fontId="5" fillId="5" borderId="10" xfId="0" applyFont="1" applyFill="1" applyBorder="1" applyAlignment="1">
      <alignment horizontal="center" vertical="center"/>
    </xf>
    <xf numFmtId="177" fontId="3" fillId="0" borderId="20" xfId="0" applyNumberFormat="1" applyFont="1" applyBorder="1">
      <alignment vertical="center"/>
    </xf>
    <xf numFmtId="0" fontId="3" fillId="0" borderId="7" xfId="0" applyFont="1" applyBorder="1" applyAlignment="1">
      <alignment horizontal="center" vertical="center"/>
    </xf>
    <xf numFmtId="0" fontId="5" fillId="5" borderId="12" xfId="0" applyFont="1" applyFill="1" applyBorder="1">
      <alignment vertical="center"/>
    </xf>
    <xf numFmtId="177" fontId="3" fillId="0" borderId="11" xfId="0" applyNumberFormat="1" applyFont="1" applyFill="1" applyBorder="1">
      <alignment vertical="center"/>
    </xf>
    <xf numFmtId="0" fontId="7" fillId="6" borderId="1" xfId="0" applyFont="1" applyFill="1" applyBorder="1" applyAlignment="1">
      <alignment vertical="center" wrapText="1"/>
    </xf>
    <xf numFmtId="0" fontId="15" fillId="0"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lignment horizontal="left" vertical="center" wrapText="1"/>
    </xf>
    <xf numFmtId="0" fontId="33" fillId="5" borderId="7"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5" fillId="5" borderId="6" xfId="0" applyFont="1" applyFill="1" applyBorder="1" applyAlignment="1">
      <alignment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P Secretariat" id="{B5174D6D-2B4C-49D5-B098-20EBA2BEB9DD}" userId="JP Secretariat"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8"/>
  <sheetViews>
    <sheetView showGridLines="0" tabSelected="1" view="pageBreakPreview" zoomScale="60" zoomScaleNormal="8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1" width="15.625" style="1" customWidth="1"/>
    <col min="12" max="16384" width="9" style="1"/>
  </cols>
  <sheetData>
    <row r="1" spans="1:11" ht="18" customHeight="1" x14ac:dyDescent="0.15">
      <c r="K1" s="40" t="s">
        <v>39</v>
      </c>
    </row>
    <row r="2" spans="1:11" ht="27.75" customHeight="1" x14ac:dyDescent="0.15">
      <c r="A2" s="18" t="s">
        <v>38</v>
      </c>
      <c r="B2" s="19"/>
      <c r="C2" s="19"/>
      <c r="D2" s="19"/>
      <c r="E2" s="19"/>
      <c r="F2" s="19"/>
      <c r="G2" s="19"/>
      <c r="H2" s="19"/>
      <c r="I2" s="19"/>
      <c r="J2" s="19"/>
      <c r="K2" s="20"/>
    </row>
    <row r="4" spans="1:11" ht="18.75" customHeight="1" x14ac:dyDescent="0.15">
      <c r="A4" s="16" t="s">
        <v>6</v>
      </c>
      <c r="B4" s="6"/>
    </row>
    <row r="5" spans="1:11" ht="18.75" customHeight="1" x14ac:dyDescent="0.15">
      <c r="A5" s="6"/>
      <c r="B5" s="21" t="s">
        <v>10</v>
      </c>
      <c r="C5" s="21" t="s">
        <v>11</v>
      </c>
      <c r="D5" s="21" t="s">
        <v>12</v>
      </c>
      <c r="E5" s="21" t="s">
        <v>13</v>
      </c>
      <c r="F5" s="21" t="s">
        <v>14</v>
      </c>
      <c r="G5" s="21" t="s">
        <v>15</v>
      </c>
      <c r="H5" s="21" t="s">
        <v>16</v>
      </c>
      <c r="I5" s="21" t="s">
        <v>17</v>
      </c>
      <c r="J5" s="21" t="s">
        <v>18</v>
      </c>
      <c r="K5" s="21" t="s">
        <v>19</v>
      </c>
    </row>
    <row r="6" spans="1:11" s="12" customFormat="1" ht="39" customHeight="1" x14ac:dyDescent="0.15">
      <c r="B6" s="21" t="s">
        <v>20</v>
      </c>
      <c r="C6" s="21" t="s">
        <v>21</v>
      </c>
      <c r="D6" s="21" t="s">
        <v>22</v>
      </c>
      <c r="E6" s="21" t="s">
        <v>23</v>
      </c>
      <c r="F6" s="21" t="s">
        <v>24</v>
      </c>
      <c r="G6" s="21" t="s">
        <v>25</v>
      </c>
      <c r="H6" s="21" t="s">
        <v>26</v>
      </c>
      <c r="I6" s="21" t="s">
        <v>107</v>
      </c>
      <c r="J6" s="21" t="s">
        <v>27</v>
      </c>
      <c r="K6" s="21" t="s">
        <v>28</v>
      </c>
    </row>
    <row r="7" spans="1:11" ht="150" customHeight="1" x14ac:dyDescent="0.15">
      <c r="B7" s="49" t="s">
        <v>48</v>
      </c>
      <c r="C7" s="50" t="s">
        <v>95</v>
      </c>
      <c r="D7" s="102" t="s">
        <v>136</v>
      </c>
      <c r="E7" s="86"/>
      <c r="F7" s="53" t="s">
        <v>96</v>
      </c>
      <c r="G7" s="54" t="s">
        <v>52</v>
      </c>
      <c r="H7" s="54" t="s">
        <v>53</v>
      </c>
      <c r="I7" s="55" t="s">
        <v>118</v>
      </c>
      <c r="J7" s="56" t="s">
        <v>54</v>
      </c>
      <c r="K7" s="57" t="s">
        <v>55</v>
      </c>
    </row>
    <row r="8" spans="1:11" ht="219.95" customHeight="1" x14ac:dyDescent="0.15">
      <c r="B8" s="49" t="s">
        <v>93</v>
      </c>
      <c r="C8" s="50" t="s">
        <v>49</v>
      </c>
      <c r="D8" s="102" t="s">
        <v>137</v>
      </c>
      <c r="E8" s="86" t="s">
        <v>50</v>
      </c>
      <c r="F8" s="53" t="s">
        <v>51</v>
      </c>
      <c r="G8" s="54" t="s">
        <v>111</v>
      </c>
      <c r="H8" s="54" t="s">
        <v>53</v>
      </c>
      <c r="I8" s="55" t="s">
        <v>119</v>
      </c>
      <c r="J8" s="56" t="s">
        <v>54</v>
      </c>
      <c r="K8" s="57" t="s">
        <v>55</v>
      </c>
    </row>
    <row r="9" spans="1:11" ht="219.95" customHeight="1" x14ac:dyDescent="0.15">
      <c r="B9" s="49" t="s">
        <v>94</v>
      </c>
      <c r="C9" s="50" t="s">
        <v>97</v>
      </c>
      <c r="D9" s="102" t="s">
        <v>138</v>
      </c>
      <c r="E9" s="86" t="s">
        <v>50</v>
      </c>
      <c r="F9" s="53" t="s">
        <v>56</v>
      </c>
      <c r="G9" s="54" t="s">
        <v>110</v>
      </c>
      <c r="H9" s="54" t="s">
        <v>129</v>
      </c>
      <c r="I9" s="55" t="s">
        <v>120</v>
      </c>
      <c r="J9" s="56" t="s">
        <v>113</v>
      </c>
      <c r="K9" s="57" t="s">
        <v>55</v>
      </c>
    </row>
    <row r="10" spans="1:11" ht="150" customHeight="1" x14ac:dyDescent="0.15">
      <c r="B10" s="49" t="s">
        <v>108</v>
      </c>
      <c r="C10" s="50" t="s">
        <v>121</v>
      </c>
      <c r="D10" s="85" t="s">
        <v>128</v>
      </c>
      <c r="E10" s="86" t="s">
        <v>50</v>
      </c>
      <c r="F10" s="53" t="s">
        <v>109</v>
      </c>
      <c r="G10" s="54" t="s">
        <v>33</v>
      </c>
      <c r="H10" s="54" t="s">
        <v>53</v>
      </c>
      <c r="I10" s="55" t="s">
        <v>122</v>
      </c>
      <c r="J10" s="56" t="s">
        <v>113</v>
      </c>
      <c r="K10" s="57" t="s">
        <v>55</v>
      </c>
    </row>
    <row r="11" spans="1:11" ht="8.25" customHeight="1" x14ac:dyDescent="0.15"/>
    <row r="12" spans="1:11" ht="20.100000000000001" customHeight="1" x14ac:dyDescent="0.15">
      <c r="A12" s="16" t="s">
        <v>7</v>
      </c>
    </row>
    <row r="13" spans="1:11" ht="20.100000000000001" customHeight="1" x14ac:dyDescent="0.15">
      <c r="B13" s="21" t="s">
        <v>10</v>
      </c>
      <c r="C13" s="104" t="s">
        <v>11</v>
      </c>
      <c r="D13" s="104"/>
      <c r="E13" s="21" t="s">
        <v>12</v>
      </c>
      <c r="F13" s="21" t="s">
        <v>13</v>
      </c>
      <c r="G13" s="104" t="s">
        <v>14</v>
      </c>
      <c r="H13" s="104"/>
      <c r="I13" s="104"/>
      <c r="J13" s="104" t="s">
        <v>15</v>
      </c>
      <c r="K13" s="104"/>
    </row>
    <row r="14" spans="1:11" ht="39" customHeight="1" x14ac:dyDescent="0.15">
      <c r="B14" s="21" t="s">
        <v>21</v>
      </c>
      <c r="C14" s="104" t="s">
        <v>22</v>
      </c>
      <c r="D14" s="104"/>
      <c r="E14" s="21" t="s">
        <v>23</v>
      </c>
      <c r="F14" s="21" t="s">
        <v>24</v>
      </c>
      <c r="G14" s="104" t="s">
        <v>26</v>
      </c>
      <c r="H14" s="104"/>
      <c r="I14" s="104"/>
      <c r="J14" s="104" t="s">
        <v>28</v>
      </c>
      <c r="K14" s="104"/>
    </row>
    <row r="15" spans="1:11" ht="150" customHeight="1" x14ac:dyDescent="0.15">
      <c r="B15" s="58" t="s">
        <v>57</v>
      </c>
      <c r="C15" s="108" t="s">
        <v>58</v>
      </c>
      <c r="D15" s="108"/>
      <c r="E15" s="61">
        <v>0</v>
      </c>
      <c r="F15" s="59" t="s">
        <v>59</v>
      </c>
      <c r="G15" s="109" t="s">
        <v>60</v>
      </c>
      <c r="H15" s="109"/>
      <c r="I15" s="109"/>
      <c r="J15" s="109"/>
      <c r="K15" s="109"/>
    </row>
    <row r="16" spans="1:11" ht="150" customHeight="1" x14ac:dyDescent="0.15">
      <c r="B16" s="58" t="s">
        <v>61</v>
      </c>
      <c r="C16" s="108" t="s">
        <v>62</v>
      </c>
      <c r="D16" s="108"/>
      <c r="E16" s="52" t="s">
        <v>50</v>
      </c>
      <c r="F16" s="60" t="s">
        <v>63</v>
      </c>
      <c r="G16" s="109" t="s">
        <v>116</v>
      </c>
      <c r="H16" s="109"/>
      <c r="I16" s="109"/>
      <c r="J16" s="109" t="s">
        <v>70</v>
      </c>
      <c r="K16" s="109"/>
    </row>
    <row r="17" spans="1:11" ht="150" customHeight="1" x14ac:dyDescent="0.15">
      <c r="B17" s="58" t="s">
        <v>64</v>
      </c>
      <c r="C17" s="108" t="s">
        <v>125</v>
      </c>
      <c r="D17" s="108"/>
      <c r="E17" s="52" t="s">
        <v>50</v>
      </c>
      <c r="F17" s="59" t="s">
        <v>65</v>
      </c>
      <c r="G17" s="109" t="s">
        <v>69</v>
      </c>
      <c r="H17" s="109"/>
      <c r="I17" s="109"/>
      <c r="J17" s="109" t="s">
        <v>70</v>
      </c>
      <c r="K17" s="109"/>
    </row>
    <row r="18" spans="1:11" ht="150" customHeight="1" x14ac:dyDescent="0.15">
      <c r="B18" s="58" t="s">
        <v>66</v>
      </c>
      <c r="C18" s="108" t="s">
        <v>126</v>
      </c>
      <c r="D18" s="108"/>
      <c r="E18" s="52" t="s">
        <v>50</v>
      </c>
      <c r="F18" s="59" t="s">
        <v>67</v>
      </c>
      <c r="G18" s="109" t="s">
        <v>68</v>
      </c>
      <c r="H18" s="109"/>
      <c r="I18" s="109"/>
      <c r="J18" s="109" t="s">
        <v>70</v>
      </c>
      <c r="K18" s="109"/>
    </row>
    <row r="19" spans="1:11" ht="150" customHeight="1" x14ac:dyDescent="0.15">
      <c r="B19" s="58" t="s">
        <v>123</v>
      </c>
      <c r="C19" s="108" t="s">
        <v>127</v>
      </c>
      <c r="D19" s="108"/>
      <c r="E19" s="86" t="s">
        <v>115</v>
      </c>
      <c r="F19" s="59" t="s">
        <v>112</v>
      </c>
      <c r="G19" s="109" t="s">
        <v>124</v>
      </c>
      <c r="H19" s="109"/>
      <c r="I19" s="109"/>
      <c r="J19" s="109" t="s">
        <v>70</v>
      </c>
      <c r="K19" s="109"/>
    </row>
    <row r="20" spans="1:11" ht="6.75" customHeight="1" x14ac:dyDescent="0.15"/>
    <row r="21" spans="1:11" ht="18.75" customHeight="1" x14ac:dyDescent="0.15">
      <c r="A21" s="17" t="s">
        <v>8</v>
      </c>
      <c r="B21" s="4"/>
    </row>
    <row r="22" spans="1:11" ht="21.75" thickBot="1" x14ac:dyDescent="0.2">
      <c r="B22" s="105" t="s">
        <v>35</v>
      </c>
      <c r="C22" s="105"/>
      <c r="D22" s="22" t="s">
        <v>24</v>
      </c>
    </row>
    <row r="23" spans="1:11" ht="21.75" thickBot="1" x14ac:dyDescent="0.2">
      <c r="B23" s="106">
        <f>ROUNDDOWN('PMS(calc_process)'!G6, 0)</f>
        <v>0</v>
      </c>
      <c r="C23" s="107"/>
      <c r="D23" s="41" t="s">
        <v>40</v>
      </c>
    </row>
    <row r="24" spans="1:11" ht="20.100000000000001" customHeight="1" x14ac:dyDescent="0.15">
      <c r="B24" s="5"/>
      <c r="C24" s="5"/>
      <c r="F24" s="13"/>
      <c r="G24" s="13"/>
    </row>
    <row r="25" spans="1:11" ht="18.75" customHeight="1" x14ac:dyDescent="0.15">
      <c r="A25" s="16" t="s">
        <v>9</v>
      </c>
    </row>
    <row r="26" spans="1:11" ht="18" customHeight="1" x14ac:dyDescent="0.15">
      <c r="B26" s="23" t="s">
        <v>30</v>
      </c>
      <c r="C26" s="103" t="s">
        <v>31</v>
      </c>
      <c r="D26" s="103"/>
      <c r="E26" s="103"/>
      <c r="F26" s="103"/>
      <c r="G26" s="103"/>
      <c r="H26" s="103"/>
      <c r="I26" s="103"/>
      <c r="J26" s="14"/>
    </row>
    <row r="27" spans="1:11" ht="18" customHeight="1" x14ac:dyDescent="0.15">
      <c r="B27" s="23" t="s">
        <v>29</v>
      </c>
      <c r="C27" s="103" t="s">
        <v>32</v>
      </c>
      <c r="D27" s="103"/>
      <c r="E27" s="103"/>
      <c r="F27" s="103"/>
      <c r="G27" s="103"/>
      <c r="H27" s="103"/>
      <c r="I27" s="103"/>
      <c r="J27" s="14"/>
    </row>
    <row r="28" spans="1:11" ht="18" customHeight="1" x14ac:dyDescent="0.15">
      <c r="B28" s="23" t="s">
        <v>33</v>
      </c>
      <c r="C28" s="103" t="s">
        <v>34</v>
      </c>
      <c r="D28" s="103"/>
      <c r="E28" s="103"/>
      <c r="F28" s="103"/>
      <c r="G28" s="103"/>
      <c r="H28" s="103"/>
      <c r="I28" s="103"/>
      <c r="J28" s="14"/>
    </row>
  </sheetData>
  <mergeCells count="26">
    <mergeCell ref="J19:K19"/>
    <mergeCell ref="J13:K13"/>
    <mergeCell ref="J14:K14"/>
    <mergeCell ref="J18:K18"/>
    <mergeCell ref="G13:I13"/>
    <mergeCell ref="G14:I14"/>
    <mergeCell ref="G18:I18"/>
    <mergeCell ref="J15:K15"/>
    <mergeCell ref="J16:K16"/>
    <mergeCell ref="J17:K17"/>
    <mergeCell ref="C27:I27"/>
    <mergeCell ref="C28:I28"/>
    <mergeCell ref="C13:D13"/>
    <mergeCell ref="C14:D14"/>
    <mergeCell ref="B22:C22"/>
    <mergeCell ref="B23:C23"/>
    <mergeCell ref="C18:D18"/>
    <mergeCell ref="C26:I26"/>
    <mergeCell ref="C15:D15"/>
    <mergeCell ref="G15:I15"/>
    <mergeCell ref="C16:D16"/>
    <mergeCell ref="G16:I16"/>
    <mergeCell ref="C17:D17"/>
    <mergeCell ref="G17:I17"/>
    <mergeCell ref="C19:D19"/>
    <mergeCell ref="G19:I19"/>
  </mergeCells>
  <phoneticPr fontId="2"/>
  <pageMargins left="0.70866141732283472" right="0.70866141732283472" top="0.74803149606299213" bottom="0.74803149606299213" header="0.31496062992125984" footer="0.31496062992125984"/>
  <pageSetup paperSize="9" scale="53" fitToWidth="0" fitToHeight="0"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26"/>
  <sheetViews>
    <sheetView showGridLines="0" view="pageBreakPreview" zoomScale="80" zoomScaleNormal="100" zoomScaleSheetLayoutView="80" workbookViewId="0"/>
  </sheetViews>
  <sheetFormatPr defaultColWidth="9" defaultRowHeight="14.25" x14ac:dyDescent="0.15"/>
  <cols>
    <col min="1" max="1" width="12" style="62" customWidth="1"/>
    <col min="2" max="14" width="14.75" style="62" customWidth="1"/>
    <col min="15" max="16384" width="9" style="62"/>
  </cols>
  <sheetData>
    <row r="1" spans="1:14" x14ac:dyDescent="0.15">
      <c r="N1" s="40" t="str">
        <f>'PMS(input)'!K1</f>
        <v>JCM_ID_F_PMS_ver01.1</v>
      </c>
    </row>
    <row r="2" spans="1:14" s="64" customFormat="1" ht="27.6" customHeight="1" x14ac:dyDescent="0.15">
      <c r="A2" s="63"/>
      <c r="B2" s="91" t="s">
        <v>135</v>
      </c>
      <c r="C2" s="114" t="s">
        <v>71</v>
      </c>
      <c r="D2" s="115"/>
      <c r="E2" s="115"/>
      <c r="F2" s="116"/>
      <c r="G2" s="114" t="s">
        <v>72</v>
      </c>
      <c r="H2" s="115"/>
      <c r="I2" s="115"/>
      <c r="J2" s="115"/>
      <c r="K2" s="116"/>
      <c r="L2" s="110" t="s">
        <v>73</v>
      </c>
      <c r="M2" s="111"/>
      <c r="N2" s="112"/>
    </row>
    <row r="3" spans="1:14" ht="18.75" x14ac:dyDescent="0.15">
      <c r="A3" s="65" t="s">
        <v>74</v>
      </c>
      <c r="B3" s="66" t="s">
        <v>75</v>
      </c>
      <c r="C3" s="75" t="s">
        <v>95</v>
      </c>
      <c r="D3" s="66" t="s">
        <v>76</v>
      </c>
      <c r="E3" s="67" t="s">
        <v>97</v>
      </c>
      <c r="F3" s="75" t="s">
        <v>121</v>
      </c>
      <c r="G3" s="67" t="s">
        <v>77</v>
      </c>
      <c r="H3" s="76" t="s">
        <v>78</v>
      </c>
      <c r="I3" s="76" t="s">
        <v>64</v>
      </c>
      <c r="J3" s="76" t="s">
        <v>66</v>
      </c>
      <c r="K3" s="76" t="s">
        <v>123</v>
      </c>
      <c r="L3" s="66" t="s">
        <v>79</v>
      </c>
      <c r="M3" s="66" t="s">
        <v>80</v>
      </c>
      <c r="N3" s="66" t="s">
        <v>81</v>
      </c>
    </row>
    <row r="4" spans="1:14" ht="120" customHeight="1" x14ac:dyDescent="0.15">
      <c r="A4" s="65" t="s">
        <v>82</v>
      </c>
      <c r="B4" s="68" t="s">
        <v>130</v>
      </c>
      <c r="C4" s="78" t="s">
        <v>139</v>
      </c>
      <c r="D4" s="102" t="s">
        <v>137</v>
      </c>
      <c r="E4" s="102" t="s">
        <v>138</v>
      </c>
      <c r="F4" s="87" t="s">
        <v>131</v>
      </c>
      <c r="G4" s="69" t="s">
        <v>83</v>
      </c>
      <c r="H4" s="51" t="s">
        <v>62</v>
      </c>
      <c r="I4" s="51" t="s">
        <v>125</v>
      </c>
      <c r="J4" s="51" t="s">
        <v>126</v>
      </c>
      <c r="K4" s="85" t="s">
        <v>132</v>
      </c>
      <c r="L4" s="70" t="s">
        <v>84</v>
      </c>
      <c r="M4" s="70" t="s">
        <v>133</v>
      </c>
      <c r="N4" s="70" t="s">
        <v>134</v>
      </c>
    </row>
    <row r="5" spans="1:14" ht="18.75" x14ac:dyDescent="0.15">
      <c r="A5" s="65" t="s">
        <v>85</v>
      </c>
      <c r="B5" s="88" t="s">
        <v>86</v>
      </c>
      <c r="C5" s="60" t="s">
        <v>96</v>
      </c>
      <c r="D5" s="60" t="s">
        <v>87</v>
      </c>
      <c r="E5" s="60" t="s">
        <v>56</v>
      </c>
      <c r="F5" s="60" t="s">
        <v>114</v>
      </c>
      <c r="G5" s="89" t="s">
        <v>88</v>
      </c>
      <c r="H5" s="90" t="s">
        <v>89</v>
      </c>
      <c r="I5" s="60" t="s">
        <v>65</v>
      </c>
      <c r="J5" s="60" t="s">
        <v>67</v>
      </c>
      <c r="K5" s="60" t="s">
        <v>117</v>
      </c>
      <c r="L5" s="88" t="s">
        <v>90</v>
      </c>
      <c r="M5" s="88" t="s">
        <v>90</v>
      </c>
      <c r="N5" s="88" t="s">
        <v>90</v>
      </c>
    </row>
    <row r="6" spans="1:14" x14ac:dyDescent="0.15">
      <c r="A6" s="113" t="s">
        <v>91</v>
      </c>
      <c r="B6" s="71">
        <v>1</v>
      </c>
      <c r="C6" s="72">
        <v>0</v>
      </c>
      <c r="D6" s="72">
        <v>0</v>
      </c>
      <c r="E6" s="72">
        <v>0</v>
      </c>
      <c r="F6" s="72">
        <v>0</v>
      </c>
      <c r="G6" s="77">
        <f>'PMS(input)'!$E$15</f>
        <v>0</v>
      </c>
      <c r="H6" s="73">
        <v>0</v>
      </c>
      <c r="I6" s="73">
        <v>0</v>
      </c>
      <c r="J6" s="73">
        <v>0</v>
      </c>
      <c r="K6" s="72">
        <v>0</v>
      </c>
      <c r="L6" s="74" t="str">
        <f>IF(ISERROR(C6/H6*G6),"0.0",(C6/H6*G6))</f>
        <v>0.0</v>
      </c>
      <c r="M6" s="74">
        <f>IF(ISERROR(((D6*G6)+(F6*K6/1000*G6))+(E6*I6/1000*J6)),"0.0",(((D6*G6)+(F6*K6*G6/1000))+(E6*I6/1000*J6)))</f>
        <v>0</v>
      </c>
      <c r="N6" s="79">
        <f>L6-M6</f>
        <v>0</v>
      </c>
    </row>
    <row r="7" spans="1:14" x14ac:dyDescent="0.15">
      <c r="A7" s="113"/>
      <c r="B7" s="71">
        <v>2</v>
      </c>
      <c r="C7" s="72">
        <v>0</v>
      </c>
      <c r="D7" s="72">
        <v>0</v>
      </c>
      <c r="E7" s="72">
        <v>0</v>
      </c>
      <c r="F7" s="72">
        <v>0</v>
      </c>
      <c r="G7" s="77">
        <f>'PMS(input)'!$E$15</f>
        <v>0</v>
      </c>
      <c r="H7" s="73">
        <v>0</v>
      </c>
      <c r="I7" s="73">
        <v>0</v>
      </c>
      <c r="J7" s="73">
        <v>0</v>
      </c>
      <c r="K7" s="72">
        <v>0</v>
      </c>
      <c r="L7" s="74" t="str">
        <f t="shared" ref="L7:L25" si="0">IF(ISERROR(C7/H7*G7),"0.0",(C7/H7*G7))</f>
        <v>0.0</v>
      </c>
      <c r="M7" s="74">
        <f t="shared" ref="M7:M25" si="1">IF(ISERROR(((D7*G7)+(F7*K7/1000*G7))+(E7*I7/1000*J7)),"0.0",(((D7*G7)+(F7*K7*G7/1000))+(E7*I7/1000*J7)))</f>
        <v>0</v>
      </c>
      <c r="N7" s="79">
        <f t="shared" ref="N7:N25" si="2">L7-M7</f>
        <v>0</v>
      </c>
    </row>
    <row r="8" spans="1:14" x14ac:dyDescent="0.15">
      <c r="A8" s="113"/>
      <c r="B8" s="71">
        <v>3</v>
      </c>
      <c r="C8" s="72">
        <v>0</v>
      </c>
      <c r="D8" s="72">
        <v>0</v>
      </c>
      <c r="E8" s="72">
        <v>0</v>
      </c>
      <c r="F8" s="72">
        <v>0</v>
      </c>
      <c r="G8" s="77">
        <f>'PMS(input)'!$E$15</f>
        <v>0</v>
      </c>
      <c r="H8" s="73">
        <v>0</v>
      </c>
      <c r="I8" s="73">
        <v>0</v>
      </c>
      <c r="J8" s="73">
        <v>0</v>
      </c>
      <c r="K8" s="72">
        <v>0</v>
      </c>
      <c r="L8" s="74" t="str">
        <f t="shared" si="0"/>
        <v>0.0</v>
      </c>
      <c r="M8" s="74">
        <f t="shared" si="1"/>
        <v>0</v>
      </c>
      <c r="N8" s="79">
        <f t="shared" si="2"/>
        <v>0</v>
      </c>
    </row>
    <row r="9" spans="1:14" x14ac:dyDescent="0.15">
      <c r="A9" s="113"/>
      <c r="B9" s="71">
        <v>4</v>
      </c>
      <c r="C9" s="72">
        <v>0</v>
      </c>
      <c r="D9" s="72">
        <v>0</v>
      </c>
      <c r="E9" s="72">
        <v>0</v>
      </c>
      <c r="F9" s="72">
        <v>0</v>
      </c>
      <c r="G9" s="77">
        <f>'PMS(input)'!$E$15</f>
        <v>0</v>
      </c>
      <c r="H9" s="73">
        <v>0</v>
      </c>
      <c r="I9" s="73">
        <v>0</v>
      </c>
      <c r="J9" s="73">
        <v>0</v>
      </c>
      <c r="K9" s="72">
        <v>0</v>
      </c>
      <c r="L9" s="74" t="str">
        <f t="shared" si="0"/>
        <v>0.0</v>
      </c>
      <c r="M9" s="74">
        <f t="shared" si="1"/>
        <v>0</v>
      </c>
      <c r="N9" s="79">
        <f t="shared" si="2"/>
        <v>0</v>
      </c>
    </row>
    <row r="10" spans="1:14" x14ac:dyDescent="0.15">
      <c r="A10" s="113"/>
      <c r="B10" s="71">
        <v>5</v>
      </c>
      <c r="C10" s="72">
        <v>0</v>
      </c>
      <c r="D10" s="72">
        <v>0</v>
      </c>
      <c r="E10" s="72">
        <v>0</v>
      </c>
      <c r="F10" s="72">
        <v>0</v>
      </c>
      <c r="G10" s="77">
        <f>'PMS(input)'!$E$15</f>
        <v>0</v>
      </c>
      <c r="H10" s="73">
        <v>0</v>
      </c>
      <c r="I10" s="73">
        <v>0</v>
      </c>
      <c r="J10" s="73">
        <v>0</v>
      </c>
      <c r="K10" s="72">
        <v>0</v>
      </c>
      <c r="L10" s="74" t="str">
        <f t="shared" si="0"/>
        <v>0.0</v>
      </c>
      <c r="M10" s="74">
        <f t="shared" si="1"/>
        <v>0</v>
      </c>
      <c r="N10" s="79">
        <f t="shared" si="2"/>
        <v>0</v>
      </c>
    </row>
    <row r="11" spans="1:14" x14ac:dyDescent="0.15">
      <c r="A11" s="113"/>
      <c r="B11" s="71">
        <v>6</v>
      </c>
      <c r="C11" s="72">
        <v>0</v>
      </c>
      <c r="D11" s="72">
        <v>0</v>
      </c>
      <c r="E11" s="72">
        <v>0</v>
      </c>
      <c r="F11" s="72">
        <v>0</v>
      </c>
      <c r="G11" s="77">
        <f>'PMS(input)'!$E$15</f>
        <v>0</v>
      </c>
      <c r="H11" s="73">
        <v>0</v>
      </c>
      <c r="I11" s="73">
        <v>0</v>
      </c>
      <c r="J11" s="73">
        <v>0</v>
      </c>
      <c r="K11" s="72">
        <v>0</v>
      </c>
      <c r="L11" s="74" t="str">
        <f t="shared" si="0"/>
        <v>0.0</v>
      </c>
      <c r="M11" s="74">
        <f t="shared" si="1"/>
        <v>0</v>
      </c>
      <c r="N11" s="79">
        <f t="shared" si="2"/>
        <v>0</v>
      </c>
    </row>
    <row r="12" spans="1:14" x14ac:dyDescent="0.15">
      <c r="A12" s="113"/>
      <c r="B12" s="71">
        <v>7</v>
      </c>
      <c r="C12" s="72">
        <v>0</v>
      </c>
      <c r="D12" s="72">
        <v>0</v>
      </c>
      <c r="E12" s="72">
        <v>0</v>
      </c>
      <c r="F12" s="72">
        <v>0</v>
      </c>
      <c r="G12" s="77">
        <f>'PMS(input)'!$E$15</f>
        <v>0</v>
      </c>
      <c r="H12" s="73">
        <v>0</v>
      </c>
      <c r="I12" s="73">
        <v>0</v>
      </c>
      <c r="J12" s="73">
        <v>0</v>
      </c>
      <c r="K12" s="72">
        <v>0</v>
      </c>
      <c r="L12" s="74" t="str">
        <f t="shared" si="0"/>
        <v>0.0</v>
      </c>
      <c r="M12" s="74">
        <f t="shared" si="1"/>
        <v>0</v>
      </c>
      <c r="N12" s="79">
        <f t="shared" si="2"/>
        <v>0</v>
      </c>
    </row>
    <row r="13" spans="1:14" x14ac:dyDescent="0.15">
      <c r="A13" s="113"/>
      <c r="B13" s="71">
        <v>8</v>
      </c>
      <c r="C13" s="72">
        <v>0</v>
      </c>
      <c r="D13" s="72">
        <v>0</v>
      </c>
      <c r="E13" s="72">
        <v>0</v>
      </c>
      <c r="F13" s="72">
        <v>0</v>
      </c>
      <c r="G13" s="77">
        <f>'PMS(input)'!$E$15</f>
        <v>0</v>
      </c>
      <c r="H13" s="73">
        <v>0</v>
      </c>
      <c r="I13" s="73">
        <v>0</v>
      </c>
      <c r="J13" s="73">
        <v>0</v>
      </c>
      <c r="K13" s="72">
        <v>0</v>
      </c>
      <c r="L13" s="74" t="str">
        <f t="shared" si="0"/>
        <v>0.0</v>
      </c>
      <c r="M13" s="74">
        <f t="shared" si="1"/>
        <v>0</v>
      </c>
      <c r="N13" s="79">
        <f t="shared" si="2"/>
        <v>0</v>
      </c>
    </row>
    <row r="14" spans="1:14" x14ac:dyDescent="0.15">
      <c r="A14" s="113"/>
      <c r="B14" s="71">
        <v>9</v>
      </c>
      <c r="C14" s="72">
        <v>0</v>
      </c>
      <c r="D14" s="72">
        <v>0</v>
      </c>
      <c r="E14" s="72">
        <v>0</v>
      </c>
      <c r="F14" s="72">
        <v>0</v>
      </c>
      <c r="G14" s="77">
        <f>'PMS(input)'!$E$15</f>
        <v>0</v>
      </c>
      <c r="H14" s="73">
        <v>0</v>
      </c>
      <c r="I14" s="73">
        <v>0</v>
      </c>
      <c r="J14" s="73">
        <v>0</v>
      </c>
      <c r="K14" s="72">
        <v>0</v>
      </c>
      <c r="L14" s="74" t="str">
        <f t="shared" si="0"/>
        <v>0.0</v>
      </c>
      <c r="M14" s="74">
        <f t="shared" si="1"/>
        <v>0</v>
      </c>
      <c r="N14" s="79">
        <f t="shared" si="2"/>
        <v>0</v>
      </c>
    </row>
    <row r="15" spans="1:14" x14ac:dyDescent="0.15">
      <c r="A15" s="113"/>
      <c r="B15" s="71">
        <v>10</v>
      </c>
      <c r="C15" s="72">
        <v>0</v>
      </c>
      <c r="D15" s="72">
        <v>0</v>
      </c>
      <c r="E15" s="72">
        <v>0</v>
      </c>
      <c r="F15" s="72">
        <v>0</v>
      </c>
      <c r="G15" s="77">
        <f>'PMS(input)'!$E$15</f>
        <v>0</v>
      </c>
      <c r="H15" s="73">
        <v>0</v>
      </c>
      <c r="I15" s="73">
        <v>0</v>
      </c>
      <c r="J15" s="73">
        <v>0</v>
      </c>
      <c r="K15" s="72">
        <v>0</v>
      </c>
      <c r="L15" s="74" t="str">
        <f t="shared" si="0"/>
        <v>0.0</v>
      </c>
      <c r="M15" s="74">
        <f t="shared" si="1"/>
        <v>0</v>
      </c>
      <c r="N15" s="79">
        <f t="shared" si="2"/>
        <v>0</v>
      </c>
    </row>
    <row r="16" spans="1:14" x14ac:dyDescent="0.15">
      <c r="A16" s="113"/>
      <c r="B16" s="71">
        <v>11</v>
      </c>
      <c r="C16" s="72">
        <v>0</v>
      </c>
      <c r="D16" s="72">
        <v>0</v>
      </c>
      <c r="E16" s="72">
        <v>0</v>
      </c>
      <c r="F16" s="72">
        <v>0</v>
      </c>
      <c r="G16" s="77">
        <f>'PMS(input)'!$E$15</f>
        <v>0</v>
      </c>
      <c r="H16" s="73">
        <v>0</v>
      </c>
      <c r="I16" s="73">
        <v>0</v>
      </c>
      <c r="J16" s="73">
        <v>0</v>
      </c>
      <c r="K16" s="72">
        <v>0</v>
      </c>
      <c r="L16" s="74" t="str">
        <f t="shared" si="0"/>
        <v>0.0</v>
      </c>
      <c r="M16" s="74">
        <f t="shared" si="1"/>
        <v>0</v>
      </c>
      <c r="N16" s="79">
        <f t="shared" si="2"/>
        <v>0</v>
      </c>
    </row>
    <row r="17" spans="1:14" x14ac:dyDescent="0.15">
      <c r="A17" s="113"/>
      <c r="B17" s="71">
        <v>12</v>
      </c>
      <c r="C17" s="72">
        <v>0</v>
      </c>
      <c r="D17" s="72">
        <v>0</v>
      </c>
      <c r="E17" s="72">
        <v>0</v>
      </c>
      <c r="F17" s="72">
        <v>0</v>
      </c>
      <c r="G17" s="77">
        <f>'PMS(input)'!$E$15</f>
        <v>0</v>
      </c>
      <c r="H17" s="73">
        <v>0</v>
      </c>
      <c r="I17" s="73">
        <v>0</v>
      </c>
      <c r="J17" s="73">
        <v>0</v>
      </c>
      <c r="K17" s="72">
        <v>0</v>
      </c>
      <c r="L17" s="74" t="str">
        <f t="shared" si="0"/>
        <v>0.0</v>
      </c>
      <c r="M17" s="74">
        <f t="shared" si="1"/>
        <v>0</v>
      </c>
      <c r="N17" s="79">
        <f t="shared" si="2"/>
        <v>0</v>
      </c>
    </row>
    <row r="18" spans="1:14" x14ac:dyDescent="0.15">
      <c r="A18" s="113"/>
      <c r="B18" s="71">
        <v>13</v>
      </c>
      <c r="C18" s="72">
        <v>0</v>
      </c>
      <c r="D18" s="72">
        <v>0</v>
      </c>
      <c r="E18" s="72">
        <v>0</v>
      </c>
      <c r="F18" s="72">
        <v>0</v>
      </c>
      <c r="G18" s="77">
        <f>'PMS(input)'!$E$15</f>
        <v>0</v>
      </c>
      <c r="H18" s="73">
        <v>0</v>
      </c>
      <c r="I18" s="73">
        <v>0</v>
      </c>
      <c r="J18" s="73">
        <v>0</v>
      </c>
      <c r="K18" s="72">
        <v>0</v>
      </c>
      <c r="L18" s="74" t="str">
        <f t="shared" si="0"/>
        <v>0.0</v>
      </c>
      <c r="M18" s="74">
        <f t="shared" si="1"/>
        <v>0</v>
      </c>
      <c r="N18" s="79">
        <f t="shared" si="2"/>
        <v>0</v>
      </c>
    </row>
    <row r="19" spans="1:14" x14ac:dyDescent="0.15">
      <c r="A19" s="113"/>
      <c r="B19" s="71">
        <v>14</v>
      </c>
      <c r="C19" s="72">
        <v>0</v>
      </c>
      <c r="D19" s="72">
        <v>0</v>
      </c>
      <c r="E19" s="72">
        <v>0</v>
      </c>
      <c r="F19" s="72">
        <v>0</v>
      </c>
      <c r="G19" s="77">
        <f>'PMS(input)'!$E$15</f>
        <v>0</v>
      </c>
      <c r="H19" s="73">
        <v>0</v>
      </c>
      <c r="I19" s="73">
        <v>0</v>
      </c>
      <c r="J19" s="73">
        <v>0</v>
      </c>
      <c r="K19" s="72">
        <v>0</v>
      </c>
      <c r="L19" s="74" t="str">
        <f t="shared" si="0"/>
        <v>0.0</v>
      </c>
      <c r="M19" s="74">
        <f t="shared" si="1"/>
        <v>0</v>
      </c>
      <c r="N19" s="79">
        <f t="shared" si="2"/>
        <v>0</v>
      </c>
    </row>
    <row r="20" spans="1:14" x14ac:dyDescent="0.15">
      <c r="A20" s="113"/>
      <c r="B20" s="71">
        <v>15</v>
      </c>
      <c r="C20" s="72">
        <v>0</v>
      </c>
      <c r="D20" s="72">
        <v>0</v>
      </c>
      <c r="E20" s="72">
        <v>0</v>
      </c>
      <c r="F20" s="72">
        <v>0</v>
      </c>
      <c r="G20" s="77">
        <f>'PMS(input)'!$E$15</f>
        <v>0</v>
      </c>
      <c r="H20" s="73">
        <v>0</v>
      </c>
      <c r="I20" s="73">
        <v>0</v>
      </c>
      <c r="J20" s="73">
        <v>0</v>
      </c>
      <c r="K20" s="72">
        <v>0</v>
      </c>
      <c r="L20" s="74" t="str">
        <f t="shared" si="0"/>
        <v>0.0</v>
      </c>
      <c r="M20" s="74">
        <f t="shared" si="1"/>
        <v>0</v>
      </c>
      <c r="N20" s="79">
        <f t="shared" si="2"/>
        <v>0</v>
      </c>
    </row>
    <row r="21" spans="1:14" x14ac:dyDescent="0.15">
      <c r="A21" s="113"/>
      <c r="B21" s="71">
        <v>16</v>
      </c>
      <c r="C21" s="72">
        <v>0</v>
      </c>
      <c r="D21" s="72">
        <v>0</v>
      </c>
      <c r="E21" s="72">
        <v>0</v>
      </c>
      <c r="F21" s="72">
        <v>0</v>
      </c>
      <c r="G21" s="77">
        <f>'PMS(input)'!$E$15</f>
        <v>0</v>
      </c>
      <c r="H21" s="73">
        <v>0</v>
      </c>
      <c r="I21" s="73">
        <v>0</v>
      </c>
      <c r="J21" s="73">
        <v>0</v>
      </c>
      <c r="K21" s="72">
        <v>0</v>
      </c>
      <c r="L21" s="74" t="str">
        <f t="shared" si="0"/>
        <v>0.0</v>
      </c>
      <c r="M21" s="74">
        <f t="shared" si="1"/>
        <v>0</v>
      </c>
      <c r="N21" s="79">
        <f t="shared" si="2"/>
        <v>0</v>
      </c>
    </row>
    <row r="22" spans="1:14" x14ac:dyDescent="0.15">
      <c r="A22" s="113"/>
      <c r="B22" s="71">
        <v>17</v>
      </c>
      <c r="C22" s="72">
        <v>0</v>
      </c>
      <c r="D22" s="72">
        <v>0</v>
      </c>
      <c r="E22" s="72">
        <v>0</v>
      </c>
      <c r="F22" s="72">
        <v>0</v>
      </c>
      <c r="G22" s="77">
        <f>'PMS(input)'!$E$15</f>
        <v>0</v>
      </c>
      <c r="H22" s="73">
        <v>0</v>
      </c>
      <c r="I22" s="73">
        <v>0</v>
      </c>
      <c r="J22" s="73">
        <v>0</v>
      </c>
      <c r="K22" s="72">
        <v>0</v>
      </c>
      <c r="L22" s="74" t="str">
        <f t="shared" si="0"/>
        <v>0.0</v>
      </c>
      <c r="M22" s="74">
        <f t="shared" si="1"/>
        <v>0</v>
      </c>
      <c r="N22" s="79">
        <f t="shared" si="2"/>
        <v>0</v>
      </c>
    </row>
    <row r="23" spans="1:14" x14ac:dyDescent="0.15">
      <c r="A23" s="113"/>
      <c r="B23" s="71">
        <v>18</v>
      </c>
      <c r="C23" s="72">
        <v>0</v>
      </c>
      <c r="D23" s="72">
        <v>0</v>
      </c>
      <c r="E23" s="72">
        <v>0</v>
      </c>
      <c r="F23" s="72">
        <v>0</v>
      </c>
      <c r="G23" s="77">
        <f>'PMS(input)'!$E$15</f>
        <v>0</v>
      </c>
      <c r="H23" s="73">
        <v>0</v>
      </c>
      <c r="I23" s="73">
        <v>0</v>
      </c>
      <c r="J23" s="73">
        <v>0</v>
      </c>
      <c r="K23" s="72">
        <v>0</v>
      </c>
      <c r="L23" s="74" t="str">
        <f t="shared" si="0"/>
        <v>0.0</v>
      </c>
      <c r="M23" s="74">
        <f t="shared" si="1"/>
        <v>0</v>
      </c>
      <c r="N23" s="79">
        <f t="shared" si="2"/>
        <v>0</v>
      </c>
    </row>
    <row r="24" spans="1:14" x14ac:dyDescent="0.15">
      <c r="A24" s="113"/>
      <c r="B24" s="71">
        <v>19</v>
      </c>
      <c r="C24" s="72">
        <v>0</v>
      </c>
      <c r="D24" s="72">
        <v>0</v>
      </c>
      <c r="E24" s="72">
        <v>0</v>
      </c>
      <c r="F24" s="72">
        <v>0</v>
      </c>
      <c r="G24" s="77">
        <f>'PMS(input)'!$E$15</f>
        <v>0</v>
      </c>
      <c r="H24" s="73">
        <v>0</v>
      </c>
      <c r="I24" s="73">
        <v>0</v>
      </c>
      <c r="J24" s="73">
        <v>0</v>
      </c>
      <c r="K24" s="72">
        <v>0</v>
      </c>
      <c r="L24" s="74" t="str">
        <f t="shared" si="0"/>
        <v>0.0</v>
      </c>
      <c r="M24" s="74">
        <f t="shared" si="1"/>
        <v>0</v>
      </c>
      <c r="N24" s="79">
        <f t="shared" si="2"/>
        <v>0</v>
      </c>
    </row>
    <row r="25" spans="1:14" x14ac:dyDescent="0.15">
      <c r="A25" s="113"/>
      <c r="B25" s="71">
        <v>20</v>
      </c>
      <c r="C25" s="72">
        <v>0</v>
      </c>
      <c r="D25" s="72">
        <v>0</v>
      </c>
      <c r="E25" s="72">
        <v>0</v>
      </c>
      <c r="F25" s="72">
        <v>0</v>
      </c>
      <c r="G25" s="77">
        <f>'PMS(input)'!$E$15</f>
        <v>0</v>
      </c>
      <c r="H25" s="73">
        <v>0</v>
      </c>
      <c r="I25" s="73">
        <v>0</v>
      </c>
      <c r="J25" s="73">
        <v>0</v>
      </c>
      <c r="K25" s="72">
        <v>0</v>
      </c>
      <c r="L25" s="74" t="str">
        <f t="shared" si="0"/>
        <v>0.0</v>
      </c>
      <c r="M25" s="74">
        <f t="shared" si="1"/>
        <v>0</v>
      </c>
      <c r="N25" s="79">
        <f t="shared" si="2"/>
        <v>0</v>
      </c>
    </row>
    <row r="26" spans="1:14" ht="15" x14ac:dyDescent="0.15">
      <c r="A26" s="113"/>
      <c r="B26" s="92" t="s">
        <v>92</v>
      </c>
      <c r="C26" s="93" t="s">
        <v>86</v>
      </c>
      <c r="D26" s="93" t="s">
        <v>86</v>
      </c>
      <c r="E26" s="93" t="s">
        <v>86</v>
      </c>
      <c r="F26" s="93" t="s">
        <v>86</v>
      </c>
      <c r="G26" s="93" t="s">
        <v>86</v>
      </c>
      <c r="H26" s="93" t="s">
        <v>86</v>
      </c>
      <c r="I26" s="93" t="s">
        <v>86</v>
      </c>
      <c r="J26" s="93" t="s">
        <v>86</v>
      </c>
      <c r="K26" s="93" t="s">
        <v>86</v>
      </c>
      <c r="L26" s="94">
        <f>SUMIF(L6:L25,"&gt;0",L6:L25)</f>
        <v>0</v>
      </c>
      <c r="M26" s="94">
        <f>SUMIF(M6:M25,"&gt;0",M6:M25)</f>
        <v>0</v>
      </c>
      <c r="N26" s="94">
        <f>SUMIF(N6:N25,"&gt;0",N6:N25)</f>
        <v>0</v>
      </c>
    </row>
  </sheetData>
  <mergeCells count="4">
    <mergeCell ref="L2:N2"/>
    <mergeCell ref="A6:A26"/>
    <mergeCell ref="C2:F2"/>
    <mergeCell ref="G2:K2"/>
  </mergeCells>
  <phoneticPr fontId="30"/>
  <dataValidations count="1">
    <dataValidation type="list" allowBlank="1" showInputMessage="1" showErrorMessage="1" sqref="H6:H25" xr:uid="{00000000-0002-0000-0100-000000000000}">
      <formula1>"0,5.46,5.69,5.90,6.03"</formula1>
    </dataValidation>
  </dataValidation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9" ht="18" customHeight="1" x14ac:dyDescent="0.15">
      <c r="I1" s="15" t="str">
        <f>'PMS(input)'!K1</f>
        <v>JCM_ID_F_PMS_ver01.1</v>
      </c>
    </row>
    <row r="2" spans="1:9" ht="27.75" customHeight="1" x14ac:dyDescent="0.15">
      <c r="A2" s="117" t="s">
        <v>37</v>
      </c>
      <c r="B2" s="117"/>
      <c r="C2" s="117"/>
      <c r="D2" s="117"/>
      <c r="E2" s="117"/>
      <c r="F2" s="117"/>
      <c r="G2" s="117"/>
      <c r="H2" s="117"/>
      <c r="I2" s="117"/>
    </row>
    <row r="3" spans="1:9" ht="18" customHeight="1" x14ac:dyDescent="0.15">
      <c r="A3" s="118" t="s">
        <v>36</v>
      </c>
      <c r="B3" s="119"/>
      <c r="C3" s="119"/>
      <c r="D3" s="119"/>
      <c r="E3" s="119"/>
      <c r="F3" s="119"/>
      <c r="G3" s="119"/>
      <c r="H3" s="119"/>
      <c r="I3" s="119"/>
    </row>
    <row r="4" spans="1:9" ht="11.25" customHeight="1" x14ac:dyDescent="0.15"/>
    <row r="5" spans="1:9" ht="18.75" customHeight="1" thickBot="1" x14ac:dyDescent="0.2">
      <c r="A5" s="31" t="s">
        <v>2</v>
      </c>
      <c r="B5" s="24"/>
      <c r="C5" s="24"/>
      <c r="D5" s="24"/>
      <c r="E5" s="25"/>
      <c r="F5" s="26" t="s">
        <v>3</v>
      </c>
      <c r="G5" s="97" t="s">
        <v>0</v>
      </c>
      <c r="H5" s="26" t="s">
        <v>1</v>
      </c>
      <c r="I5" s="27" t="s">
        <v>4</v>
      </c>
    </row>
    <row r="6" spans="1:9" ht="18.75" customHeight="1" thickBot="1" x14ac:dyDescent="0.2">
      <c r="A6" s="32"/>
      <c r="B6" s="42" t="s">
        <v>45</v>
      </c>
      <c r="C6" s="28"/>
      <c r="D6" s="28"/>
      <c r="E6" s="42"/>
      <c r="F6" s="95"/>
      <c r="G6" s="98">
        <f>G8-G11</f>
        <v>0</v>
      </c>
      <c r="H6" s="96" t="s">
        <v>41</v>
      </c>
      <c r="I6" s="44" t="s">
        <v>42</v>
      </c>
    </row>
    <row r="7" spans="1:9" ht="18.75" customHeight="1" thickBot="1" x14ac:dyDescent="0.2">
      <c r="A7" s="31" t="s">
        <v>98</v>
      </c>
      <c r="B7" s="25"/>
      <c r="C7" s="24"/>
      <c r="D7" s="26"/>
      <c r="E7" s="26"/>
      <c r="F7" s="26"/>
      <c r="G7" s="100"/>
      <c r="H7" s="25"/>
      <c r="I7" s="26"/>
    </row>
    <row r="8" spans="1:9" ht="18.75" customHeight="1" thickBot="1" x14ac:dyDescent="0.2">
      <c r="A8" s="33"/>
      <c r="B8" s="47" t="s">
        <v>46</v>
      </c>
      <c r="C8" s="28"/>
      <c r="D8" s="28"/>
      <c r="E8" s="42"/>
      <c r="F8" s="95"/>
      <c r="G8" s="98">
        <f>G9</f>
        <v>0</v>
      </c>
      <c r="H8" s="96" t="s">
        <v>41</v>
      </c>
      <c r="I8" s="45" t="s">
        <v>43</v>
      </c>
    </row>
    <row r="9" spans="1:9" ht="18.75" customHeight="1" x14ac:dyDescent="0.15">
      <c r="A9" s="33"/>
      <c r="B9" s="34"/>
      <c r="C9" s="80" t="s">
        <v>100</v>
      </c>
      <c r="D9" s="38"/>
      <c r="E9" s="39"/>
      <c r="F9" s="29" t="s">
        <v>102</v>
      </c>
      <c r="G9" s="101">
        <f>'PMS(input_separate)'!L26</f>
        <v>0</v>
      </c>
      <c r="H9" s="43" t="s">
        <v>41</v>
      </c>
      <c r="I9" s="45" t="s">
        <v>43</v>
      </c>
    </row>
    <row r="10" spans="1:9" ht="18.75" customHeight="1" thickBot="1" x14ac:dyDescent="0.2">
      <c r="A10" s="31" t="s">
        <v>99</v>
      </c>
      <c r="B10" s="24"/>
      <c r="C10" s="24"/>
      <c r="D10" s="24"/>
      <c r="E10" s="25"/>
      <c r="F10" s="26"/>
      <c r="G10" s="31"/>
      <c r="H10" s="25"/>
      <c r="I10" s="26"/>
    </row>
    <row r="11" spans="1:9" ht="18.75" customHeight="1" thickBot="1" x14ac:dyDescent="0.2">
      <c r="A11" s="33"/>
      <c r="B11" s="48" t="s">
        <v>47</v>
      </c>
      <c r="C11" s="30"/>
      <c r="D11" s="30"/>
      <c r="E11" s="46"/>
      <c r="F11" s="99"/>
      <c r="G11" s="98">
        <f>G12</f>
        <v>0</v>
      </c>
      <c r="H11" s="96" t="s">
        <v>41</v>
      </c>
      <c r="I11" s="45" t="s">
        <v>44</v>
      </c>
    </row>
    <row r="12" spans="1:9" ht="18.75" customHeight="1" x14ac:dyDescent="0.15">
      <c r="A12" s="32"/>
      <c r="B12" s="35"/>
      <c r="C12" s="81" t="s">
        <v>101</v>
      </c>
      <c r="D12" s="37"/>
      <c r="E12" s="36"/>
      <c r="F12" s="29" t="s">
        <v>102</v>
      </c>
      <c r="G12" s="101">
        <f>'PMS(input_separate)'!M26</f>
        <v>0</v>
      </c>
      <c r="H12" s="43" t="s">
        <v>41</v>
      </c>
      <c r="I12" s="45" t="s">
        <v>44</v>
      </c>
    </row>
    <row r="13" spans="1:9" x14ac:dyDescent="0.15">
      <c r="A13" s="2"/>
      <c r="B13" s="2"/>
      <c r="C13" s="9"/>
      <c r="D13" s="2"/>
      <c r="E13" s="9"/>
      <c r="F13" s="11"/>
      <c r="G13" s="10"/>
      <c r="H13" s="10"/>
      <c r="I13" s="8"/>
    </row>
    <row r="14" spans="1:9" ht="21.75" customHeight="1" x14ac:dyDescent="0.15">
      <c r="E14" s="2" t="s">
        <v>5</v>
      </c>
      <c r="F14" s="5"/>
    </row>
    <row r="15" spans="1:9" ht="21.75" customHeight="1" x14ac:dyDescent="0.15">
      <c r="E15" s="82" t="s">
        <v>103</v>
      </c>
      <c r="F15" s="83">
        <v>5.46</v>
      </c>
      <c r="G15" s="83" t="s">
        <v>86</v>
      </c>
      <c r="H15" s="3"/>
    </row>
    <row r="16" spans="1:9" ht="21.75" customHeight="1" x14ac:dyDescent="0.15">
      <c r="E16" s="82" t="s">
        <v>104</v>
      </c>
      <c r="F16" s="84">
        <v>5.69</v>
      </c>
      <c r="G16" s="83" t="s">
        <v>89</v>
      </c>
      <c r="H16" s="3"/>
    </row>
    <row r="17" spans="5:8" ht="21.75" customHeight="1" x14ac:dyDescent="0.15">
      <c r="E17" s="82" t="s">
        <v>106</v>
      </c>
      <c r="F17" s="84">
        <v>5.9</v>
      </c>
      <c r="G17" s="83" t="s">
        <v>86</v>
      </c>
      <c r="H17" s="2"/>
    </row>
    <row r="18" spans="5:8" ht="21.75" customHeight="1" x14ac:dyDescent="0.15">
      <c r="E18" s="82" t="s">
        <v>105</v>
      </c>
      <c r="F18" s="84">
        <v>6.03</v>
      </c>
      <c r="G18" s="83" t="s">
        <v>89</v>
      </c>
      <c r="H18" s="2"/>
    </row>
    <row r="19" spans="5:8" s="7" customFormat="1" x14ac:dyDescent="0.15">
      <c r="E19" s="2"/>
      <c r="F19" s="2"/>
      <c r="G19" s="2"/>
      <c r="H19"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2019-10-09T10:03:37Z</cp:lastPrinted>
  <dcterms:created xsi:type="dcterms:W3CDTF">2012-01-13T02:28:29Z</dcterms:created>
  <dcterms:modified xsi:type="dcterms:W3CDTF">2019-10-09T10:05:03Z</dcterms:modified>
</cp:coreProperties>
</file>