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8_ID\ID_PM023(IGESガスコジェネ)\3_public_comment\"/>
    </mc:Choice>
  </mc:AlternateContent>
  <bookViews>
    <workbookView xWindow="19020" yWindow="-15" windowWidth="19080" windowHeight="11715" tabRatio="587"/>
  </bookViews>
  <sheets>
    <sheet name="PMS(input)" sheetId="30" r:id="rId1"/>
    <sheet name="PMS(sub_input)" sheetId="32" r:id="rId2"/>
    <sheet name="PMS(calc_process)" sheetId="31" r:id="rId3"/>
  </sheets>
  <definedNames>
    <definedName name="_xlnm.Print_Area" localSheetId="2">'PMS(calc_process)'!$A$1:$J$17</definedName>
    <definedName name="_xlnm.Print_Area" localSheetId="0">'PMS(input)'!$A$1:$K$35</definedName>
    <definedName name="_xlnm.Print_Area" localSheetId="1">'PMS(sub_input)'!$A$1:$Q$62</definedName>
  </definedNames>
  <calcPr calcId="152511"/>
</workbook>
</file>

<file path=xl/calcChain.xml><?xml version="1.0" encoding="utf-8"?>
<calcChain xmlns="http://schemas.openxmlformats.org/spreadsheetml/2006/main">
  <c r="C11" i="31" l="1"/>
  <c r="Q1" i="32" l="1"/>
  <c r="G36" i="32" l="1"/>
  <c r="G37" i="32"/>
  <c r="G38" i="32"/>
  <c r="G39" i="32"/>
  <c r="G40" i="32"/>
  <c r="G41" i="32"/>
  <c r="G42" i="32"/>
  <c r="G43" i="32"/>
  <c r="G44" i="32"/>
  <c r="G45" i="32"/>
  <c r="G46" i="32"/>
  <c r="G47" i="32"/>
  <c r="G48" i="32"/>
  <c r="L34" i="32" l="1"/>
  <c r="G35" i="32" l="1"/>
  <c r="G34" i="32"/>
  <c r="Q37" i="32"/>
  <c r="Q40" i="32"/>
  <c r="Q43" i="32"/>
  <c r="Q46" i="32"/>
  <c r="M34" i="32"/>
  <c r="H46" i="32" l="1"/>
  <c r="H34" i="32"/>
  <c r="Q34" i="32" s="1"/>
  <c r="Q49" i="32" s="1"/>
  <c r="H43" i="32"/>
  <c r="H37" i="32"/>
  <c r="H40" i="32"/>
  <c r="K57" i="32"/>
  <c r="K58" i="32"/>
  <c r="K59" i="32"/>
  <c r="K60" i="32"/>
  <c r="K56" i="32"/>
  <c r="E19" i="30" l="1"/>
  <c r="G21" i="32"/>
  <c r="J22" i="32"/>
  <c r="J23" i="32"/>
  <c r="J24" i="32"/>
  <c r="J25" i="32"/>
  <c r="J21" i="32" l="1"/>
  <c r="J26" i="32" s="1"/>
  <c r="H10" i="31" s="1"/>
  <c r="J10" i="32"/>
  <c r="J11" i="32"/>
  <c r="J12" i="32"/>
  <c r="J13" i="32"/>
  <c r="J9" i="32"/>
  <c r="K61" i="32" l="1"/>
  <c r="H13" i="31" s="1"/>
  <c r="J14" i="32"/>
  <c r="H9" i="31" s="1"/>
  <c r="H8" i="31" s="1"/>
  <c r="J1" i="31"/>
  <c r="H6" i="31" l="1"/>
  <c r="B29" i="30" s="1"/>
</calcChain>
</file>

<file path=xl/sharedStrings.xml><?xml version="1.0" encoding="utf-8"?>
<sst xmlns="http://schemas.openxmlformats.org/spreadsheetml/2006/main" count="340" uniqueCount="210">
  <si>
    <t>Value</t>
    <phoneticPr fontId="2"/>
  </si>
  <si>
    <t>Units</t>
    <phoneticPr fontId="2"/>
  </si>
  <si>
    <t>1. Calculations for emission reductions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</si>
  <si>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</si>
  <si>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</si>
  <si>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</si>
  <si>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</si>
  <si>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</si>
  <si>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</si>
  <si>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</si>
  <si>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</si>
  <si>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</si>
  <si>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</si>
  <si>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</si>
  <si>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</si>
  <si>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Parameters</t>
    <phoneticPr fontId="2"/>
  </si>
  <si>
    <t>Description of data</t>
    <phoneticPr fontId="2"/>
  </si>
  <si>
    <t>Estimated Values</t>
    <phoneticPr fontId="2"/>
  </si>
  <si>
    <t>Units</t>
    <phoneticPr fontId="2"/>
  </si>
  <si>
    <t>Source of data</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</si>
  <si>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</si>
  <si>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</si>
  <si>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</si>
  <si>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</si>
  <si>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</si>
  <si>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</si>
  <si>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</si>
  <si>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</si>
  <si>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</si>
  <si>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</si>
  <si>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tCO</t>
    </r>
    <r>
      <rPr>
        <vertAlign val="subscript"/>
        <sz val="14"/>
        <color indexed="8"/>
        <rFont val="Arial"/>
        <family val="2"/>
      </rPr>
      <t>2</t>
    </r>
    <r>
      <rPr>
        <sz val="14"/>
        <color indexed="8"/>
        <rFont val="Arial"/>
        <family val="2"/>
      </rPr>
      <t>/p</t>
    </r>
    <phoneticPr fontId="2"/>
  </si>
  <si>
    <r>
      <t>EG</t>
    </r>
    <r>
      <rPr>
        <vertAlign val="subscript"/>
        <sz val="14"/>
        <rFont val="Arial"/>
        <family val="2"/>
      </rPr>
      <t>i,j,p</t>
    </r>
    <phoneticPr fontId="2"/>
  </si>
  <si>
    <r>
      <t>η</t>
    </r>
    <r>
      <rPr>
        <vertAlign val="subscript"/>
        <sz val="14"/>
        <rFont val="Arial"/>
        <family val="2"/>
      </rPr>
      <t>RE</t>
    </r>
    <phoneticPr fontId="2"/>
  </si>
  <si>
    <t>Reference boiler efficiency</t>
    <phoneticPr fontId="2"/>
  </si>
  <si>
    <r>
      <t>Nm</t>
    </r>
    <r>
      <rPr>
        <vertAlign val="superscript"/>
        <sz val="14"/>
        <rFont val="Arial"/>
        <family val="2"/>
      </rPr>
      <t>3</t>
    </r>
    <r>
      <rPr>
        <sz val="14"/>
        <rFont val="Arial"/>
        <family val="2"/>
      </rPr>
      <t>/p</t>
    </r>
    <phoneticPr fontId="2"/>
  </si>
  <si>
    <t>MWh/p</t>
    <phoneticPr fontId="2"/>
  </si>
  <si>
    <t>GJ/p</t>
    <phoneticPr fontId="2"/>
  </si>
  <si>
    <t>Option C</t>
  </si>
  <si>
    <t>Monitored data</t>
  </si>
  <si>
    <t>na</t>
    <phoneticPr fontId="2"/>
  </si>
  <si>
    <t>i</t>
    <phoneticPr fontId="25"/>
  </si>
  <si>
    <t>j</t>
    <phoneticPr fontId="25"/>
  </si>
  <si>
    <t>Identification parameters</t>
    <phoneticPr fontId="25"/>
  </si>
  <si>
    <t>-</t>
    <phoneticPr fontId="25"/>
  </si>
  <si>
    <t>-</t>
    <phoneticPr fontId="25"/>
  </si>
  <si>
    <t>Estimated Values</t>
  </si>
  <si>
    <r>
      <t>tCO</t>
    </r>
    <r>
      <rPr>
        <vertAlign val="subscript"/>
        <sz val="14"/>
        <color theme="1"/>
        <rFont val="Arial"/>
        <family val="2"/>
      </rPr>
      <t>2</t>
    </r>
    <r>
      <rPr>
        <sz val="14"/>
        <color theme="1"/>
        <rFont val="Arial"/>
        <family val="2"/>
      </rPr>
      <t>/p</t>
    </r>
    <phoneticPr fontId="25"/>
  </si>
  <si>
    <r>
      <t>FC</t>
    </r>
    <r>
      <rPr>
        <vertAlign val="subscript"/>
        <sz val="14"/>
        <rFont val="Arial"/>
        <family val="2"/>
      </rPr>
      <t>i,p</t>
    </r>
    <phoneticPr fontId="2"/>
  </si>
  <si>
    <r>
      <t>NCV</t>
    </r>
    <r>
      <rPr>
        <vertAlign val="subscript"/>
        <sz val="14"/>
        <rFont val="Arial"/>
        <family val="2"/>
      </rPr>
      <t>i</t>
    </r>
    <phoneticPr fontId="2"/>
  </si>
  <si>
    <r>
      <t>EF</t>
    </r>
    <r>
      <rPr>
        <vertAlign val="subscript"/>
        <sz val="14"/>
        <rFont val="Arial"/>
        <family val="2"/>
      </rPr>
      <t>fuel,PJ,i</t>
    </r>
    <phoneticPr fontId="2"/>
  </si>
  <si>
    <r>
      <t>MJ/Nm</t>
    </r>
    <r>
      <rPr>
        <vertAlign val="superscript"/>
        <sz val="14"/>
        <color theme="1"/>
        <rFont val="Arial"/>
        <family val="2"/>
      </rPr>
      <t>3</t>
    </r>
    <phoneticPr fontId="25"/>
  </si>
  <si>
    <r>
      <t>tCO</t>
    </r>
    <r>
      <rPr>
        <vertAlign val="subscript"/>
        <sz val="14"/>
        <color theme="1"/>
        <rFont val="Arial"/>
        <family val="2"/>
      </rPr>
      <t>2</t>
    </r>
    <r>
      <rPr>
        <sz val="14"/>
        <color theme="1"/>
        <rFont val="Arial"/>
        <family val="2"/>
      </rPr>
      <t>/MWh</t>
    </r>
    <phoneticPr fontId="25"/>
  </si>
  <si>
    <t>%</t>
    <phoneticPr fontId="2"/>
  </si>
  <si>
    <r>
      <t>tCO</t>
    </r>
    <r>
      <rPr>
        <vertAlign val="subscript"/>
        <sz val="14"/>
        <color theme="1"/>
        <rFont val="Arial"/>
        <family val="2"/>
      </rPr>
      <t>2</t>
    </r>
    <r>
      <rPr>
        <sz val="14"/>
        <color theme="1"/>
        <rFont val="Arial"/>
        <family val="2"/>
      </rPr>
      <t>/GJ</t>
    </r>
    <phoneticPr fontId="25"/>
  </si>
  <si>
    <r>
      <t>RE</t>
    </r>
    <r>
      <rPr>
        <vertAlign val="subscript"/>
        <sz val="14"/>
        <color theme="1"/>
        <rFont val="Arial"/>
        <family val="2"/>
      </rPr>
      <t>elec,i,j,p</t>
    </r>
    <phoneticPr fontId="25"/>
  </si>
  <si>
    <t>Project emissions</t>
    <phoneticPr fontId="25"/>
  </si>
  <si>
    <r>
      <t>PE</t>
    </r>
    <r>
      <rPr>
        <vertAlign val="subscript"/>
        <sz val="14"/>
        <color theme="1"/>
        <rFont val="Arial"/>
        <family val="2"/>
      </rPr>
      <t>i,p</t>
    </r>
    <phoneticPr fontId="25"/>
  </si>
  <si>
    <t>Identification number for the CGS</t>
    <phoneticPr fontId="25"/>
  </si>
  <si>
    <t>Identification number for the CGS</t>
    <phoneticPr fontId="25"/>
  </si>
  <si>
    <r>
      <t xml:space="preserve">JCM Proposed Methodology Spreadsheet Form (separate input sheet) </t>
    </r>
    <r>
      <rPr>
        <b/>
        <sz val="12"/>
        <color indexed="9"/>
        <rFont val="Arial"/>
        <family val="2"/>
      </rPr>
      <t xml:space="preserve">[Attachment to Proposed Methodology Form]  </t>
    </r>
    <phoneticPr fontId="2"/>
  </si>
  <si>
    <t>Total</t>
    <phoneticPr fontId="25"/>
  </si>
  <si>
    <t>-</t>
    <phoneticPr fontId="25"/>
  </si>
  <si>
    <t>-</t>
    <phoneticPr fontId="25"/>
  </si>
  <si>
    <t>-</t>
    <phoneticPr fontId="25"/>
  </si>
  <si>
    <t>-</t>
    <phoneticPr fontId="2"/>
  </si>
  <si>
    <t>-</t>
    <phoneticPr fontId="2"/>
  </si>
  <si>
    <r>
      <t>NCV</t>
    </r>
    <r>
      <rPr>
        <vertAlign val="subscript"/>
        <sz val="14"/>
        <rFont val="Arial"/>
        <family val="2"/>
      </rPr>
      <t>i</t>
    </r>
    <phoneticPr fontId="2"/>
  </si>
  <si>
    <r>
      <t>EF</t>
    </r>
    <r>
      <rPr>
        <vertAlign val="subscript"/>
        <sz val="14"/>
        <rFont val="Arial"/>
        <family val="2"/>
      </rPr>
      <t>fuel,PJ,i</t>
    </r>
    <phoneticPr fontId="2"/>
  </si>
  <si>
    <r>
      <t>tCO</t>
    </r>
    <r>
      <rPr>
        <vertAlign val="subscript"/>
        <sz val="14"/>
        <color theme="1"/>
        <rFont val="Arial"/>
        <family val="2"/>
      </rPr>
      <t>2</t>
    </r>
    <r>
      <rPr>
        <sz val="14"/>
        <color theme="1"/>
        <rFont val="Arial"/>
        <family val="2"/>
      </rPr>
      <t>/MWh</t>
    </r>
    <phoneticPr fontId="25"/>
  </si>
  <si>
    <t>%</t>
    <phoneticPr fontId="2"/>
  </si>
  <si>
    <t>2. Calculations for reference emissions</t>
    <phoneticPr fontId="2"/>
  </si>
  <si>
    <t>3. Calculations of the project emissions</t>
    <phoneticPr fontId="2"/>
  </si>
  <si>
    <t>Project emissions during the period p</t>
    <phoneticPr fontId="2"/>
  </si>
  <si>
    <t>-</t>
    <phoneticPr fontId="2"/>
  </si>
  <si>
    <r>
      <t>η</t>
    </r>
    <r>
      <rPr>
        <vertAlign val="subscript"/>
        <sz val="14"/>
        <rFont val="Arial"/>
        <family val="2"/>
      </rPr>
      <t>RE</t>
    </r>
    <phoneticPr fontId="2"/>
  </si>
  <si>
    <t>Reference boiler efficiency</t>
    <phoneticPr fontId="2"/>
  </si>
  <si>
    <t>Reference boiler efficiency</t>
    <phoneticPr fontId="2"/>
  </si>
  <si>
    <t>[List of Default Values]</t>
  </si>
  <si>
    <r>
      <t>η</t>
    </r>
    <r>
      <rPr>
        <vertAlign val="subscript"/>
        <sz val="11"/>
        <color indexed="8"/>
        <rFont val="Arial"/>
        <family val="2"/>
      </rPr>
      <t>RE</t>
    </r>
    <phoneticPr fontId="2"/>
  </si>
  <si>
    <t xml:space="preserve"> %</t>
    <phoneticPr fontId="2"/>
  </si>
  <si>
    <r>
      <t>tCO</t>
    </r>
    <r>
      <rPr>
        <vertAlign val="subscript"/>
        <sz val="11"/>
        <color indexed="8"/>
        <rFont val="Arial"/>
        <family val="2"/>
      </rPr>
      <t>2</t>
    </r>
    <r>
      <rPr>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</si>
  <si>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</si>
  <si>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</si>
  <si>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</si>
  <si>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</si>
  <si>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ƩƩRE</t>
    </r>
    <r>
      <rPr>
        <vertAlign val="subscript"/>
        <sz val="11"/>
        <color indexed="8"/>
        <rFont val="Arial"/>
        <family val="2"/>
      </rPr>
      <t>elec,i,j,p</t>
    </r>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</si>
  <si>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</si>
  <si>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t>Monthly</t>
    <phoneticPr fontId="2"/>
  </si>
  <si>
    <t>Monthly</t>
    <phoneticPr fontId="2"/>
  </si>
  <si>
    <t>Monitored data</t>
    <phoneticPr fontId="2"/>
  </si>
  <si>
    <t>Monitored data
or Invoice</t>
    <phoneticPr fontId="2"/>
  </si>
  <si>
    <t>Option C
or Option B</t>
    <phoneticPr fontId="2"/>
  </si>
  <si>
    <r>
      <t>EF</t>
    </r>
    <r>
      <rPr>
        <vertAlign val="subscript"/>
        <sz val="14"/>
        <rFont val="Arial"/>
        <family val="2"/>
      </rPr>
      <t>elec,RE,j</t>
    </r>
    <phoneticPr fontId="2"/>
  </si>
  <si>
    <r>
      <t>EC</t>
    </r>
    <r>
      <rPr>
        <vertAlign val="subscript"/>
        <sz val="14"/>
        <rFont val="Arial"/>
        <family val="2"/>
      </rPr>
      <t>PJ,i</t>
    </r>
    <phoneticPr fontId="2"/>
  </si>
  <si>
    <t>-</t>
    <phoneticPr fontId="2"/>
  </si>
  <si>
    <r>
      <t>EF</t>
    </r>
    <r>
      <rPr>
        <vertAlign val="subscript"/>
        <sz val="14"/>
        <rFont val="Arial"/>
        <family val="2"/>
      </rPr>
      <t>elec,PJ,i</t>
    </r>
    <phoneticPr fontId="2"/>
  </si>
  <si>
    <r>
      <t xml:space="preserve">Net calorific value of gas fuel consumed by the CGS </t>
    </r>
    <r>
      <rPr>
        <i/>
        <sz val="14"/>
        <rFont val="Arial"/>
        <family val="2"/>
      </rPr>
      <t>i</t>
    </r>
    <phoneticPr fontId="2"/>
  </si>
  <si>
    <r>
      <t>CO</t>
    </r>
    <r>
      <rPr>
        <vertAlign val="subscript"/>
        <sz val="14"/>
        <rFont val="Arial"/>
        <family val="2"/>
      </rPr>
      <t>2</t>
    </r>
    <r>
      <rPr>
        <sz val="14"/>
        <rFont val="Arial"/>
        <family val="2"/>
      </rPr>
      <t xml:space="preserve"> emission factor for consumed electricity in the facility</t>
    </r>
    <r>
      <rPr>
        <i/>
        <sz val="14"/>
        <rFont val="Arial"/>
        <family val="2"/>
      </rPr>
      <t xml:space="preserve"> j</t>
    </r>
    <phoneticPr fontId="2"/>
  </si>
  <si>
    <r>
      <t>CO</t>
    </r>
    <r>
      <rPr>
        <vertAlign val="subscript"/>
        <sz val="14"/>
        <rFont val="Arial"/>
        <family val="2"/>
      </rPr>
      <t>2</t>
    </r>
    <r>
      <rPr>
        <sz val="14"/>
        <rFont val="Arial"/>
        <family val="2"/>
      </rPr>
      <t xml:space="preserve"> emission factor for gas fuel consumed by the CGS </t>
    </r>
    <r>
      <rPr>
        <i/>
        <sz val="14"/>
        <rFont val="Arial"/>
        <family val="2"/>
      </rPr>
      <t>i</t>
    </r>
    <phoneticPr fontId="2"/>
  </si>
  <si>
    <r>
      <t>CO</t>
    </r>
    <r>
      <rPr>
        <vertAlign val="subscript"/>
        <sz val="14"/>
        <rFont val="Arial"/>
        <family val="2"/>
      </rPr>
      <t>2</t>
    </r>
    <r>
      <rPr>
        <sz val="14"/>
        <rFont val="Arial"/>
        <family val="2"/>
      </rPr>
      <t xml:space="preserve"> emission factor for consumed electricity by auxiliary machine(s) of the CGS </t>
    </r>
    <r>
      <rPr>
        <i/>
        <sz val="14"/>
        <rFont val="Arial"/>
        <family val="2"/>
      </rPr>
      <t>i</t>
    </r>
    <phoneticPr fontId="2"/>
  </si>
  <si>
    <r>
      <t xml:space="preserve">Parameters to be monitored </t>
    </r>
    <r>
      <rPr>
        <b/>
        <i/>
        <sz val="14"/>
        <color theme="0"/>
        <rFont val="Arial"/>
        <family val="2"/>
      </rPr>
      <t>ex post</t>
    </r>
    <phoneticPr fontId="25"/>
  </si>
  <si>
    <r>
      <t xml:space="preserve">Project-specific parameters to be fixed </t>
    </r>
    <r>
      <rPr>
        <b/>
        <i/>
        <sz val="14"/>
        <color theme="0"/>
        <rFont val="Arial"/>
        <family val="2"/>
      </rPr>
      <t>ex ante</t>
    </r>
    <phoneticPr fontId="25"/>
  </si>
  <si>
    <r>
      <t>CO</t>
    </r>
    <r>
      <rPr>
        <vertAlign val="subscript"/>
        <sz val="14"/>
        <rFont val="Arial"/>
        <family val="2"/>
      </rPr>
      <t>2</t>
    </r>
    <r>
      <rPr>
        <sz val="14"/>
        <rFont val="Arial"/>
        <family val="2"/>
      </rPr>
      <t xml:space="preserve"> emission factor for consumed electricity by auxiliary machine(s) of the CGS </t>
    </r>
    <r>
      <rPr>
        <i/>
        <sz val="14"/>
        <rFont val="Arial"/>
        <family val="2"/>
      </rPr>
      <t>i</t>
    </r>
    <phoneticPr fontId="25"/>
  </si>
  <si>
    <r>
      <t xml:space="preserve">Project emissions for CGS </t>
    </r>
    <r>
      <rPr>
        <i/>
        <sz val="14"/>
        <color theme="1"/>
        <rFont val="Arial"/>
        <family val="2"/>
      </rPr>
      <t>i</t>
    </r>
    <r>
      <rPr>
        <sz val="14"/>
        <color theme="1"/>
        <rFont val="Arial"/>
        <family val="2"/>
      </rPr>
      <t xml:space="preserve"> during the period </t>
    </r>
    <r>
      <rPr>
        <i/>
        <sz val="14"/>
        <color theme="1"/>
        <rFont val="Arial"/>
        <family val="2"/>
      </rPr>
      <t>p</t>
    </r>
    <phoneticPr fontId="25"/>
  </si>
  <si>
    <t>Values are input on "PMS(sub_input)" sheet.</t>
    <phoneticPr fontId="2"/>
  </si>
  <si>
    <r>
      <t>HG</t>
    </r>
    <r>
      <rPr>
        <vertAlign val="subscript"/>
        <sz val="14"/>
        <rFont val="Arial"/>
        <family val="2"/>
      </rPr>
      <t>i,j,p</t>
    </r>
    <phoneticPr fontId="2"/>
  </si>
  <si>
    <r>
      <t>EF</t>
    </r>
    <r>
      <rPr>
        <vertAlign val="subscript"/>
        <sz val="14"/>
        <rFont val="Arial"/>
        <family val="2"/>
      </rPr>
      <t>fuel,RE,j</t>
    </r>
    <phoneticPr fontId="2"/>
  </si>
  <si>
    <r>
      <t>RE</t>
    </r>
    <r>
      <rPr>
        <vertAlign val="subscript"/>
        <sz val="14"/>
        <color theme="1"/>
        <rFont val="Arial"/>
        <family val="2"/>
      </rPr>
      <t>heat,i,j,p</t>
    </r>
    <phoneticPr fontId="25"/>
  </si>
  <si>
    <t>-</t>
    <phoneticPr fontId="25"/>
  </si>
  <si>
    <t>Table 7: Project emissions</t>
    <phoneticPr fontId="25"/>
  </si>
  <si>
    <t>k</t>
    <phoneticPr fontId="25"/>
  </si>
  <si>
    <r>
      <t xml:space="preserve">Identification number for the existing boiler which supplies steam or hot water to the facility </t>
    </r>
    <r>
      <rPr>
        <i/>
        <sz val="14"/>
        <color theme="1"/>
        <rFont val="Arial"/>
        <family val="2"/>
      </rPr>
      <t>j</t>
    </r>
    <phoneticPr fontId="25"/>
  </si>
  <si>
    <r>
      <t xml:space="preserve">Maximum capacity of heat generation by the existing boiler </t>
    </r>
    <r>
      <rPr>
        <i/>
        <sz val="14"/>
        <color theme="1"/>
        <rFont val="Arial"/>
        <family val="2"/>
      </rPr>
      <t>k</t>
    </r>
    <r>
      <rPr>
        <sz val="14"/>
        <color theme="1"/>
        <rFont val="Arial"/>
        <family val="2"/>
      </rPr>
      <t xml:space="preserve"> supplying to the facility </t>
    </r>
    <r>
      <rPr>
        <i/>
        <sz val="14"/>
        <color theme="1"/>
        <rFont val="Arial"/>
        <family val="2"/>
      </rPr>
      <t>j</t>
    </r>
    <r>
      <rPr>
        <sz val="14"/>
        <color theme="1"/>
        <rFont val="Arial"/>
        <family val="2"/>
      </rPr>
      <t xml:space="preserve"> during the period </t>
    </r>
    <r>
      <rPr>
        <i/>
        <sz val="14"/>
        <color theme="1"/>
        <rFont val="Arial"/>
        <family val="2"/>
      </rPr>
      <t>p</t>
    </r>
    <phoneticPr fontId="25"/>
  </si>
  <si>
    <t>Maximum capacity</t>
    <phoneticPr fontId="25"/>
  </si>
  <si>
    <r>
      <t>HG</t>
    </r>
    <r>
      <rPr>
        <vertAlign val="subscript"/>
        <sz val="14"/>
        <color theme="1"/>
        <rFont val="Arial"/>
        <family val="2"/>
      </rPr>
      <t>k,j,p</t>
    </r>
    <r>
      <rPr>
        <sz val="14"/>
        <color theme="1"/>
        <rFont val="Arial"/>
        <family val="2"/>
      </rPr>
      <t>_hat</t>
    </r>
    <phoneticPr fontId="25"/>
  </si>
  <si>
    <r>
      <t>ƩHG</t>
    </r>
    <r>
      <rPr>
        <vertAlign val="subscript"/>
        <sz val="14"/>
        <color theme="1"/>
        <rFont val="Arial"/>
        <family val="2"/>
      </rPr>
      <t>k,j,p</t>
    </r>
    <r>
      <rPr>
        <sz val="14"/>
        <color theme="1"/>
        <rFont val="Arial"/>
        <family val="2"/>
      </rPr>
      <t>_hat</t>
    </r>
    <phoneticPr fontId="25"/>
  </si>
  <si>
    <t>GJ/p</t>
    <phoneticPr fontId="25"/>
  </si>
  <si>
    <r>
      <t>HGC</t>
    </r>
    <r>
      <rPr>
        <vertAlign val="subscript"/>
        <sz val="14"/>
        <rFont val="Arial"/>
        <family val="2"/>
      </rPr>
      <t>k</t>
    </r>
    <phoneticPr fontId="2"/>
  </si>
  <si>
    <t>-</t>
    <phoneticPr fontId="2"/>
  </si>
  <si>
    <t>kg/h
or
kW</t>
    <phoneticPr fontId="2"/>
  </si>
  <si>
    <t>Catalogs, specifications prepared for the quotation or factory acceptance test data by manufacturer.</t>
    <phoneticPr fontId="2"/>
  </si>
  <si>
    <t>Heat generative capacity of the existing steam boiler k  or hot water boiler k</t>
    <phoneticPr fontId="25"/>
  </si>
  <si>
    <t>kg/h or kW</t>
    <phoneticPr fontId="25"/>
  </si>
  <si>
    <t>Boiler type</t>
    <phoneticPr fontId="25"/>
  </si>
  <si>
    <t>-</t>
    <phoneticPr fontId="25"/>
  </si>
  <si>
    <t>≧</t>
    <phoneticPr fontId="25"/>
  </si>
  <si>
    <r>
      <t xml:space="preserve">Maximum capacity of heat generation by the existing boiler supplying to the facility </t>
    </r>
    <r>
      <rPr>
        <i/>
        <sz val="14"/>
        <color theme="1"/>
        <rFont val="Arial"/>
        <family val="2"/>
      </rPr>
      <t>j</t>
    </r>
    <r>
      <rPr>
        <sz val="14"/>
        <color theme="1"/>
        <rFont val="Arial"/>
        <family val="2"/>
      </rPr>
      <t xml:space="preserve"> during the period </t>
    </r>
    <r>
      <rPr>
        <i/>
        <sz val="14"/>
        <color theme="1"/>
        <rFont val="Arial"/>
        <family val="2"/>
      </rPr>
      <t>p</t>
    </r>
    <phoneticPr fontId="25"/>
  </si>
  <si>
    <r>
      <t>ƩƩRE</t>
    </r>
    <r>
      <rPr>
        <vertAlign val="subscript"/>
        <sz val="11"/>
        <color indexed="8"/>
        <rFont val="Arial"/>
        <family val="2"/>
      </rPr>
      <t>heat,i,j,p</t>
    </r>
    <phoneticPr fontId="2"/>
  </si>
  <si>
    <t>Value derived from the result of survey. The default value, 89.0 [%], should be revised if necessary.</t>
    <phoneticPr fontId="2"/>
  </si>
  <si>
    <t>na</t>
    <phoneticPr fontId="2"/>
  </si>
  <si>
    <t>Option C</t>
    <phoneticPr fontId="2"/>
  </si>
  <si>
    <t>Monitored data</t>
    <phoneticPr fontId="2"/>
  </si>
  <si>
    <r>
      <t>DYS</t>
    </r>
    <r>
      <rPr>
        <vertAlign val="subscript"/>
        <sz val="14"/>
        <rFont val="Arial"/>
        <family val="2"/>
      </rPr>
      <t>p</t>
    </r>
    <phoneticPr fontId="2"/>
  </si>
  <si>
    <r>
      <t xml:space="preserve">Number of days during the period </t>
    </r>
    <r>
      <rPr>
        <i/>
        <sz val="14"/>
        <rFont val="Arial"/>
        <family val="2"/>
      </rPr>
      <t>p</t>
    </r>
    <phoneticPr fontId="25"/>
  </si>
  <si>
    <t>-</t>
    <phoneticPr fontId="25"/>
  </si>
  <si>
    <r>
      <t xml:space="preserve">Counting the number of days of a given monitoring period </t>
    </r>
    <r>
      <rPr>
        <i/>
        <sz val="14"/>
        <rFont val="Arial"/>
        <family val="2"/>
      </rPr>
      <t>p</t>
    </r>
    <phoneticPr fontId="2"/>
  </si>
  <si>
    <r>
      <t xml:space="preserve">Once at the end of a given monitoring period </t>
    </r>
    <r>
      <rPr>
        <i/>
        <sz val="14"/>
        <rFont val="Arial"/>
        <family val="2"/>
      </rPr>
      <t>p</t>
    </r>
    <phoneticPr fontId="2"/>
  </si>
  <si>
    <r>
      <t>HGC</t>
    </r>
    <r>
      <rPr>
        <vertAlign val="subscript"/>
        <sz val="14"/>
        <rFont val="Arial"/>
        <family val="2"/>
      </rPr>
      <t>k</t>
    </r>
    <phoneticPr fontId="2"/>
  </si>
  <si>
    <r>
      <t>CO</t>
    </r>
    <r>
      <rPr>
        <vertAlign val="subscript"/>
        <sz val="14"/>
        <rFont val="Arial"/>
        <family val="2"/>
      </rPr>
      <t>2</t>
    </r>
    <r>
      <rPr>
        <sz val="14"/>
        <rFont val="Arial"/>
        <family val="2"/>
      </rPr>
      <t xml:space="preserve"> emission factor for consumed electricity in the facility </t>
    </r>
    <r>
      <rPr>
        <i/>
        <sz val="14"/>
        <rFont val="Arial"/>
        <family val="2"/>
      </rPr>
      <t>j</t>
    </r>
    <phoneticPr fontId="2"/>
  </si>
  <si>
    <r>
      <t xml:space="preserve">Amount of gas fuel consumption by the CGS </t>
    </r>
    <r>
      <rPr>
        <i/>
        <sz val="14"/>
        <rFont val="Arial"/>
        <family val="2"/>
      </rPr>
      <t>i</t>
    </r>
    <r>
      <rPr>
        <sz val="14"/>
        <rFont val="Arial"/>
        <family val="2"/>
      </rPr>
      <t xml:space="preserve"> during the period </t>
    </r>
    <r>
      <rPr>
        <i/>
        <sz val="14"/>
        <rFont val="Arial"/>
        <family val="2"/>
      </rPr>
      <t>p</t>
    </r>
    <phoneticPr fontId="2"/>
  </si>
  <si>
    <r>
      <t xml:space="preserve">Heat generative capacity of the existing steam boiler </t>
    </r>
    <r>
      <rPr>
        <i/>
        <sz val="14"/>
        <rFont val="Arial"/>
        <family val="2"/>
      </rPr>
      <t>k</t>
    </r>
    <r>
      <rPr>
        <sz val="14"/>
        <rFont val="Arial"/>
        <family val="2"/>
      </rPr>
      <t xml:space="preserve"> or hot water boiler </t>
    </r>
    <r>
      <rPr>
        <i/>
        <sz val="14"/>
        <rFont val="Arial"/>
        <family val="2"/>
      </rPr>
      <t xml:space="preserve">k
</t>
    </r>
    <r>
      <rPr>
        <sz val="14"/>
        <rFont val="Arial"/>
        <family val="2"/>
      </rPr>
      <t>(Equivalent evaporation is used for steam boilers, and rated thermal output for hot water boilers.)</t>
    </r>
    <phoneticPr fontId="2"/>
  </si>
  <si>
    <t>In the order of preference:
a) value provided by fuel supplier;
b) value measured by the project participants;
c) regional or national default value; or
d) IPCC default value provided in table 1.2 of Ch.1 Vol.2 of 2006 IPCC Guidelines on National GHG Inventories. Upper value is applied.</t>
    <phoneticPr fontId="2"/>
  </si>
  <si>
    <t>In the order of preference:
a) value provided by fuel supplier;
b) value measured by the project participants;
c) regional or national default value; or
d) IPCC default value provided in table 1.4 of Ch.1 Vol.2 of 2006 IPCC Guidelines on National GHG Inventories. Lower value is applied.</t>
    <phoneticPr fontId="2"/>
  </si>
  <si>
    <t>In the order of preference:
a) value provided by fuel supplier;
b) value measured by the project participants;
c) regional or national default value; or
d) IPCC default value provided in table 1.4 of Ch.1 Vol.2 of 2006 IPCC Guidelines on National GHG Inventories. Higher value is applied.</t>
    <phoneticPr fontId="2"/>
  </si>
  <si>
    <r>
      <t xml:space="preserve">Identification number for the facility to which electricity and heat generated by the CGS </t>
    </r>
    <r>
      <rPr>
        <i/>
        <sz val="14"/>
        <color theme="1"/>
        <rFont val="Arial"/>
        <family val="2"/>
      </rPr>
      <t>i</t>
    </r>
    <r>
      <rPr>
        <sz val="14"/>
        <color theme="1"/>
        <rFont val="Arial"/>
        <family val="2"/>
      </rPr>
      <t xml:space="preserve"> is supplied</t>
    </r>
    <phoneticPr fontId="25"/>
  </si>
  <si>
    <r>
      <t xml:space="preserve">Amount of electricity consumption by the facility </t>
    </r>
    <r>
      <rPr>
        <i/>
        <sz val="14"/>
        <rFont val="Arial"/>
        <family val="2"/>
      </rPr>
      <t>j</t>
    </r>
    <r>
      <rPr>
        <sz val="14"/>
        <rFont val="Arial"/>
        <family val="2"/>
      </rPr>
      <t xml:space="preserve"> which is generated by the CGS </t>
    </r>
    <r>
      <rPr>
        <i/>
        <sz val="14"/>
        <rFont val="Arial"/>
        <family val="2"/>
      </rPr>
      <t>i</t>
    </r>
    <r>
      <rPr>
        <sz val="14"/>
        <rFont val="Arial"/>
        <family val="2"/>
      </rPr>
      <t xml:space="preserve"> during the period </t>
    </r>
    <r>
      <rPr>
        <i/>
        <sz val="14"/>
        <rFont val="Arial"/>
        <family val="2"/>
      </rPr>
      <t>p</t>
    </r>
    <phoneticPr fontId="25"/>
  </si>
  <si>
    <r>
      <t xml:space="preserve">Reference emissions for electricity consumption by the facility </t>
    </r>
    <r>
      <rPr>
        <i/>
        <sz val="14"/>
        <rFont val="Arial"/>
        <family val="2"/>
      </rPr>
      <t xml:space="preserve">j </t>
    </r>
    <r>
      <rPr>
        <sz val="14"/>
        <rFont val="Arial"/>
        <family val="2"/>
      </rPr>
      <t xml:space="preserve">which is generated by the CGS </t>
    </r>
    <r>
      <rPr>
        <i/>
        <sz val="14"/>
        <rFont val="Arial"/>
        <family val="2"/>
      </rPr>
      <t>i</t>
    </r>
    <r>
      <rPr>
        <sz val="14"/>
        <rFont val="Arial"/>
        <family val="2"/>
      </rPr>
      <t xml:space="preserve"> during the period </t>
    </r>
    <r>
      <rPr>
        <i/>
        <sz val="14"/>
        <rFont val="Arial"/>
        <family val="2"/>
      </rPr>
      <t>p</t>
    </r>
    <phoneticPr fontId="25"/>
  </si>
  <si>
    <r>
      <t xml:space="preserve">Amount of heat consumption by the facility </t>
    </r>
    <r>
      <rPr>
        <i/>
        <sz val="14"/>
        <rFont val="Arial"/>
        <family val="2"/>
      </rPr>
      <t>j</t>
    </r>
    <r>
      <rPr>
        <sz val="14"/>
        <rFont val="Arial"/>
        <family val="2"/>
      </rPr>
      <t xml:space="preserve"> which is generated by the CGS </t>
    </r>
    <r>
      <rPr>
        <i/>
        <sz val="14"/>
        <rFont val="Arial"/>
        <family val="2"/>
      </rPr>
      <t>i</t>
    </r>
    <r>
      <rPr>
        <sz val="14"/>
        <rFont val="Arial"/>
        <family val="2"/>
      </rPr>
      <t xml:space="preserve"> during the period </t>
    </r>
    <r>
      <rPr>
        <i/>
        <sz val="14"/>
        <rFont val="Arial"/>
        <family val="2"/>
      </rPr>
      <t>p</t>
    </r>
    <phoneticPr fontId="25"/>
  </si>
  <si>
    <r>
      <t>Reference emissions for heat consumption by the facility</t>
    </r>
    <r>
      <rPr>
        <i/>
        <sz val="14"/>
        <rFont val="Arial"/>
        <family val="2"/>
      </rPr>
      <t xml:space="preserve"> j </t>
    </r>
    <r>
      <rPr>
        <sz val="14"/>
        <rFont val="Arial"/>
        <family val="2"/>
      </rPr>
      <t xml:space="preserve">which is generated by the CGS </t>
    </r>
    <r>
      <rPr>
        <i/>
        <sz val="14"/>
        <rFont val="Arial"/>
        <family val="2"/>
      </rPr>
      <t>i</t>
    </r>
    <r>
      <rPr>
        <sz val="14"/>
        <rFont val="Arial"/>
        <family val="2"/>
      </rPr>
      <t xml:space="preserve"> during the period </t>
    </r>
    <r>
      <rPr>
        <i/>
        <sz val="14"/>
        <rFont val="Arial"/>
        <family val="2"/>
      </rPr>
      <t>p</t>
    </r>
    <phoneticPr fontId="25"/>
  </si>
  <si>
    <t>day</t>
    <phoneticPr fontId="25"/>
  </si>
  <si>
    <t>day</t>
    <phoneticPr fontId="2"/>
  </si>
  <si>
    <r>
      <t xml:space="preserve">Reference emissions for heat consumption by the facility </t>
    </r>
    <r>
      <rPr>
        <i/>
        <sz val="14"/>
        <color theme="1"/>
        <rFont val="Arial"/>
        <family val="2"/>
      </rPr>
      <t>j</t>
    </r>
    <r>
      <rPr>
        <sz val="14"/>
        <color theme="1"/>
        <rFont val="Arial"/>
        <family val="2"/>
      </rPr>
      <t xml:space="preserve"> which is generated by the CGS </t>
    </r>
    <r>
      <rPr>
        <i/>
        <sz val="14"/>
        <color theme="1"/>
        <rFont val="Arial"/>
        <family val="2"/>
      </rPr>
      <t>i</t>
    </r>
    <r>
      <rPr>
        <sz val="14"/>
        <color theme="1"/>
        <rFont val="Arial"/>
        <family val="2"/>
      </rPr>
      <t xml:space="preserve"> during the period </t>
    </r>
    <r>
      <rPr>
        <i/>
        <sz val="14"/>
        <color theme="1"/>
        <rFont val="Arial"/>
        <family val="2"/>
      </rPr>
      <t>p</t>
    </r>
    <phoneticPr fontId="25"/>
  </si>
  <si>
    <t>Reference emissions for electricity consumption</t>
    <phoneticPr fontId="25"/>
  </si>
  <si>
    <t>Reference emissions for heat consumption</t>
    <phoneticPr fontId="25"/>
  </si>
  <si>
    <r>
      <t xml:space="preserve">Amount of electricity consumption by auxiliary machine(s) of the CGS </t>
    </r>
    <r>
      <rPr>
        <i/>
        <sz val="14"/>
        <rFont val="Arial"/>
        <family val="2"/>
      </rPr>
      <t>i</t>
    </r>
    <r>
      <rPr>
        <sz val="14"/>
        <rFont val="Arial"/>
        <family val="2"/>
      </rPr>
      <t xml:space="preserve"> </t>
    </r>
    <phoneticPr fontId="2"/>
  </si>
  <si>
    <t>Reference emissions for electricity consumption</t>
    <phoneticPr fontId="2"/>
  </si>
  <si>
    <t>Reference emissions for heat consumption</t>
    <phoneticPr fontId="2"/>
  </si>
  <si>
    <t>Table 4: Reference emissions for electricity consumption</t>
    <phoneticPr fontId="25"/>
  </si>
  <si>
    <t>Table 5: Reference emissions for heat consumption (Option 1)</t>
    <phoneticPr fontId="25"/>
  </si>
  <si>
    <t>Table 6: Reference emissions for heat consumption (Option 2)</t>
    <phoneticPr fontId="25"/>
  </si>
  <si>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</si>
  <si>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</si>
  <si>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t>HGSi,j,p</t>
    <phoneticPr fontId="2"/>
  </si>
  <si>
    <t>-</t>
    <phoneticPr fontId="2"/>
  </si>
  <si>
    <t xml:space="preserve">Use of Option 2: </t>
    <phoneticPr fontId="25"/>
  </si>
  <si>
    <t>Select the use of Option 2 in C29 of "PMS(sub_input)" sheet. 
If yes, values are input on "PMS(sub_input)" sheet.</t>
    <phoneticPr fontId="2"/>
  </si>
  <si>
    <t>Yes</t>
  </si>
  <si>
    <r>
      <t>ƩHGS</t>
    </r>
    <r>
      <rPr>
        <vertAlign val="subscript"/>
        <sz val="14"/>
        <rFont val="Arial"/>
        <family val="2"/>
      </rPr>
      <t>i,j,p</t>
    </r>
    <phoneticPr fontId="2"/>
  </si>
  <si>
    <r>
      <t>Amount of heat supply to the facility</t>
    </r>
    <r>
      <rPr>
        <i/>
        <sz val="14"/>
        <rFont val="Arial"/>
        <family val="2"/>
      </rPr>
      <t xml:space="preserve"> j</t>
    </r>
    <r>
      <rPr>
        <sz val="14"/>
        <rFont val="Arial"/>
        <family val="2"/>
      </rPr>
      <t xml:space="preserve"> which is generated by the CGS(s) during the period </t>
    </r>
    <r>
      <rPr>
        <i/>
        <sz val="14"/>
        <rFont val="Arial"/>
        <family val="2"/>
      </rPr>
      <t>p</t>
    </r>
    <phoneticPr fontId="25"/>
  </si>
  <si>
    <r>
      <t>CO</t>
    </r>
    <r>
      <rPr>
        <vertAlign val="subscript"/>
        <sz val="14"/>
        <rFont val="Arial"/>
        <family val="2"/>
      </rPr>
      <t>2</t>
    </r>
    <r>
      <rPr>
        <sz val="14"/>
        <rFont val="Arial"/>
        <family val="2"/>
      </rPr>
      <t xml:space="preserve"> emission factor for fossil fuel consumed by the reference boiler in the facility </t>
    </r>
    <r>
      <rPr>
        <i/>
        <sz val="14"/>
        <rFont val="Arial"/>
        <family val="2"/>
      </rPr>
      <t xml:space="preserve">j
</t>
    </r>
    <r>
      <rPr>
        <sz val="14"/>
        <rFont val="Arial"/>
        <family val="2"/>
      </rPr>
      <t>(CO</t>
    </r>
    <r>
      <rPr>
        <vertAlign val="subscript"/>
        <sz val="14"/>
        <rFont val="Arial"/>
        <family val="2"/>
      </rPr>
      <t>2</t>
    </r>
    <r>
      <rPr>
        <sz val="14"/>
        <rFont val="Arial"/>
        <family val="2"/>
      </rPr>
      <t xml:space="preserve"> emission factor of natural gas is applied.)</t>
    </r>
    <phoneticPr fontId="2"/>
  </si>
  <si>
    <r>
      <t xml:space="preserve">Measuring instrument(s) is installed at the point(s) where the amount of electricity consumption by the facility </t>
    </r>
    <r>
      <rPr>
        <i/>
        <sz val="14"/>
        <rFont val="Arial"/>
        <family val="2"/>
      </rPr>
      <t>j</t>
    </r>
    <r>
      <rPr>
        <sz val="14"/>
        <rFont val="Arial"/>
        <family val="2"/>
      </rPr>
      <t xml:space="preserve"> which is generated by the CGS </t>
    </r>
    <r>
      <rPr>
        <i/>
        <sz val="14"/>
        <rFont val="Arial"/>
        <family val="2"/>
      </rPr>
      <t>i</t>
    </r>
    <r>
      <rPr>
        <sz val="14"/>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</si>
  <si>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 xml:space="preserve">Measuring instrument(s) is installed at the point(s) where the amount of heat consumption by the facility </t>
    </r>
    <r>
      <rPr>
        <i/>
        <sz val="14"/>
        <rFont val="Arial"/>
        <family val="2"/>
      </rPr>
      <t>j</t>
    </r>
    <r>
      <rPr>
        <sz val="14"/>
        <rFont val="Arial"/>
        <family val="2"/>
      </rPr>
      <t xml:space="preserve"> which is generated by the CGS </t>
    </r>
    <r>
      <rPr>
        <i/>
        <sz val="14"/>
        <rFont val="Arial"/>
        <family val="2"/>
      </rPr>
      <t>i</t>
    </r>
    <r>
      <rPr>
        <sz val="14"/>
        <rFont val="Arial"/>
        <family val="2"/>
      </rPr>
      <t xml:space="preserve"> can be measured. The amount of heat consumption is determined either by (1) Approach 1 using a calorimeter or by (2) Approach 2 applying calculation results derived from a set of monitored data, as described in the following. 
(1) Approach 1 using a calorimeter
The calorimeter measures the amount of heat consumption cumulatively for each </t>
    </r>
    <r>
      <rPr>
        <i/>
        <sz val="14"/>
        <rFont val="Arial"/>
        <family val="2"/>
      </rPr>
      <t>i</t>
    </r>
    <r>
      <rPr>
        <sz val="14"/>
        <rFont val="Arial"/>
        <family val="2"/>
      </rPr>
      <t xml:space="preserve"> and </t>
    </r>
    <r>
      <rPr>
        <i/>
        <sz val="14"/>
        <rFont val="Arial"/>
        <family val="2"/>
      </rPr>
      <t>j</t>
    </r>
    <r>
      <rPr>
        <sz val="14"/>
        <rFont val="Arial"/>
        <family val="2"/>
      </rPr>
      <t>.
(2) Approach 2 applying calculation results derived from a set of monitored data
The following formula is applied.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</si>
  <si>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Measuring instrument(s) is installed at the point(s) where the amount of heat supply to the facility</t>
    </r>
    <r>
      <rPr>
        <i/>
        <sz val="14"/>
        <rFont val="Arial"/>
        <family val="2"/>
      </rPr>
      <t xml:space="preserve"> j</t>
    </r>
    <r>
      <rPr>
        <sz val="14"/>
        <rFont val="Arial"/>
        <family val="2"/>
      </rPr>
      <t xml:space="preserve"> which is generated by the CGS </t>
    </r>
    <r>
      <rPr>
        <i/>
        <sz val="14"/>
        <rFont val="Arial"/>
        <family val="2"/>
      </rPr>
      <t xml:space="preserve">i </t>
    </r>
    <r>
      <rPr>
        <sz val="14"/>
        <rFont val="Arial"/>
        <family val="2"/>
      </rPr>
      <t xml:space="preserve">can be measured. The amount of heat supply is determined by the approaches, as described for </t>
    </r>
    <r>
      <rPr>
        <i/>
        <sz val="14"/>
        <rFont val="Arial"/>
        <family val="2"/>
      </rPr>
      <t>HG</t>
    </r>
    <r>
      <rPr>
        <i/>
        <vertAlign val="subscript"/>
        <sz val="14"/>
        <rFont val="Arial"/>
        <family val="2"/>
      </rPr>
      <t>i,j,p</t>
    </r>
    <r>
      <rPr>
        <sz val="14"/>
        <rFont val="Arial"/>
        <family val="2"/>
      </rPr>
      <t xml:space="preserve"> above.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</si>
  <si>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 xml:space="preserve">Method I.
Measuring instrument(s) is installed at the point(s) where the amount of gas fuel consumption by the CGS </t>
    </r>
    <r>
      <rPr>
        <i/>
        <sz val="14"/>
        <rFont val="Arial"/>
        <family val="2"/>
      </rPr>
      <t xml:space="preserve">i </t>
    </r>
    <r>
      <rPr>
        <sz val="14"/>
        <rFont val="Arial"/>
        <family val="2"/>
      </rPr>
      <t>can be measured. 
Method II.
Data on invoice provided by gas fuel supplier is used.
In case of using Method I,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</si>
  <si>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Method I.
Measuring instrument(s) is installed at the point(s) where the amount of electricity consumption by auxiliary machine(s) of the CGS</t>
    </r>
    <r>
      <rPr>
        <i/>
        <sz val="14"/>
        <rFont val="Arial"/>
        <family val="2"/>
      </rPr>
      <t xml:space="preserve"> i</t>
    </r>
    <r>
      <rPr>
        <sz val="14"/>
        <rFont val="Arial"/>
        <family val="2"/>
      </rPr>
      <t xml:space="preserve"> can be measured. 
Method II.
Amount of electricity consumption by auxiliary machine(s) of the CGS</t>
    </r>
    <r>
      <rPr>
        <i/>
        <sz val="14"/>
        <rFont val="Arial"/>
        <family val="2"/>
      </rPr>
      <t xml:space="preserve"> i</t>
    </r>
    <r>
      <rPr>
        <sz val="14"/>
        <rFont val="Arial"/>
        <family val="2"/>
      </rPr>
      <t xml:space="preserve"> is calculated based on number of days during the monitoring period multiplied by 24 [hours] and rated power consumption of the auxiliary machine(s).
Methods I and II can be jointly used to obtain </t>
    </r>
    <r>
      <rPr>
        <i/>
        <sz val="14"/>
        <rFont val="Arial"/>
        <family val="2"/>
      </rPr>
      <t>EC</t>
    </r>
    <r>
      <rPr>
        <i/>
        <vertAlign val="subscript"/>
        <sz val="14"/>
        <rFont val="Arial"/>
        <family val="2"/>
      </rPr>
      <t>PJ,i</t>
    </r>
    <r>
      <rPr>
        <sz val="14"/>
        <rFont val="Arial"/>
        <family val="2"/>
      </rPr>
      <t>.
In case of using Method I,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</si>
  <si>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t>JCM_ID_F_PMS_ver01.1</t>
    <phoneticPr fontId="2"/>
  </si>
  <si>
    <r>
      <t xml:space="preserve">JCM Proposed Methodology Spreadsheet Form (Input Sheet) </t>
    </r>
    <r>
      <rPr>
        <b/>
        <sz val="12"/>
        <color indexed="9"/>
        <rFont val="Arial"/>
        <family val="2"/>
      </rPr>
      <t xml:space="preserve">[Attachment to Proposed Methodology Form]  </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</si>
  <si>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</si>
  <si>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</si>
  <si>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</si>
  <si>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</si>
  <si>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</si>
  <si>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</si>
  <si>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</si>
  <si>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</si>
  <si>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</si>
  <si>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</si>
  <si>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</si>
  <si>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</si>
  <si>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</si>
  <si>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</si>
  <si>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</si>
  <si>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</si>
  <si>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</si>
  <si>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</si>
  <si>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</si>
  <si>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</si>
  <si>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EG</t>
    </r>
    <r>
      <rPr>
        <vertAlign val="subscript"/>
        <sz val="14"/>
        <rFont val="Arial"/>
        <family val="2"/>
      </rPr>
      <t>i,j,p</t>
    </r>
    <phoneticPr fontId="2"/>
  </si>
  <si>
    <r>
      <t xml:space="preserve">Amount of electricity consumption by the facility </t>
    </r>
    <r>
      <rPr>
        <i/>
        <sz val="14"/>
        <rFont val="Arial"/>
        <family val="2"/>
      </rPr>
      <t>j</t>
    </r>
    <r>
      <rPr>
        <sz val="14"/>
        <rFont val="Arial"/>
        <family val="2"/>
      </rPr>
      <t xml:space="preserve"> which is generated by the CGS </t>
    </r>
    <r>
      <rPr>
        <i/>
        <sz val="14"/>
        <rFont val="Arial"/>
        <family val="2"/>
      </rPr>
      <t>i</t>
    </r>
    <r>
      <rPr>
        <sz val="14"/>
        <rFont val="Arial"/>
        <family val="2"/>
      </rPr>
      <t xml:space="preserve"> during the period </t>
    </r>
    <r>
      <rPr>
        <i/>
        <sz val="14"/>
        <rFont val="Arial"/>
        <family val="2"/>
      </rPr>
      <t>p</t>
    </r>
    <phoneticPr fontId="2"/>
  </si>
  <si>
    <r>
      <t>HG</t>
    </r>
    <r>
      <rPr>
        <vertAlign val="subscript"/>
        <sz val="14"/>
        <rFont val="Arial"/>
        <family val="2"/>
      </rPr>
      <t>i,j,p</t>
    </r>
    <phoneticPr fontId="2"/>
  </si>
  <si>
    <r>
      <t xml:space="preserve">Amount of heat supply to the facility </t>
    </r>
    <r>
      <rPr>
        <i/>
        <sz val="14"/>
        <rFont val="Arial"/>
        <family val="2"/>
      </rPr>
      <t>j</t>
    </r>
    <r>
      <rPr>
        <sz val="14"/>
        <rFont val="Arial"/>
        <family val="2"/>
      </rPr>
      <t xml:space="preserve"> which is generated by the CGS </t>
    </r>
    <r>
      <rPr>
        <i/>
        <sz val="14"/>
        <rFont val="Arial"/>
        <family val="2"/>
      </rPr>
      <t>i</t>
    </r>
    <r>
      <rPr>
        <sz val="14"/>
        <rFont val="Arial"/>
        <family val="2"/>
      </rPr>
      <t xml:space="preserve"> during the period </t>
    </r>
    <r>
      <rPr>
        <i/>
        <sz val="14"/>
        <rFont val="Arial"/>
        <family val="2"/>
      </rPr>
      <t xml:space="preserve">p 
</t>
    </r>
    <r>
      <rPr>
        <sz val="14"/>
        <rFont val="Arial"/>
        <family val="2"/>
      </rPr>
      <t>(Option 2)</t>
    </r>
    <phoneticPr fontId="2"/>
  </si>
  <si>
    <r>
      <t>FC</t>
    </r>
    <r>
      <rPr>
        <vertAlign val="subscript"/>
        <sz val="14"/>
        <rFont val="Arial"/>
        <family val="2"/>
      </rPr>
      <t>i,p</t>
    </r>
    <phoneticPr fontId="2"/>
  </si>
  <si>
    <r>
      <t xml:space="preserve">Amount of gas fuel consumption by the CGS </t>
    </r>
    <r>
      <rPr>
        <i/>
        <sz val="14"/>
        <rFont val="Arial"/>
        <family val="2"/>
      </rPr>
      <t>i</t>
    </r>
    <r>
      <rPr>
        <sz val="14"/>
        <rFont val="Arial"/>
        <family val="2"/>
      </rPr>
      <t xml:space="preserve"> during the period </t>
    </r>
    <r>
      <rPr>
        <i/>
        <sz val="14"/>
        <rFont val="Arial"/>
        <family val="2"/>
      </rPr>
      <t>p</t>
    </r>
    <phoneticPr fontId="2"/>
  </si>
  <si>
    <r>
      <t>EC</t>
    </r>
    <r>
      <rPr>
        <vertAlign val="subscript"/>
        <sz val="14"/>
        <rFont val="Arial"/>
        <family val="2"/>
      </rPr>
      <t>PJ,i</t>
    </r>
    <phoneticPr fontId="2"/>
  </si>
  <si>
    <r>
      <t xml:space="preserve">Amount of electricity consumption by auxiliary machine(s) of the CGS </t>
    </r>
    <r>
      <rPr>
        <i/>
        <sz val="14"/>
        <rFont val="Arial"/>
        <family val="2"/>
      </rPr>
      <t xml:space="preserve">i </t>
    </r>
    <phoneticPr fontId="2"/>
  </si>
  <si>
    <r>
      <t>DYS</t>
    </r>
    <r>
      <rPr>
        <vertAlign val="subscript"/>
        <sz val="14"/>
        <rFont val="Arial"/>
        <family val="2"/>
      </rPr>
      <t>p</t>
    </r>
    <phoneticPr fontId="2"/>
  </si>
  <si>
    <r>
      <t xml:space="preserve">Amount of heat consumption by the facility </t>
    </r>
    <r>
      <rPr>
        <i/>
        <sz val="14"/>
        <rFont val="Arial"/>
        <family val="2"/>
      </rPr>
      <t>j</t>
    </r>
    <r>
      <rPr>
        <sz val="14"/>
        <rFont val="Arial"/>
        <family val="2"/>
      </rPr>
      <t xml:space="preserve"> which is generated by the CGS </t>
    </r>
    <r>
      <rPr>
        <i/>
        <sz val="14"/>
        <rFont val="Arial"/>
        <family val="2"/>
      </rPr>
      <t>i</t>
    </r>
    <r>
      <rPr>
        <sz val="14"/>
        <rFont val="Arial"/>
        <family val="2"/>
      </rPr>
      <t xml:space="preserve"> during the period </t>
    </r>
    <r>
      <rPr>
        <i/>
        <sz val="14"/>
        <rFont val="Arial"/>
        <family val="2"/>
      </rPr>
      <t xml:space="preserve">p 
</t>
    </r>
    <r>
      <rPr>
        <sz val="14"/>
        <rFont val="Arial"/>
        <family val="2"/>
      </rPr>
      <t>(Option 1)</t>
    </r>
    <phoneticPr fontId="2"/>
  </si>
  <si>
    <r>
      <t>Values are input on "PMS(sub_input)" sheet, if Option 2 for HG</t>
    </r>
    <r>
      <rPr>
        <vertAlign val="subscript"/>
        <sz val="14"/>
        <rFont val="Arial"/>
        <family val="2"/>
      </rPr>
      <t>i,j,p</t>
    </r>
    <r>
      <rPr>
        <sz val="14"/>
        <rFont val="Arial"/>
        <family val="2"/>
      </rPr>
      <t xml:space="preserve"> is selected.</t>
    </r>
    <phoneticPr fontId="2"/>
  </si>
  <si>
    <r>
      <t xml:space="preserve">Number of days during the period </t>
    </r>
    <r>
      <rPr>
        <i/>
        <sz val="14"/>
        <rFont val="Arial"/>
        <family val="2"/>
      </rPr>
      <t>p</t>
    </r>
    <r>
      <rPr>
        <sz val="14"/>
        <rFont val="Arial"/>
        <family val="2"/>
      </rPr>
      <t xml:space="preserve"> (Option 2)</t>
    </r>
    <phoneticPr fontId="2"/>
  </si>
  <si>
    <r>
      <t xml:space="preserve">Values are input, if Option 2 for </t>
    </r>
    <r>
      <rPr>
        <i/>
        <sz val="14"/>
        <rFont val="Arial"/>
        <family val="2"/>
      </rPr>
      <t>HG</t>
    </r>
    <r>
      <rPr>
        <i/>
        <vertAlign val="subscript"/>
        <sz val="14"/>
        <rFont val="Arial"/>
        <family val="2"/>
      </rPr>
      <t>i,j,p</t>
    </r>
    <r>
      <rPr>
        <sz val="14"/>
        <rFont val="Arial"/>
        <family val="2"/>
      </rPr>
      <t xml:space="preserve"> is selected.</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</si>
</sst>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00"/>
    <numFmt numFmtId="178" formatCode="#,##0.0_ "/>
    <numFmt numFmtId="179" formatCode="#,##0.0;[Red]\-#,##0.0"/>
  </numFmts>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sz val="14"/>
      <name val="Arial"/>
      <family val="2"/>
    </font>
    <font>
      <sz val="14"/>
      <color rgb="FFFF0000"/>
      <name val="Arial"/>
      <family val="2"/>
    </font>
    <font>
      <vertAlign val="subscript"/>
      <sz val="14"/>
      <name val="Arial"/>
      <family val="2"/>
    </font>
    <font>
      <vertAlign val="superscript"/>
      <sz val="14"/>
      <name val="Arial"/>
      <family val="2"/>
    </font>
    <font>
      <sz val="6"/>
      <name val="ＭＳ Ｐゴシック"/>
      <family val="3"/>
      <charset val="128"/>
      <scheme val="minor"/>
    </font>
    <font>
      <sz val="14"/>
      <color theme="1"/>
      <name val="Arial"/>
      <family val="2"/>
    </font>
    <font>
      <sz val="11"/>
      <color theme="1"/>
      <name val="Arial"/>
      <family val="2"/>
    </font>
    <font>
      <b/>
      <sz val="14"/>
      <color theme="0"/>
      <name val="Arial"/>
      <family val="2"/>
    </font>
    <font>
      <vertAlign val="subscript"/>
      <sz val="14"/>
      <color theme="1"/>
      <name val="Arial"/>
      <family val="2"/>
    </font>
    <font>
      <vertAlign val="superscript"/>
      <sz val="14"/>
      <color theme="1"/>
      <name val="Arial"/>
      <family val="2"/>
    </font>
    <font>
      <b/>
      <sz val="14"/>
      <color theme="1"/>
      <name val="Arial"/>
      <family val="2"/>
    </font>
    <font>
      <i/>
      <sz val="14"/>
      <name val="Arial"/>
      <family val="2"/>
    </font>
    <font>
      <i/>
      <sz val="14"/>
      <color theme="1"/>
      <name val="Arial"/>
      <family val="2"/>
    </font>
    <font>
      <b/>
      <i/>
      <sz val="14"/>
      <color theme="0"/>
      <name val="Arial"/>
      <family val="2"/>
    </font>
    <font>
      <sz val="14"/>
      <color theme="1"/>
      <name val="ＭＳ Ｐゴシック"/>
      <family val="3"/>
      <charset val="128"/>
    </font>
    <font>
      <b/>
      <sz val="14"/>
      <name val="Arial"/>
      <family val="2"/>
    </font>
    <font>
      <i/>
      <sz val="11"/>
      <color indexed="8"/>
      <name val="Arial"/>
      <family val="2"/>
    </font>
    <font>
      <b/>
      <sz val="11"/>
      <color theme="1"/>
      <name val="Arial"/>
      <family val="2"/>
    </font>
    <font>
      <i/>
      <vertAlign val="subscript"/>
      <sz val="14"/>
      <name val="Arial"/>
      <family val="2"/>
    </font>
  </fonts>
  <fills count="11">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7999816888943144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bottom/>
      <diagonal/>
    </border>
    <border diagonalUp="1">
      <left style="thin">
        <color indexed="23"/>
      </left>
      <right style="thin">
        <color indexed="23"/>
      </right>
      <top style="thin">
        <color indexed="23"/>
      </top>
      <bottom style="thin">
        <color indexed="23"/>
      </bottom>
      <diagonal style="thin">
        <color indexed="23"/>
      </diagonal>
    </border>
    <border diagonalUp="1">
      <left style="thin">
        <color indexed="23"/>
      </left>
      <right style="thin">
        <color indexed="23"/>
      </right>
      <top style="thin">
        <color indexed="23"/>
      </top>
      <bottom/>
      <diagonal style="thin">
        <color indexed="23"/>
      </diagonal>
    </border>
    <border diagonalUp="1">
      <left style="thin">
        <color indexed="23"/>
      </left>
      <right style="thin">
        <color indexed="23"/>
      </right>
      <top/>
      <bottom style="thin">
        <color indexed="23"/>
      </bottom>
      <diagonal style="thin">
        <color indexed="23"/>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s>
  <cellStyleXfs count="3">
    <xf numFmtId="0" fontId="0" fillId="0" borderId="0">
      <alignment vertical="center"/>
    </xf>
    <xf numFmtId="0" fontId="20" fillId="4" borderId="0" applyNumberFormat="0" applyBorder="0" applyAlignment="0" applyProtection="0">
      <alignment vertical="center"/>
    </xf>
    <xf numFmtId="38" fontId="1" fillId="0" borderId="0" applyFont="0" applyFill="0" applyBorder="0" applyAlignment="0" applyProtection="0">
      <alignment vertical="center"/>
    </xf>
  </cellStyleXfs>
  <cellXfs count="22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6" fillId="2" borderId="0" xfId="0" applyFont="1" applyFill="1" applyAlignme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2" borderId="0" xfId="0" applyFont="1" applyFill="1" applyAlignment="1">
      <alignment vertical="center"/>
    </xf>
    <xf numFmtId="0" fontId="13" fillId="0" borderId="0" xfId="0" applyFont="1" applyFill="1" applyBorder="1">
      <alignment vertical="center"/>
    </xf>
    <xf numFmtId="0" fontId="13" fillId="0" borderId="0" xfId="0" applyFont="1">
      <alignment vertical="center"/>
    </xf>
    <xf numFmtId="0" fontId="16" fillId="0" borderId="1" xfId="0" applyFont="1" applyFill="1" applyBorder="1">
      <alignment vertical="center"/>
    </xf>
    <xf numFmtId="0" fontId="21" fillId="0" borderId="1" xfId="0" applyFont="1" applyFill="1" applyBorder="1" applyAlignment="1">
      <alignment horizontal="center" vertical="center" wrapText="1"/>
    </xf>
    <xf numFmtId="0" fontId="26" fillId="0" borderId="0" xfId="0" applyFont="1">
      <alignment vertical="center"/>
    </xf>
    <xf numFmtId="0" fontId="26" fillId="0" borderId="1" xfId="0" applyFont="1" applyBorder="1" applyAlignment="1">
      <alignment horizontal="center" vertical="center"/>
    </xf>
    <xf numFmtId="0" fontId="27" fillId="0" borderId="0" xfId="0" applyFont="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27" fillId="0" borderId="0" xfId="0" applyFont="1" applyAlignment="1">
      <alignment horizontal="right" vertical="center"/>
    </xf>
    <xf numFmtId="0" fontId="12" fillId="0" borderId="0" xfId="0" applyFont="1" applyFill="1" applyAlignment="1">
      <alignment vertical="center"/>
    </xf>
    <xf numFmtId="0" fontId="3" fillId="0" borderId="0" xfId="0" applyFont="1" applyFill="1">
      <alignment vertical="center"/>
    </xf>
    <xf numFmtId="0" fontId="31" fillId="0" borderId="0" xfId="0" applyFont="1">
      <alignment vertical="center"/>
    </xf>
    <xf numFmtId="0" fontId="26" fillId="0" borderId="1" xfId="0" applyFont="1" applyBorder="1" applyAlignment="1">
      <alignment horizontal="center" vertical="center" wrapText="1"/>
    </xf>
    <xf numFmtId="0" fontId="21" fillId="0" borderId="1" xfId="0" applyFont="1" applyFill="1" applyBorder="1" applyAlignment="1">
      <alignment horizontal="center" vertical="center"/>
    </xf>
    <xf numFmtId="38" fontId="26" fillId="0" borderId="1" xfId="2" applyFont="1" applyBorder="1" applyAlignment="1">
      <alignment horizontal="center" vertical="center"/>
    </xf>
    <xf numFmtId="176" fontId="26" fillId="0" borderId="1" xfId="0" applyNumberFormat="1" applyFont="1" applyBorder="1" applyAlignment="1">
      <alignment horizontal="center" vertical="center"/>
    </xf>
    <xf numFmtId="38" fontId="21" fillId="0" borderId="1" xfId="2" applyFont="1" applyFill="1" applyBorder="1" applyAlignment="1">
      <alignment horizontal="center" vertical="center" wrapText="1"/>
    </xf>
    <xf numFmtId="0" fontId="26" fillId="0" borderId="4" xfId="0" applyFont="1" applyBorder="1" applyAlignment="1">
      <alignment horizontal="center" vertical="center"/>
    </xf>
    <xf numFmtId="0" fontId="26" fillId="0" borderId="1" xfId="0" applyFont="1" applyBorder="1" applyAlignment="1">
      <alignment horizontal="center" vertical="center"/>
    </xf>
    <xf numFmtId="38" fontId="26" fillId="0" borderId="5" xfId="2" applyFont="1" applyBorder="1" applyAlignment="1">
      <alignment horizontal="center" vertical="center"/>
    </xf>
    <xf numFmtId="0" fontId="21" fillId="3"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3" borderId="0" xfId="0" applyFont="1" applyFill="1" applyBorder="1" applyAlignment="1">
      <alignment vertical="center" wrapText="1"/>
    </xf>
    <xf numFmtId="0" fontId="21" fillId="0" borderId="1" xfId="0" applyFont="1" applyFill="1" applyBorder="1" applyAlignment="1">
      <alignment horizontal="center" vertical="center" wrapText="1"/>
    </xf>
    <xf numFmtId="0" fontId="21" fillId="0" borderId="1" xfId="0" applyFont="1" applyBorder="1" applyAlignment="1">
      <alignment horizontal="center" vertical="center"/>
    </xf>
    <xf numFmtId="38" fontId="21" fillId="0" borderId="1" xfId="2" applyFont="1" applyFill="1" applyBorder="1" applyAlignment="1">
      <alignment horizontal="center" vertical="center"/>
    </xf>
    <xf numFmtId="38" fontId="21" fillId="0" borderId="1" xfId="2" quotePrefix="1" applyFont="1" applyFill="1" applyBorder="1" applyAlignment="1">
      <alignment vertical="center" wrapText="1"/>
    </xf>
    <xf numFmtId="38" fontId="21" fillId="0" borderId="1" xfId="2" quotePrefix="1" applyFont="1" applyFill="1" applyBorder="1" applyAlignment="1">
      <alignment horizontal="left" vertical="center" wrapText="1"/>
    </xf>
    <xf numFmtId="0" fontId="21" fillId="0" borderId="4" xfId="0" applyFont="1" applyFill="1" applyBorder="1" applyAlignment="1">
      <alignment horizontal="center" vertical="center" wrapText="1"/>
    </xf>
    <xf numFmtId="0" fontId="36" fillId="0" borderId="0" xfId="0" applyFont="1">
      <alignment vertical="center"/>
    </xf>
    <xf numFmtId="0" fontId="21" fillId="0" borderId="1" xfId="0" applyFont="1" applyFill="1" applyBorder="1" applyAlignment="1">
      <alignment horizontal="center" vertical="center" wrapText="1"/>
    </xf>
    <xf numFmtId="0" fontId="27" fillId="0" borderId="1" xfId="0" applyFont="1" applyBorder="1">
      <alignment vertical="center"/>
    </xf>
    <xf numFmtId="0" fontId="26" fillId="0" borderId="1" xfId="0" applyFont="1" applyBorder="1" applyAlignment="1">
      <alignment horizontal="center" vertical="center"/>
    </xf>
    <xf numFmtId="0" fontId="21" fillId="0" borderId="1" xfId="0" quotePrefix="1" applyFont="1" applyFill="1" applyBorder="1" applyAlignment="1">
      <alignment vertical="center" wrapText="1"/>
    </xf>
    <xf numFmtId="0" fontId="12" fillId="5" borderId="0" xfId="0" applyFont="1" applyFill="1" applyAlignment="1">
      <alignment vertical="center"/>
    </xf>
    <xf numFmtId="0" fontId="6" fillId="5" borderId="0" xfId="0" applyFont="1" applyFill="1" applyAlignment="1">
      <alignment vertical="center"/>
    </xf>
    <xf numFmtId="0" fontId="6" fillId="5" borderId="0" xfId="0" applyFont="1" applyFill="1" applyAlignment="1">
      <alignment horizontal="right" vertical="center"/>
    </xf>
    <xf numFmtId="0" fontId="10" fillId="6" borderId="1" xfId="0" applyFont="1" applyFill="1" applyBorder="1" applyAlignment="1">
      <alignment horizontal="center" vertical="center" wrapText="1"/>
    </xf>
    <xf numFmtId="0" fontId="21" fillId="7" borderId="1" xfId="0" quotePrefix="1" applyFont="1" applyFill="1" applyBorder="1" applyAlignment="1">
      <alignment horizontal="center" vertical="center"/>
    </xf>
    <xf numFmtId="0" fontId="21" fillId="7" borderId="1" xfId="0" applyFont="1" applyFill="1" applyBorder="1">
      <alignment vertical="center"/>
    </xf>
    <xf numFmtId="0" fontId="21" fillId="7" borderId="1" xfId="0" applyFont="1" applyFill="1" applyBorder="1" applyAlignment="1">
      <alignment vertical="center" wrapText="1"/>
    </xf>
    <xf numFmtId="0" fontId="21" fillId="7" borderId="1" xfId="0" applyFont="1" applyFill="1" applyBorder="1" applyAlignment="1">
      <alignment horizontal="center" vertical="center"/>
    </xf>
    <xf numFmtId="0" fontId="21" fillId="7" borderId="1" xfId="0" applyFont="1" applyFill="1" applyBorder="1" applyAlignment="1">
      <alignment horizontal="center" vertical="center" wrapText="1"/>
    </xf>
    <xf numFmtId="38" fontId="21" fillId="7" borderId="1" xfId="2" applyFont="1" applyFill="1" applyBorder="1" applyAlignment="1">
      <alignment horizontal="center" vertical="center"/>
    </xf>
    <xf numFmtId="0" fontId="21" fillId="7" borderId="1" xfId="0" applyFont="1" applyFill="1" applyBorder="1" applyAlignment="1">
      <alignment vertical="center" wrapText="1"/>
    </xf>
    <xf numFmtId="176" fontId="21" fillId="7" borderId="1" xfId="0" applyNumberFormat="1" applyFont="1" applyFill="1" applyBorder="1" applyAlignment="1">
      <alignment horizontal="center" vertical="center"/>
    </xf>
    <xf numFmtId="0" fontId="26" fillId="7"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7" fillId="7" borderId="5" xfId="0" applyFont="1" applyFill="1" applyBorder="1">
      <alignment vertical="center"/>
    </xf>
    <xf numFmtId="0" fontId="28" fillId="8" borderId="1" xfId="0" applyFont="1" applyFill="1" applyBorder="1" applyAlignment="1">
      <alignment horizontal="center" vertical="center" wrapText="1"/>
    </xf>
    <xf numFmtId="0" fontId="28" fillId="8" borderId="1" xfId="0" applyFont="1" applyFill="1" applyBorder="1" applyAlignment="1">
      <alignment horizontal="center" vertical="center"/>
    </xf>
    <xf numFmtId="0" fontId="28" fillId="8" borderId="21" xfId="0" applyFont="1" applyFill="1" applyBorder="1" applyAlignment="1">
      <alignment horizontal="center" vertical="center" wrapText="1"/>
    </xf>
    <xf numFmtId="0" fontId="28" fillId="8" borderId="4" xfId="0" applyFont="1" applyFill="1" applyBorder="1" applyAlignment="1">
      <alignment vertical="center"/>
    </xf>
    <xf numFmtId="0" fontId="28" fillId="8" borderId="9" xfId="0" applyFont="1" applyFill="1" applyBorder="1" applyAlignment="1">
      <alignment vertical="center"/>
    </xf>
    <xf numFmtId="0" fontId="28" fillId="8" borderId="4" xfId="0" applyFont="1" applyFill="1" applyBorder="1" applyAlignment="1">
      <alignment horizontal="center" vertical="center"/>
    </xf>
    <xf numFmtId="0" fontId="21" fillId="7" borderId="1" xfId="0" applyFont="1" applyFill="1" applyBorder="1" applyAlignment="1">
      <alignment horizontal="left" vertical="center" wrapText="1"/>
    </xf>
    <xf numFmtId="0" fontId="26" fillId="7" borderId="1" xfId="0" applyFont="1" applyFill="1" applyBorder="1" applyAlignment="1">
      <alignment horizontal="left" vertical="center" wrapText="1"/>
    </xf>
    <xf numFmtId="38" fontId="26" fillId="7" borderId="1" xfId="2" applyFont="1" applyFill="1" applyBorder="1" applyAlignment="1">
      <alignment horizontal="center" vertical="center"/>
    </xf>
    <xf numFmtId="0" fontId="26" fillId="7" borderId="4" xfId="0" applyFont="1" applyFill="1" applyBorder="1" applyAlignment="1">
      <alignment horizontal="center" vertical="center"/>
    </xf>
    <xf numFmtId="0" fontId="26" fillId="7" borderId="5" xfId="0" applyFont="1" applyFill="1" applyBorder="1" applyAlignment="1">
      <alignment horizontal="center" vertical="center"/>
    </xf>
    <xf numFmtId="0" fontId="38" fillId="7" borderId="1" xfId="0" applyFont="1" applyFill="1" applyBorder="1" applyAlignment="1">
      <alignment horizontal="right" vertical="center"/>
    </xf>
    <xf numFmtId="0" fontId="26" fillId="7" borderId="4" xfId="0" applyFont="1" applyFill="1" applyBorder="1" applyAlignment="1">
      <alignment horizontal="left" vertical="center" wrapText="1"/>
    </xf>
    <xf numFmtId="0" fontId="26" fillId="7" borderId="4" xfId="0" applyFont="1" applyFill="1" applyBorder="1" applyAlignment="1">
      <alignment horizontal="center" vertical="center" wrapText="1"/>
    </xf>
    <xf numFmtId="0" fontId="21" fillId="7" borderId="5" xfId="0" applyFont="1" applyFill="1" applyBorder="1" applyAlignment="1">
      <alignment horizontal="left" vertical="center" wrapText="1"/>
    </xf>
    <xf numFmtId="0" fontId="35" fillId="7" borderId="4" xfId="0" applyFont="1" applyFill="1" applyBorder="1" applyAlignment="1">
      <alignment horizontal="center" vertical="center"/>
    </xf>
    <xf numFmtId="0" fontId="21" fillId="7" borderId="5" xfId="0" applyFont="1" applyFill="1" applyBorder="1" applyAlignment="1">
      <alignment horizontal="center" vertical="center"/>
    </xf>
    <xf numFmtId="0" fontId="26" fillId="7" borderId="5" xfId="0" applyFont="1" applyFill="1" applyBorder="1" applyAlignment="1">
      <alignment horizontal="center" vertical="center" wrapText="1"/>
    </xf>
    <xf numFmtId="38" fontId="26" fillId="7" borderId="4" xfId="2" applyFont="1" applyFill="1" applyBorder="1" applyAlignment="1">
      <alignment horizontal="center" vertical="center"/>
    </xf>
    <xf numFmtId="176" fontId="8" fillId="10" borderId="2" xfId="0" applyNumberFormat="1" applyFont="1" applyFill="1" applyBorder="1" applyAlignment="1">
      <alignment horizontal="right" vertical="center"/>
    </xf>
    <xf numFmtId="0" fontId="3" fillId="10" borderId="2" xfId="0" applyFont="1" applyFill="1" applyBorder="1" applyAlignment="1">
      <alignment horizontal="left" vertical="center"/>
    </xf>
    <xf numFmtId="0" fontId="6" fillId="8" borderId="24" xfId="0" applyFont="1" applyFill="1" applyBorder="1">
      <alignment vertical="center"/>
    </xf>
    <xf numFmtId="0" fontId="3" fillId="8" borderId="24" xfId="0" applyFont="1" applyFill="1" applyBorder="1">
      <alignment vertical="center"/>
    </xf>
    <xf numFmtId="0" fontId="6" fillId="8" borderId="24" xfId="0" applyFont="1" applyFill="1" applyBorder="1" applyAlignment="1">
      <alignment horizontal="center" vertical="center"/>
    </xf>
    <xf numFmtId="0" fontId="6" fillId="8" borderId="24" xfId="0" applyFont="1" applyFill="1" applyBorder="1" applyAlignment="1">
      <alignment horizontal="center" vertical="center" shrinkToFit="1"/>
    </xf>
    <xf numFmtId="0" fontId="3" fillId="0" borderId="24" xfId="0" applyFont="1" applyBorder="1" applyAlignment="1">
      <alignment horizontal="center" vertical="center"/>
    </xf>
    <xf numFmtId="0" fontId="3" fillId="0" borderId="24" xfId="0" applyFont="1" applyFill="1" applyBorder="1" applyAlignment="1">
      <alignment horizontal="center" vertical="center"/>
    </xf>
    <xf numFmtId="0" fontId="6" fillId="8" borderId="26" xfId="0" applyFont="1" applyFill="1" applyBorder="1">
      <alignment vertical="center"/>
    </xf>
    <xf numFmtId="0" fontId="3" fillId="8" borderId="25" xfId="0" applyFont="1" applyFill="1" applyBorder="1">
      <alignment vertical="center"/>
    </xf>
    <xf numFmtId="0" fontId="3" fillId="8" borderId="27" xfId="0" applyFont="1" applyFill="1" applyBorder="1">
      <alignment vertical="center"/>
    </xf>
    <xf numFmtId="0" fontId="3" fillId="9" borderId="27" xfId="0" applyFont="1" applyFill="1" applyBorder="1">
      <alignment vertical="center"/>
    </xf>
    <xf numFmtId="0" fontId="3" fillId="9" borderId="25" xfId="0" applyFont="1" applyFill="1" applyBorder="1">
      <alignment vertical="center"/>
    </xf>
    <xf numFmtId="0" fontId="3" fillId="8" borderId="28" xfId="0" applyFont="1" applyFill="1" applyBorder="1">
      <alignment vertical="center"/>
    </xf>
    <xf numFmtId="0" fontId="3" fillId="8" borderId="29" xfId="0" applyFont="1" applyFill="1" applyBorder="1">
      <alignment vertical="center"/>
    </xf>
    <xf numFmtId="0" fontId="6" fillId="8" borderId="29" xfId="0" applyFont="1" applyFill="1" applyBorder="1">
      <alignment vertical="center"/>
    </xf>
    <xf numFmtId="0" fontId="6" fillId="8" borderId="30" xfId="0" applyFont="1" applyFill="1" applyBorder="1">
      <alignment vertical="center"/>
    </xf>
    <xf numFmtId="0" fontId="3" fillId="9" borderId="28" xfId="0" applyFont="1" applyFill="1" applyBorder="1">
      <alignment vertical="center"/>
    </xf>
    <xf numFmtId="0" fontId="3" fillId="9" borderId="29" xfId="0" applyFont="1" applyFill="1" applyBorder="1">
      <alignment vertical="center"/>
    </xf>
    <xf numFmtId="0" fontId="3" fillId="9" borderId="30" xfId="0" applyFont="1" applyFill="1" applyBorder="1">
      <alignment vertical="center"/>
    </xf>
    <xf numFmtId="0" fontId="6" fillId="8" borderId="28" xfId="0" applyFont="1" applyFill="1" applyBorder="1">
      <alignment vertical="center"/>
    </xf>
    <xf numFmtId="0" fontId="6" fillId="8" borderId="29" xfId="0" applyFont="1" applyFill="1" applyBorder="1" applyAlignment="1">
      <alignment horizontal="center" vertical="center"/>
    </xf>
    <xf numFmtId="0" fontId="6" fillId="8" borderId="30" xfId="0" applyFont="1" applyFill="1" applyBorder="1" applyAlignment="1">
      <alignment horizontal="center" vertical="center"/>
    </xf>
    <xf numFmtId="0" fontId="3" fillId="9" borderId="31" xfId="0" applyFont="1" applyFill="1" applyBorder="1">
      <alignment vertical="center"/>
    </xf>
    <xf numFmtId="0" fontId="3" fillId="7" borderId="30" xfId="0" applyFont="1" applyFill="1" applyBorder="1" applyAlignment="1">
      <alignment horizontal="left" vertical="center" wrapText="1"/>
    </xf>
    <xf numFmtId="0" fontId="3" fillId="9" borderId="28" xfId="0" applyFont="1" applyFill="1" applyBorder="1" applyAlignment="1">
      <alignment vertical="center"/>
    </xf>
    <xf numFmtId="0" fontId="3" fillId="9" borderId="29" xfId="0" applyFont="1" applyFill="1" applyBorder="1" applyAlignment="1">
      <alignment vertical="center"/>
    </xf>
    <xf numFmtId="0" fontId="3" fillId="9" borderId="30" xfId="0" applyFont="1" applyFill="1" applyBorder="1" applyAlignment="1">
      <alignment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6" fillId="8" borderId="26" xfId="0" applyFont="1" applyFill="1" applyBorder="1" applyAlignment="1">
      <alignment horizontal="center" vertical="center"/>
    </xf>
    <xf numFmtId="178" fontId="3" fillId="0" borderId="25" xfId="0" applyNumberFormat="1" applyFont="1" applyFill="1" applyBorder="1">
      <alignment vertical="center"/>
    </xf>
    <xf numFmtId="0" fontId="6" fillId="8" borderId="27" xfId="0" applyFont="1" applyFill="1" applyBorder="1">
      <alignment vertical="center"/>
    </xf>
    <xf numFmtId="178" fontId="3" fillId="0" borderId="16" xfId="0" applyNumberFormat="1" applyFont="1" applyBorder="1">
      <alignment vertical="center"/>
    </xf>
    <xf numFmtId="179" fontId="3" fillId="0" borderId="16" xfId="2" applyNumberFormat="1" applyFont="1" applyBorder="1">
      <alignment vertical="center"/>
    </xf>
    <xf numFmtId="0" fontId="21" fillId="0" borderId="6"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3" xfId="0" applyFont="1" applyFill="1" applyBorder="1" applyAlignment="1">
      <alignment horizontal="center" vertical="center"/>
    </xf>
    <xf numFmtId="38" fontId="21" fillId="0" borderId="6" xfId="2" quotePrefix="1" applyFont="1" applyFill="1" applyBorder="1" applyAlignment="1">
      <alignment horizontal="left" vertical="center" wrapText="1"/>
    </xf>
    <xf numFmtId="38" fontId="21" fillId="0" borderId="3" xfId="2" quotePrefix="1" applyFont="1" applyFill="1" applyBorder="1" applyAlignment="1">
      <alignment horizontal="left" vertical="center" wrapText="1"/>
    </xf>
    <xf numFmtId="38" fontId="21" fillId="0" borderId="6" xfId="2" applyFont="1" applyFill="1" applyBorder="1" applyAlignment="1">
      <alignment horizontal="center" vertical="center" wrapText="1"/>
    </xf>
    <xf numFmtId="38" fontId="21" fillId="0" borderId="3" xfId="2" applyFont="1" applyFill="1" applyBorder="1" applyAlignment="1">
      <alignment horizontal="center" vertical="center" wrapText="1"/>
    </xf>
    <xf numFmtId="38" fontId="21" fillId="3" borderId="6" xfId="2" applyFont="1" applyFill="1" applyBorder="1" applyAlignment="1">
      <alignment horizontal="left" vertical="center" wrapText="1"/>
    </xf>
    <xf numFmtId="38" fontId="21" fillId="3" borderId="3" xfId="2" applyFont="1" applyFill="1" applyBorder="1" applyAlignment="1">
      <alignment horizontal="left" vertical="center" wrapText="1"/>
    </xf>
    <xf numFmtId="0" fontId="21" fillId="7" borderId="6" xfId="0" quotePrefix="1" applyFont="1" applyFill="1" applyBorder="1" applyAlignment="1">
      <alignment horizontal="center" vertical="center"/>
    </xf>
    <xf numFmtId="0" fontId="21" fillId="7" borderId="3" xfId="0" quotePrefix="1" applyFont="1" applyFill="1" applyBorder="1" applyAlignment="1">
      <alignment horizontal="center" vertical="center"/>
    </xf>
    <xf numFmtId="0" fontId="21" fillId="7" borderId="6" xfId="0" applyFont="1" applyFill="1" applyBorder="1" applyAlignment="1">
      <alignment vertical="center"/>
    </xf>
    <xf numFmtId="0" fontId="21" fillId="7" borderId="3" xfId="0" applyFont="1" applyFill="1" applyBorder="1" applyAlignment="1">
      <alignment vertical="center"/>
    </xf>
    <xf numFmtId="0" fontId="21" fillId="7" borderId="6" xfId="0" applyFont="1" applyFill="1" applyBorder="1" applyAlignment="1">
      <alignment vertical="center" wrapText="1"/>
    </xf>
    <xf numFmtId="0" fontId="21" fillId="7" borderId="3" xfId="0" applyFont="1" applyFill="1" applyBorder="1" applyAlignment="1">
      <alignment vertical="center" wrapText="1"/>
    </xf>
    <xf numFmtId="38" fontId="21" fillId="7" borderId="6" xfId="2" applyFont="1" applyFill="1" applyBorder="1" applyAlignment="1">
      <alignment horizontal="center" vertical="center"/>
    </xf>
    <xf numFmtId="38" fontId="21" fillId="7" borderId="3" xfId="2" applyFont="1" applyFill="1" applyBorder="1" applyAlignment="1">
      <alignment horizontal="center" vertical="center"/>
    </xf>
    <xf numFmtId="0" fontId="21" fillId="7" borderId="6" xfId="0" applyFont="1" applyFill="1" applyBorder="1" applyAlignment="1">
      <alignment horizontal="center" vertical="center"/>
    </xf>
    <xf numFmtId="0" fontId="21" fillId="7" borderId="3" xfId="0" applyFont="1" applyFill="1" applyBorder="1" applyAlignment="1">
      <alignment horizontal="center" vertical="center"/>
    </xf>
    <xf numFmtId="0" fontId="21" fillId="0" borderId="1" xfId="0" applyFont="1" applyBorder="1" applyAlignment="1">
      <alignment horizontal="left" vertical="center" wrapText="1"/>
    </xf>
    <xf numFmtId="0" fontId="16" fillId="0" borderId="1"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12" xfId="0" applyFont="1" applyFill="1" applyBorder="1" applyAlignment="1">
      <alignment horizontal="center" vertical="center"/>
    </xf>
    <xf numFmtId="0" fontId="10" fillId="8" borderId="13" xfId="0" applyFont="1" applyFill="1" applyBorder="1" applyAlignment="1">
      <alignment horizontal="center" vertical="center"/>
    </xf>
    <xf numFmtId="38" fontId="22" fillId="3" borderId="14" xfId="2" applyFont="1" applyFill="1" applyBorder="1" applyAlignment="1">
      <alignment horizontal="right" vertical="center"/>
    </xf>
    <xf numFmtId="38" fontId="22" fillId="3" borderId="15" xfId="2" applyFont="1" applyFill="1" applyBorder="1" applyAlignment="1">
      <alignment horizontal="right" vertical="center"/>
    </xf>
    <xf numFmtId="0" fontId="21" fillId="7" borderId="1" xfId="0" applyFont="1" applyFill="1" applyBorder="1" applyAlignment="1">
      <alignment vertical="center" wrapText="1"/>
    </xf>
    <xf numFmtId="0" fontId="21" fillId="7" borderId="1" xfId="0" applyFont="1" applyFill="1" applyBorder="1" applyAlignment="1">
      <alignment horizontal="left" vertical="center" wrapText="1"/>
    </xf>
    <xf numFmtId="38" fontId="21" fillId="7" borderId="1" xfId="2" applyFont="1" applyFill="1" applyBorder="1" applyAlignment="1">
      <alignment horizontal="center" vertical="center"/>
    </xf>
    <xf numFmtId="0" fontId="21" fillId="7" borderId="1" xfId="0" applyFont="1" applyFill="1" applyBorder="1" applyAlignment="1">
      <alignment horizontal="center" vertical="center"/>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1" xfId="0" applyFont="1" applyFill="1" applyBorder="1" applyAlignment="1">
      <alignment horizontal="center" vertical="center" wrapText="1"/>
    </xf>
    <xf numFmtId="0" fontId="26" fillId="0" borderId="1" xfId="0" applyFont="1" applyBorder="1" applyAlignment="1">
      <alignment horizontal="center" vertical="center"/>
    </xf>
    <xf numFmtId="0" fontId="21" fillId="3" borderId="6"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0" borderId="1" xfId="0" applyFont="1" applyBorder="1" applyAlignment="1">
      <alignment horizontal="center" vertical="center" wrapText="1"/>
    </xf>
    <xf numFmtId="0" fontId="21" fillId="7" borderId="4" xfId="0" applyFont="1" applyFill="1" applyBorder="1" applyAlignment="1">
      <alignment horizontal="center" vertical="center"/>
    </xf>
    <xf numFmtId="0" fontId="21" fillId="7" borderId="5" xfId="0" applyFont="1" applyFill="1" applyBorder="1" applyAlignment="1">
      <alignment horizontal="center" vertical="center"/>
    </xf>
    <xf numFmtId="0" fontId="21" fillId="7" borderId="4" xfId="0" applyFont="1" applyFill="1" applyBorder="1" applyAlignment="1">
      <alignment horizontal="left" vertical="center" wrapText="1"/>
    </xf>
    <xf numFmtId="0" fontId="21" fillId="7" borderId="5" xfId="0" applyFont="1" applyFill="1" applyBorder="1" applyAlignment="1">
      <alignment horizontal="left" vertical="center" wrapText="1"/>
    </xf>
    <xf numFmtId="0" fontId="26" fillId="7" borderId="4" xfId="0" applyFont="1" applyFill="1" applyBorder="1" applyAlignment="1">
      <alignment horizontal="center" vertical="center"/>
    </xf>
    <xf numFmtId="0" fontId="26" fillId="7" borderId="5" xfId="0" applyFont="1" applyFill="1" applyBorder="1" applyAlignment="1">
      <alignment horizontal="center" vertical="center"/>
    </xf>
    <xf numFmtId="177" fontId="26" fillId="0" borderId="4" xfId="0" applyNumberFormat="1" applyFont="1" applyBorder="1" applyAlignment="1">
      <alignment horizontal="center" vertical="center"/>
    </xf>
    <xf numFmtId="177" fontId="26" fillId="0" borderId="5" xfId="0" applyNumberFormat="1" applyFont="1" applyBorder="1" applyAlignment="1">
      <alignment horizontal="center" vertical="center"/>
    </xf>
    <xf numFmtId="0" fontId="26" fillId="7" borderId="17" xfId="0" applyFont="1" applyFill="1" applyBorder="1" applyAlignment="1">
      <alignment horizontal="center" vertical="center"/>
    </xf>
    <xf numFmtId="38" fontId="26" fillId="7" borderId="6" xfId="2" applyFont="1" applyFill="1" applyBorder="1" applyAlignment="1">
      <alignment horizontal="center" vertical="center"/>
    </xf>
    <xf numFmtId="38" fontId="26" fillId="7" borderId="7" xfId="2" applyFont="1" applyFill="1" applyBorder="1" applyAlignment="1">
      <alignment horizontal="center" vertical="center"/>
    </xf>
    <xf numFmtId="38" fontId="26" fillId="7" borderId="3" xfId="2" applyFont="1" applyFill="1" applyBorder="1" applyAlignment="1">
      <alignment horizontal="center" vertical="center"/>
    </xf>
    <xf numFmtId="0" fontId="26" fillId="7" borderId="1" xfId="0" applyFont="1" applyFill="1" applyBorder="1" applyAlignment="1">
      <alignment horizontal="center" vertical="center"/>
    </xf>
    <xf numFmtId="0" fontId="28" fillId="8" borderId="4"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6" fillId="7" borderId="4" xfId="0" applyFont="1" applyFill="1" applyBorder="1" applyAlignment="1">
      <alignment horizontal="left" vertical="center" wrapText="1"/>
    </xf>
    <xf numFmtId="0" fontId="26" fillId="7" borderId="5" xfId="0" applyFont="1" applyFill="1" applyBorder="1" applyAlignment="1">
      <alignment horizontal="left" vertical="center" wrapText="1"/>
    </xf>
    <xf numFmtId="176" fontId="26" fillId="7" borderId="6" xfId="0" applyNumberFormat="1" applyFont="1" applyFill="1" applyBorder="1" applyAlignment="1">
      <alignment horizontal="center" vertical="center"/>
    </xf>
    <xf numFmtId="176" fontId="26" fillId="7" borderId="7" xfId="0" applyNumberFormat="1" applyFont="1" applyFill="1" applyBorder="1" applyAlignment="1">
      <alignment horizontal="center" vertical="center"/>
    </xf>
    <xf numFmtId="38" fontId="26" fillId="0" borderId="18" xfId="2" applyFont="1" applyBorder="1" applyAlignment="1">
      <alignment horizontal="center" vertical="center"/>
    </xf>
    <xf numFmtId="38" fontId="26" fillId="0" borderId="19" xfId="2" applyFont="1" applyBorder="1" applyAlignment="1">
      <alignment horizontal="center" vertical="center"/>
    </xf>
    <xf numFmtId="38" fontId="26" fillId="0" borderId="8" xfId="2" applyFont="1" applyBorder="1" applyAlignment="1">
      <alignment horizontal="center" vertical="center"/>
    </xf>
    <xf numFmtId="38" fontId="26" fillId="0" borderId="20" xfId="2" applyFont="1" applyBorder="1" applyAlignment="1">
      <alignment horizontal="center" vertical="center"/>
    </xf>
    <xf numFmtId="38" fontId="26" fillId="0" borderId="10" xfId="2" applyFont="1" applyBorder="1" applyAlignment="1">
      <alignment horizontal="center" vertical="center"/>
    </xf>
    <xf numFmtId="38" fontId="26" fillId="0" borderId="11" xfId="2" applyFont="1" applyBorder="1" applyAlignment="1">
      <alignment horizontal="center" vertical="center"/>
    </xf>
    <xf numFmtId="0" fontId="21" fillId="7" borderId="4" xfId="0" quotePrefix="1" applyFont="1" applyFill="1" applyBorder="1" applyAlignment="1">
      <alignment horizontal="center" vertical="center"/>
    </xf>
    <xf numFmtId="0" fontId="21" fillId="7" borderId="5" xfId="0" quotePrefix="1" applyFont="1" applyFill="1" applyBorder="1" applyAlignment="1">
      <alignment horizontal="center" vertical="center"/>
    </xf>
    <xf numFmtId="38" fontId="26" fillId="0" borderId="4" xfId="2" applyFont="1" applyBorder="1" applyAlignment="1">
      <alignment horizontal="center" vertical="center"/>
    </xf>
    <xf numFmtId="38" fontId="26" fillId="0" borderId="5" xfId="2" applyFont="1" applyBorder="1" applyAlignment="1">
      <alignment horizontal="center" vertical="center"/>
    </xf>
    <xf numFmtId="0" fontId="28" fillId="8" borderId="9" xfId="0" applyFont="1" applyFill="1" applyBorder="1" applyAlignment="1">
      <alignment horizontal="center" vertical="center" wrapText="1"/>
    </xf>
    <xf numFmtId="0" fontId="21" fillId="7" borderId="9" xfId="0" applyFont="1" applyFill="1" applyBorder="1" applyAlignment="1">
      <alignment horizontal="center" vertical="center"/>
    </xf>
    <xf numFmtId="0" fontId="21" fillId="7" borderId="9" xfId="0" applyFont="1" applyFill="1" applyBorder="1" applyAlignment="1">
      <alignment horizontal="left" vertical="center" wrapText="1"/>
    </xf>
    <xf numFmtId="0" fontId="26" fillId="7" borderId="9" xfId="0" applyFont="1" applyFill="1" applyBorder="1" applyAlignment="1">
      <alignment horizontal="center" vertical="center"/>
    </xf>
    <xf numFmtId="177" fontId="26" fillId="0" borderId="9" xfId="0" applyNumberFormat="1" applyFont="1" applyBorder="1" applyAlignment="1">
      <alignment horizontal="center" vertical="center"/>
    </xf>
    <xf numFmtId="0" fontId="35" fillId="7" borderId="6" xfId="0" applyFont="1" applyFill="1" applyBorder="1" applyAlignment="1">
      <alignment horizontal="center" vertical="center"/>
    </xf>
    <xf numFmtId="0" fontId="26" fillId="7" borderId="7" xfId="0" applyFont="1" applyFill="1" applyBorder="1" applyAlignment="1">
      <alignment horizontal="center" vertical="center"/>
    </xf>
    <xf numFmtId="0" fontId="26" fillId="7" borderId="3" xfId="0" applyFont="1" applyFill="1" applyBorder="1" applyAlignment="1">
      <alignment horizontal="center" vertical="center"/>
    </xf>
    <xf numFmtId="0" fontId="28" fillId="8" borderId="4" xfId="0" applyFont="1" applyFill="1" applyBorder="1" applyAlignment="1">
      <alignment horizontal="center" vertical="center"/>
    </xf>
    <xf numFmtId="0" fontId="28" fillId="8" borderId="9" xfId="0" applyFont="1" applyFill="1" applyBorder="1" applyAlignment="1">
      <alignment horizontal="center" vertical="center"/>
    </xf>
    <xf numFmtId="0" fontId="28" fillId="8" borderId="5" xfId="0" applyFont="1" applyFill="1" applyBorder="1" applyAlignment="1">
      <alignment horizontal="center" vertical="center"/>
    </xf>
    <xf numFmtId="0" fontId="26" fillId="7" borderId="22" xfId="0" applyFont="1" applyFill="1" applyBorder="1" applyAlignment="1">
      <alignment horizontal="center" vertical="center"/>
    </xf>
    <xf numFmtId="0" fontId="26" fillId="7" borderId="23" xfId="0" applyFont="1" applyFill="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8" xfId="0" applyFont="1" applyBorder="1" applyAlignment="1">
      <alignment horizontal="center" vertical="center"/>
    </xf>
    <xf numFmtId="0" fontId="26" fillId="0" borderId="20"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3" fillId="10" borderId="2" xfId="0" applyFont="1" applyFill="1" applyBorder="1" applyAlignment="1">
      <alignment horizontal="center" vertical="center"/>
    </xf>
    <xf numFmtId="0" fontId="3" fillId="0" borderId="24" xfId="0" applyFont="1" applyBorder="1" applyAlignment="1">
      <alignment horizontal="center" vertical="center"/>
    </xf>
    <xf numFmtId="0" fontId="11" fillId="5" borderId="0" xfId="0" applyFont="1" applyFill="1" applyAlignment="1">
      <alignment horizontal="left" vertical="center"/>
    </xf>
    <xf numFmtId="0" fontId="9" fillId="5" borderId="0" xfId="0" applyFont="1" applyFill="1" applyAlignment="1">
      <alignment horizontal="right" vertical="center"/>
    </xf>
    <xf numFmtId="0" fontId="3" fillId="7" borderId="28"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3" fillId="7" borderId="30" xfId="0" applyFont="1" applyFill="1" applyBorder="1" applyAlignment="1">
      <alignment horizontal="left" vertical="center" wrapText="1"/>
    </xf>
    <xf numFmtId="178" fontId="3" fillId="0" borderId="24" xfId="1" applyNumberFormat="1" applyFont="1" applyFill="1" applyBorder="1" applyAlignment="1">
      <alignment horizontal="right" vertical="center"/>
    </xf>
    <xf numFmtId="0" fontId="21" fillId="3" borderId="1" xfId="0" applyFont="1" applyFill="1" applyBorder="1" applyAlignment="1">
      <alignment vertical="center" wrapText="1"/>
    </xf>
    <xf numFmtId="179" fontId="26" fillId="7" borderId="16" xfId="2" applyNumberFormat="1" applyFont="1" applyFill="1" applyBorder="1" applyAlignment="1">
      <alignment horizontal="center"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CCC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79343</xdr:colOff>
      <xdr:row>7</xdr:row>
      <xdr:rowOff>2171701</xdr:rowOff>
    </xdr:from>
    <xdr:ext cx="7502557" cy="1485900"/>
    <mc:AlternateContent xmlns:mc="http://schemas.openxmlformats.org/markup-compatibility/2006" xmlns:a14="http://schemas.microsoft.com/office/drawing/2010/main">
      <mc:Choice Requires="a14">
        <xdr:sp macro="" textlink="">
          <xdr:nvSpPr>
            <xdr:cNvPr id="2" name="テキスト ボックス 1"/>
            <xdr:cNvSpPr txBox="1"/>
          </xdr:nvSpPr>
          <xdr:spPr>
            <a:xfrm>
              <a:off x="10728293" y="7372351"/>
              <a:ext cx="7502557" cy="1485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14:m>
                <m:oMathPara xmlns:m="http://schemas.openxmlformats.org/officeDocument/2006/math">
                  <m:oMathParaPr>
                    <m:jc m:val="left"/>
                  </m:oMathParaPr>
                  <m:oMath xmlns:m="http://schemas.openxmlformats.org/officeDocument/2006/math">
                    <m:sSub>
                      <m:sSubPr>
                        <m:ctrlPr>
                          <a:rPr kumimoji="1" lang="en-US" altLang="ja-JP" sz="1600" i="1">
                            <a:latin typeface="Cambria Math" panose="02040503050406030204" pitchFamily="18" charset="0"/>
                          </a:rPr>
                        </m:ctrlPr>
                      </m:sSubPr>
                      <m:e>
                        <m:r>
                          <a:rPr kumimoji="1" lang="en-US" altLang="ja-JP" sz="1600" b="0" i="1">
                            <a:latin typeface="Cambria Math" panose="02040503050406030204" pitchFamily="18" charset="0"/>
                          </a:rPr>
                          <m:t>𝐻𝐺</m:t>
                        </m:r>
                      </m:e>
                      <m:sub>
                        <m:r>
                          <a:rPr kumimoji="1" lang="en-US" altLang="ja-JP" sz="1600" b="0" i="1">
                            <a:latin typeface="Cambria Math" panose="02040503050406030204" pitchFamily="18" charset="0"/>
                          </a:rPr>
                          <m:t>𝑖</m:t>
                        </m:r>
                        <m:r>
                          <a:rPr kumimoji="1" lang="en-US" altLang="ja-JP" sz="1600" b="0" i="1">
                            <a:latin typeface="Cambria Math" panose="02040503050406030204" pitchFamily="18" charset="0"/>
                          </a:rPr>
                          <m:t>,</m:t>
                        </m:r>
                        <m:r>
                          <a:rPr kumimoji="1" lang="en-US" altLang="ja-JP" sz="1600" b="0" i="1">
                            <a:latin typeface="Cambria Math" panose="02040503050406030204" pitchFamily="18" charset="0"/>
                          </a:rPr>
                          <m:t>𝑗</m:t>
                        </m:r>
                        <m:r>
                          <a:rPr kumimoji="1" lang="en-US" altLang="ja-JP" sz="1600" b="0" i="1">
                            <a:latin typeface="Cambria Math" panose="02040503050406030204" pitchFamily="18" charset="0"/>
                          </a:rPr>
                          <m:t>,</m:t>
                        </m:r>
                        <m:r>
                          <a:rPr kumimoji="1" lang="en-US" altLang="ja-JP" sz="1600" b="0" i="1">
                            <a:latin typeface="Cambria Math" panose="02040503050406030204" pitchFamily="18" charset="0"/>
                          </a:rPr>
                          <m:t>𝑝</m:t>
                        </m:r>
                      </m:sub>
                    </m:sSub>
                    <m:r>
                      <a:rPr kumimoji="1" lang="en-US" altLang="ja-JP" sz="1600" b="0" i="1">
                        <a:latin typeface="Cambria Math" panose="02040503050406030204" pitchFamily="18" charset="0"/>
                      </a:rPr>
                      <m:t>= </m:t>
                    </m:r>
                    <m:nary>
                      <m:naryPr>
                        <m:chr m:val="∑"/>
                        <m:supHide m:val="on"/>
                        <m:ctrlPr>
                          <a:rPr kumimoji="1" lang="en-US" altLang="ja-JP" sz="1600" b="0" i="1">
                            <a:latin typeface="Cambria Math" panose="02040503050406030204" pitchFamily="18" charset="0"/>
                          </a:rPr>
                        </m:ctrlPr>
                      </m:naryPr>
                      <m:sub>
                        <m:r>
                          <m:rPr>
                            <m:brk m:alnAt="7"/>
                          </m:rPr>
                          <a:rPr kumimoji="1" lang="en-US" altLang="ja-JP" sz="1600" b="0" i="1">
                            <a:latin typeface="Cambria Math" panose="02040503050406030204" pitchFamily="18" charset="0"/>
                          </a:rPr>
                          <m:t>𝑡</m:t>
                        </m:r>
                      </m:sub>
                      <m:sup/>
                      <m:e>
                        <m:sSub>
                          <m:sSubPr>
                            <m:ctrlPr>
                              <a:rPr kumimoji="1" lang="en-US" altLang="ja-JP" sz="1600" b="0" i="1">
                                <a:latin typeface="Cambria Math" panose="02040503050406030204" pitchFamily="18" charset="0"/>
                              </a:rPr>
                            </m:ctrlPr>
                          </m:sSubPr>
                          <m:e>
                            <m:r>
                              <a:rPr kumimoji="1" lang="en-US" altLang="ja-JP" sz="1600" b="0" i="1">
                                <a:latin typeface="Cambria Math" panose="02040503050406030204" pitchFamily="18" charset="0"/>
                              </a:rPr>
                              <m:t>𝐻𝐺</m:t>
                            </m:r>
                          </m:e>
                          <m:sub>
                            <m:r>
                              <a:rPr kumimoji="1" lang="en-US" altLang="ja-JP" sz="1600" b="0" i="1">
                                <a:latin typeface="Cambria Math" panose="02040503050406030204" pitchFamily="18" charset="0"/>
                              </a:rPr>
                              <m:t>𝑖</m:t>
                            </m:r>
                            <m:r>
                              <a:rPr kumimoji="1" lang="en-US" altLang="ja-JP" sz="1600" b="0" i="1">
                                <a:latin typeface="Cambria Math" panose="02040503050406030204" pitchFamily="18" charset="0"/>
                              </a:rPr>
                              <m:t>,</m:t>
                            </m:r>
                            <m:r>
                              <a:rPr kumimoji="1" lang="en-US" altLang="ja-JP" sz="1600" b="0" i="1">
                                <a:latin typeface="Cambria Math" panose="02040503050406030204" pitchFamily="18" charset="0"/>
                              </a:rPr>
                              <m:t>𝑗</m:t>
                            </m:r>
                            <m:r>
                              <a:rPr kumimoji="1" lang="en-US" altLang="ja-JP" sz="1600" b="0" i="1">
                                <a:latin typeface="Cambria Math" panose="02040503050406030204" pitchFamily="18" charset="0"/>
                              </a:rPr>
                              <m:t>,</m:t>
                            </m:r>
                            <m:r>
                              <a:rPr kumimoji="1" lang="en-US" altLang="ja-JP" sz="1600" b="0" i="1">
                                <a:latin typeface="Cambria Math" panose="02040503050406030204" pitchFamily="18" charset="0"/>
                              </a:rPr>
                              <m:t>𝑡</m:t>
                            </m:r>
                          </m:sub>
                        </m:sSub>
                      </m:e>
                    </m:nary>
                  </m:oMath>
                </m:oMathPara>
              </a14:m>
              <a:endParaRPr kumimoji="1" lang="en-US" altLang="ja-JP" sz="1600"/>
            </a:p>
            <a:p>
              <a:pPr algn="l"/>
              <a:r>
                <a:rPr kumimoji="1" lang="en-US" altLang="ja-JP" sz="1600" b="0" i="0">
                  <a:solidFill>
                    <a:schemeClr val="tx1"/>
                  </a:solidFill>
                  <a:effectLst/>
                  <a:latin typeface="+mn-lt"/>
                  <a:ea typeface="+mn-ea"/>
                  <a:cs typeface="+mn-cs"/>
                </a:rPr>
                <a:t>Where:</a:t>
              </a:r>
            </a:p>
            <a:p>
              <a:pPr algn="l"/>
              <a14:m>
                <m:oMath xmlns:m="http://schemas.openxmlformats.org/officeDocument/2006/math">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𝐻𝐺</m:t>
                      </m:r>
                    </m:e>
                    <m:sub>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oMath>
              </a14:m>
              <a:r>
                <a:rPr kumimoji="1" lang="ja-JP" altLang="en-US" sz="1600"/>
                <a:t> </a:t>
              </a:r>
              <a:r>
                <a:rPr kumimoji="1" lang="en-US" altLang="ja-JP" sz="1600"/>
                <a:t>: Amount of heat consumption between time </a:t>
              </a:r>
              <a:r>
                <a:rPr kumimoji="1" lang="en-US" altLang="ja-JP" sz="1600" i="1"/>
                <a:t>t-1</a:t>
              </a:r>
              <a:r>
                <a:rPr kumimoji="1" lang="en-US" altLang="ja-JP" sz="1600"/>
                <a:t> and </a:t>
              </a:r>
              <a:r>
                <a:rPr kumimoji="1" lang="en-US" altLang="ja-JP" sz="1600" i="1"/>
                <a:t>t</a:t>
              </a:r>
              <a:r>
                <a:rPr kumimoji="1" lang="en-US" altLang="ja-JP" sz="1600"/>
                <a:t> [GJ]</a:t>
              </a:r>
            </a:p>
            <a:p>
              <a:pPr algn="l"/>
              <a14:m>
                <m:oMath xmlns:m="http://schemas.openxmlformats.org/officeDocument/2006/math">
                  <m:r>
                    <a:rPr kumimoji="1" lang="en-US" altLang="ja-JP" sz="1600" b="0" i="1">
                      <a:solidFill>
                        <a:schemeClr val="tx1"/>
                      </a:solidFill>
                      <a:effectLst/>
                      <a:latin typeface="Cambria Math" panose="02040503050406030204" pitchFamily="18" charset="0"/>
                      <a:ea typeface="+mn-ea"/>
                      <a:cs typeface="+mn-cs"/>
                    </a:rPr>
                    <m:t>𝑡</m:t>
                  </m:r>
                </m:oMath>
              </a14:m>
              <a:r>
                <a:rPr kumimoji="1" lang="ja-JP" altLang="en-US" sz="1600"/>
                <a:t>           </a:t>
              </a:r>
              <a:r>
                <a:rPr kumimoji="1" lang="en-US" altLang="ja-JP" sz="1600"/>
                <a:t>: Number of time period during the period </a:t>
              </a:r>
              <a:r>
                <a:rPr kumimoji="1" lang="en-US" altLang="ja-JP" sz="1600" i="1"/>
                <a:t>p</a:t>
              </a:r>
              <a:r>
                <a:rPr kumimoji="1" lang="en-US" altLang="ja-JP" sz="1600"/>
                <a:t> [-]</a:t>
              </a:r>
              <a:endParaRPr kumimoji="1" lang="ja-JP" altLang="en-US" sz="1600"/>
            </a:p>
          </xdr:txBody>
        </xdr:sp>
      </mc:Choice>
      <mc:Fallback xmlns="">
        <xdr:sp macro="" textlink="">
          <xdr:nvSpPr>
            <xdr:cNvPr id="2" name="テキスト ボックス 1"/>
            <xdr:cNvSpPr txBox="1"/>
          </xdr:nvSpPr>
          <xdr:spPr>
            <a:xfrm>
              <a:off x="10728293" y="7372351"/>
              <a:ext cx="7502557" cy="1485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1600" i="0">
                  <a:latin typeface="Cambria Math" panose="02040503050406030204" pitchFamily="18" charset="0"/>
                </a:rPr>
                <a:t>〖</a:t>
              </a:r>
              <a:r>
                <a:rPr kumimoji="1" lang="en-US" altLang="ja-JP" sz="1600" b="0" i="0">
                  <a:latin typeface="Cambria Math" panose="02040503050406030204" pitchFamily="18" charset="0"/>
                </a:rPr>
                <a:t>𝐻𝐺〗_(𝑖,𝑗,𝑝)= ∑_𝑡▒〖𝐻𝐺〗_(𝑖,𝑗,𝑡) </a:t>
              </a:r>
              <a:endParaRPr kumimoji="1" lang="en-US" altLang="ja-JP" sz="1600"/>
            </a:p>
            <a:p>
              <a:pPr algn="l"/>
              <a:r>
                <a:rPr kumimoji="1" lang="en-US" altLang="ja-JP" sz="1600" b="0" i="0">
                  <a:solidFill>
                    <a:schemeClr val="tx1"/>
                  </a:solidFill>
                  <a:effectLst/>
                  <a:latin typeface="+mn-lt"/>
                  <a:ea typeface="+mn-ea"/>
                  <a:cs typeface="+mn-cs"/>
                </a:rPr>
                <a:t>Where:</a:t>
              </a:r>
            </a:p>
            <a:p>
              <a:pPr algn="l"/>
              <a:r>
                <a:rPr kumimoji="1" lang="en-US" altLang="ja-JP" sz="1600" b="0" i="0">
                  <a:solidFill>
                    <a:schemeClr val="tx1"/>
                  </a:solidFill>
                  <a:effectLst/>
                  <a:latin typeface="Cambria Math" panose="02040503050406030204" pitchFamily="18" charset="0"/>
                  <a:ea typeface="+mn-ea"/>
                  <a:cs typeface="+mn-cs"/>
                </a:rPr>
                <a:t>〖𝐻𝐺〗_(𝑖,𝑗,𝑡)</a:t>
              </a:r>
              <a:r>
                <a:rPr kumimoji="1" lang="ja-JP" altLang="en-US" sz="1600"/>
                <a:t> </a:t>
              </a:r>
              <a:r>
                <a:rPr kumimoji="1" lang="en-US" altLang="ja-JP" sz="1600"/>
                <a:t>: Amount of heat consumption between time </a:t>
              </a:r>
              <a:r>
                <a:rPr kumimoji="1" lang="en-US" altLang="ja-JP" sz="1600" i="1"/>
                <a:t>t-1</a:t>
              </a:r>
              <a:r>
                <a:rPr kumimoji="1" lang="en-US" altLang="ja-JP" sz="1600"/>
                <a:t> and </a:t>
              </a:r>
              <a:r>
                <a:rPr kumimoji="1" lang="en-US" altLang="ja-JP" sz="1600" i="1"/>
                <a:t>t</a:t>
              </a:r>
              <a:r>
                <a:rPr kumimoji="1" lang="en-US" altLang="ja-JP" sz="1600"/>
                <a:t> [GJ]</a:t>
              </a:r>
            </a:p>
            <a:p>
              <a:pPr algn="l"/>
              <a:r>
                <a:rPr kumimoji="1" lang="en-US" altLang="ja-JP" sz="1600" b="0" i="0">
                  <a:solidFill>
                    <a:schemeClr val="tx1"/>
                  </a:solidFill>
                  <a:effectLst/>
                  <a:latin typeface="Cambria Math" panose="02040503050406030204" pitchFamily="18" charset="0"/>
                  <a:ea typeface="+mn-ea"/>
                  <a:cs typeface="+mn-cs"/>
                </a:rPr>
                <a:t>𝑡</a:t>
              </a:r>
              <a:r>
                <a:rPr kumimoji="1" lang="ja-JP" altLang="en-US" sz="1600"/>
                <a:t>           </a:t>
              </a:r>
              <a:r>
                <a:rPr kumimoji="1" lang="en-US" altLang="ja-JP" sz="1600"/>
                <a:t>: Number of time period during the period </a:t>
              </a:r>
              <a:r>
                <a:rPr kumimoji="1" lang="en-US" altLang="ja-JP" sz="1600" i="1"/>
                <a:t>p</a:t>
              </a:r>
              <a:r>
                <a:rPr kumimoji="1" lang="en-US" altLang="ja-JP" sz="1600"/>
                <a:t> [-]</a:t>
              </a:r>
              <a:endParaRPr kumimoji="1" lang="ja-JP" altLang="en-US" sz="1600"/>
            </a:p>
          </xdr:txBody>
        </xdr:sp>
      </mc:Fallback>
    </mc:AlternateContent>
    <xdr:clientData/>
  </xdr:oneCellAnchor>
  <xdr:oneCellAnchor>
    <xdr:from>
      <xdr:col>8</xdr:col>
      <xdr:colOff>114300</xdr:colOff>
      <xdr:row>7</xdr:row>
      <xdr:rowOff>4495800</xdr:rowOff>
    </xdr:from>
    <xdr:ext cx="8534400" cy="4000500"/>
    <mc:AlternateContent xmlns:mc="http://schemas.openxmlformats.org/markup-compatibility/2006" xmlns:a14="http://schemas.microsoft.com/office/drawing/2010/main">
      <mc:Choice Requires="a14">
        <xdr:sp macro="" textlink="">
          <xdr:nvSpPr>
            <xdr:cNvPr id="4" name="テキスト ボックス 3"/>
            <xdr:cNvSpPr txBox="1"/>
          </xdr:nvSpPr>
          <xdr:spPr>
            <a:xfrm>
              <a:off x="10763250" y="9696450"/>
              <a:ext cx="8534400" cy="400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sSub>
                    <m:sSubPr>
                      <m:ctrlPr>
                        <a:rPr kumimoji="1" lang="en-US" altLang="ja-JP" sz="160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𝐻𝐺</m:t>
                      </m:r>
                    </m:e>
                    <m:sub>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𝑝</m:t>
                      </m:r>
                    </m:sub>
                  </m:sSub>
                  <m:r>
                    <a:rPr kumimoji="1" lang="en-US" altLang="ja-JP" sz="1600" b="0" i="1">
                      <a:solidFill>
                        <a:schemeClr val="tx1"/>
                      </a:solidFill>
                      <a:effectLst/>
                      <a:latin typeface="Cambria Math" panose="02040503050406030204" pitchFamily="18" charset="0"/>
                      <a:ea typeface="+mn-ea"/>
                      <a:cs typeface="+mn-cs"/>
                    </a:rPr>
                    <m:t>= </m:t>
                  </m:r>
                  <m:nary>
                    <m:naryPr>
                      <m:chr m:val="∑"/>
                      <m:supHide m:val="on"/>
                      <m:ctrlPr>
                        <a:rPr kumimoji="1" lang="en-US" altLang="ja-JP" sz="1600" b="0" i="1">
                          <a:solidFill>
                            <a:schemeClr val="tx1"/>
                          </a:solidFill>
                          <a:effectLst/>
                          <a:latin typeface="Cambria Math" panose="02040503050406030204" pitchFamily="18" charset="0"/>
                          <a:ea typeface="+mn-ea"/>
                          <a:cs typeface="+mn-cs"/>
                        </a:rPr>
                      </m:ctrlPr>
                    </m:naryPr>
                    <m:sub>
                      <m:r>
                        <m:rPr>
                          <m:brk m:alnAt="7"/>
                        </m:rPr>
                        <a:rPr kumimoji="1" lang="en-US" altLang="ja-JP" sz="1600" b="0" i="1">
                          <a:solidFill>
                            <a:schemeClr val="tx1"/>
                          </a:solidFill>
                          <a:effectLst/>
                          <a:latin typeface="Cambria Math" panose="02040503050406030204" pitchFamily="18" charset="0"/>
                          <a:ea typeface="+mn-ea"/>
                          <a:cs typeface="+mn-cs"/>
                        </a:rPr>
                        <m:t>𝑡</m:t>
                      </m:r>
                    </m:sub>
                    <m:sup/>
                    <m:e>
                      <m:d>
                        <m:dPr>
                          <m:ctrlPr>
                            <a:rPr kumimoji="1" lang="en-US" altLang="ja-JP" sz="1600" b="0" i="1">
                              <a:solidFill>
                                <a:schemeClr val="tx1"/>
                              </a:solidFill>
                              <a:effectLst/>
                              <a:latin typeface="Cambria Math" panose="02040503050406030204" pitchFamily="18" charset="0"/>
                              <a:ea typeface="+mn-ea"/>
                              <a:cs typeface="+mn-cs"/>
                            </a:rPr>
                          </m:ctrlPr>
                        </m:dPr>
                        <m:e>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𝑉𝑆𝑇</m:t>
                              </m:r>
                            </m:e>
                            <m:sub>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r>
                            <a:rPr kumimoji="1" lang="en-US" altLang="ja-JP" sz="1600" b="0" i="1">
                              <a:solidFill>
                                <a:schemeClr val="tx1"/>
                              </a:solidFill>
                              <a:effectLst/>
                              <a:latin typeface="Cambria Math" panose="02040503050406030204" pitchFamily="18" charset="0"/>
                              <a:ea typeface="+mn-ea"/>
                              <a:cs typeface="+mn-cs"/>
                            </a:rPr>
                            <m:t> ×</m:t>
                          </m:r>
                          <m:r>
                            <a:rPr kumimoji="1" lang="en-US" altLang="ja-JP" sz="1600" b="0" i="1">
                              <a:solidFill>
                                <a:schemeClr val="tx1"/>
                              </a:solidFill>
                              <a:effectLst/>
                              <a:latin typeface="Cambria Math" panose="02040503050406030204" pitchFamily="18" charset="0"/>
                              <a:ea typeface="+mn-ea"/>
                              <a:cs typeface="+mn-cs"/>
                            </a:rPr>
                            <m:t>h</m:t>
                          </m:r>
                          <m:r>
                            <a:rPr kumimoji="1" lang="en-US" altLang="ja-JP" sz="1600" b="0" i="1">
                              <a:solidFill>
                                <a:schemeClr val="tx1"/>
                              </a:solidFill>
                              <a:effectLst/>
                              <a:latin typeface="Cambria Math" panose="02040503050406030204" pitchFamily="18" charset="0"/>
                              <a:ea typeface="+mn-ea"/>
                              <a:cs typeface="+mn-cs"/>
                            </a:rPr>
                            <m:t> × </m:t>
                          </m:r>
                          <m:sSup>
                            <m:sSupPr>
                              <m:ctrlPr>
                                <a:rPr kumimoji="1" lang="en-US" altLang="ja-JP" sz="1600" b="0" i="1">
                                  <a:solidFill>
                                    <a:schemeClr val="tx1"/>
                                  </a:solidFill>
                                  <a:effectLst/>
                                  <a:latin typeface="Cambria Math" panose="02040503050406030204" pitchFamily="18" charset="0"/>
                                  <a:ea typeface="+mn-ea"/>
                                  <a:cs typeface="+mn-cs"/>
                                </a:rPr>
                              </m:ctrlPr>
                            </m:sSupPr>
                            <m:e>
                              <m:r>
                                <a:rPr kumimoji="1" lang="en-US" altLang="ja-JP" sz="1600" b="0" i="1">
                                  <a:solidFill>
                                    <a:schemeClr val="tx1"/>
                                  </a:solidFill>
                                  <a:effectLst/>
                                  <a:latin typeface="Cambria Math" panose="02040503050406030204" pitchFamily="18" charset="0"/>
                                  <a:ea typeface="+mn-ea"/>
                                  <a:cs typeface="+mn-cs"/>
                                </a:rPr>
                                <m:t>𝑣</m:t>
                              </m:r>
                            </m:e>
                            <m:sup>
                              <m:r>
                                <a:rPr kumimoji="1" lang="en-US" altLang="ja-JP" sz="1600" b="0" i="1">
                                  <a:solidFill>
                                    <a:schemeClr val="tx1"/>
                                  </a:solidFill>
                                  <a:effectLst/>
                                  <a:latin typeface="Cambria Math" panose="02040503050406030204" pitchFamily="18" charset="0"/>
                                  <a:ea typeface="+mn-ea"/>
                                  <a:cs typeface="+mn-cs"/>
                                </a:rPr>
                                <m:t>−1</m:t>
                              </m:r>
                            </m:sup>
                          </m:sSup>
                          <m:r>
                            <a:rPr kumimoji="1" lang="en-US" altLang="ja-JP" sz="1600" b="0" i="1">
                              <a:solidFill>
                                <a:schemeClr val="tx1"/>
                              </a:solidFill>
                              <a:effectLst/>
                              <a:latin typeface="Cambria Math" panose="02040503050406030204" pitchFamily="18" charset="0"/>
                              <a:ea typeface="+mn-ea"/>
                              <a:cs typeface="+mn-cs"/>
                            </a:rPr>
                            <m:t> − </m:t>
                          </m:r>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𝑉𝐹𝑊</m:t>
                              </m:r>
                            </m:e>
                            <m:sub>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r>
                            <a:rPr kumimoji="1" lang="en-US" altLang="ja-JP" sz="1600" b="0" i="1">
                              <a:solidFill>
                                <a:schemeClr val="tx1"/>
                              </a:solidFill>
                              <a:effectLst/>
                              <a:latin typeface="Cambria Math" panose="02040503050406030204" pitchFamily="18" charset="0"/>
                              <a:ea typeface="+mn-ea"/>
                              <a:cs typeface="+mn-cs"/>
                            </a:rPr>
                            <m:t> </m:t>
                          </m:r>
                          <m:r>
                            <a:rPr kumimoji="1" lang="en-US" altLang="ja-JP" sz="1600" b="0" i="1">
                              <a:solidFill>
                                <a:schemeClr val="tx1"/>
                              </a:solidFill>
                              <a:effectLst/>
                              <a:latin typeface="Cambria Math" panose="02040503050406030204" pitchFamily="18" charset="0"/>
                              <a:ea typeface="Cambria Math" panose="02040503050406030204" pitchFamily="18" charset="0"/>
                              <a:cs typeface="+mn-cs"/>
                            </a:rPr>
                            <m:t>× </m:t>
                          </m:r>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𝑇</m:t>
                              </m:r>
                            </m:e>
                            <m:sub>
                              <m:r>
                                <a:rPr kumimoji="1" lang="en-US" altLang="ja-JP" sz="1600" b="0" i="1">
                                  <a:solidFill>
                                    <a:schemeClr val="tx1"/>
                                  </a:solidFill>
                                  <a:effectLst/>
                                  <a:latin typeface="Cambria Math" panose="02040503050406030204" pitchFamily="18" charset="0"/>
                                  <a:ea typeface="+mn-ea"/>
                                  <a:cs typeface="+mn-cs"/>
                                </a:rPr>
                                <m:t>𝐼𝑁</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r>
                            <a:rPr kumimoji="1" lang="en-US" altLang="ja-JP" sz="1600" b="0" i="1">
                              <a:solidFill>
                                <a:schemeClr val="tx1"/>
                              </a:solidFill>
                              <a:effectLst/>
                              <a:latin typeface="Cambria Math" panose="02040503050406030204" pitchFamily="18" charset="0"/>
                              <a:ea typeface="+mn-ea"/>
                              <a:cs typeface="+mn-cs"/>
                            </a:rPr>
                            <m:t> </m:t>
                          </m:r>
                          <m:r>
                            <a:rPr kumimoji="1" lang="en-US" altLang="ja-JP" sz="1600" b="0" i="1">
                              <a:solidFill>
                                <a:schemeClr val="tx1"/>
                              </a:solidFill>
                              <a:effectLst/>
                              <a:latin typeface="Cambria Math" panose="02040503050406030204" pitchFamily="18" charset="0"/>
                              <a:ea typeface="Cambria Math" panose="02040503050406030204" pitchFamily="18" charset="0"/>
                              <a:cs typeface="+mn-cs"/>
                            </a:rPr>
                            <m:t>× </m:t>
                          </m:r>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𝐶</m:t>
                              </m:r>
                            </m:e>
                            <m:sub>
                              <m:r>
                                <a:rPr kumimoji="1" lang="en-US" altLang="ja-JP" sz="1600" b="0" i="1">
                                  <a:solidFill>
                                    <a:schemeClr val="tx1"/>
                                  </a:solidFill>
                                  <a:effectLst/>
                                  <a:latin typeface="Cambria Math" panose="02040503050406030204" pitchFamily="18" charset="0"/>
                                  <a:ea typeface="+mn-ea"/>
                                  <a:cs typeface="+mn-cs"/>
                                </a:rPr>
                                <m:t>𝑝</m:t>
                              </m:r>
                            </m:sub>
                          </m:sSub>
                          <m:r>
                            <a:rPr kumimoji="1" lang="en-US" altLang="ja-JP" sz="1600" b="0" i="1">
                              <a:solidFill>
                                <a:schemeClr val="tx1"/>
                              </a:solidFill>
                              <a:effectLst/>
                              <a:latin typeface="Cambria Math" panose="02040503050406030204" pitchFamily="18" charset="0"/>
                              <a:ea typeface="+mn-ea"/>
                              <a:cs typeface="+mn-cs"/>
                            </a:rPr>
                            <m:t> ×</m:t>
                          </m:r>
                          <m:r>
                            <a:rPr kumimoji="1" lang="ja-JP" altLang="en-US" sz="1600" b="0" i="1">
                              <a:solidFill>
                                <a:schemeClr val="tx1"/>
                              </a:solidFill>
                              <a:effectLst/>
                              <a:latin typeface="Cambria Math" panose="02040503050406030204" pitchFamily="18" charset="0"/>
                              <a:ea typeface="+mn-ea"/>
                              <a:cs typeface="+mn-cs"/>
                            </a:rPr>
                            <m:t>𝜌</m:t>
                          </m:r>
                          <m:r>
                            <a:rPr kumimoji="1" lang="en-US" altLang="ja-JP" sz="1600" b="0" i="1">
                              <a:solidFill>
                                <a:schemeClr val="tx1"/>
                              </a:solidFill>
                              <a:effectLst/>
                              <a:latin typeface="Cambria Math" panose="02040503050406030204" pitchFamily="18" charset="0"/>
                              <a:ea typeface="+mn-ea"/>
                              <a:cs typeface="+mn-cs"/>
                            </a:rPr>
                            <m:t> </m:t>
                          </m:r>
                        </m:e>
                      </m:d>
                    </m:e>
                  </m:nary>
                  <m:r>
                    <a:rPr kumimoji="1" lang="en-US" altLang="ja-JP" sz="1600" b="0" i="1">
                      <a:solidFill>
                        <a:schemeClr val="tx1"/>
                      </a:solidFill>
                      <a:effectLst/>
                      <a:latin typeface="Cambria Math" panose="02040503050406030204" pitchFamily="18" charset="0"/>
                      <a:ea typeface="+mn-ea"/>
                      <a:cs typeface="+mn-cs"/>
                    </a:rPr>
                    <m:t> </m:t>
                  </m:r>
                  <m:r>
                    <a:rPr kumimoji="1" lang="en-US" altLang="ja-JP" sz="1600" b="0" i="1">
                      <a:solidFill>
                        <a:schemeClr val="tx1"/>
                      </a:solidFill>
                      <a:effectLst/>
                      <a:latin typeface="Cambria Math" panose="02040503050406030204" pitchFamily="18" charset="0"/>
                      <a:ea typeface="Cambria Math" panose="02040503050406030204" pitchFamily="18" charset="0"/>
                      <a:cs typeface="+mn-cs"/>
                    </a:rPr>
                    <m:t>× </m:t>
                  </m:r>
                  <m:sSup>
                    <m:sSupPr>
                      <m:ctrlPr>
                        <a:rPr kumimoji="1" lang="en-US" altLang="ja-JP" sz="1600" b="0" i="1">
                          <a:solidFill>
                            <a:schemeClr val="tx1"/>
                          </a:solidFill>
                          <a:effectLst/>
                          <a:latin typeface="Cambria Math" panose="02040503050406030204" pitchFamily="18" charset="0"/>
                          <a:ea typeface="Cambria Math" panose="02040503050406030204" pitchFamily="18" charset="0"/>
                          <a:cs typeface="+mn-cs"/>
                        </a:rPr>
                      </m:ctrlPr>
                    </m:sSupPr>
                    <m:e>
                      <m:r>
                        <a:rPr kumimoji="1" lang="en-US" altLang="ja-JP" sz="1600" b="0" i="1">
                          <a:solidFill>
                            <a:schemeClr val="tx1"/>
                          </a:solidFill>
                          <a:effectLst/>
                          <a:latin typeface="Cambria Math" panose="02040503050406030204" pitchFamily="18" charset="0"/>
                          <a:ea typeface="Cambria Math" panose="02040503050406030204" pitchFamily="18" charset="0"/>
                          <a:cs typeface="+mn-cs"/>
                        </a:rPr>
                        <m:t>10</m:t>
                      </m:r>
                    </m:e>
                    <m:sup>
                      <m:r>
                        <a:rPr kumimoji="1" lang="en-US" altLang="ja-JP" sz="1600" b="0" i="1">
                          <a:solidFill>
                            <a:schemeClr val="tx1"/>
                          </a:solidFill>
                          <a:effectLst/>
                          <a:latin typeface="Cambria Math" panose="02040503050406030204" pitchFamily="18" charset="0"/>
                          <a:ea typeface="Cambria Math" panose="02040503050406030204" pitchFamily="18" charset="0"/>
                          <a:cs typeface="+mn-cs"/>
                        </a:rPr>
                        <m:t>−3</m:t>
                      </m:r>
                    </m:sup>
                  </m:sSup>
                </m:oMath>
              </a14:m>
              <a:r>
                <a:rPr kumimoji="1" lang="en-US" altLang="ja-JP" sz="1600" i="1">
                  <a:latin typeface="Cambria Math" panose="02040503050406030204" pitchFamily="18" charset="0"/>
                </a:rPr>
                <a:t>    </a:t>
              </a:r>
              <a:r>
                <a:rPr kumimoji="1" lang="en-US" altLang="ja-JP" sz="1600">
                  <a:solidFill>
                    <a:schemeClr val="tx1"/>
                  </a:solidFill>
                  <a:effectLst/>
                  <a:latin typeface="+mn-lt"/>
                  <a:ea typeface="+mn-ea"/>
                  <a:cs typeface="+mn-cs"/>
                </a:rPr>
                <a:t>(for steam)</a:t>
              </a:r>
              <a:endParaRPr lang="ja-JP" altLang="ja-JP" sz="1600">
                <a:effectLst/>
              </a:endParaRPr>
            </a:p>
            <a:p>
              <a:pPr algn="l"/>
              <a14:m>
                <m:oMath xmlns:m="http://schemas.openxmlformats.org/officeDocument/2006/math">
                  <m:sSub>
                    <m:sSubPr>
                      <m:ctrlPr>
                        <a:rPr kumimoji="1" lang="en-US" altLang="ja-JP" sz="160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𝐻𝐺</m:t>
                      </m:r>
                    </m:e>
                    <m:sub>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𝑝</m:t>
                      </m:r>
                    </m:sub>
                  </m:sSub>
                  <m:r>
                    <a:rPr kumimoji="1" lang="en-US" altLang="ja-JP" sz="1600" b="0" i="1">
                      <a:solidFill>
                        <a:schemeClr val="tx1"/>
                      </a:solidFill>
                      <a:effectLst/>
                      <a:latin typeface="Cambria Math" panose="02040503050406030204" pitchFamily="18" charset="0"/>
                      <a:ea typeface="+mn-ea"/>
                      <a:cs typeface="+mn-cs"/>
                    </a:rPr>
                    <m:t>= </m:t>
                  </m:r>
                  <m:nary>
                    <m:naryPr>
                      <m:chr m:val="∑"/>
                      <m:supHide m:val="on"/>
                      <m:ctrlPr>
                        <a:rPr kumimoji="1" lang="en-US" altLang="ja-JP" sz="1600" b="0" i="1">
                          <a:solidFill>
                            <a:schemeClr val="tx1"/>
                          </a:solidFill>
                          <a:effectLst/>
                          <a:latin typeface="Cambria Math" panose="02040503050406030204" pitchFamily="18" charset="0"/>
                          <a:ea typeface="+mn-ea"/>
                          <a:cs typeface="+mn-cs"/>
                        </a:rPr>
                      </m:ctrlPr>
                    </m:naryPr>
                    <m:sub>
                      <m:r>
                        <m:rPr>
                          <m:brk m:alnAt="7"/>
                        </m:rPr>
                        <a:rPr kumimoji="1" lang="en-US" altLang="ja-JP" sz="1600" b="0" i="1">
                          <a:solidFill>
                            <a:schemeClr val="tx1"/>
                          </a:solidFill>
                          <a:effectLst/>
                          <a:latin typeface="Cambria Math" panose="02040503050406030204" pitchFamily="18" charset="0"/>
                          <a:ea typeface="+mn-ea"/>
                          <a:cs typeface="+mn-cs"/>
                        </a:rPr>
                        <m:t>𝑡</m:t>
                      </m:r>
                    </m:sub>
                    <m:sup/>
                    <m:e>
                      <m:d>
                        <m:dPr>
                          <m:begChr m:val="["/>
                          <m:endChr m:val="]"/>
                          <m:ctrlPr>
                            <a:rPr kumimoji="1" lang="en-US" altLang="ja-JP" sz="1600" b="0" i="1">
                              <a:solidFill>
                                <a:schemeClr val="tx1"/>
                              </a:solidFill>
                              <a:effectLst/>
                              <a:latin typeface="Cambria Math" panose="02040503050406030204" pitchFamily="18" charset="0"/>
                              <a:ea typeface="+mn-ea"/>
                              <a:cs typeface="+mn-cs"/>
                            </a:rPr>
                          </m:ctrlPr>
                        </m:dPr>
                        <m:e>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𝑉𝐻𝑊</m:t>
                              </m:r>
                            </m:e>
                            <m:sub>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r>
                            <a:rPr kumimoji="1" lang="en-US" altLang="ja-JP" sz="1600" b="0" i="1">
                              <a:solidFill>
                                <a:schemeClr val="tx1"/>
                              </a:solidFill>
                              <a:effectLst/>
                              <a:latin typeface="Cambria Math" panose="02040503050406030204" pitchFamily="18" charset="0"/>
                              <a:ea typeface="+mn-ea"/>
                              <a:cs typeface="+mn-cs"/>
                            </a:rPr>
                            <m:t> × </m:t>
                          </m:r>
                          <m:d>
                            <m:dPr>
                              <m:ctrlPr>
                                <a:rPr kumimoji="1" lang="en-US" altLang="ja-JP" sz="1600" b="0" i="1">
                                  <a:solidFill>
                                    <a:schemeClr val="tx1"/>
                                  </a:solidFill>
                                  <a:effectLst/>
                                  <a:latin typeface="Cambria Math" panose="02040503050406030204" pitchFamily="18" charset="0"/>
                                  <a:ea typeface="+mn-ea"/>
                                  <a:cs typeface="+mn-cs"/>
                                </a:rPr>
                              </m:ctrlPr>
                            </m:dPr>
                            <m:e>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𝑇</m:t>
                                  </m:r>
                                </m:e>
                                <m:sub>
                                  <m:r>
                                    <a:rPr kumimoji="1" lang="en-US" altLang="ja-JP" sz="1600" b="0" i="1">
                                      <a:solidFill>
                                        <a:schemeClr val="tx1"/>
                                      </a:solidFill>
                                      <a:effectLst/>
                                      <a:latin typeface="Cambria Math" panose="02040503050406030204" pitchFamily="18" charset="0"/>
                                      <a:ea typeface="+mn-ea"/>
                                      <a:cs typeface="+mn-cs"/>
                                    </a:rPr>
                                    <m:t>𝑂𝑈𝑇</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r>
                                <a:rPr kumimoji="1" lang="en-US" altLang="ja-JP" sz="1600" b="0" i="1">
                                  <a:solidFill>
                                    <a:schemeClr val="tx1"/>
                                  </a:solidFill>
                                  <a:effectLst/>
                                  <a:latin typeface="Cambria Math" panose="02040503050406030204" pitchFamily="18" charset="0"/>
                                  <a:ea typeface="+mn-ea"/>
                                  <a:cs typeface="+mn-cs"/>
                                </a:rPr>
                                <m:t> − </m:t>
                              </m:r>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𝑇</m:t>
                                  </m:r>
                                </m:e>
                                <m:sub>
                                  <m:r>
                                    <a:rPr kumimoji="1" lang="en-US" altLang="ja-JP" sz="1600" b="0" i="1">
                                      <a:solidFill>
                                        <a:schemeClr val="tx1"/>
                                      </a:solidFill>
                                      <a:effectLst/>
                                      <a:latin typeface="Cambria Math" panose="02040503050406030204" pitchFamily="18" charset="0"/>
                                      <a:ea typeface="+mn-ea"/>
                                      <a:cs typeface="+mn-cs"/>
                                    </a:rPr>
                                    <m:t>𝐼𝑁</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e>
                          </m:d>
                        </m:e>
                      </m:d>
                      <m:r>
                        <a:rPr kumimoji="1" lang="en-US" altLang="ja-JP" sz="1600" b="0" i="1">
                          <a:solidFill>
                            <a:schemeClr val="tx1"/>
                          </a:solidFill>
                          <a:effectLst/>
                          <a:latin typeface="Cambria Math" panose="02040503050406030204" pitchFamily="18" charset="0"/>
                          <a:ea typeface="+mn-ea"/>
                          <a:cs typeface="+mn-cs"/>
                        </a:rPr>
                        <m:t> × </m:t>
                      </m:r>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𝐶</m:t>
                          </m:r>
                        </m:e>
                        <m:sub>
                          <m:r>
                            <a:rPr kumimoji="1" lang="en-US" altLang="ja-JP" sz="1600" b="0" i="1">
                              <a:solidFill>
                                <a:schemeClr val="tx1"/>
                              </a:solidFill>
                              <a:effectLst/>
                              <a:latin typeface="Cambria Math" panose="02040503050406030204" pitchFamily="18" charset="0"/>
                              <a:ea typeface="+mn-ea"/>
                              <a:cs typeface="+mn-cs"/>
                            </a:rPr>
                            <m:t>𝑝</m:t>
                          </m:r>
                        </m:sub>
                      </m:sSub>
                      <m:r>
                        <a:rPr kumimoji="1" lang="en-US" altLang="ja-JP" sz="1600" b="0" i="1">
                          <a:solidFill>
                            <a:schemeClr val="tx1"/>
                          </a:solidFill>
                          <a:effectLst/>
                          <a:latin typeface="Cambria Math" panose="02040503050406030204" pitchFamily="18" charset="0"/>
                          <a:ea typeface="+mn-ea"/>
                          <a:cs typeface="+mn-cs"/>
                        </a:rPr>
                        <m:t> ×</m:t>
                      </m:r>
                      <m:r>
                        <a:rPr kumimoji="1" lang="ja-JP" altLang="en-US" sz="1600" b="0" i="1">
                          <a:solidFill>
                            <a:schemeClr val="tx1"/>
                          </a:solidFill>
                          <a:effectLst/>
                          <a:latin typeface="Cambria Math" panose="02040503050406030204" pitchFamily="18" charset="0"/>
                          <a:ea typeface="+mn-ea"/>
                          <a:cs typeface="+mn-cs"/>
                        </a:rPr>
                        <m:t>𝜌</m:t>
                      </m:r>
                      <m:r>
                        <a:rPr kumimoji="1" lang="en-US" altLang="ja-JP" sz="1600" b="0" i="1">
                          <a:solidFill>
                            <a:schemeClr val="tx1"/>
                          </a:solidFill>
                          <a:effectLst/>
                          <a:latin typeface="Cambria Math" panose="02040503050406030204" pitchFamily="18" charset="0"/>
                          <a:ea typeface="+mn-ea"/>
                          <a:cs typeface="+mn-cs"/>
                        </a:rPr>
                        <m:t> ×</m:t>
                      </m:r>
                      <m:sSup>
                        <m:sSupPr>
                          <m:ctrlPr>
                            <a:rPr kumimoji="1" lang="en-US" altLang="ja-JP" sz="1600" b="0" i="1">
                              <a:solidFill>
                                <a:schemeClr val="tx1"/>
                              </a:solidFill>
                              <a:effectLst/>
                              <a:latin typeface="Cambria Math" panose="02040503050406030204" pitchFamily="18" charset="0"/>
                              <a:ea typeface="+mn-ea"/>
                              <a:cs typeface="+mn-cs"/>
                            </a:rPr>
                          </m:ctrlPr>
                        </m:sSupPr>
                        <m:e>
                          <m:r>
                            <a:rPr kumimoji="1" lang="en-US" altLang="ja-JP" sz="1600" b="0" i="1">
                              <a:solidFill>
                                <a:schemeClr val="tx1"/>
                              </a:solidFill>
                              <a:effectLst/>
                              <a:latin typeface="Cambria Math" panose="02040503050406030204" pitchFamily="18" charset="0"/>
                              <a:ea typeface="+mn-ea"/>
                              <a:cs typeface="+mn-cs"/>
                            </a:rPr>
                            <m:t>10</m:t>
                          </m:r>
                        </m:e>
                        <m:sup>
                          <m:r>
                            <a:rPr kumimoji="1" lang="en-US" altLang="ja-JP" sz="1600" b="0" i="1">
                              <a:solidFill>
                                <a:schemeClr val="tx1"/>
                              </a:solidFill>
                              <a:effectLst/>
                              <a:latin typeface="Cambria Math" panose="02040503050406030204" pitchFamily="18" charset="0"/>
                              <a:ea typeface="+mn-ea"/>
                              <a:cs typeface="+mn-cs"/>
                            </a:rPr>
                            <m:t>−3</m:t>
                          </m:r>
                        </m:sup>
                      </m:sSup>
                    </m:e>
                  </m:nary>
                </m:oMath>
              </a14:m>
              <a:r>
                <a:rPr kumimoji="1" lang="en-US" altLang="ja-JP" sz="1600"/>
                <a:t>                       (for hot water)</a:t>
              </a:r>
            </a:p>
            <a:p>
              <a:pPr algn="l"/>
              <a:endParaRPr kumimoji="1" lang="en-US" altLang="ja-JP" sz="1600" b="0" i="0">
                <a:solidFill>
                  <a:schemeClr val="tx1"/>
                </a:solidFill>
                <a:effectLst/>
                <a:latin typeface="+mn-lt"/>
                <a:ea typeface="+mn-ea"/>
                <a:cs typeface="+mn-cs"/>
              </a:endParaRPr>
            </a:p>
            <a:p>
              <a:pPr algn="l"/>
              <a:r>
                <a:rPr kumimoji="1" lang="en-US" altLang="ja-JP" sz="1600" b="0" i="0">
                  <a:solidFill>
                    <a:schemeClr val="tx1"/>
                  </a:solidFill>
                  <a:effectLst/>
                  <a:latin typeface="+mn-lt"/>
                  <a:ea typeface="+mn-ea"/>
                  <a:cs typeface="+mn-cs"/>
                </a:rPr>
                <a:t>Where:</a:t>
              </a:r>
            </a:p>
            <a:p>
              <a:pPr algn="l"/>
              <a14:m>
                <m:oMath xmlns:m="http://schemas.openxmlformats.org/officeDocument/2006/math">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𝑉𝑆𝑇</m:t>
                      </m:r>
                    </m:e>
                    <m:sub>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oMath>
              </a14:m>
              <a:r>
                <a:rPr kumimoji="1" lang="ja-JP" altLang="en-US" sz="1600"/>
                <a:t>   </a:t>
              </a:r>
              <a:r>
                <a:rPr kumimoji="1" lang="ja-JP" altLang="en-US" sz="1600" baseline="0"/>
                <a:t>   </a:t>
              </a:r>
              <a:r>
                <a:rPr kumimoji="1" lang="en-US" altLang="ja-JP" sz="1600"/>
                <a:t>: Volume of steam consumption</a:t>
              </a:r>
              <a:r>
                <a:rPr kumimoji="1" lang="en-US" altLang="ja-JP" sz="1600" baseline="0"/>
                <a:t> </a:t>
              </a:r>
              <a:r>
                <a:rPr kumimoji="1" lang="en-US" altLang="ja-JP" sz="1600"/>
                <a:t>between time </a:t>
              </a:r>
              <a:r>
                <a:rPr kumimoji="1" lang="en-US" altLang="ja-JP" sz="1600" i="1"/>
                <a:t>t-1</a:t>
              </a:r>
              <a:r>
                <a:rPr kumimoji="1" lang="en-US" altLang="ja-JP" sz="1600"/>
                <a:t> and </a:t>
              </a:r>
              <a:r>
                <a:rPr kumimoji="1" lang="en-US" altLang="ja-JP" sz="1600" i="1"/>
                <a:t>t</a:t>
              </a:r>
              <a:r>
                <a:rPr kumimoji="1" lang="en-US" altLang="ja-JP" sz="1600"/>
                <a:t> [m</a:t>
              </a:r>
              <a:r>
                <a:rPr kumimoji="1" lang="en-US" altLang="ja-JP" sz="1600" baseline="30000"/>
                <a:t>3</a:t>
              </a:r>
              <a:r>
                <a:rPr kumimoji="1" lang="en-US" altLang="ja-JP" sz="1600"/>
                <a:t>]</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𝑉𝐹𝑊</m:t>
                      </m:r>
                    </m:e>
                    <m:sub>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oMath>
              </a14:m>
              <a:r>
                <a:rPr kumimoji="1" lang="en-US" altLang="ja-JP" sz="1600"/>
                <a:t>    : </a:t>
              </a:r>
              <a:r>
                <a:rPr kumimoji="1" lang="en-US" altLang="ja-JP" sz="1600">
                  <a:solidFill>
                    <a:schemeClr val="tx1"/>
                  </a:solidFill>
                  <a:effectLst/>
                  <a:latin typeface="+mn-lt"/>
                  <a:ea typeface="+mn-ea"/>
                  <a:cs typeface="+mn-cs"/>
                </a:rPr>
                <a:t>Volume of feed</a:t>
              </a:r>
              <a:r>
                <a:rPr kumimoji="1" lang="en-US" altLang="ja-JP" sz="1600" baseline="0">
                  <a:solidFill>
                    <a:schemeClr val="tx1"/>
                  </a:solidFill>
                  <a:effectLst/>
                  <a:latin typeface="+mn-lt"/>
                  <a:ea typeface="+mn-ea"/>
                  <a:cs typeface="+mn-cs"/>
                </a:rPr>
                <a:t> water </a:t>
              </a:r>
              <a:r>
                <a:rPr kumimoji="1" lang="en-US" altLang="ja-JP" sz="1600">
                  <a:solidFill>
                    <a:schemeClr val="tx1"/>
                  </a:solidFill>
                  <a:effectLst/>
                  <a:latin typeface="+mn-lt"/>
                  <a:ea typeface="+mn-ea"/>
                  <a:cs typeface="+mn-cs"/>
                </a:rPr>
                <a:t>between time </a:t>
              </a:r>
              <a:r>
                <a:rPr kumimoji="1" lang="en-US" altLang="ja-JP" sz="1600" i="1">
                  <a:solidFill>
                    <a:schemeClr val="tx1"/>
                  </a:solidFill>
                  <a:effectLst/>
                  <a:latin typeface="+mn-lt"/>
                  <a:ea typeface="+mn-ea"/>
                  <a:cs typeface="+mn-cs"/>
                </a:rPr>
                <a:t>t-1</a:t>
              </a:r>
              <a:r>
                <a:rPr kumimoji="1" lang="en-US" altLang="ja-JP" sz="1600">
                  <a:solidFill>
                    <a:schemeClr val="tx1"/>
                  </a:solidFill>
                  <a:effectLst/>
                  <a:latin typeface="+mn-lt"/>
                  <a:ea typeface="+mn-ea"/>
                  <a:cs typeface="+mn-cs"/>
                </a:rPr>
                <a:t> and </a:t>
              </a:r>
              <a:r>
                <a:rPr kumimoji="1" lang="en-US" altLang="ja-JP" sz="1600" i="1">
                  <a:solidFill>
                    <a:schemeClr val="tx1"/>
                  </a:solidFill>
                  <a:effectLst/>
                  <a:latin typeface="+mn-lt"/>
                  <a:ea typeface="+mn-ea"/>
                  <a:cs typeface="+mn-cs"/>
                </a:rPr>
                <a:t>t</a:t>
              </a:r>
              <a:r>
                <a:rPr kumimoji="1" lang="en-US" altLang="ja-JP" sz="1600">
                  <a:solidFill>
                    <a:schemeClr val="tx1"/>
                  </a:solidFill>
                  <a:effectLst/>
                  <a:latin typeface="+mn-lt"/>
                  <a:ea typeface="+mn-ea"/>
                  <a:cs typeface="+mn-cs"/>
                </a:rPr>
                <a:t> [m</a:t>
              </a:r>
              <a:r>
                <a:rPr kumimoji="1" lang="en-US" altLang="ja-JP" sz="1600" baseline="30000">
                  <a:solidFill>
                    <a:schemeClr val="tx1"/>
                  </a:solidFill>
                  <a:effectLst/>
                  <a:latin typeface="+mn-lt"/>
                  <a:ea typeface="+mn-ea"/>
                  <a:cs typeface="+mn-cs"/>
                </a:rPr>
                <a:t>3</a:t>
              </a:r>
              <a:r>
                <a:rPr kumimoji="1" lang="en-US" altLang="ja-JP" sz="1600">
                  <a:solidFill>
                    <a:schemeClr val="tx1"/>
                  </a:solidFill>
                  <a:effectLst/>
                  <a:latin typeface="+mn-lt"/>
                  <a:ea typeface="+mn-ea"/>
                  <a:cs typeface="+mn-cs"/>
                </a:rPr>
                <a:t>]</a:t>
              </a:r>
              <a:endParaRPr lang="ja-JP" altLang="ja-JP" sz="1600">
                <a:effectLst/>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𝑉𝐻𝑊</m:t>
                      </m:r>
                    </m:e>
                    <m:sub>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oMath>
              </a14:m>
              <a:r>
                <a:rPr kumimoji="1" lang="ja-JP" altLang="ja-JP" sz="1600">
                  <a:solidFill>
                    <a:schemeClr val="tx1"/>
                  </a:solidFill>
                  <a:effectLst/>
                  <a:latin typeface="+mn-lt"/>
                  <a:ea typeface="+mn-ea"/>
                  <a:cs typeface="+mn-cs"/>
                </a:rPr>
                <a:t> </a:t>
              </a:r>
              <a:r>
                <a:rPr kumimoji="1" lang="en-US" altLang="ja-JP" sz="1600">
                  <a:solidFill>
                    <a:schemeClr val="tx1"/>
                  </a:solidFill>
                  <a:effectLst/>
                  <a:latin typeface="+mn-lt"/>
                  <a:ea typeface="+mn-ea"/>
                  <a:cs typeface="+mn-cs"/>
                </a:rPr>
                <a:t> </a:t>
              </a:r>
              <a:r>
                <a:rPr kumimoji="1" lang="ja-JP" altLang="ja-JP" sz="1600">
                  <a:solidFill>
                    <a:schemeClr val="tx1"/>
                  </a:solidFill>
                  <a:effectLst/>
                  <a:latin typeface="+mn-lt"/>
                  <a:ea typeface="+mn-ea"/>
                  <a:cs typeface="+mn-cs"/>
                </a:rPr>
                <a:t> </a:t>
              </a:r>
              <a:r>
                <a:rPr kumimoji="1" lang="en-US" altLang="ja-JP" sz="1600">
                  <a:solidFill>
                    <a:schemeClr val="tx1"/>
                  </a:solidFill>
                  <a:effectLst/>
                  <a:latin typeface="+mn-lt"/>
                  <a:ea typeface="+mn-ea"/>
                  <a:cs typeface="+mn-cs"/>
                </a:rPr>
                <a:t>: Volume of</a:t>
              </a:r>
              <a:r>
                <a:rPr kumimoji="1" lang="en-US" altLang="ja-JP" sz="1600" baseline="0">
                  <a:solidFill>
                    <a:schemeClr val="tx1"/>
                  </a:solidFill>
                  <a:effectLst/>
                  <a:latin typeface="+mn-lt"/>
                  <a:ea typeface="+mn-ea"/>
                  <a:cs typeface="+mn-cs"/>
                </a:rPr>
                <a:t> hot </a:t>
              </a:r>
              <a:r>
                <a:rPr kumimoji="1" lang="en-US" altLang="ja-JP" sz="1600">
                  <a:solidFill>
                    <a:schemeClr val="tx1"/>
                  </a:solidFill>
                  <a:effectLst/>
                  <a:latin typeface="+mn-lt"/>
                  <a:ea typeface="+mn-ea"/>
                  <a:cs typeface="+mn-cs"/>
                </a:rPr>
                <a:t>water consumption</a:t>
              </a:r>
              <a:r>
                <a:rPr kumimoji="1" lang="en-US" altLang="ja-JP" sz="1600" baseline="0">
                  <a:solidFill>
                    <a:schemeClr val="tx1"/>
                  </a:solidFill>
                  <a:effectLst/>
                  <a:latin typeface="+mn-lt"/>
                  <a:ea typeface="+mn-ea"/>
                  <a:cs typeface="+mn-cs"/>
                </a:rPr>
                <a:t> </a:t>
              </a:r>
              <a:r>
                <a:rPr kumimoji="1" lang="en-US" altLang="ja-JP" sz="1600">
                  <a:solidFill>
                    <a:schemeClr val="tx1"/>
                  </a:solidFill>
                  <a:effectLst/>
                  <a:latin typeface="+mn-lt"/>
                  <a:ea typeface="+mn-ea"/>
                  <a:cs typeface="+mn-cs"/>
                </a:rPr>
                <a:t>between time </a:t>
              </a:r>
              <a:r>
                <a:rPr kumimoji="1" lang="en-US" altLang="ja-JP" sz="1600" i="1">
                  <a:solidFill>
                    <a:schemeClr val="tx1"/>
                  </a:solidFill>
                  <a:effectLst/>
                  <a:latin typeface="+mn-lt"/>
                  <a:ea typeface="+mn-ea"/>
                  <a:cs typeface="+mn-cs"/>
                </a:rPr>
                <a:t>t-1</a:t>
              </a:r>
              <a:r>
                <a:rPr kumimoji="1" lang="en-US" altLang="ja-JP" sz="1600">
                  <a:solidFill>
                    <a:schemeClr val="tx1"/>
                  </a:solidFill>
                  <a:effectLst/>
                  <a:latin typeface="+mn-lt"/>
                  <a:ea typeface="+mn-ea"/>
                  <a:cs typeface="+mn-cs"/>
                </a:rPr>
                <a:t> and </a:t>
              </a:r>
              <a:r>
                <a:rPr kumimoji="1" lang="en-US" altLang="ja-JP" sz="1600" i="1">
                  <a:solidFill>
                    <a:schemeClr val="tx1"/>
                  </a:solidFill>
                  <a:effectLst/>
                  <a:latin typeface="+mn-lt"/>
                  <a:ea typeface="+mn-ea"/>
                  <a:cs typeface="+mn-cs"/>
                </a:rPr>
                <a:t>t</a:t>
              </a:r>
              <a:r>
                <a:rPr kumimoji="1" lang="en-US" altLang="ja-JP" sz="1600">
                  <a:solidFill>
                    <a:schemeClr val="tx1"/>
                  </a:solidFill>
                  <a:effectLst/>
                  <a:latin typeface="+mn-lt"/>
                  <a:ea typeface="+mn-ea"/>
                  <a:cs typeface="+mn-cs"/>
                </a:rPr>
                <a:t> [m</a:t>
              </a:r>
              <a:r>
                <a:rPr kumimoji="1" lang="en-US" altLang="ja-JP" sz="1600" baseline="30000">
                  <a:solidFill>
                    <a:schemeClr val="tx1"/>
                  </a:solidFill>
                  <a:effectLst/>
                  <a:latin typeface="+mn-lt"/>
                  <a:ea typeface="+mn-ea"/>
                  <a:cs typeface="+mn-cs"/>
                </a:rPr>
                <a:t>3</a:t>
              </a:r>
              <a:r>
                <a:rPr kumimoji="1" lang="en-US" altLang="ja-JP" sz="1600">
                  <a:solidFill>
                    <a:schemeClr val="tx1"/>
                  </a:solidFill>
                  <a:effectLst/>
                  <a:latin typeface="+mn-lt"/>
                  <a:ea typeface="+mn-ea"/>
                  <a:cs typeface="+mn-cs"/>
                </a:rPr>
                <a:t>]</a:t>
              </a:r>
              <a:endParaRPr lang="ja-JP" altLang="ja-JP" sz="1600">
                <a:effectLst/>
              </a:endParaRPr>
            </a:p>
            <a:p>
              <a:pPr algn="l"/>
              <a14:m>
                <m:oMath xmlns:m="http://schemas.openxmlformats.org/officeDocument/2006/math">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𝑇</m:t>
                      </m:r>
                    </m:e>
                    <m:sub>
                      <m:r>
                        <a:rPr kumimoji="1" lang="en-US" altLang="ja-JP" sz="1600" b="0" i="1">
                          <a:solidFill>
                            <a:schemeClr val="tx1"/>
                          </a:solidFill>
                          <a:effectLst/>
                          <a:latin typeface="Cambria Math" panose="02040503050406030204" pitchFamily="18" charset="0"/>
                          <a:ea typeface="+mn-ea"/>
                          <a:cs typeface="+mn-cs"/>
                        </a:rPr>
                        <m:t>𝑂𝑈𝑇</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oMath>
              </a14:m>
              <a:r>
                <a:rPr kumimoji="1" lang="en-US" altLang="ja-JP" sz="1600"/>
                <a:t>   : Outlet temperature of hot water at time </a:t>
              </a:r>
              <a:r>
                <a:rPr kumimoji="1" lang="en-US" altLang="ja-JP" sz="1600" i="1"/>
                <a:t>t</a:t>
              </a:r>
              <a:r>
                <a:rPr kumimoji="1" lang="en-US" altLang="ja-JP" sz="1600"/>
                <a:t> </a:t>
              </a:r>
              <a:r>
                <a:rPr kumimoji="1" lang="en-US" altLang="ja-JP" sz="1600" baseline="0"/>
                <a:t>[K</a:t>
              </a:r>
              <a:r>
                <a:rPr kumimoji="1" lang="en-US" altLang="ja-JP" sz="1600"/>
                <a:t>]</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𝑇</m:t>
                      </m:r>
                    </m:e>
                    <m:sub>
                      <m:r>
                        <a:rPr kumimoji="1" lang="en-US" altLang="ja-JP" sz="1600" b="0" i="1">
                          <a:solidFill>
                            <a:schemeClr val="tx1"/>
                          </a:solidFill>
                          <a:effectLst/>
                          <a:latin typeface="Cambria Math" panose="02040503050406030204" pitchFamily="18" charset="0"/>
                          <a:ea typeface="+mn-ea"/>
                          <a:cs typeface="+mn-cs"/>
                        </a:rPr>
                        <m:t>𝐼𝑁</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𝑖</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𝑗</m:t>
                      </m:r>
                      <m:r>
                        <a:rPr kumimoji="1" lang="en-US" altLang="ja-JP" sz="1600" b="0" i="1">
                          <a:solidFill>
                            <a:schemeClr val="tx1"/>
                          </a:solidFill>
                          <a:effectLst/>
                          <a:latin typeface="Cambria Math" panose="02040503050406030204" pitchFamily="18" charset="0"/>
                          <a:ea typeface="+mn-ea"/>
                          <a:cs typeface="+mn-cs"/>
                        </a:rPr>
                        <m:t>,</m:t>
                      </m:r>
                      <m:r>
                        <a:rPr kumimoji="1" lang="en-US" altLang="ja-JP" sz="1600" b="0" i="1">
                          <a:solidFill>
                            <a:schemeClr val="tx1"/>
                          </a:solidFill>
                          <a:effectLst/>
                          <a:latin typeface="Cambria Math" panose="02040503050406030204" pitchFamily="18" charset="0"/>
                          <a:ea typeface="+mn-ea"/>
                          <a:cs typeface="+mn-cs"/>
                        </a:rPr>
                        <m:t>𝑡</m:t>
                      </m:r>
                    </m:sub>
                  </m:sSub>
                  <m:r>
                    <a:rPr kumimoji="1" lang="en-US" altLang="ja-JP" sz="1600" b="0" i="1">
                      <a:solidFill>
                        <a:schemeClr val="tx1"/>
                      </a:solidFill>
                      <a:effectLst/>
                      <a:latin typeface="Cambria Math" panose="02040503050406030204" pitchFamily="18" charset="0"/>
                      <a:ea typeface="+mn-ea"/>
                      <a:cs typeface="+mn-cs"/>
                    </a:rPr>
                    <m:t> </m:t>
                  </m:r>
                </m:oMath>
              </a14:m>
              <a:r>
                <a:rPr kumimoji="1" lang="en-US" altLang="ja-JP" sz="1600">
                  <a:solidFill>
                    <a:schemeClr val="tx1"/>
                  </a:solidFill>
                  <a:effectLst/>
                  <a:latin typeface="+mn-lt"/>
                  <a:ea typeface="+mn-ea"/>
                  <a:cs typeface="+mn-cs"/>
                </a:rPr>
                <a:t>     : Inlet temperature of feed water at time </a:t>
              </a:r>
              <a:r>
                <a:rPr kumimoji="1" lang="en-US" altLang="ja-JP" sz="1600" i="1">
                  <a:solidFill>
                    <a:schemeClr val="tx1"/>
                  </a:solidFill>
                  <a:effectLst/>
                  <a:latin typeface="+mn-lt"/>
                  <a:ea typeface="+mn-ea"/>
                  <a:cs typeface="+mn-cs"/>
                </a:rPr>
                <a:t>t</a:t>
              </a:r>
              <a:r>
                <a:rPr kumimoji="1" lang="en-US" altLang="ja-JP" sz="1600">
                  <a:solidFill>
                    <a:schemeClr val="tx1"/>
                  </a:solidFill>
                  <a:effectLst/>
                  <a:latin typeface="+mn-lt"/>
                  <a:ea typeface="+mn-ea"/>
                  <a:cs typeface="+mn-cs"/>
                </a:rPr>
                <a:t> [K]</a:t>
              </a: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kumimoji="1" lang="en-US" altLang="ja-JP" sz="1600" b="0" i="1">
                      <a:solidFill>
                        <a:schemeClr val="tx1"/>
                      </a:solidFill>
                      <a:effectLst/>
                      <a:latin typeface="Cambria Math" panose="02040503050406030204" pitchFamily="18" charset="0"/>
                      <a:ea typeface="+mn-ea"/>
                      <a:cs typeface="+mn-cs"/>
                    </a:rPr>
                    <m:t>h</m:t>
                  </m:r>
                </m:oMath>
              </a14:m>
              <a:r>
                <a:rPr kumimoji="1" lang="en-US" altLang="ja-JP" sz="1600" baseline="0">
                  <a:solidFill>
                    <a:schemeClr val="tx1"/>
                  </a:solidFill>
                  <a:effectLst/>
                  <a:latin typeface="+mn-lt"/>
                  <a:ea typeface="+mn-ea"/>
                  <a:cs typeface="+mn-cs"/>
                </a:rPr>
                <a:t> </a:t>
              </a:r>
              <a:r>
                <a:rPr kumimoji="1" lang="en-US" altLang="ja-JP" sz="1600">
                  <a:solidFill>
                    <a:schemeClr val="tx1"/>
                  </a:solidFill>
                  <a:effectLst/>
                  <a:latin typeface="+mn-lt"/>
                  <a:ea typeface="+mn-ea"/>
                  <a:cs typeface="+mn-cs"/>
                </a:rPr>
                <a:t>               : Specific enthalpy of steam [MJ/tonne]</a:t>
              </a:r>
              <a:endParaRPr lang="ja-JP" altLang="ja-JP" sz="1600">
                <a:effectLst/>
              </a:endParaRPr>
            </a:p>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kumimoji="1" lang="en-US" altLang="ja-JP" sz="1600" b="0" i="1">
                      <a:solidFill>
                        <a:schemeClr val="tx1"/>
                      </a:solidFill>
                      <a:effectLst/>
                      <a:latin typeface="Cambria Math" panose="02040503050406030204" pitchFamily="18" charset="0"/>
                      <a:ea typeface="+mn-ea"/>
                      <a:cs typeface="+mn-cs"/>
                    </a:rPr>
                    <m:t>𝑣</m:t>
                  </m:r>
                </m:oMath>
              </a14:m>
              <a:r>
                <a:rPr kumimoji="1" lang="en-US" altLang="ja-JP" sz="1600">
                  <a:solidFill>
                    <a:schemeClr val="tx1"/>
                  </a:solidFill>
                  <a:effectLst/>
                  <a:latin typeface="+mn-lt"/>
                  <a:ea typeface="+mn-ea"/>
                  <a:cs typeface="+mn-cs"/>
                </a:rPr>
                <a:t>                : Specific volume of steam [m</a:t>
              </a:r>
              <a:r>
                <a:rPr kumimoji="1" lang="en-US" altLang="ja-JP" sz="1600" baseline="30000">
                  <a:solidFill>
                    <a:schemeClr val="tx1"/>
                  </a:solidFill>
                  <a:effectLst/>
                  <a:latin typeface="+mn-lt"/>
                  <a:ea typeface="+mn-ea"/>
                  <a:cs typeface="+mn-cs"/>
                </a:rPr>
                <a:t>3</a:t>
              </a:r>
              <a:r>
                <a:rPr kumimoji="1" lang="en-US" altLang="ja-JP" sz="1600">
                  <a:solidFill>
                    <a:schemeClr val="tx1"/>
                  </a:solidFill>
                  <a:effectLst/>
                  <a:latin typeface="+mn-lt"/>
                  <a:ea typeface="+mn-ea"/>
                  <a:cs typeface="+mn-cs"/>
                </a:rPr>
                <a:t>/tonne]</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600">
                <a:effectLst/>
              </a:endParaRPr>
            </a:p>
            <a:p>
              <a:pPr algn="l"/>
              <a14:m>
                <m:oMath xmlns:m="http://schemas.openxmlformats.org/officeDocument/2006/math">
                  <m:sSub>
                    <m:sSubPr>
                      <m:ctrlPr>
                        <a:rPr kumimoji="1" lang="en-US" altLang="ja-JP" sz="1600" b="0" i="1">
                          <a:solidFill>
                            <a:schemeClr val="tx1"/>
                          </a:solidFill>
                          <a:effectLst/>
                          <a:latin typeface="Cambria Math" panose="02040503050406030204" pitchFamily="18" charset="0"/>
                          <a:ea typeface="+mn-ea"/>
                          <a:cs typeface="+mn-cs"/>
                        </a:rPr>
                      </m:ctrlPr>
                    </m:sSubPr>
                    <m:e>
                      <m:r>
                        <a:rPr kumimoji="1" lang="en-US" altLang="ja-JP" sz="1600" b="0" i="1">
                          <a:solidFill>
                            <a:schemeClr val="tx1"/>
                          </a:solidFill>
                          <a:effectLst/>
                          <a:latin typeface="Cambria Math" panose="02040503050406030204" pitchFamily="18" charset="0"/>
                          <a:ea typeface="+mn-ea"/>
                          <a:cs typeface="+mn-cs"/>
                        </a:rPr>
                        <m:t>𝐶</m:t>
                      </m:r>
                    </m:e>
                    <m:sub>
                      <m:r>
                        <a:rPr kumimoji="1" lang="en-US" altLang="ja-JP" sz="1600" b="0" i="1">
                          <a:solidFill>
                            <a:schemeClr val="tx1"/>
                          </a:solidFill>
                          <a:effectLst/>
                          <a:latin typeface="Cambria Math" panose="02040503050406030204" pitchFamily="18" charset="0"/>
                          <a:ea typeface="+mn-ea"/>
                          <a:cs typeface="+mn-cs"/>
                        </a:rPr>
                        <m:t>𝑝</m:t>
                      </m:r>
                    </m:sub>
                  </m:sSub>
                </m:oMath>
              </a14:m>
              <a:r>
                <a:rPr kumimoji="1" lang="en-US" altLang="ja-JP" sz="1600" b="0" i="1">
                  <a:solidFill>
                    <a:schemeClr val="tx1"/>
                  </a:solidFill>
                  <a:effectLst/>
                  <a:latin typeface="Cambria Math" panose="02040503050406030204" pitchFamily="18" charset="0"/>
                  <a:ea typeface="+mn-ea"/>
                  <a:cs typeface="+mn-cs"/>
                </a:rPr>
                <a:t>         </a:t>
              </a:r>
              <a:r>
                <a:rPr kumimoji="1" lang="en-US" altLang="ja-JP" sz="1600" b="0" i="0" baseline="0">
                  <a:solidFill>
                    <a:schemeClr val="tx1"/>
                  </a:solidFill>
                  <a:effectLst/>
                  <a:latin typeface="Cambria Math" panose="02040503050406030204" pitchFamily="18" charset="0"/>
                  <a:ea typeface="+mn-ea"/>
                  <a:cs typeface="+mn-cs"/>
                </a:rPr>
                <a:t>     </a:t>
              </a:r>
              <a:r>
                <a:rPr kumimoji="1" lang="en-US" altLang="ja-JP" sz="1600">
                  <a:solidFill>
                    <a:schemeClr val="tx1"/>
                  </a:solidFill>
                  <a:effectLst/>
                  <a:latin typeface="+mn-lt"/>
                  <a:ea typeface="+mn-ea"/>
                  <a:cs typeface="+mn-cs"/>
                </a:rPr>
                <a:t>: Specific</a:t>
              </a:r>
              <a:r>
                <a:rPr kumimoji="1" lang="en-US" altLang="ja-JP" sz="1600" baseline="0">
                  <a:solidFill>
                    <a:schemeClr val="tx1"/>
                  </a:solidFill>
                  <a:effectLst/>
                  <a:latin typeface="+mn-lt"/>
                  <a:ea typeface="+mn-ea"/>
                  <a:cs typeface="+mn-cs"/>
                </a:rPr>
                <a:t> heat capacity of water [MJ/tonne</a:t>
              </a:r>
              <a:r>
                <a:rPr kumimoji="1" lang="en-US" altLang="ja-JP" sz="1600" baseline="0">
                  <a:solidFill>
                    <a:schemeClr val="tx1"/>
                  </a:solidFill>
                  <a:effectLst/>
                  <a:latin typeface="+mn-lt"/>
                  <a:ea typeface="+mn-ea"/>
                  <a:cs typeface="+mn-cs"/>
                  <a:sym typeface="Wingdings" panose="05000000000000000000" pitchFamily="2" charset="2"/>
                </a:rPr>
                <a:t></a:t>
              </a:r>
              <a:r>
                <a:rPr kumimoji="1" lang="en-US" altLang="ja-JP" sz="1600" baseline="0">
                  <a:solidFill>
                    <a:schemeClr val="tx1"/>
                  </a:solidFill>
                  <a:effectLst/>
                  <a:latin typeface="+mn-lt"/>
                  <a:ea typeface="+mn-ea"/>
                  <a:cs typeface="+mn-cs"/>
                </a:rPr>
                <a:t>K]</a:t>
              </a:r>
            </a:p>
            <a:p>
              <a:pPr algn="l"/>
              <a14:m>
                <m:oMath xmlns:m="http://schemas.openxmlformats.org/officeDocument/2006/math">
                  <m:r>
                    <a:rPr kumimoji="1" lang="ja-JP" altLang="ja-JP" sz="1600" b="0" i="1">
                      <a:solidFill>
                        <a:schemeClr val="tx1"/>
                      </a:solidFill>
                      <a:effectLst/>
                      <a:latin typeface="Cambria Math" panose="02040503050406030204" pitchFamily="18" charset="0"/>
                      <a:ea typeface="+mn-ea"/>
                      <a:cs typeface="+mn-cs"/>
                    </a:rPr>
                    <m:t>𝜌</m:t>
                  </m:r>
                  <m:r>
                    <a:rPr kumimoji="1" lang="en-US" altLang="ja-JP" sz="1600" b="0" i="1">
                      <a:solidFill>
                        <a:schemeClr val="tx1"/>
                      </a:solidFill>
                      <a:effectLst/>
                      <a:latin typeface="Cambria Math" panose="02040503050406030204" pitchFamily="18" charset="0"/>
                      <a:ea typeface="+mn-ea"/>
                      <a:cs typeface="+mn-cs"/>
                    </a:rPr>
                    <m:t> </m:t>
                  </m:r>
                </m:oMath>
              </a14:m>
              <a:r>
                <a:rPr kumimoji="1" lang="en-US" altLang="ja-JP" sz="1600" b="0" i="0" baseline="0">
                  <a:solidFill>
                    <a:schemeClr val="tx1"/>
                  </a:solidFill>
                  <a:effectLst/>
                  <a:latin typeface="+mn-lt"/>
                  <a:ea typeface="+mn-ea"/>
                  <a:cs typeface="+mn-cs"/>
                </a:rPr>
                <a:t>               </a:t>
              </a:r>
              <a:r>
                <a:rPr kumimoji="1" lang="en-US" altLang="ja-JP" sz="1600">
                  <a:solidFill>
                    <a:schemeClr val="tx1"/>
                  </a:solidFill>
                  <a:effectLst/>
                  <a:latin typeface="+mn-lt"/>
                  <a:ea typeface="+mn-ea"/>
                  <a:cs typeface="+mn-cs"/>
                </a:rPr>
                <a:t>: Density of water [tonne/m</a:t>
              </a:r>
              <a:r>
                <a:rPr kumimoji="1" lang="en-US" altLang="ja-JP" sz="1600" baseline="30000">
                  <a:solidFill>
                    <a:schemeClr val="tx1"/>
                  </a:solidFill>
                  <a:effectLst/>
                  <a:latin typeface="+mn-lt"/>
                  <a:ea typeface="+mn-ea"/>
                  <a:cs typeface="+mn-cs"/>
                </a:rPr>
                <a:t>3</a:t>
              </a:r>
              <a:r>
                <a:rPr kumimoji="1" lang="en-US" altLang="ja-JP" sz="1600">
                  <a:solidFill>
                    <a:schemeClr val="tx1"/>
                  </a:solidFill>
                  <a:effectLst/>
                  <a:latin typeface="+mn-lt"/>
                  <a:ea typeface="+mn-ea"/>
                  <a:cs typeface="+mn-cs"/>
                </a:rPr>
                <a:t>]</a:t>
              </a:r>
              <a:r>
                <a:rPr kumimoji="1" lang="en-US" altLang="ja-JP" sz="1600" baseline="0">
                  <a:solidFill>
                    <a:schemeClr val="tx1"/>
                  </a:solidFill>
                  <a:effectLst/>
                  <a:latin typeface="+mn-lt"/>
                  <a:ea typeface="+mn-ea"/>
                  <a:cs typeface="+mn-cs"/>
                </a:rPr>
                <a:t> </a:t>
              </a:r>
              <a:endParaRPr kumimoji="1" lang="en-US" altLang="ja-JP" sz="1600" b="0" i="1">
                <a:solidFill>
                  <a:schemeClr val="tx1"/>
                </a:solidFill>
                <a:effectLst/>
                <a:latin typeface="Cambria Math" panose="02040503050406030204" pitchFamily="18" charset="0"/>
                <a:ea typeface="+mn-ea"/>
                <a:cs typeface="+mn-cs"/>
              </a:endParaRPr>
            </a:p>
            <a:p>
              <a:pPr algn="l"/>
              <a14:m>
                <m:oMath xmlns:m="http://schemas.openxmlformats.org/officeDocument/2006/math">
                  <m:r>
                    <a:rPr kumimoji="1" lang="en-US" altLang="ja-JP" sz="1600" b="0" i="1">
                      <a:solidFill>
                        <a:schemeClr val="tx1"/>
                      </a:solidFill>
                      <a:effectLst/>
                      <a:latin typeface="Cambria Math" panose="02040503050406030204" pitchFamily="18" charset="0"/>
                      <a:ea typeface="+mn-ea"/>
                      <a:cs typeface="+mn-cs"/>
                    </a:rPr>
                    <m:t>𝑡</m:t>
                  </m:r>
                </m:oMath>
              </a14:m>
              <a:r>
                <a:rPr kumimoji="1" lang="ja-JP" altLang="en-US" sz="1600"/>
                <a:t>                 </a:t>
              </a:r>
              <a:r>
                <a:rPr kumimoji="1" lang="en-US" altLang="ja-JP" sz="1600"/>
                <a:t>: Number of time period during the period </a:t>
              </a:r>
              <a:r>
                <a:rPr kumimoji="1" lang="en-US" altLang="ja-JP" sz="1600" i="1"/>
                <a:t>p</a:t>
              </a:r>
              <a:r>
                <a:rPr kumimoji="1" lang="en-US" altLang="ja-JP" sz="1600"/>
                <a:t> [-]</a:t>
              </a:r>
              <a:endParaRPr kumimoji="1" lang="ja-JP" altLang="en-US" sz="1600"/>
            </a:p>
          </xdr:txBody>
        </xdr:sp>
      </mc:Choice>
      <mc:Fallback xmlns="">
        <xdr:sp macro="" textlink="">
          <xdr:nvSpPr>
            <xdr:cNvPr id="4" name="テキスト ボックス 3"/>
            <xdr:cNvSpPr txBox="1"/>
          </xdr:nvSpPr>
          <xdr:spPr>
            <a:xfrm>
              <a:off x="10763250" y="9696450"/>
              <a:ext cx="8534400" cy="400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en-US" altLang="ja-JP" sz="1600" i="0">
                  <a:solidFill>
                    <a:schemeClr val="tx1"/>
                  </a:solidFill>
                  <a:effectLst/>
                  <a:latin typeface="Cambria Math" panose="02040503050406030204" pitchFamily="18" charset="0"/>
                  <a:ea typeface="+mn-ea"/>
                  <a:cs typeface="+mn-cs"/>
                </a:rPr>
                <a:t>〖</a:t>
              </a:r>
              <a:r>
                <a:rPr kumimoji="1" lang="en-US" altLang="ja-JP" sz="1600" b="0" i="0">
                  <a:solidFill>
                    <a:schemeClr val="tx1"/>
                  </a:solidFill>
                  <a:effectLst/>
                  <a:latin typeface="Cambria Math" panose="02040503050406030204" pitchFamily="18" charset="0"/>
                  <a:ea typeface="+mn-ea"/>
                  <a:cs typeface="+mn-cs"/>
                </a:rPr>
                <a:t>𝐻𝐺〗_(𝑖,𝑗,𝑝)= ∑_𝑡▒(〖𝑉𝑆𝑇〗_(𝑖,𝑗,𝑡)  ×ℎ × 𝑣^(−1)  − 〖𝑉𝐹𝑊〗_(𝑖,𝑗,𝑡)  </a:t>
              </a:r>
              <a:r>
                <a:rPr kumimoji="1" lang="en-US" altLang="ja-JP" sz="1600" b="0" i="0">
                  <a:solidFill>
                    <a:schemeClr val="tx1"/>
                  </a:solidFill>
                  <a:effectLst/>
                  <a:latin typeface="Cambria Math" panose="02040503050406030204" pitchFamily="18" charset="0"/>
                  <a:ea typeface="Cambria Math" panose="02040503050406030204" pitchFamily="18" charset="0"/>
                  <a:cs typeface="+mn-cs"/>
                </a:rPr>
                <a:t>× </a:t>
              </a:r>
              <a:r>
                <a:rPr kumimoji="1" lang="en-US" altLang="ja-JP" sz="1600" b="0" i="0">
                  <a:solidFill>
                    <a:schemeClr val="tx1"/>
                  </a:solidFill>
                  <a:effectLst/>
                  <a:latin typeface="Cambria Math" panose="02040503050406030204" pitchFamily="18" charset="0"/>
                  <a:ea typeface="+mn-ea"/>
                  <a:cs typeface="+mn-cs"/>
                </a:rPr>
                <a:t>𝑇_(𝐼𝑁,𝑖,𝑗,𝑡)  </a:t>
              </a:r>
              <a:r>
                <a:rPr kumimoji="1" lang="en-US" altLang="ja-JP" sz="1600" b="0" i="0">
                  <a:solidFill>
                    <a:schemeClr val="tx1"/>
                  </a:solidFill>
                  <a:effectLst/>
                  <a:latin typeface="Cambria Math" panose="02040503050406030204" pitchFamily="18" charset="0"/>
                  <a:ea typeface="Cambria Math" panose="02040503050406030204" pitchFamily="18" charset="0"/>
                  <a:cs typeface="+mn-cs"/>
                </a:rPr>
                <a:t>× </a:t>
              </a:r>
              <a:r>
                <a:rPr kumimoji="1" lang="en-US" altLang="ja-JP" sz="1600" b="0" i="0">
                  <a:solidFill>
                    <a:schemeClr val="tx1"/>
                  </a:solidFill>
                  <a:effectLst/>
                  <a:latin typeface="Cambria Math" panose="02040503050406030204" pitchFamily="18" charset="0"/>
                  <a:ea typeface="+mn-ea"/>
                  <a:cs typeface="+mn-cs"/>
                </a:rPr>
                <a:t>𝐶_𝑝  ×</a:t>
              </a:r>
              <a:r>
                <a:rPr kumimoji="1" lang="ja-JP" altLang="en-US" sz="1600" b="0" i="0">
                  <a:solidFill>
                    <a:schemeClr val="tx1"/>
                  </a:solidFill>
                  <a:effectLst/>
                  <a:latin typeface="Cambria Math" panose="02040503050406030204" pitchFamily="18" charset="0"/>
                  <a:ea typeface="+mn-ea"/>
                  <a:cs typeface="+mn-cs"/>
                </a:rPr>
                <a:t>𝜌</a:t>
              </a:r>
              <a:r>
                <a:rPr kumimoji="1" lang="en-US" altLang="ja-JP" sz="1600" b="0" i="0">
                  <a:solidFill>
                    <a:schemeClr val="tx1"/>
                  </a:solidFill>
                  <a:effectLst/>
                  <a:latin typeface="Cambria Math" panose="02040503050406030204" pitchFamily="18" charset="0"/>
                  <a:ea typeface="+mn-ea"/>
                  <a:cs typeface="+mn-cs"/>
                </a:rPr>
                <a:t> )   </a:t>
              </a:r>
              <a:r>
                <a:rPr kumimoji="1" lang="en-US" altLang="ja-JP" sz="1600" b="0" i="0">
                  <a:solidFill>
                    <a:schemeClr val="tx1"/>
                  </a:solidFill>
                  <a:effectLst/>
                  <a:latin typeface="Cambria Math" panose="02040503050406030204" pitchFamily="18" charset="0"/>
                  <a:ea typeface="Cambria Math" panose="02040503050406030204" pitchFamily="18" charset="0"/>
                  <a:cs typeface="+mn-cs"/>
                </a:rPr>
                <a:t>× 〖10〗^(−3)</a:t>
              </a:r>
              <a:r>
                <a:rPr kumimoji="1" lang="en-US" altLang="ja-JP" sz="1600" i="1">
                  <a:latin typeface="Cambria Math" panose="02040503050406030204" pitchFamily="18" charset="0"/>
                </a:rPr>
                <a:t>    </a:t>
              </a:r>
              <a:r>
                <a:rPr kumimoji="1" lang="en-US" altLang="ja-JP" sz="1600">
                  <a:solidFill>
                    <a:schemeClr val="tx1"/>
                  </a:solidFill>
                  <a:effectLst/>
                  <a:latin typeface="+mn-lt"/>
                  <a:ea typeface="+mn-ea"/>
                  <a:cs typeface="+mn-cs"/>
                </a:rPr>
                <a:t>(for steam)</a:t>
              </a:r>
              <a:endParaRPr lang="ja-JP" altLang="ja-JP" sz="1600">
                <a:effectLst/>
              </a:endParaRPr>
            </a:p>
            <a:p>
              <a:pPr algn="l"/>
              <a:r>
                <a:rPr kumimoji="1" lang="en-US" altLang="ja-JP" sz="1600" i="0">
                  <a:solidFill>
                    <a:schemeClr val="tx1"/>
                  </a:solidFill>
                  <a:effectLst/>
                  <a:latin typeface="Cambria Math" panose="02040503050406030204" pitchFamily="18" charset="0"/>
                  <a:ea typeface="+mn-ea"/>
                  <a:cs typeface="+mn-cs"/>
                </a:rPr>
                <a:t>〖</a:t>
              </a:r>
              <a:r>
                <a:rPr kumimoji="1" lang="en-US" altLang="ja-JP" sz="1600" b="0" i="0">
                  <a:solidFill>
                    <a:schemeClr val="tx1"/>
                  </a:solidFill>
                  <a:effectLst/>
                  <a:latin typeface="Cambria Math" panose="02040503050406030204" pitchFamily="18" charset="0"/>
                  <a:ea typeface="+mn-ea"/>
                  <a:cs typeface="+mn-cs"/>
                </a:rPr>
                <a:t>𝐻𝐺〗_(𝑖,𝑗,𝑝)= ∑_𝑡▒〖[〖𝑉𝐻𝑊〗_(𝑖,𝑗,𝑡)  × (𝑇_(𝑂𝑈𝑇,𝑖,𝑗,𝑡)  − 𝑇_(𝐼𝑁,𝑖,𝑗,𝑡) )]  × 𝐶_𝑝  ×</a:t>
              </a:r>
              <a:r>
                <a:rPr kumimoji="1" lang="ja-JP" altLang="en-US" sz="1600" b="0" i="0">
                  <a:solidFill>
                    <a:schemeClr val="tx1"/>
                  </a:solidFill>
                  <a:effectLst/>
                  <a:latin typeface="Cambria Math" panose="02040503050406030204" pitchFamily="18" charset="0"/>
                  <a:ea typeface="+mn-ea"/>
                  <a:cs typeface="+mn-cs"/>
                </a:rPr>
                <a:t>𝜌</a:t>
              </a:r>
              <a:r>
                <a:rPr kumimoji="1" lang="en-US" altLang="ja-JP" sz="1600" b="0" i="0">
                  <a:solidFill>
                    <a:schemeClr val="tx1"/>
                  </a:solidFill>
                  <a:effectLst/>
                  <a:latin typeface="Cambria Math" panose="02040503050406030204" pitchFamily="18" charset="0"/>
                  <a:ea typeface="+mn-ea"/>
                  <a:cs typeface="+mn-cs"/>
                </a:rPr>
                <a:t> ×〖10〗^(−3) 〗</a:t>
              </a:r>
              <a:r>
                <a:rPr kumimoji="1" lang="en-US" altLang="ja-JP" sz="1600"/>
                <a:t>                       (for hot water)</a:t>
              </a:r>
            </a:p>
            <a:p>
              <a:pPr algn="l"/>
              <a:endParaRPr kumimoji="1" lang="en-US" altLang="ja-JP" sz="1600" b="0" i="0">
                <a:solidFill>
                  <a:schemeClr val="tx1"/>
                </a:solidFill>
                <a:effectLst/>
                <a:latin typeface="+mn-lt"/>
                <a:ea typeface="+mn-ea"/>
                <a:cs typeface="+mn-cs"/>
              </a:endParaRPr>
            </a:p>
            <a:p>
              <a:pPr algn="l"/>
              <a:r>
                <a:rPr kumimoji="1" lang="en-US" altLang="ja-JP" sz="1600" b="0" i="0">
                  <a:solidFill>
                    <a:schemeClr val="tx1"/>
                  </a:solidFill>
                  <a:effectLst/>
                  <a:latin typeface="+mn-lt"/>
                  <a:ea typeface="+mn-ea"/>
                  <a:cs typeface="+mn-cs"/>
                </a:rPr>
                <a:t>Where:</a:t>
              </a:r>
            </a:p>
            <a:p>
              <a:pPr algn="l"/>
              <a:r>
                <a:rPr kumimoji="1" lang="en-US" altLang="ja-JP" sz="1600" b="0" i="0">
                  <a:solidFill>
                    <a:schemeClr val="tx1"/>
                  </a:solidFill>
                  <a:effectLst/>
                  <a:latin typeface="Cambria Math" panose="02040503050406030204" pitchFamily="18" charset="0"/>
                  <a:ea typeface="+mn-ea"/>
                  <a:cs typeface="+mn-cs"/>
                </a:rPr>
                <a:t>〖𝑉𝑆𝑇〗_(𝑖,𝑗,𝑡)</a:t>
              </a:r>
              <a:r>
                <a:rPr kumimoji="1" lang="ja-JP" altLang="en-US" sz="1600"/>
                <a:t>   </a:t>
              </a:r>
              <a:r>
                <a:rPr kumimoji="1" lang="ja-JP" altLang="en-US" sz="1600" baseline="0"/>
                <a:t>   </a:t>
              </a:r>
              <a:r>
                <a:rPr kumimoji="1" lang="en-US" altLang="ja-JP" sz="1600"/>
                <a:t>: Volume of steam consumption</a:t>
              </a:r>
              <a:r>
                <a:rPr kumimoji="1" lang="en-US" altLang="ja-JP" sz="1600" baseline="0"/>
                <a:t> </a:t>
              </a:r>
              <a:r>
                <a:rPr kumimoji="1" lang="en-US" altLang="ja-JP" sz="1600"/>
                <a:t>between time </a:t>
              </a:r>
              <a:r>
                <a:rPr kumimoji="1" lang="en-US" altLang="ja-JP" sz="1600" i="1"/>
                <a:t>t-1</a:t>
              </a:r>
              <a:r>
                <a:rPr kumimoji="1" lang="en-US" altLang="ja-JP" sz="1600"/>
                <a:t> and </a:t>
              </a:r>
              <a:r>
                <a:rPr kumimoji="1" lang="en-US" altLang="ja-JP" sz="1600" i="1"/>
                <a:t>t</a:t>
              </a:r>
              <a:r>
                <a:rPr kumimoji="1" lang="en-US" altLang="ja-JP" sz="1600"/>
                <a:t> [m</a:t>
              </a:r>
              <a:r>
                <a:rPr kumimoji="1" lang="en-US" altLang="ja-JP" sz="1600" baseline="30000"/>
                <a:t>3</a:t>
              </a:r>
              <a:r>
                <a:rPr kumimoji="1" lang="en-US" altLang="ja-JP" sz="160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a:solidFill>
                    <a:schemeClr val="tx1"/>
                  </a:solidFill>
                  <a:effectLst/>
                  <a:latin typeface="Cambria Math" panose="02040503050406030204" pitchFamily="18" charset="0"/>
                  <a:ea typeface="+mn-ea"/>
                  <a:cs typeface="+mn-cs"/>
                </a:rPr>
                <a:t>〖𝑉𝐹𝑊〗_(𝑖,𝑗,𝑡)</a:t>
              </a:r>
              <a:r>
                <a:rPr kumimoji="1" lang="en-US" altLang="ja-JP" sz="1600"/>
                <a:t>    : </a:t>
              </a:r>
              <a:r>
                <a:rPr kumimoji="1" lang="en-US" altLang="ja-JP" sz="1600">
                  <a:solidFill>
                    <a:schemeClr val="tx1"/>
                  </a:solidFill>
                  <a:effectLst/>
                  <a:latin typeface="+mn-lt"/>
                  <a:ea typeface="+mn-ea"/>
                  <a:cs typeface="+mn-cs"/>
                </a:rPr>
                <a:t>Volume of feed</a:t>
              </a:r>
              <a:r>
                <a:rPr kumimoji="1" lang="en-US" altLang="ja-JP" sz="1600" baseline="0">
                  <a:solidFill>
                    <a:schemeClr val="tx1"/>
                  </a:solidFill>
                  <a:effectLst/>
                  <a:latin typeface="+mn-lt"/>
                  <a:ea typeface="+mn-ea"/>
                  <a:cs typeface="+mn-cs"/>
                </a:rPr>
                <a:t> water </a:t>
              </a:r>
              <a:r>
                <a:rPr kumimoji="1" lang="en-US" altLang="ja-JP" sz="1600">
                  <a:solidFill>
                    <a:schemeClr val="tx1"/>
                  </a:solidFill>
                  <a:effectLst/>
                  <a:latin typeface="+mn-lt"/>
                  <a:ea typeface="+mn-ea"/>
                  <a:cs typeface="+mn-cs"/>
                </a:rPr>
                <a:t>between time </a:t>
              </a:r>
              <a:r>
                <a:rPr kumimoji="1" lang="en-US" altLang="ja-JP" sz="1600" i="1">
                  <a:solidFill>
                    <a:schemeClr val="tx1"/>
                  </a:solidFill>
                  <a:effectLst/>
                  <a:latin typeface="+mn-lt"/>
                  <a:ea typeface="+mn-ea"/>
                  <a:cs typeface="+mn-cs"/>
                </a:rPr>
                <a:t>t-1</a:t>
              </a:r>
              <a:r>
                <a:rPr kumimoji="1" lang="en-US" altLang="ja-JP" sz="1600">
                  <a:solidFill>
                    <a:schemeClr val="tx1"/>
                  </a:solidFill>
                  <a:effectLst/>
                  <a:latin typeface="+mn-lt"/>
                  <a:ea typeface="+mn-ea"/>
                  <a:cs typeface="+mn-cs"/>
                </a:rPr>
                <a:t> and </a:t>
              </a:r>
              <a:r>
                <a:rPr kumimoji="1" lang="en-US" altLang="ja-JP" sz="1600" i="1">
                  <a:solidFill>
                    <a:schemeClr val="tx1"/>
                  </a:solidFill>
                  <a:effectLst/>
                  <a:latin typeface="+mn-lt"/>
                  <a:ea typeface="+mn-ea"/>
                  <a:cs typeface="+mn-cs"/>
                </a:rPr>
                <a:t>t</a:t>
              </a:r>
              <a:r>
                <a:rPr kumimoji="1" lang="en-US" altLang="ja-JP" sz="1600">
                  <a:solidFill>
                    <a:schemeClr val="tx1"/>
                  </a:solidFill>
                  <a:effectLst/>
                  <a:latin typeface="+mn-lt"/>
                  <a:ea typeface="+mn-ea"/>
                  <a:cs typeface="+mn-cs"/>
                </a:rPr>
                <a:t> [m</a:t>
              </a:r>
              <a:r>
                <a:rPr kumimoji="1" lang="en-US" altLang="ja-JP" sz="1600" baseline="30000">
                  <a:solidFill>
                    <a:schemeClr val="tx1"/>
                  </a:solidFill>
                  <a:effectLst/>
                  <a:latin typeface="+mn-lt"/>
                  <a:ea typeface="+mn-ea"/>
                  <a:cs typeface="+mn-cs"/>
                </a:rPr>
                <a:t>3</a:t>
              </a:r>
              <a:r>
                <a:rPr kumimoji="1" lang="en-US" altLang="ja-JP" sz="1600">
                  <a:solidFill>
                    <a:schemeClr val="tx1"/>
                  </a:solidFill>
                  <a:effectLst/>
                  <a:latin typeface="+mn-lt"/>
                  <a:ea typeface="+mn-ea"/>
                  <a:cs typeface="+mn-cs"/>
                </a:rPr>
                <a:t>]</a:t>
              </a:r>
              <a:endParaRPr lang="ja-JP" altLang="ja-JP" sz="16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a:solidFill>
                    <a:schemeClr val="tx1"/>
                  </a:solidFill>
                  <a:effectLst/>
                  <a:latin typeface="Cambria Math" panose="02040503050406030204" pitchFamily="18" charset="0"/>
                  <a:ea typeface="+mn-ea"/>
                  <a:cs typeface="+mn-cs"/>
                </a:rPr>
                <a:t>〖𝑉𝐻𝑊〗_(𝑖,𝑗,𝑡)</a:t>
              </a:r>
              <a:r>
                <a:rPr kumimoji="1" lang="ja-JP" altLang="ja-JP" sz="1600">
                  <a:solidFill>
                    <a:schemeClr val="tx1"/>
                  </a:solidFill>
                  <a:effectLst/>
                  <a:latin typeface="+mn-lt"/>
                  <a:ea typeface="+mn-ea"/>
                  <a:cs typeface="+mn-cs"/>
                </a:rPr>
                <a:t> </a:t>
              </a:r>
              <a:r>
                <a:rPr kumimoji="1" lang="en-US" altLang="ja-JP" sz="1600">
                  <a:solidFill>
                    <a:schemeClr val="tx1"/>
                  </a:solidFill>
                  <a:effectLst/>
                  <a:latin typeface="+mn-lt"/>
                  <a:ea typeface="+mn-ea"/>
                  <a:cs typeface="+mn-cs"/>
                </a:rPr>
                <a:t> </a:t>
              </a:r>
              <a:r>
                <a:rPr kumimoji="1" lang="ja-JP" altLang="ja-JP" sz="1600">
                  <a:solidFill>
                    <a:schemeClr val="tx1"/>
                  </a:solidFill>
                  <a:effectLst/>
                  <a:latin typeface="+mn-lt"/>
                  <a:ea typeface="+mn-ea"/>
                  <a:cs typeface="+mn-cs"/>
                </a:rPr>
                <a:t> </a:t>
              </a:r>
              <a:r>
                <a:rPr kumimoji="1" lang="en-US" altLang="ja-JP" sz="1600">
                  <a:solidFill>
                    <a:schemeClr val="tx1"/>
                  </a:solidFill>
                  <a:effectLst/>
                  <a:latin typeface="+mn-lt"/>
                  <a:ea typeface="+mn-ea"/>
                  <a:cs typeface="+mn-cs"/>
                </a:rPr>
                <a:t>: Volume of</a:t>
              </a:r>
              <a:r>
                <a:rPr kumimoji="1" lang="en-US" altLang="ja-JP" sz="1600" baseline="0">
                  <a:solidFill>
                    <a:schemeClr val="tx1"/>
                  </a:solidFill>
                  <a:effectLst/>
                  <a:latin typeface="+mn-lt"/>
                  <a:ea typeface="+mn-ea"/>
                  <a:cs typeface="+mn-cs"/>
                </a:rPr>
                <a:t> hot </a:t>
              </a:r>
              <a:r>
                <a:rPr kumimoji="1" lang="en-US" altLang="ja-JP" sz="1600">
                  <a:solidFill>
                    <a:schemeClr val="tx1"/>
                  </a:solidFill>
                  <a:effectLst/>
                  <a:latin typeface="+mn-lt"/>
                  <a:ea typeface="+mn-ea"/>
                  <a:cs typeface="+mn-cs"/>
                </a:rPr>
                <a:t>water consumption</a:t>
              </a:r>
              <a:r>
                <a:rPr kumimoji="1" lang="en-US" altLang="ja-JP" sz="1600" baseline="0">
                  <a:solidFill>
                    <a:schemeClr val="tx1"/>
                  </a:solidFill>
                  <a:effectLst/>
                  <a:latin typeface="+mn-lt"/>
                  <a:ea typeface="+mn-ea"/>
                  <a:cs typeface="+mn-cs"/>
                </a:rPr>
                <a:t> </a:t>
              </a:r>
              <a:r>
                <a:rPr kumimoji="1" lang="en-US" altLang="ja-JP" sz="1600">
                  <a:solidFill>
                    <a:schemeClr val="tx1"/>
                  </a:solidFill>
                  <a:effectLst/>
                  <a:latin typeface="+mn-lt"/>
                  <a:ea typeface="+mn-ea"/>
                  <a:cs typeface="+mn-cs"/>
                </a:rPr>
                <a:t>between time </a:t>
              </a:r>
              <a:r>
                <a:rPr kumimoji="1" lang="en-US" altLang="ja-JP" sz="1600" i="1">
                  <a:solidFill>
                    <a:schemeClr val="tx1"/>
                  </a:solidFill>
                  <a:effectLst/>
                  <a:latin typeface="+mn-lt"/>
                  <a:ea typeface="+mn-ea"/>
                  <a:cs typeface="+mn-cs"/>
                </a:rPr>
                <a:t>t-1</a:t>
              </a:r>
              <a:r>
                <a:rPr kumimoji="1" lang="en-US" altLang="ja-JP" sz="1600">
                  <a:solidFill>
                    <a:schemeClr val="tx1"/>
                  </a:solidFill>
                  <a:effectLst/>
                  <a:latin typeface="+mn-lt"/>
                  <a:ea typeface="+mn-ea"/>
                  <a:cs typeface="+mn-cs"/>
                </a:rPr>
                <a:t> and </a:t>
              </a:r>
              <a:r>
                <a:rPr kumimoji="1" lang="en-US" altLang="ja-JP" sz="1600" i="1">
                  <a:solidFill>
                    <a:schemeClr val="tx1"/>
                  </a:solidFill>
                  <a:effectLst/>
                  <a:latin typeface="+mn-lt"/>
                  <a:ea typeface="+mn-ea"/>
                  <a:cs typeface="+mn-cs"/>
                </a:rPr>
                <a:t>t</a:t>
              </a:r>
              <a:r>
                <a:rPr kumimoji="1" lang="en-US" altLang="ja-JP" sz="1600">
                  <a:solidFill>
                    <a:schemeClr val="tx1"/>
                  </a:solidFill>
                  <a:effectLst/>
                  <a:latin typeface="+mn-lt"/>
                  <a:ea typeface="+mn-ea"/>
                  <a:cs typeface="+mn-cs"/>
                </a:rPr>
                <a:t> [m</a:t>
              </a:r>
              <a:r>
                <a:rPr kumimoji="1" lang="en-US" altLang="ja-JP" sz="1600" baseline="30000">
                  <a:solidFill>
                    <a:schemeClr val="tx1"/>
                  </a:solidFill>
                  <a:effectLst/>
                  <a:latin typeface="+mn-lt"/>
                  <a:ea typeface="+mn-ea"/>
                  <a:cs typeface="+mn-cs"/>
                </a:rPr>
                <a:t>3</a:t>
              </a:r>
              <a:r>
                <a:rPr kumimoji="1" lang="en-US" altLang="ja-JP" sz="1600">
                  <a:solidFill>
                    <a:schemeClr val="tx1"/>
                  </a:solidFill>
                  <a:effectLst/>
                  <a:latin typeface="+mn-lt"/>
                  <a:ea typeface="+mn-ea"/>
                  <a:cs typeface="+mn-cs"/>
                </a:rPr>
                <a:t>]</a:t>
              </a:r>
              <a:endParaRPr lang="ja-JP" altLang="ja-JP" sz="1600">
                <a:effectLst/>
              </a:endParaRPr>
            </a:p>
            <a:p>
              <a:pPr algn="l"/>
              <a:r>
                <a:rPr kumimoji="1" lang="en-US" altLang="ja-JP" sz="1600" b="0" i="0">
                  <a:solidFill>
                    <a:schemeClr val="tx1"/>
                  </a:solidFill>
                  <a:effectLst/>
                  <a:latin typeface="Cambria Math" panose="02040503050406030204" pitchFamily="18" charset="0"/>
                  <a:ea typeface="+mn-ea"/>
                  <a:cs typeface="+mn-cs"/>
                </a:rPr>
                <a:t>𝑇_(𝑂𝑈𝑇,𝑖,𝑗,𝑡)</a:t>
              </a:r>
              <a:r>
                <a:rPr kumimoji="1" lang="en-US" altLang="ja-JP" sz="1600"/>
                <a:t>   : Outlet temperature of hot water at time </a:t>
              </a:r>
              <a:r>
                <a:rPr kumimoji="1" lang="en-US" altLang="ja-JP" sz="1600" i="1"/>
                <a:t>t</a:t>
              </a:r>
              <a:r>
                <a:rPr kumimoji="1" lang="en-US" altLang="ja-JP" sz="1600"/>
                <a:t> </a:t>
              </a:r>
              <a:r>
                <a:rPr kumimoji="1" lang="en-US" altLang="ja-JP" sz="1600" baseline="0"/>
                <a:t>[K</a:t>
              </a:r>
              <a:r>
                <a:rPr kumimoji="1" lang="en-US" altLang="ja-JP" sz="160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a:solidFill>
                    <a:schemeClr val="tx1"/>
                  </a:solidFill>
                  <a:effectLst/>
                  <a:latin typeface="Cambria Math" panose="02040503050406030204" pitchFamily="18" charset="0"/>
                  <a:ea typeface="+mn-ea"/>
                  <a:cs typeface="+mn-cs"/>
                </a:rPr>
                <a:t>𝑇_(𝐼𝑁,𝑖,𝑗,𝑡)  </a:t>
              </a:r>
              <a:r>
                <a:rPr kumimoji="1" lang="en-US" altLang="ja-JP" sz="1600">
                  <a:solidFill>
                    <a:schemeClr val="tx1"/>
                  </a:solidFill>
                  <a:effectLst/>
                  <a:latin typeface="+mn-lt"/>
                  <a:ea typeface="+mn-ea"/>
                  <a:cs typeface="+mn-cs"/>
                </a:rPr>
                <a:t>     : Inlet temperature of feed water at time </a:t>
              </a:r>
              <a:r>
                <a:rPr kumimoji="1" lang="en-US" altLang="ja-JP" sz="1600" i="1">
                  <a:solidFill>
                    <a:schemeClr val="tx1"/>
                  </a:solidFill>
                  <a:effectLst/>
                  <a:latin typeface="+mn-lt"/>
                  <a:ea typeface="+mn-ea"/>
                  <a:cs typeface="+mn-cs"/>
                </a:rPr>
                <a:t>t</a:t>
              </a:r>
              <a:r>
                <a:rPr kumimoji="1" lang="en-US" altLang="ja-JP" sz="1600">
                  <a:solidFill>
                    <a:schemeClr val="tx1"/>
                  </a:solidFill>
                  <a:effectLst/>
                  <a:latin typeface="+mn-lt"/>
                  <a:ea typeface="+mn-ea"/>
                  <a:cs typeface="+mn-cs"/>
                </a:rPr>
                <a:t> [K]</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a:solidFill>
                    <a:schemeClr val="tx1"/>
                  </a:solidFill>
                  <a:effectLst/>
                  <a:latin typeface="Cambria Math" panose="02040503050406030204" pitchFamily="18" charset="0"/>
                  <a:ea typeface="+mn-ea"/>
                  <a:cs typeface="+mn-cs"/>
                </a:rPr>
                <a:t>ℎ</a:t>
              </a:r>
              <a:r>
                <a:rPr kumimoji="1" lang="en-US" altLang="ja-JP" sz="1600" baseline="0">
                  <a:solidFill>
                    <a:schemeClr val="tx1"/>
                  </a:solidFill>
                  <a:effectLst/>
                  <a:latin typeface="+mn-lt"/>
                  <a:ea typeface="+mn-ea"/>
                  <a:cs typeface="+mn-cs"/>
                </a:rPr>
                <a:t> </a:t>
              </a:r>
              <a:r>
                <a:rPr kumimoji="1" lang="en-US" altLang="ja-JP" sz="1600">
                  <a:solidFill>
                    <a:schemeClr val="tx1"/>
                  </a:solidFill>
                  <a:effectLst/>
                  <a:latin typeface="+mn-lt"/>
                  <a:ea typeface="+mn-ea"/>
                  <a:cs typeface="+mn-cs"/>
                </a:rPr>
                <a:t>               : Specific enthalpy of steam [MJ/tonne]</a:t>
              </a:r>
              <a:endParaRPr lang="ja-JP" altLang="ja-JP" sz="16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a:solidFill>
                    <a:schemeClr val="tx1"/>
                  </a:solidFill>
                  <a:effectLst/>
                  <a:latin typeface="Cambria Math" panose="02040503050406030204" pitchFamily="18" charset="0"/>
                  <a:ea typeface="+mn-ea"/>
                  <a:cs typeface="+mn-cs"/>
                </a:rPr>
                <a:t>𝑣</a:t>
              </a:r>
              <a:r>
                <a:rPr kumimoji="1" lang="en-US" altLang="ja-JP" sz="1600">
                  <a:solidFill>
                    <a:schemeClr val="tx1"/>
                  </a:solidFill>
                  <a:effectLst/>
                  <a:latin typeface="+mn-lt"/>
                  <a:ea typeface="+mn-ea"/>
                  <a:cs typeface="+mn-cs"/>
                </a:rPr>
                <a:t>                : Specific volume of steam [m</a:t>
              </a:r>
              <a:r>
                <a:rPr kumimoji="1" lang="en-US" altLang="ja-JP" sz="1600" baseline="30000">
                  <a:solidFill>
                    <a:schemeClr val="tx1"/>
                  </a:solidFill>
                  <a:effectLst/>
                  <a:latin typeface="+mn-lt"/>
                  <a:ea typeface="+mn-ea"/>
                  <a:cs typeface="+mn-cs"/>
                </a:rPr>
                <a:t>3</a:t>
              </a:r>
              <a:r>
                <a:rPr kumimoji="1" lang="en-US" altLang="ja-JP" sz="1600">
                  <a:solidFill>
                    <a:schemeClr val="tx1"/>
                  </a:solidFill>
                  <a:effectLst/>
                  <a:latin typeface="+mn-lt"/>
                  <a:ea typeface="+mn-ea"/>
                  <a:cs typeface="+mn-cs"/>
                </a:rPr>
                <a:t>/tonne]</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600">
                <a:effectLst/>
              </a:endParaRPr>
            </a:p>
            <a:p>
              <a:pPr algn="l"/>
              <a:r>
                <a:rPr kumimoji="1" lang="en-US" altLang="ja-JP" sz="1600" b="0" i="0">
                  <a:solidFill>
                    <a:schemeClr val="tx1"/>
                  </a:solidFill>
                  <a:effectLst/>
                  <a:latin typeface="Cambria Math" panose="02040503050406030204" pitchFamily="18" charset="0"/>
                  <a:ea typeface="+mn-ea"/>
                  <a:cs typeface="+mn-cs"/>
                </a:rPr>
                <a:t>𝐶_𝑝</a:t>
              </a:r>
              <a:r>
                <a:rPr kumimoji="1" lang="en-US" altLang="ja-JP" sz="1600" b="0" i="1">
                  <a:solidFill>
                    <a:schemeClr val="tx1"/>
                  </a:solidFill>
                  <a:effectLst/>
                  <a:latin typeface="Cambria Math" panose="02040503050406030204" pitchFamily="18" charset="0"/>
                  <a:ea typeface="+mn-ea"/>
                  <a:cs typeface="+mn-cs"/>
                </a:rPr>
                <a:t>         </a:t>
              </a:r>
              <a:r>
                <a:rPr kumimoji="1" lang="en-US" altLang="ja-JP" sz="1600" b="0" i="0" baseline="0">
                  <a:solidFill>
                    <a:schemeClr val="tx1"/>
                  </a:solidFill>
                  <a:effectLst/>
                  <a:latin typeface="Cambria Math" panose="02040503050406030204" pitchFamily="18" charset="0"/>
                  <a:ea typeface="+mn-ea"/>
                  <a:cs typeface="+mn-cs"/>
                </a:rPr>
                <a:t>     </a:t>
              </a:r>
              <a:r>
                <a:rPr kumimoji="1" lang="en-US" altLang="ja-JP" sz="1600">
                  <a:solidFill>
                    <a:schemeClr val="tx1"/>
                  </a:solidFill>
                  <a:effectLst/>
                  <a:latin typeface="+mn-lt"/>
                  <a:ea typeface="+mn-ea"/>
                  <a:cs typeface="+mn-cs"/>
                </a:rPr>
                <a:t>: Specific</a:t>
              </a:r>
              <a:r>
                <a:rPr kumimoji="1" lang="en-US" altLang="ja-JP" sz="1600" baseline="0">
                  <a:solidFill>
                    <a:schemeClr val="tx1"/>
                  </a:solidFill>
                  <a:effectLst/>
                  <a:latin typeface="+mn-lt"/>
                  <a:ea typeface="+mn-ea"/>
                  <a:cs typeface="+mn-cs"/>
                </a:rPr>
                <a:t> heat capacity of water [MJ/tonne</a:t>
              </a:r>
              <a:r>
                <a:rPr kumimoji="1" lang="en-US" altLang="ja-JP" sz="1600" baseline="0">
                  <a:solidFill>
                    <a:schemeClr val="tx1"/>
                  </a:solidFill>
                  <a:effectLst/>
                  <a:latin typeface="+mn-lt"/>
                  <a:ea typeface="+mn-ea"/>
                  <a:cs typeface="+mn-cs"/>
                  <a:sym typeface="Wingdings" panose="05000000000000000000" pitchFamily="2" charset="2"/>
                </a:rPr>
                <a:t></a:t>
              </a:r>
              <a:r>
                <a:rPr kumimoji="1" lang="en-US" altLang="ja-JP" sz="1600" baseline="0">
                  <a:solidFill>
                    <a:schemeClr val="tx1"/>
                  </a:solidFill>
                  <a:effectLst/>
                  <a:latin typeface="+mn-lt"/>
                  <a:ea typeface="+mn-ea"/>
                  <a:cs typeface="+mn-cs"/>
                </a:rPr>
                <a:t>K]</a:t>
              </a:r>
            </a:p>
            <a:p>
              <a:pPr algn="l"/>
              <a:r>
                <a:rPr kumimoji="1" lang="ja-JP" altLang="ja-JP" sz="1600" b="0" i="0">
                  <a:solidFill>
                    <a:schemeClr val="tx1"/>
                  </a:solidFill>
                  <a:effectLst/>
                  <a:latin typeface="Cambria Math" panose="02040503050406030204" pitchFamily="18" charset="0"/>
                  <a:ea typeface="+mn-ea"/>
                  <a:cs typeface="+mn-cs"/>
                </a:rPr>
                <a:t>𝜌</a:t>
              </a:r>
              <a:r>
                <a:rPr kumimoji="1" lang="en-US" altLang="ja-JP" sz="1600" b="0" i="0">
                  <a:solidFill>
                    <a:schemeClr val="tx1"/>
                  </a:solidFill>
                  <a:effectLst/>
                  <a:latin typeface="Cambria Math" panose="02040503050406030204" pitchFamily="18" charset="0"/>
                  <a:ea typeface="+mn-ea"/>
                  <a:cs typeface="+mn-cs"/>
                </a:rPr>
                <a:t> </a:t>
              </a:r>
              <a:r>
                <a:rPr kumimoji="1" lang="en-US" altLang="ja-JP" sz="1600" b="0" i="0" baseline="0">
                  <a:solidFill>
                    <a:schemeClr val="tx1"/>
                  </a:solidFill>
                  <a:effectLst/>
                  <a:latin typeface="+mn-lt"/>
                  <a:ea typeface="+mn-ea"/>
                  <a:cs typeface="+mn-cs"/>
                </a:rPr>
                <a:t>               </a:t>
              </a:r>
              <a:r>
                <a:rPr kumimoji="1" lang="en-US" altLang="ja-JP" sz="1600">
                  <a:solidFill>
                    <a:schemeClr val="tx1"/>
                  </a:solidFill>
                  <a:effectLst/>
                  <a:latin typeface="+mn-lt"/>
                  <a:ea typeface="+mn-ea"/>
                  <a:cs typeface="+mn-cs"/>
                </a:rPr>
                <a:t>: Density of water [tonne/m</a:t>
              </a:r>
              <a:r>
                <a:rPr kumimoji="1" lang="en-US" altLang="ja-JP" sz="1600" baseline="30000">
                  <a:solidFill>
                    <a:schemeClr val="tx1"/>
                  </a:solidFill>
                  <a:effectLst/>
                  <a:latin typeface="+mn-lt"/>
                  <a:ea typeface="+mn-ea"/>
                  <a:cs typeface="+mn-cs"/>
                </a:rPr>
                <a:t>3</a:t>
              </a:r>
              <a:r>
                <a:rPr kumimoji="1" lang="en-US" altLang="ja-JP" sz="1600">
                  <a:solidFill>
                    <a:schemeClr val="tx1"/>
                  </a:solidFill>
                  <a:effectLst/>
                  <a:latin typeface="+mn-lt"/>
                  <a:ea typeface="+mn-ea"/>
                  <a:cs typeface="+mn-cs"/>
                </a:rPr>
                <a:t>]</a:t>
              </a:r>
              <a:r>
                <a:rPr kumimoji="1" lang="en-US" altLang="ja-JP" sz="1600" baseline="0">
                  <a:solidFill>
                    <a:schemeClr val="tx1"/>
                  </a:solidFill>
                  <a:effectLst/>
                  <a:latin typeface="+mn-lt"/>
                  <a:ea typeface="+mn-ea"/>
                  <a:cs typeface="+mn-cs"/>
                </a:rPr>
                <a:t> </a:t>
              </a:r>
              <a:endParaRPr kumimoji="1" lang="en-US" altLang="ja-JP" sz="1600" b="0" i="1">
                <a:solidFill>
                  <a:schemeClr val="tx1"/>
                </a:solidFill>
                <a:effectLst/>
                <a:latin typeface="Cambria Math" panose="02040503050406030204" pitchFamily="18" charset="0"/>
                <a:ea typeface="+mn-ea"/>
                <a:cs typeface="+mn-cs"/>
              </a:endParaRPr>
            </a:p>
            <a:p>
              <a:pPr algn="l"/>
              <a:r>
                <a:rPr kumimoji="1" lang="en-US" altLang="ja-JP" sz="1600" b="0" i="0">
                  <a:solidFill>
                    <a:schemeClr val="tx1"/>
                  </a:solidFill>
                  <a:effectLst/>
                  <a:latin typeface="Cambria Math" panose="02040503050406030204" pitchFamily="18" charset="0"/>
                  <a:ea typeface="+mn-ea"/>
                  <a:cs typeface="+mn-cs"/>
                </a:rPr>
                <a:t>𝑡</a:t>
              </a:r>
              <a:r>
                <a:rPr kumimoji="1" lang="ja-JP" altLang="en-US" sz="1600"/>
                <a:t>                 </a:t>
              </a:r>
              <a:r>
                <a:rPr kumimoji="1" lang="en-US" altLang="ja-JP" sz="1600"/>
                <a:t>: Number of time period during the period </a:t>
              </a:r>
              <a:r>
                <a:rPr kumimoji="1" lang="en-US" altLang="ja-JP" sz="1600" i="1"/>
                <a:t>p</a:t>
              </a:r>
              <a:r>
                <a:rPr kumimoji="1" lang="en-US" altLang="ja-JP" sz="1600"/>
                <a:t> [-]</a:t>
              </a:r>
              <a:endParaRPr kumimoji="1" lang="ja-JP" altLang="en-US" sz="1600"/>
            </a:p>
          </xdr:txBody>
        </xdr:sp>
      </mc:Fallback>
    </mc:AlternateContent>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4"/>
  <sheetViews>
    <sheetView showGridLines="0" tabSelected="1" view="pageBreakPreview" zoomScale="50" zoomScaleNormal="60" zoomScaleSheetLayoutView="50" workbookViewId="0"/>
  </sheetViews>
  <sheetFormatPr defaultColWidth="9" defaultRowHeight="14.25" x14ac:dyDescent="0.15"/>
  <cols>
    <col min="1" max="1" width="3.625" style="1" customWidth="1"/>
    <col min="2" max="2" width="15.625" style="1" customWidth="1"/>
    <col min="3" max="3" width="16.875" style="1" customWidth="1"/>
    <col min="4" max="4" width="40.625" style="1" customWidth="1"/>
    <col min="5" max="5" width="14.125" style="1" customWidth="1"/>
    <col min="6" max="6" width="13.125" style="1" customWidth="1"/>
    <col min="7" max="7" width="15.5" style="1" customWidth="1"/>
    <col min="8" max="8" width="21.375" style="1" customWidth="1"/>
    <col min="9" max="9" width="119.75" style="1" customWidth="1"/>
    <col min="10" max="10" width="15.75" style="1" customWidth="1"/>
    <col min="11" max="11" width="14.625" style="1" customWidth="1"/>
    <col min="12" max="16384" width="9" style="1"/>
  </cols>
  <sheetData>
    <row r="1" spans="1:11" ht="18" customHeight="1" x14ac:dyDescent="0.15">
      <c r="K1" s="16" t="s">
        <v>175</v>
      </c>
    </row>
    <row r="2" spans="1:11" ht="27.75" customHeight="1" x14ac:dyDescent="0.15">
      <c r="A2" s="53" t="s">
        <v>176</v>
      </c>
      <c r="B2" s="54"/>
      <c r="C2" s="54"/>
      <c r="D2" s="54"/>
      <c r="E2" s="54"/>
      <c r="F2" s="54"/>
      <c r="G2" s="54"/>
      <c r="H2" s="54"/>
      <c r="I2" s="54"/>
      <c r="J2" s="54"/>
      <c r="K2" s="55"/>
    </row>
    <row r="4" spans="1:11" ht="18.75" customHeight="1" x14ac:dyDescent="0.15">
      <c r="A4" s="18" t="s">
        <v>5</v>
      </c>
      <c r="B4" s="6"/>
    </row>
    <row r="5" spans="1:11" ht="18.75" customHeight="1" x14ac:dyDescent="0.15">
      <c r="A5" s="6"/>
      <c r="B5" s="56" t="s">
        <v>177</v>
      </c>
      <c r="C5" s="56" t="s">
        <v>178</v>
      </c>
      <c r="D5" s="56" t="s">
        <v>179</v>
      </c>
      <c r="E5" s="56" t="s">
        <v>180</v>
      </c>
      <c r="F5" s="56" t="s">
        <v>181</v>
      </c>
      <c r="G5" s="56" t="s">
        <v>182</v>
      </c>
      <c r="H5" s="56" t="s">
        <v>183</v>
      </c>
      <c r="I5" s="56" t="s">
        <v>184</v>
      </c>
      <c r="J5" s="56" t="s">
        <v>185</v>
      </c>
      <c r="K5" s="56" t="s">
        <v>186</v>
      </c>
    </row>
    <row r="6" spans="1:11" s="12" customFormat="1" ht="39" customHeight="1" x14ac:dyDescent="0.15">
      <c r="B6" s="56" t="s">
        <v>187</v>
      </c>
      <c r="C6" s="56" t="s">
        <v>188</v>
      </c>
      <c r="D6" s="56" t="s">
        <v>189</v>
      </c>
      <c r="E6" s="56" t="s">
        <v>190</v>
      </c>
      <c r="F6" s="56" t="s">
        <v>191</v>
      </c>
      <c r="G6" s="56" t="s">
        <v>192</v>
      </c>
      <c r="H6" s="56" t="s">
        <v>193</v>
      </c>
      <c r="I6" s="56" t="s">
        <v>194</v>
      </c>
      <c r="J6" s="56" t="s">
        <v>195</v>
      </c>
      <c r="K6" s="56" t="s">
        <v>196</v>
      </c>
    </row>
    <row r="7" spans="1:11" ht="200.1" customHeight="1" x14ac:dyDescent="0.15">
      <c r="B7" s="57">
        <v>1</v>
      </c>
      <c r="C7" s="58" t="s">
        <v>197</v>
      </c>
      <c r="D7" s="59" t="s">
        <v>198</v>
      </c>
      <c r="E7" s="62" t="s">
        <v>64</v>
      </c>
      <c r="F7" s="60" t="s">
        <v>35</v>
      </c>
      <c r="G7" s="42" t="s">
        <v>37</v>
      </c>
      <c r="H7" s="43" t="s">
        <v>38</v>
      </c>
      <c r="I7" s="52" t="s">
        <v>170</v>
      </c>
      <c r="J7" s="21" t="s">
        <v>87</v>
      </c>
      <c r="K7" s="39" t="s">
        <v>104</v>
      </c>
    </row>
    <row r="8" spans="1:11" ht="409.6" customHeight="1" x14ac:dyDescent="0.15">
      <c r="B8" s="133">
        <v>2</v>
      </c>
      <c r="C8" s="135" t="s">
        <v>199</v>
      </c>
      <c r="D8" s="137" t="s">
        <v>206</v>
      </c>
      <c r="E8" s="139" t="s">
        <v>65</v>
      </c>
      <c r="F8" s="141" t="s">
        <v>36</v>
      </c>
      <c r="G8" s="123" t="s">
        <v>37</v>
      </c>
      <c r="H8" s="125" t="s">
        <v>89</v>
      </c>
      <c r="I8" s="127" t="s">
        <v>171</v>
      </c>
      <c r="J8" s="129" t="s">
        <v>88</v>
      </c>
      <c r="K8" s="131" t="s">
        <v>104</v>
      </c>
    </row>
    <row r="9" spans="1:11" ht="409.6" customHeight="1" x14ac:dyDescent="0.15">
      <c r="B9" s="134"/>
      <c r="C9" s="136"/>
      <c r="D9" s="138"/>
      <c r="E9" s="140"/>
      <c r="F9" s="142"/>
      <c r="G9" s="124"/>
      <c r="H9" s="126"/>
      <c r="I9" s="128"/>
      <c r="J9" s="130"/>
      <c r="K9" s="132"/>
    </row>
    <row r="10" spans="1:11" ht="200.1" customHeight="1" x14ac:dyDescent="0.15">
      <c r="B10" s="57">
        <v>3</v>
      </c>
      <c r="C10" s="58" t="s">
        <v>162</v>
      </c>
      <c r="D10" s="59" t="s">
        <v>200</v>
      </c>
      <c r="E10" s="62" t="s">
        <v>163</v>
      </c>
      <c r="F10" s="60" t="s">
        <v>36</v>
      </c>
      <c r="G10" s="49" t="s">
        <v>37</v>
      </c>
      <c r="H10" s="32" t="s">
        <v>89</v>
      </c>
      <c r="I10" s="45" t="s">
        <v>172</v>
      </c>
      <c r="J10" s="35" t="s">
        <v>87</v>
      </c>
      <c r="K10" s="40" t="s">
        <v>165</v>
      </c>
    </row>
    <row r="11" spans="1:11" ht="249.95" customHeight="1" x14ac:dyDescent="0.15">
      <c r="B11" s="57">
        <v>4</v>
      </c>
      <c r="C11" s="58" t="s">
        <v>201</v>
      </c>
      <c r="D11" s="59" t="s">
        <v>202</v>
      </c>
      <c r="E11" s="62" t="s">
        <v>65</v>
      </c>
      <c r="F11" s="60" t="s">
        <v>34</v>
      </c>
      <c r="G11" s="21" t="s">
        <v>91</v>
      </c>
      <c r="H11" s="31" t="s">
        <v>90</v>
      </c>
      <c r="I11" s="52" t="s">
        <v>173</v>
      </c>
      <c r="J11" s="32" t="s">
        <v>88</v>
      </c>
      <c r="K11" s="39" t="s">
        <v>104</v>
      </c>
    </row>
    <row r="12" spans="1:11" ht="159.94999999999999" customHeight="1" x14ac:dyDescent="0.15">
      <c r="B12" s="133">
        <v>5</v>
      </c>
      <c r="C12" s="135" t="s">
        <v>203</v>
      </c>
      <c r="D12" s="137" t="s">
        <v>204</v>
      </c>
      <c r="E12" s="152" t="s">
        <v>94</v>
      </c>
      <c r="F12" s="153" t="s">
        <v>35</v>
      </c>
      <c r="G12" s="156" t="s">
        <v>37</v>
      </c>
      <c r="H12" s="157" t="s">
        <v>89</v>
      </c>
      <c r="I12" s="127" t="s">
        <v>174</v>
      </c>
      <c r="J12" s="156" t="s">
        <v>87</v>
      </c>
      <c r="K12" s="158" t="s">
        <v>104</v>
      </c>
    </row>
    <row r="13" spans="1:11" ht="159.94999999999999" customHeight="1" x14ac:dyDescent="0.15">
      <c r="B13" s="134"/>
      <c r="C13" s="136"/>
      <c r="D13" s="138"/>
      <c r="E13" s="152"/>
      <c r="F13" s="153"/>
      <c r="G13" s="156"/>
      <c r="H13" s="157"/>
      <c r="I13" s="128"/>
      <c r="J13" s="156"/>
      <c r="K13" s="159"/>
    </row>
    <row r="14" spans="1:11" ht="99.95" customHeight="1" x14ac:dyDescent="0.15">
      <c r="B14" s="57" t="s">
        <v>129</v>
      </c>
      <c r="C14" s="58" t="s">
        <v>205</v>
      </c>
      <c r="D14" s="63" t="s">
        <v>208</v>
      </c>
      <c r="E14" s="44">
        <v>365</v>
      </c>
      <c r="F14" s="60" t="s">
        <v>150</v>
      </c>
      <c r="G14" s="42" t="s">
        <v>130</v>
      </c>
      <c r="H14" s="43" t="s">
        <v>131</v>
      </c>
      <c r="I14" s="46" t="s">
        <v>135</v>
      </c>
      <c r="J14" s="47" t="s">
        <v>136</v>
      </c>
      <c r="K14" s="220" t="s">
        <v>209</v>
      </c>
    </row>
    <row r="15" spans="1:11" ht="8.25" customHeight="1" x14ac:dyDescent="0.15">
      <c r="K15" s="41"/>
    </row>
    <row r="16" spans="1:11" ht="20.100000000000001" customHeight="1" x14ac:dyDescent="0.15">
      <c r="A16" s="18" t="s">
        <v>6</v>
      </c>
    </row>
    <row r="17" spans="1:11" ht="20.100000000000001" customHeight="1" x14ac:dyDescent="0.15">
      <c r="B17" s="66" t="s">
        <v>9</v>
      </c>
      <c r="C17" s="145" t="s">
        <v>10</v>
      </c>
      <c r="D17" s="145"/>
      <c r="E17" s="66" t="s">
        <v>11</v>
      </c>
      <c r="F17" s="66" t="s">
        <v>12</v>
      </c>
      <c r="G17" s="145" t="s">
        <v>13</v>
      </c>
      <c r="H17" s="145"/>
      <c r="I17" s="145"/>
      <c r="J17" s="145" t="s">
        <v>14</v>
      </c>
      <c r="K17" s="145"/>
    </row>
    <row r="18" spans="1:11" ht="39" customHeight="1" x14ac:dyDescent="0.15">
      <c r="B18" s="66" t="s">
        <v>15</v>
      </c>
      <c r="C18" s="145" t="s">
        <v>16</v>
      </c>
      <c r="D18" s="145"/>
      <c r="E18" s="66" t="s">
        <v>17</v>
      </c>
      <c r="F18" s="66" t="s">
        <v>18</v>
      </c>
      <c r="G18" s="145" t="s">
        <v>19</v>
      </c>
      <c r="H18" s="145"/>
      <c r="I18" s="145"/>
      <c r="J18" s="145" t="s">
        <v>20</v>
      </c>
      <c r="K18" s="145"/>
    </row>
    <row r="19" spans="1:11" ht="68.25" customHeight="1" x14ac:dyDescent="0.15">
      <c r="B19" s="60" t="s">
        <v>32</v>
      </c>
      <c r="C19" s="150" t="s">
        <v>33</v>
      </c>
      <c r="D19" s="150"/>
      <c r="E19" s="64">
        <f>'PMS(calc_process)'!F16</f>
        <v>89</v>
      </c>
      <c r="F19" s="60" t="s">
        <v>69</v>
      </c>
      <c r="G19" s="143" t="s">
        <v>128</v>
      </c>
      <c r="H19" s="143"/>
      <c r="I19" s="143"/>
      <c r="J19" s="160" t="s">
        <v>39</v>
      </c>
      <c r="K19" s="160"/>
    </row>
    <row r="20" spans="1:11" ht="159.94999999999999" customHeight="1" x14ac:dyDescent="0.15">
      <c r="B20" s="60" t="s">
        <v>66</v>
      </c>
      <c r="C20" s="150" t="s">
        <v>96</v>
      </c>
      <c r="D20" s="150"/>
      <c r="E20" s="60" t="s">
        <v>64</v>
      </c>
      <c r="F20" s="65" t="s">
        <v>50</v>
      </c>
      <c r="G20" s="143" t="s">
        <v>141</v>
      </c>
      <c r="H20" s="143"/>
      <c r="I20" s="143"/>
      <c r="J20" s="143" t="s">
        <v>104</v>
      </c>
      <c r="K20" s="143"/>
    </row>
    <row r="21" spans="1:11" ht="159.94999999999999" customHeight="1" x14ac:dyDescent="0.15">
      <c r="B21" s="60" t="s">
        <v>92</v>
      </c>
      <c r="C21" s="150" t="s">
        <v>97</v>
      </c>
      <c r="D21" s="150"/>
      <c r="E21" s="60" t="s">
        <v>65</v>
      </c>
      <c r="F21" s="65" t="s">
        <v>68</v>
      </c>
      <c r="G21" s="143" t="s">
        <v>86</v>
      </c>
      <c r="H21" s="143"/>
      <c r="I21" s="143"/>
      <c r="J21" s="143" t="s">
        <v>104</v>
      </c>
      <c r="K21" s="143"/>
    </row>
    <row r="22" spans="1:11" ht="159.94999999999999" customHeight="1" x14ac:dyDescent="0.15">
      <c r="B22" s="60" t="s">
        <v>106</v>
      </c>
      <c r="C22" s="150" t="s">
        <v>169</v>
      </c>
      <c r="D22" s="150"/>
      <c r="E22" s="60" t="s">
        <v>65</v>
      </c>
      <c r="F22" s="65" t="s">
        <v>53</v>
      </c>
      <c r="G22" s="143" t="s">
        <v>142</v>
      </c>
      <c r="H22" s="143"/>
      <c r="I22" s="143"/>
      <c r="J22" s="143" t="s">
        <v>104</v>
      </c>
      <c r="K22" s="143"/>
    </row>
    <row r="23" spans="1:11" ht="159.94999999999999" customHeight="1" x14ac:dyDescent="0.15">
      <c r="B23" s="60" t="s">
        <v>67</v>
      </c>
      <c r="C23" s="150" t="s">
        <v>98</v>
      </c>
      <c r="D23" s="150"/>
      <c r="E23" s="60" t="s">
        <v>65</v>
      </c>
      <c r="F23" s="65" t="s">
        <v>53</v>
      </c>
      <c r="G23" s="143" t="s">
        <v>143</v>
      </c>
      <c r="H23" s="143"/>
      <c r="I23" s="143"/>
      <c r="J23" s="143" t="s">
        <v>104</v>
      </c>
      <c r="K23" s="143"/>
    </row>
    <row r="24" spans="1:11" ht="159.94999999999999" customHeight="1" x14ac:dyDescent="0.15">
      <c r="B24" s="60" t="s">
        <v>95</v>
      </c>
      <c r="C24" s="150" t="s">
        <v>99</v>
      </c>
      <c r="D24" s="150"/>
      <c r="E24" s="60" t="s">
        <v>94</v>
      </c>
      <c r="F24" s="65" t="s">
        <v>68</v>
      </c>
      <c r="G24" s="143" t="s">
        <v>86</v>
      </c>
      <c r="H24" s="143"/>
      <c r="I24" s="143"/>
      <c r="J24" s="154" t="s">
        <v>104</v>
      </c>
      <c r="K24" s="155"/>
    </row>
    <row r="25" spans="1:11" ht="159.94999999999999" customHeight="1" x14ac:dyDescent="0.15">
      <c r="B25" s="60" t="s">
        <v>137</v>
      </c>
      <c r="C25" s="151" t="s">
        <v>140</v>
      </c>
      <c r="D25" s="151"/>
      <c r="E25" s="60" t="s">
        <v>118</v>
      </c>
      <c r="F25" s="61" t="s">
        <v>119</v>
      </c>
      <c r="G25" s="143" t="s">
        <v>120</v>
      </c>
      <c r="H25" s="143"/>
      <c r="I25" s="143"/>
      <c r="J25" s="154" t="s">
        <v>207</v>
      </c>
      <c r="K25" s="155"/>
    </row>
    <row r="26" spans="1:11" ht="6.75" customHeight="1" x14ac:dyDescent="0.15"/>
    <row r="27" spans="1:11" ht="18.75" customHeight="1" x14ac:dyDescent="0.15">
      <c r="A27" s="19" t="s">
        <v>7</v>
      </c>
      <c r="B27" s="4"/>
    </row>
    <row r="28" spans="1:11" ht="21.75" thickBot="1" x14ac:dyDescent="0.2">
      <c r="B28" s="146" t="s">
        <v>27</v>
      </c>
      <c r="C28" s="147"/>
      <c r="D28" s="67" t="s">
        <v>18</v>
      </c>
    </row>
    <row r="29" spans="1:11" ht="21.75" thickBot="1" x14ac:dyDescent="0.2">
      <c r="B29" s="148">
        <f>ROUNDDOWN('PMS(calc_process)'!H6, 0)</f>
        <v>0</v>
      </c>
      <c r="C29" s="149"/>
      <c r="D29" s="68" t="s">
        <v>30</v>
      </c>
    </row>
    <row r="30" spans="1:11" ht="20.100000000000001" customHeight="1" x14ac:dyDescent="0.15">
      <c r="B30" s="5"/>
      <c r="C30" s="5"/>
      <c r="F30" s="13"/>
      <c r="G30" s="13"/>
    </row>
    <row r="31" spans="1:11" ht="18.75" customHeight="1" x14ac:dyDescent="0.15">
      <c r="A31" s="18" t="s">
        <v>8</v>
      </c>
    </row>
    <row r="32" spans="1:11" ht="18" customHeight="1" x14ac:dyDescent="0.15">
      <c r="B32" s="20" t="s">
        <v>22</v>
      </c>
      <c r="C32" s="144" t="s">
        <v>23</v>
      </c>
      <c r="D32" s="144"/>
      <c r="E32" s="144"/>
      <c r="F32" s="144"/>
      <c r="G32" s="144"/>
      <c r="H32" s="144"/>
      <c r="I32" s="144"/>
      <c r="J32" s="15"/>
    </row>
    <row r="33" spans="2:10" ht="18" customHeight="1" x14ac:dyDescent="0.15">
      <c r="B33" s="20" t="s">
        <v>21</v>
      </c>
      <c r="C33" s="144" t="s">
        <v>24</v>
      </c>
      <c r="D33" s="144"/>
      <c r="E33" s="144"/>
      <c r="F33" s="144"/>
      <c r="G33" s="144"/>
      <c r="H33" s="144"/>
      <c r="I33" s="144"/>
      <c r="J33" s="15"/>
    </row>
    <row r="34" spans="2:10" ht="18" customHeight="1" x14ac:dyDescent="0.15">
      <c r="B34" s="20" t="s">
        <v>25</v>
      </c>
      <c r="C34" s="144" t="s">
        <v>26</v>
      </c>
      <c r="D34" s="144"/>
      <c r="E34" s="144"/>
      <c r="F34" s="144"/>
      <c r="G34" s="144"/>
      <c r="H34" s="144"/>
      <c r="I34" s="144"/>
      <c r="J34" s="15"/>
    </row>
  </sheetData>
  <mergeCells count="52">
    <mergeCell ref="J25:K25"/>
    <mergeCell ref="G12:G13"/>
    <mergeCell ref="H12:H13"/>
    <mergeCell ref="I12:I13"/>
    <mergeCell ref="J12:J13"/>
    <mergeCell ref="K12:K13"/>
    <mergeCell ref="J24:K24"/>
    <mergeCell ref="J23:K23"/>
    <mergeCell ref="J20:K20"/>
    <mergeCell ref="J17:K17"/>
    <mergeCell ref="J18:K18"/>
    <mergeCell ref="J19:K19"/>
    <mergeCell ref="G17:I17"/>
    <mergeCell ref="J21:K21"/>
    <mergeCell ref="J22:K22"/>
    <mergeCell ref="G18:I18"/>
    <mergeCell ref="B12:B13"/>
    <mergeCell ref="C12:C13"/>
    <mergeCell ref="D12:D13"/>
    <mergeCell ref="E12:E13"/>
    <mergeCell ref="F12:F13"/>
    <mergeCell ref="C17:D17"/>
    <mergeCell ref="C18:D18"/>
    <mergeCell ref="B28:C28"/>
    <mergeCell ref="B29:C29"/>
    <mergeCell ref="C19:D19"/>
    <mergeCell ref="C20:D20"/>
    <mergeCell ref="C23:D23"/>
    <mergeCell ref="C24:D24"/>
    <mergeCell ref="C21:D21"/>
    <mergeCell ref="C22:D22"/>
    <mergeCell ref="C25:D25"/>
    <mergeCell ref="G19:I19"/>
    <mergeCell ref="C33:I33"/>
    <mergeCell ref="C34:I34"/>
    <mergeCell ref="C32:I32"/>
    <mergeCell ref="G20:I20"/>
    <mergeCell ref="G23:I23"/>
    <mergeCell ref="G24:I24"/>
    <mergeCell ref="G21:I21"/>
    <mergeCell ref="G25:I25"/>
    <mergeCell ref="G22:I22"/>
    <mergeCell ref="B8:B9"/>
    <mergeCell ref="C8:C9"/>
    <mergeCell ref="D8:D9"/>
    <mergeCell ref="E8:E9"/>
    <mergeCell ref="F8:F9"/>
    <mergeCell ref="G8:G9"/>
    <mergeCell ref="H8:H9"/>
    <mergeCell ref="I8:I9"/>
    <mergeCell ref="J8:J9"/>
    <mergeCell ref="K8:K9"/>
  </mergeCells>
  <phoneticPr fontId="2"/>
  <pageMargins left="0.70866141732283472" right="0.70866141732283472" top="0.74803149606299213" bottom="0.74803149606299213" header="0.31496062992125984" footer="0.31496062992125984"/>
  <pageSetup paperSize="9" scale="2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61"/>
  <sheetViews>
    <sheetView showGridLines="0" view="pageBreakPreview" zoomScale="50" zoomScaleNormal="50" zoomScaleSheetLayoutView="50" workbookViewId="0"/>
  </sheetViews>
  <sheetFormatPr defaultColWidth="9" defaultRowHeight="14.25" x14ac:dyDescent="0.15"/>
  <cols>
    <col min="1" max="1" width="3.5" style="24" customWidth="1"/>
    <col min="2" max="2" width="17.25" style="24" customWidth="1"/>
    <col min="3" max="8" width="30.625" style="24" customWidth="1"/>
    <col min="9" max="9" width="7.125" style="24" customWidth="1"/>
    <col min="10" max="17" width="30.625" style="24" customWidth="1"/>
    <col min="18" max="22" width="20.625" style="24" customWidth="1"/>
    <col min="23" max="16384" width="9" style="24"/>
  </cols>
  <sheetData>
    <row r="1" spans="1:20" ht="18" customHeight="1" x14ac:dyDescent="0.15">
      <c r="J1" s="27"/>
      <c r="Q1" s="27" t="str">
        <f>'PMS(input)'!K1</f>
        <v>JCM_ID_F_PMS_ver01.1</v>
      </c>
    </row>
    <row r="2" spans="1:20" s="1" customFormat="1" ht="27.75" customHeight="1" x14ac:dyDescent="0.15">
      <c r="A2" s="17" t="s">
        <v>59</v>
      </c>
      <c r="B2" s="14"/>
      <c r="C2" s="14"/>
      <c r="D2" s="14"/>
      <c r="E2" s="14"/>
      <c r="F2" s="14"/>
      <c r="G2" s="14"/>
      <c r="H2" s="14"/>
      <c r="I2" s="14"/>
      <c r="J2" s="14"/>
      <c r="K2" s="14"/>
      <c r="L2" s="14"/>
      <c r="M2" s="14"/>
      <c r="N2" s="14"/>
      <c r="O2" s="14"/>
      <c r="P2" s="14"/>
      <c r="Q2" s="14"/>
      <c r="R2" s="25"/>
      <c r="S2" s="25"/>
      <c r="T2" s="26"/>
    </row>
    <row r="3" spans="1:20" s="29" customFormat="1" ht="13.5" customHeight="1" x14ac:dyDescent="0.15">
      <c r="A3" s="28"/>
      <c r="B3" s="25"/>
      <c r="C3" s="25"/>
      <c r="D3" s="25"/>
      <c r="E3" s="25"/>
      <c r="F3" s="25"/>
      <c r="G3" s="25"/>
      <c r="H3" s="25"/>
      <c r="I3" s="25"/>
      <c r="J3" s="25"/>
      <c r="K3" s="25"/>
      <c r="L3" s="25"/>
      <c r="M3" s="26"/>
    </row>
    <row r="4" spans="1:20" ht="18" x14ac:dyDescent="0.15">
      <c r="A4" s="30" t="s">
        <v>157</v>
      </c>
    </row>
    <row r="5" spans="1:20" ht="96" customHeight="1" x14ac:dyDescent="0.15">
      <c r="B5" s="145" t="s">
        <v>15</v>
      </c>
      <c r="C5" s="176" t="s">
        <v>42</v>
      </c>
      <c r="D5" s="176"/>
      <c r="E5" s="174" t="s">
        <v>100</v>
      </c>
      <c r="F5" s="175"/>
      <c r="G5" s="174" t="s">
        <v>101</v>
      </c>
      <c r="H5" s="191"/>
      <c r="I5" s="175"/>
      <c r="J5" s="69" t="s">
        <v>152</v>
      </c>
    </row>
    <row r="6" spans="1:20" s="22" customFormat="1" ht="39" customHeight="1" x14ac:dyDescent="0.15">
      <c r="B6" s="145"/>
      <c r="C6" s="65" t="s">
        <v>40</v>
      </c>
      <c r="D6" s="65" t="s">
        <v>41</v>
      </c>
      <c r="E6" s="187" t="s">
        <v>31</v>
      </c>
      <c r="F6" s="188"/>
      <c r="G6" s="161" t="s">
        <v>92</v>
      </c>
      <c r="H6" s="192"/>
      <c r="I6" s="162"/>
      <c r="J6" s="65" t="s">
        <v>54</v>
      </c>
    </row>
    <row r="7" spans="1:20" ht="99.95" customHeight="1" x14ac:dyDescent="0.15">
      <c r="B7" s="66" t="s">
        <v>16</v>
      </c>
      <c r="C7" s="76" t="s">
        <v>58</v>
      </c>
      <c r="D7" s="76" t="s">
        <v>144</v>
      </c>
      <c r="E7" s="163" t="s">
        <v>145</v>
      </c>
      <c r="F7" s="164"/>
      <c r="G7" s="163" t="s">
        <v>138</v>
      </c>
      <c r="H7" s="193"/>
      <c r="I7" s="164"/>
      <c r="J7" s="75" t="s">
        <v>146</v>
      </c>
    </row>
    <row r="8" spans="1:20" ht="39" customHeight="1" x14ac:dyDescent="0.15">
      <c r="B8" s="66" t="s">
        <v>1</v>
      </c>
      <c r="C8" s="65" t="s">
        <v>43</v>
      </c>
      <c r="D8" s="65" t="s">
        <v>44</v>
      </c>
      <c r="E8" s="161" t="s">
        <v>35</v>
      </c>
      <c r="F8" s="162"/>
      <c r="G8" s="165" t="s">
        <v>51</v>
      </c>
      <c r="H8" s="194"/>
      <c r="I8" s="166"/>
      <c r="J8" s="65" t="s">
        <v>46</v>
      </c>
    </row>
    <row r="9" spans="1:20" ht="20.100000000000001" customHeight="1" x14ac:dyDescent="0.15">
      <c r="B9" s="176" t="s">
        <v>45</v>
      </c>
      <c r="C9" s="37"/>
      <c r="D9" s="23"/>
      <c r="E9" s="189"/>
      <c r="F9" s="190"/>
      <c r="G9" s="167"/>
      <c r="H9" s="195"/>
      <c r="I9" s="168"/>
      <c r="J9" s="77" t="str">
        <f t="shared" ref="J9:J13" si="0">IF(OR(C9="",D9=""),"",E9*G9)</f>
        <v/>
      </c>
    </row>
    <row r="10" spans="1:20" ht="20.100000000000001" customHeight="1" x14ac:dyDescent="0.15">
      <c r="B10" s="176"/>
      <c r="C10" s="37"/>
      <c r="D10" s="23"/>
      <c r="E10" s="189"/>
      <c r="F10" s="190"/>
      <c r="G10" s="167"/>
      <c r="H10" s="195"/>
      <c r="I10" s="168"/>
      <c r="J10" s="77" t="str">
        <f t="shared" si="0"/>
        <v/>
      </c>
    </row>
    <row r="11" spans="1:20" ht="20.100000000000001" customHeight="1" x14ac:dyDescent="0.15">
      <c r="B11" s="176"/>
      <c r="C11" s="37"/>
      <c r="D11" s="23"/>
      <c r="E11" s="189"/>
      <c r="F11" s="190"/>
      <c r="G11" s="167"/>
      <c r="H11" s="195"/>
      <c r="I11" s="168"/>
      <c r="J11" s="77" t="str">
        <f t="shared" si="0"/>
        <v/>
      </c>
    </row>
    <row r="12" spans="1:20" ht="20.100000000000001" customHeight="1" x14ac:dyDescent="0.15">
      <c r="B12" s="176"/>
      <c r="C12" s="37"/>
      <c r="D12" s="23"/>
      <c r="E12" s="189"/>
      <c r="F12" s="190"/>
      <c r="G12" s="167"/>
      <c r="H12" s="195"/>
      <c r="I12" s="168"/>
      <c r="J12" s="77" t="str">
        <f t="shared" si="0"/>
        <v/>
      </c>
    </row>
    <row r="13" spans="1:20" ht="20.100000000000001" customHeight="1" thickBot="1" x14ac:dyDescent="0.2">
      <c r="B13" s="176"/>
      <c r="C13" s="37"/>
      <c r="D13" s="23"/>
      <c r="E13" s="189"/>
      <c r="F13" s="190"/>
      <c r="G13" s="167"/>
      <c r="H13" s="195"/>
      <c r="I13" s="168"/>
      <c r="J13" s="77" t="str">
        <f t="shared" si="0"/>
        <v/>
      </c>
    </row>
    <row r="14" spans="1:20" ht="39" customHeight="1" thickBot="1" x14ac:dyDescent="0.2">
      <c r="B14" s="70" t="s">
        <v>60</v>
      </c>
      <c r="C14" s="65" t="s">
        <v>61</v>
      </c>
      <c r="D14" s="65" t="s">
        <v>62</v>
      </c>
      <c r="E14" s="165" t="s">
        <v>63</v>
      </c>
      <c r="F14" s="166"/>
      <c r="G14" s="165" t="s">
        <v>61</v>
      </c>
      <c r="H14" s="194"/>
      <c r="I14" s="169"/>
      <c r="J14" s="221">
        <f>SUM(J9:J13)</f>
        <v>0</v>
      </c>
    </row>
    <row r="15" spans="1:20" ht="13.5" customHeight="1" x14ac:dyDescent="0.15"/>
    <row r="16" spans="1:20" ht="18" x14ac:dyDescent="0.15">
      <c r="A16" s="30" t="s">
        <v>158</v>
      </c>
    </row>
    <row r="17" spans="1:17" ht="96" customHeight="1" x14ac:dyDescent="0.15">
      <c r="B17" s="145" t="s">
        <v>15</v>
      </c>
      <c r="C17" s="176" t="s">
        <v>42</v>
      </c>
      <c r="D17" s="176"/>
      <c r="E17" s="199" t="s">
        <v>100</v>
      </c>
      <c r="F17" s="201"/>
      <c r="G17" s="199" t="s">
        <v>101</v>
      </c>
      <c r="H17" s="200"/>
      <c r="I17" s="201"/>
      <c r="J17" s="69" t="s">
        <v>153</v>
      </c>
    </row>
    <row r="18" spans="1:17" s="22" customFormat="1" ht="39" customHeight="1" x14ac:dyDescent="0.15">
      <c r="B18" s="145"/>
      <c r="C18" s="65" t="s">
        <v>40</v>
      </c>
      <c r="D18" s="65" t="s">
        <v>41</v>
      </c>
      <c r="E18" s="187" t="s">
        <v>105</v>
      </c>
      <c r="F18" s="188"/>
      <c r="G18" s="60" t="s">
        <v>74</v>
      </c>
      <c r="H18" s="161" t="s">
        <v>106</v>
      </c>
      <c r="I18" s="162"/>
      <c r="J18" s="65" t="s">
        <v>107</v>
      </c>
    </row>
    <row r="19" spans="1:17" ht="99.95" customHeight="1" x14ac:dyDescent="0.15">
      <c r="B19" s="66" t="s">
        <v>16</v>
      </c>
      <c r="C19" s="76" t="s">
        <v>57</v>
      </c>
      <c r="D19" s="76" t="s">
        <v>144</v>
      </c>
      <c r="E19" s="163" t="s">
        <v>147</v>
      </c>
      <c r="F19" s="164"/>
      <c r="G19" s="75" t="s">
        <v>75</v>
      </c>
      <c r="H19" s="163" t="s">
        <v>169</v>
      </c>
      <c r="I19" s="164"/>
      <c r="J19" s="75" t="s">
        <v>148</v>
      </c>
    </row>
    <row r="20" spans="1:17" ht="39" customHeight="1" x14ac:dyDescent="0.15">
      <c r="B20" s="66" t="s">
        <v>1</v>
      </c>
      <c r="C20" s="65" t="s">
        <v>43</v>
      </c>
      <c r="D20" s="65" t="s">
        <v>44</v>
      </c>
      <c r="E20" s="161" t="s">
        <v>36</v>
      </c>
      <c r="F20" s="162"/>
      <c r="G20" s="60" t="s">
        <v>52</v>
      </c>
      <c r="H20" s="165" t="s">
        <v>53</v>
      </c>
      <c r="I20" s="166"/>
      <c r="J20" s="65" t="s">
        <v>46</v>
      </c>
    </row>
    <row r="21" spans="1:17" ht="20.100000000000001" customHeight="1" x14ac:dyDescent="0.15">
      <c r="B21" s="176" t="s">
        <v>45</v>
      </c>
      <c r="C21" s="37"/>
      <c r="D21" s="23"/>
      <c r="E21" s="189"/>
      <c r="F21" s="190"/>
      <c r="G21" s="179">
        <f>'PMS(calc_process)'!F16</f>
        <v>89</v>
      </c>
      <c r="H21" s="204"/>
      <c r="I21" s="205"/>
      <c r="J21" s="77" t="str">
        <f>IF(OR(C21="",D21=""),"",E21*(100/$G$21)*H21)</f>
        <v/>
      </c>
    </row>
    <row r="22" spans="1:17" ht="20.100000000000001" customHeight="1" x14ac:dyDescent="0.15">
      <c r="B22" s="176"/>
      <c r="C22" s="37"/>
      <c r="D22" s="23"/>
      <c r="E22" s="189"/>
      <c r="F22" s="190"/>
      <c r="G22" s="180"/>
      <c r="H22" s="204"/>
      <c r="I22" s="205"/>
      <c r="J22" s="77" t="str">
        <f>IF(OR(C22="",D22=""),"",E22*(100/$G$21)*H22)</f>
        <v/>
      </c>
    </row>
    <row r="23" spans="1:17" ht="20.100000000000001" customHeight="1" x14ac:dyDescent="0.15">
      <c r="B23" s="176"/>
      <c r="C23" s="37"/>
      <c r="D23" s="23"/>
      <c r="E23" s="189"/>
      <c r="F23" s="190"/>
      <c r="G23" s="180"/>
      <c r="H23" s="204"/>
      <c r="I23" s="205"/>
      <c r="J23" s="77" t="str">
        <f>IF(OR(C23="",D23=""),"",E23*(100/$G$21)*H23)</f>
        <v/>
      </c>
    </row>
    <row r="24" spans="1:17" ht="20.100000000000001" customHeight="1" x14ac:dyDescent="0.15">
      <c r="B24" s="176"/>
      <c r="C24" s="37"/>
      <c r="D24" s="23"/>
      <c r="E24" s="189"/>
      <c r="F24" s="190"/>
      <c r="G24" s="180"/>
      <c r="H24" s="204"/>
      <c r="I24" s="205"/>
      <c r="J24" s="77" t="str">
        <f>IF(OR(C24="",D24=""),"",E24*(100/$G$21)*H24)</f>
        <v/>
      </c>
    </row>
    <row r="25" spans="1:17" ht="20.100000000000001" customHeight="1" thickBot="1" x14ac:dyDescent="0.2">
      <c r="B25" s="176"/>
      <c r="C25" s="37"/>
      <c r="D25" s="23"/>
      <c r="E25" s="189"/>
      <c r="F25" s="190"/>
      <c r="G25" s="180"/>
      <c r="H25" s="204"/>
      <c r="I25" s="205"/>
      <c r="J25" s="77" t="str">
        <f>IF(OR(C25="",D25=""),"",E25*(100/$G$21)*H25)</f>
        <v/>
      </c>
    </row>
    <row r="26" spans="1:17" ht="39" customHeight="1" thickBot="1" x14ac:dyDescent="0.2">
      <c r="B26" s="70" t="s">
        <v>60</v>
      </c>
      <c r="C26" s="65" t="s">
        <v>61</v>
      </c>
      <c r="D26" s="65" t="s">
        <v>62</v>
      </c>
      <c r="E26" s="165" t="s">
        <v>63</v>
      </c>
      <c r="F26" s="166"/>
      <c r="G26" s="65" t="s">
        <v>61</v>
      </c>
      <c r="H26" s="165" t="s">
        <v>62</v>
      </c>
      <c r="I26" s="169"/>
      <c r="J26" s="221">
        <f>SUM(J21:J25)</f>
        <v>0</v>
      </c>
    </row>
    <row r="27" spans="1:17" ht="13.5" customHeight="1" x14ac:dyDescent="0.15"/>
    <row r="28" spans="1:17" ht="18" x14ac:dyDescent="0.15">
      <c r="A28" s="48" t="s">
        <v>159</v>
      </c>
    </row>
    <row r="29" spans="1:17" ht="18" x14ac:dyDescent="0.15">
      <c r="A29" s="48"/>
      <c r="B29" s="80" t="s">
        <v>164</v>
      </c>
      <c r="C29" s="50" t="s">
        <v>166</v>
      </c>
    </row>
    <row r="30" spans="1:17" ht="96" customHeight="1" x14ac:dyDescent="0.15">
      <c r="B30" s="145" t="s">
        <v>15</v>
      </c>
      <c r="C30" s="174" t="s">
        <v>42</v>
      </c>
      <c r="D30" s="191"/>
      <c r="E30" s="191"/>
      <c r="F30" s="175"/>
      <c r="G30" s="174" t="s">
        <v>113</v>
      </c>
      <c r="H30" s="175"/>
      <c r="I30" s="71"/>
      <c r="J30" s="199" t="s">
        <v>100</v>
      </c>
      <c r="K30" s="200"/>
      <c r="L30" s="201"/>
      <c r="M30" s="72" t="s">
        <v>101</v>
      </c>
      <c r="N30" s="73"/>
      <c r="O30" s="73"/>
      <c r="P30" s="73"/>
      <c r="Q30" s="69" t="s">
        <v>153</v>
      </c>
    </row>
    <row r="31" spans="1:17" s="22" customFormat="1" ht="39" customHeight="1" x14ac:dyDescent="0.15">
      <c r="B31" s="145"/>
      <c r="C31" s="65" t="s">
        <v>41</v>
      </c>
      <c r="D31" s="65" t="s">
        <v>40</v>
      </c>
      <c r="E31" s="165" t="s">
        <v>110</v>
      </c>
      <c r="F31" s="166"/>
      <c r="G31" s="78" t="s">
        <v>114</v>
      </c>
      <c r="H31" s="78" t="s">
        <v>115</v>
      </c>
      <c r="I31" s="202"/>
      <c r="J31" s="187" t="s">
        <v>167</v>
      </c>
      <c r="K31" s="188"/>
      <c r="L31" s="60" t="s">
        <v>132</v>
      </c>
      <c r="M31" s="60" t="s">
        <v>32</v>
      </c>
      <c r="N31" s="161" t="s">
        <v>106</v>
      </c>
      <c r="O31" s="162"/>
      <c r="P31" s="60" t="s">
        <v>117</v>
      </c>
      <c r="Q31" s="65" t="s">
        <v>107</v>
      </c>
    </row>
    <row r="32" spans="1:17" ht="99.75" customHeight="1" x14ac:dyDescent="0.15">
      <c r="B32" s="66" t="s">
        <v>16</v>
      </c>
      <c r="C32" s="76" t="s">
        <v>144</v>
      </c>
      <c r="D32" s="76" t="s">
        <v>57</v>
      </c>
      <c r="E32" s="81" t="s">
        <v>111</v>
      </c>
      <c r="F32" s="82" t="s">
        <v>123</v>
      </c>
      <c r="G32" s="81" t="s">
        <v>112</v>
      </c>
      <c r="H32" s="81" t="s">
        <v>126</v>
      </c>
      <c r="I32" s="203"/>
      <c r="J32" s="163" t="s">
        <v>168</v>
      </c>
      <c r="K32" s="164"/>
      <c r="L32" s="83" t="s">
        <v>133</v>
      </c>
      <c r="M32" s="75" t="s">
        <v>33</v>
      </c>
      <c r="N32" s="163" t="s">
        <v>169</v>
      </c>
      <c r="O32" s="164"/>
      <c r="P32" s="83" t="s">
        <v>121</v>
      </c>
      <c r="Q32" s="76" t="s">
        <v>151</v>
      </c>
    </row>
    <row r="33" spans="2:17" ht="39" customHeight="1" x14ac:dyDescent="0.15">
      <c r="B33" s="66" t="s">
        <v>1</v>
      </c>
      <c r="C33" s="65" t="s">
        <v>43</v>
      </c>
      <c r="D33" s="65" t="s">
        <v>43</v>
      </c>
      <c r="E33" s="78" t="s">
        <v>108</v>
      </c>
      <c r="F33" s="78" t="s">
        <v>108</v>
      </c>
      <c r="G33" s="78" t="s">
        <v>116</v>
      </c>
      <c r="H33" s="78" t="s">
        <v>116</v>
      </c>
      <c r="I33" s="84" t="s">
        <v>125</v>
      </c>
      <c r="J33" s="161" t="s">
        <v>36</v>
      </c>
      <c r="K33" s="162"/>
      <c r="L33" s="85" t="s">
        <v>149</v>
      </c>
      <c r="M33" s="60" t="s">
        <v>52</v>
      </c>
      <c r="N33" s="165" t="s">
        <v>53</v>
      </c>
      <c r="O33" s="166"/>
      <c r="P33" s="86" t="s">
        <v>122</v>
      </c>
      <c r="Q33" s="65" t="s">
        <v>46</v>
      </c>
    </row>
    <row r="34" spans="2:17" ht="20.100000000000001" customHeight="1" x14ac:dyDescent="0.15">
      <c r="B34" s="176" t="s">
        <v>45</v>
      </c>
      <c r="C34" s="157"/>
      <c r="D34" s="51"/>
      <c r="E34" s="36"/>
      <c r="F34" s="36"/>
      <c r="G34" s="87" t="str">
        <f>IF(AND(F34="Steam boiler",P34&lt;&gt;"",E34&lt;&gt;""),P34*24*$L$34*2257/10^6,
     IF(AND(F34="Hot water boiler",P34&lt;&gt;"",E34&lt;&gt;""),P34*24*$L$34*3.6/10^3,""))</f>
        <v/>
      </c>
      <c r="H34" s="170" t="str">
        <f>IF(AND(G34="",G35="",G36=""),"",SUM(G34:G36))</f>
        <v/>
      </c>
      <c r="I34" s="196" t="s">
        <v>125</v>
      </c>
      <c r="J34" s="181"/>
      <c r="K34" s="182"/>
      <c r="L34" s="170">
        <f>'PMS(input)'!E14</f>
        <v>365</v>
      </c>
      <c r="M34" s="179">
        <f>'PMS(calc_process)'!F16</f>
        <v>89</v>
      </c>
      <c r="N34" s="206"/>
      <c r="O34" s="207"/>
      <c r="P34" s="38"/>
      <c r="Q34" s="170" t="str">
        <f>IF(OR(C34="",D34=""),"",
     MIN(J34,H34)*(100/$M$34)*N34)</f>
        <v/>
      </c>
    </row>
    <row r="35" spans="2:17" ht="20.100000000000001" customHeight="1" x14ac:dyDescent="0.15">
      <c r="B35" s="176"/>
      <c r="C35" s="157"/>
      <c r="D35" s="51"/>
      <c r="E35" s="36"/>
      <c r="F35" s="36"/>
      <c r="G35" s="87" t="str">
        <f t="shared" ref="G35:G48" si="1">IF(AND(F35="Steam boiler",P35&lt;&gt;"",E35&lt;&gt;""),P35*24*$L$34*2257/10^6,
     IF(AND(F35="Hot water boiler",P35&lt;&gt;"",E35&lt;&gt;""),P35*24*$L$34*3.6/10^3,""))</f>
        <v/>
      </c>
      <c r="H35" s="171"/>
      <c r="I35" s="197"/>
      <c r="J35" s="183"/>
      <c r="K35" s="184"/>
      <c r="L35" s="171"/>
      <c r="M35" s="180"/>
      <c r="N35" s="208"/>
      <c r="O35" s="209"/>
      <c r="P35" s="38"/>
      <c r="Q35" s="171"/>
    </row>
    <row r="36" spans="2:17" ht="20.100000000000001" customHeight="1" x14ac:dyDescent="0.15">
      <c r="B36" s="176"/>
      <c r="C36" s="157"/>
      <c r="D36" s="51"/>
      <c r="E36" s="36"/>
      <c r="F36" s="36"/>
      <c r="G36" s="87" t="str">
        <f t="shared" si="1"/>
        <v/>
      </c>
      <c r="H36" s="172"/>
      <c r="I36" s="198"/>
      <c r="J36" s="185"/>
      <c r="K36" s="186"/>
      <c r="L36" s="171"/>
      <c r="M36" s="180"/>
      <c r="N36" s="210"/>
      <c r="O36" s="211"/>
      <c r="P36" s="38"/>
      <c r="Q36" s="172"/>
    </row>
    <row r="37" spans="2:17" ht="20.100000000000001" customHeight="1" x14ac:dyDescent="0.15">
      <c r="B37" s="176"/>
      <c r="C37" s="157"/>
      <c r="D37" s="51"/>
      <c r="E37" s="36"/>
      <c r="F37" s="36"/>
      <c r="G37" s="87" t="str">
        <f t="shared" si="1"/>
        <v/>
      </c>
      <c r="H37" s="170" t="str">
        <f t="shared" ref="H37" si="2">IF(AND(G37="",G38="",G39=""),"",SUM(G37:G39))</f>
        <v/>
      </c>
      <c r="I37" s="196" t="s">
        <v>125</v>
      </c>
      <c r="J37" s="181"/>
      <c r="K37" s="182"/>
      <c r="L37" s="171"/>
      <c r="M37" s="180"/>
      <c r="N37" s="206"/>
      <c r="O37" s="207"/>
      <c r="P37" s="38"/>
      <c r="Q37" s="170" t="str">
        <f>IF(OR(C37="",D37=""),"",
     MIN(J37,H37)*(100/$M$34)*N37)</f>
        <v/>
      </c>
    </row>
    <row r="38" spans="2:17" ht="20.100000000000001" customHeight="1" x14ac:dyDescent="0.15">
      <c r="B38" s="176"/>
      <c r="C38" s="157"/>
      <c r="D38" s="51"/>
      <c r="E38" s="36"/>
      <c r="F38" s="36"/>
      <c r="G38" s="87" t="str">
        <f t="shared" si="1"/>
        <v/>
      </c>
      <c r="H38" s="171"/>
      <c r="I38" s="197"/>
      <c r="J38" s="183"/>
      <c r="K38" s="184"/>
      <c r="L38" s="171"/>
      <c r="M38" s="180"/>
      <c r="N38" s="208"/>
      <c r="O38" s="209"/>
      <c r="P38" s="38"/>
      <c r="Q38" s="171"/>
    </row>
    <row r="39" spans="2:17" ht="20.100000000000001" customHeight="1" x14ac:dyDescent="0.15">
      <c r="B39" s="176"/>
      <c r="C39" s="157"/>
      <c r="D39" s="51"/>
      <c r="E39" s="36"/>
      <c r="F39" s="36"/>
      <c r="G39" s="87" t="str">
        <f t="shared" si="1"/>
        <v/>
      </c>
      <c r="H39" s="172"/>
      <c r="I39" s="198"/>
      <c r="J39" s="185"/>
      <c r="K39" s="186"/>
      <c r="L39" s="171"/>
      <c r="M39" s="180"/>
      <c r="N39" s="210"/>
      <c r="O39" s="211"/>
      <c r="P39" s="38"/>
      <c r="Q39" s="172"/>
    </row>
    <row r="40" spans="2:17" ht="20.100000000000001" customHeight="1" x14ac:dyDescent="0.15">
      <c r="B40" s="176"/>
      <c r="C40" s="157"/>
      <c r="D40" s="51"/>
      <c r="E40" s="36"/>
      <c r="F40" s="36"/>
      <c r="G40" s="87" t="str">
        <f t="shared" si="1"/>
        <v/>
      </c>
      <c r="H40" s="170" t="str">
        <f t="shared" ref="H40" si="3">IF(AND(G40="",G41="",G42=""),"",SUM(G40:G42))</f>
        <v/>
      </c>
      <c r="I40" s="196" t="s">
        <v>125</v>
      </c>
      <c r="J40" s="181"/>
      <c r="K40" s="182"/>
      <c r="L40" s="171"/>
      <c r="M40" s="180"/>
      <c r="N40" s="206"/>
      <c r="O40" s="207"/>
      <c r="P40" s="38"/>
      <c r="Q40" s="170" t="str">
        <f>IF(OR(C40="",D40=""),"",
     MIN(J40,H40)*(100/$M$34)*N40)</f>
        <v/>
      </c>
    </row>
    <row r="41" spans="2:17" ht="20.100000000000001" customHeight="1" x14ac:dyDescent="0.15">
      <c r="B41" s="176"/>
      <c r="C41" s="157"/>
      <c r="D41" s="51"/>
      <c r="E41" s="36"/>
      <c r="F41" s="36"/>
      <c r="G41" s="87" t="str">
        <f t="shared" si="1"/>
        <v/>
      </c>
      <c r="H41" s="171"/>
      <c r="I41" s="197"/>
      <c r="J41" s="183"/>
      <c r="K41" s="184"/>
      <c r="L41" s="171"/>
      <c r="M41" s="180"/>
      <c r="N41" s="208"/>
      <c r="O41" s="209"/>
      <c r="P41" s="38"/>
      <c r="Q41" s="171"/>
    </row>
    <row r="42" spans="2:17" ht="20.100000000000001" customHeight="1" x14ac:dyDescent="0.15">
      <c r="B42" s="176"/>
      <c r="C42" s="157"/>
      <c r="D42" s="51"/>
      <c r="E42" s="36"/>
      <c r="F42" s="36"/>
      <c r="G42" s="87" t="str">
        <f t="shared" si="1"/>
        <v/>
      </c>
      <c r="H42" s="172"/>
      <c r="I42" s="198"/>
      <c r="J42" s="185"/>
      <c r="K42" s="186"/>
      <c r="L42" s="171"/>
      <c r="M42" s="180"/>
      <c r="N42" s="210"/>
      <c r="O42" s="211"/>
      <c r="P42" s="38"/>
      <c r="Q42" s="172"/>
    </row>
    <row r="43" spans="2:17" ht="20.100000000000001" customHeight="1" x14ac:dyDescent="0.15">
      <c r="B43" s="176"/>
      <c r="C43" s="157"/>
      <c r="D43" s="51"/>
      <c r="E43" s="36"/>
      <c r="F43" s="36"/>
      <c r="G43" s="87" t="str">
        <f t="shared" si="1"/>
        <v/>
      </c>
      <c r="H43" s="170" t="str">
        <f t="shared" ref="H43" si="4">IF(AND(G43="",G44="",G45=""),"",SUM(G43:G45))</f>
        <v/>
      </c>
      <c r="I43" s="196" t="s">
        <v>125</v>
      </c>
      <c r="J43" s="181"/>
      <c r="K43" s="182"/>
      <c r="L43" s="171"/>
      <c r="M43" s="180"/>
      <c r="N43" s="206"/>
      <c r="O43" s="207"/>
      <c r="P43" s="38"/>
      <c r="Q43" s="170" t="str">
        <f>IF(OR(C43="",D43=""),"",
     MIN(J43,H43)*(100/$M$34)*N43)</f>
        <v/>
      </c>
    </row>
    <row r="44" spans="2:17" ht="20.100000000000001" customHeight="1" x14ac:dyDescent="0.15">
      <c r="B44" s="176"/>
      <c r="C44" s="157"/>
      <c r="D44" s="51"/>
      <c r="E44" s="36"/>
      <c r="F44" s="36"/>
      <c r="G44" s="87" t="str">
        <f t="shared" si="1"/>
        <v/>
      </c>
      <c r="H44" s="171"/>
      <c r="I44" s="197"/>
      <c r="J44" s="183"/>
      <c r="K44" s="184"/>
      <c r="L44" s="171"/>
      <c r="M44" s="180"/>
      <c r="N44" s="208"/>
      <c r="O44" s="209"/>
      <c r="P44" s="38"/>
      <c r="Q44" s="171"/>
    </row>
    <row r="45" spans="2:17" ht="20.100000000000001" customHeight="1" x14ac:dyDescent="0.15">
      <c r="B45" s="176"/>
      <c r="C45" s="157"/>
      <c r="D45" s="51"/>
      <c r="E45" s="36"/>
      <c r="F45" s="36"/>
      <c r="G45" s="87" t="str">
        <f t="shared" si="1"/>
        <v/>
      </c>
      <c r="H45" s="172"/>
      <c r="I45" s="198"/>
      <c r="J45" s="185"/>
      <c r="K45" s="186"/>
      <c r="L45" s="171"/>
      <c r="M45" s="180"/>
      <c r="N45" s="210"/>
      <c r="O45" s="211"/>
      <c r="P45" s="38"/>
      <c r="Q45" s="172"/>
    </row>
    <row r="46" spans="2:17" ht="20.100000000000001" customHeight="1" x14ac:dyDescent="0.15">
      <c r="B46" s="176"/>
      <c r="C46" s="157"/>
      <c r="D46" s="51"/>
      <c r="E46" s="36"/>
      <c r="F46" s="36"/>
      <c r="G46" s="87" t="str">
        <f t="shared" si="1"/>
        <v/>
      </c>
      <c r="H46" s="170" t="str">
        <f>IF(AND(G46="",G47="",G48=""),"",SUM(G46:G48))</f>
        <v/>
      </c>
      <c r="I46" s="196" t="s">
        <v>125</v>
      </c>
      <c r="J46" s="181"/>
      <c r="K46" s="182"/>
      <c r="L46" s="171"/>
      <c r="M46" s="180"/>
      <c r="N46" s="206"/>
      <c r="O46" s="207"/>
      <c r="P46" s="38"/>
      <c r="Q46" s="170" t="str">
        <f>IF(OR(C46="",D46=""),"",
     MIN(J46,H46)*(100/$M$34)*N46)</f>
        <v/>
      </c>
    </row>
    <row r="47" spans="2:17" ht="20.100000000000001" customHeight="1" x14ac:dyDescent="0.15">
      <c r="B47" s="176"/>
      <c r="C47" s="157"/>
      <c r="D47" s="51"/>
      <c r="E47" s="36"/>
      <c r="F47" s="36"/>
      <c r="G47" s="87" t="str">
        <f t="shared" si="1"/>
        <v/>
      </c>
      <c r="H47" s="171"/>
      <c r="I47" s="197"/>
      <c r="J47" s="183"/>
      <c r="K47" s="184"/>
      <c r="L47" s="171"/>
      <c r="M47" s="180"/>
      <c r="N47" s="208"/>
      <c r="O47" s="209"/>
      <c r="P47" s="38"/>
      <c r="Q47" s="171"/>
    </row>
    <row r="48" spans="2:17" ht="20.100000000000001" customHeight="1" thickBot="1" x14ac:dyDescent="0.2">
      <c r="B48" s="176"/>
      <c r="C48" s="157"/>
      <c r="D48" s="51"/>
      <c r="E48" s="36"/>
      <c r="F48" s="36"/>
      <c r="G48" s="87" t="str">
        <f t="shared" si="1"/>
        <v/>
      </c>
      <c r="H48" s="172"/>
      <c r="I48" s="198"/>
      <c r="J48" s="185"/>
      <c r="K48" s="186"/>
      <c r="L48" s="172"/>
      <c r="M48" s="180"/>
      <c r="N48" s="210"/>
      <c r="O48" s="211"/>
      <c r="P48" s="38"/>
      <c r="Q48" s="172"/>
    </row>
    <row r="49" spans="1:17" ht="39" customHeight="1" thickBot="1" x14ac:dyDescent="0.2">
      <c r="B49" s="70" t="s">
        <v>60</v>
      </c>
      <c r="C49" s="65" t="s">
        <v>43</v>
      </c>
      <c r="D49" s="65" t="s">
        <v>43</v>
      </c>
      <c r="E49" s="78" t="s">
        <v>124</v>
      </c>
      <c r="F49" s="78" t="s">
        <v>124</v>
      </c>
      <c r="G49" s="78" t="s">
        <v>124</v>
      </c>
      <c r="H49" s="78" t="s">
        <v>124</v>
      </c>
      <c r="I49" s="78" t="s">
        <v>124</v>
      </c>
      <c r="J49" s="165" t="s">
        <v>43</v>
      </c>
      <c r="K49" s="166"/>
      <c r="L49" s="79" t="s">
        <v>134</v>
      </c>
      <c r="M49" s="65" t="s">
        <v>43</v>
      </c>
      <c r="N49" s="173" t="s">
        <v>43</v>
      </c>
      <c r="O49" s="173"/>
      <c r="P49" s="65" t="s">
        <v>124</v>
      </c>
      <c r="Q49" s="221">
        <f>SUM(Q34:Q48)</f>
        <v>0</v>
      </c>
    </row>
    <row r="50" spans="1:17" ht="13.5" customHeight="1" x14ac:dyDescent="0.15"/>
    <row r="51" spans="1:17" ht="18" x14ac:dyDescent="0.15">
      <c r="A51" s="30" t="s">
        <v>109</v>
      </c>
    </row>
    <row r="52" spans="1:17" ht="96" customHeight="1" x14ac:dyDescent="0.15">
      <c r="B52" s="145" t="s">
        <v>15</v>
      </c>
      <c r="C52" s="174" t="s">
        <v>42</v>
      </c>
      <c r="D52" s="175"/>
      <c r="E52" s="174" t="s">
        <v>100</v>
      </c>
      <c r="F52" s="175"/>
      <c r="G52" s="199" t="s">
        <v>101</v>
      </c>
      <c r="H52" s="200"/>
      <c r="I52" s="200"/>
      <c r="J52" s="201"/>
      <c r="K52" s="74" t="s">
        <v>55</v>
      </c>
    </row>
    <row r="53" spans="1:17" s="22" customFormat="1" ht="39" customHeight="1" x14ac:dyDescent="0.15">
      <c r="B53" s="145"/>
      <c r="C53" s="165" t="s">
        <v>40</v>
      </c>
      <c r="D53" s="166"/>
      <c r="E53" s="57" t="s">
        <v>47</v>
      </c>
      <c r="F53" s="57" t="s">
        <v>93</v>
      </c>
      <c r="G53" s="60" t="s">
        <v>48</v>
      </c>
      <c r="H53" s="60" t="s">
        <v>49</v>
      </c>
      <c r="I53" s="161" t="s">
        <v>95</v>
      </c>
      <c r="J53" s="162"/>
      <c r="K53" s="65" t="s">
        <v>56</v>
      </c>
    </row>
    <row r="54" spans="1:17" ht="84.75" customHeight="1" x14ac:dyDescent="0.15">
      <c r="B54" s="66" t="s">
        <v>16</v>
      </c>
      <c r="C54" s="177" t="s">
        <v>57</v>
      </c>
      <c r="D54" s="178"/>
      <c r="E54" s="75" t="s">
        <v>139</v>
      </c>
      <c r="F54" s="59" t="s">
        <v>154</v>
      </c>
      <c r="G54" s="75" t="s">
        <v>96</v>
      </c>
      <c r="H54" s="75" t="s">
        <v>98</v>
      </c>
      <c r="I54" s="163" t="s">
        <v>102</v>
      </c>
      <c r="J54" s="164"/>
      <c r="K54" s="76" t="s">
        <v>103</v>
      </c>
    </row>
    <row r="55" spans="1:17" ht="39" customHeight="1" x14ac:dyDescent="0.15">
      <c r="B55" s="66" t="s">
        <v>1</v>
      </c>
      <c r="C55" s="173" t="s">
        <v>43</v>
      </c>
      <c r="D55" s="173"/>
      <c r="E55" s="60" t="s">
        <v>34</v>
      </c>
      <c r="F55" s="60" t="s">
        <v>35</v>
      </c>
      <c r="G55" s="65" t="s">
        <v>50</v>
      </c>
      <c r="H55" s="65" t="s">
        <v>53</v>
      </c>
      <c r="I55" s="165" t="s">
        <v>68</v>
      </c>
      <c r="J55" s="166"/>
      <c r="K55" s="65" t="s">
        <v>46</v>
      </c>
    </row>
    <row r="56" spans="1:17" ht="19.5" customHeight="1" x14ac:dyDescent="0.15">
      <c r="B56" s="176" t="s">
        <v>45</v>
      </c>
      <c r="C56" s="157"/>
      <c r="D56" s="157"/>
      <c r="E56" s="33"/>
      <c r="F56" s="33"/>
      <c r="G56" s="34"/>
      <c r="H56" s="23"/>
      <c r="I56" s="167"/>
      <c r="J56" s="168"/>
      <c r="K56" s="77" t="str">
        <f>IF(C56="","",(E56*G56*10^(-3)*H56)+(F56*I56))</f>
        <v/>
      </c>
    </row>
    <row r="57" spans="1:17" ht="20.100000000000001" customHeight="1" x14ac:dyDescent="0.15">
      <c r="B57" s="176"/>
      <c r="C57" s="157"/>
      <c r="D57" s="157"/>
      <c r="E57" s="33"/>
      <c r="F57" s="33"/>
      <c r="G57" s="34"/>
      <c r="H57" s="23"/>
      <c r="I57" s="167"/>
      <c r="J57" s="168"/>
      <c r="K57" s="77" t="str">
        <f>IF(C57="","",(E57*G57*10^(-3)*H57)+(F57*J57))</f>
        <v/>
      </c>
    </row>
    <row r="58" spans="1:17" ht="20.100000000000001" customHeight="1" x14ac:dyDescent="0.15">
      <c r="B58" s="176"/>
      <c r="C58" s="157"/>
      <c r="D58" s="157"/>
      <c r="E58" s="33"/>
      <c r="F58" s="33"/>
      <c r="G58" s="34"/>
      <c r="H58" s="23"/>
      <c r="I58" s="167"/>
      <c r="J58" s="168"/>
      <c r="K58" s="77" t="str">
        <f>IF(C58="","",(E58*G58*10^(-3)*H58)+(F58*J58))</f>
        <v/>
      </c>
    </row>
    <row r="59" spans="1:17" ht="20.100000000000001" customHeight="1" x14ac:dyDescent="0.15">
      <c r="B59" s="176"/>
      <c r="C59" s="157"/>
      <c r="D59" s="157"/>
      <c r="E59" s="33"/>
      <c r="F59" s="33"/>
      <c r="G59" s="34"/>
      <c r="H59" s="23"/>
      <c r="I59" s="167"/>
      <c r="J59" s="168"/>
      <c r="K59" s="77" t="str">
        <f>IF(C59="","",(E59*G59*10^(-3)*H59)+(F59*J59))</f>
        <v/>
      </c>
    </row>
    <row r="60" spans="1:17" ht="20.100000000000001" customHeight="1" thickBot="1" x14ac:dyDescent="0.2">
      <c r="B60" s="176"/>
      <c r="C60" s="157"/>
      <c r="D60" s="157"/>
      <c r="E60" s="33"/>
      <c r="F60" s="33"/>
      <c r="G60" s="34"/>
      <c r="H60" s="23"/>
      <c r="I60" s="167"/>
      <c r="J60" s="168"/>
      <c r="K60" s="77" t="str">
        <f>IF(C60="","",(E60*G60*10^(-3)*H60)+(F60*J60))</f>
        <v/>
      </c>
    </row>
    <row r="61" spans="1:17" ht="39" customHeight="1" thickBot="1" x14ac:dyDescent="0.2">
      <c r="B61" s="70" t="s">
        <v>60</v>
      </c>
      <c r="C61" s="173" t="s">
        <v>61</v>
      </c>
      <c r="D61" s="173"/>
      <c r="E61" s="65" t="s">
        <v>63</v>
      </c>
      <c r="F61" s="65"/>
      <c r="G61" s="65" t="s">
        <v>61</v>
      </c>
      <c r="H61" s="65" t="s">
        <v>62</v>
      </c>
      <c r="I61" s="165" t="s">
        <v>108</v>
      </c>
      <c r="J61" s="169"/>
      <c r="K61" s="221">
        <f>SUM(K56:K60)</f>
        <v>0</v>
      </c>
    </row>
  </sheetData>
  <mergeCells count="117">
    <mergeCell ref="C34:C36"/>
    <mergeCell ref="C37:C39"/>
    <mergeCell ref="C40:C42"/>
    <mergeCell ref="C43:C45"/>
    <mergeCell ref="C46:C48"/>
    <mergeCell ref="H37:H39"/>
    <mergeCell ref="H40:H42"/>
    <mergeCell ref="H43:H45"/>
    <mergeCell ref="H46:H48"/>
    <mergeCell ref="H34:H36"/>
    <mergeCell ref="H20:I20"/>
    <mergeCell ref="N34:O36"/>
    <mergeCell ref="N37:O39"/>
    <mergeCell ref="N40:O42"/>
    <mergeCell ref="N43:O45"/>
    <mergeCell ref="N46:O48"/>
    <mergeCell ref="J49:K49"/>
    <mergeCell ref="N49:O49"/>
    <mergeCell ref="L34:L48"/>
    <mergeCell ref="N31:O31"/>
    <mergeCell ref="J32:K32"/>
    <mergeCell ref="N32:O32"/>
    <mergeCell ref="J33:K33"/>
    <mergeCell ref="N33:O33"/>
    <mergeCell ref="B30:B31"/>
    <mergeCell ref="J31:K31"/>
    <mergeCell ref="G14:I14"/>
    <mergeCell ref="B21:B25"/>
    <mergeCell ref="B17:B18"/>
    <mergeCell ref="C17:D17"/>
    <mergeCell ref="E23:F23"/>
    <mergeCell ref="E24:F24"/>
    <mergeCell ref="E25:F25"/>
    <mergeCell ref="E14:F14"/>
    <mergeCell ref="E18:F18"/>
    <mergeCell ref="E19:F19"/>
    <mergeCell ref="E20:F20"/>
    <mergeCell ref="E21:F21"/>
    <mergeCell ref="E17:F17"/>
    <mergeCell ref="C30:F30"/>
    <mergeCell ref="E31:F31"/>
    <mergeCell ref="G30:H30"/>
    <mergeCell ref="J30:L30"/>
    <mergeCell ref="H24:I24"/>
    <mergeCell ref="H25:I25"/>
    <mergeCell ref="G17:I17"/>
    <mergeCell ref="H18:I18"/>
    <mergeCell ref="H19:I19"/>
    <mergeCell ref="E52:F52"/>
    <mergeCell ref="G5:I5"/>
    <mergeCell ref="G6:I6"/>
    <mergeCell ref="G7:I7"/>
    <mergeCell ref="G8:I8"/>
    <mergeCell ref="G9:I9"/>
    <mergeCell ref="G10:I10"/>
    <mergeCell ref="G11:I11"/>
    <mergeCell ref="G12:I12"/>
    <mergeCell ref="G13:I13"/>
    <mergeCell ref="E26:F26"/>
    <mergeCell ref="I34:I36"/>
    <mergeCell ref="I37:I39"/>
    <mergeCell ref="I40:I42"/>
    <mergeCell ref="I43:I45"/>
    <mergeCell ref="I46:I48"/>
    <mergeCell ref="G52:J52"/>
    <mergeCell ref="I31:I32"/>
    <mergeCell ref="H26:I26"/>
    <mergeCell ref="G21:G25"/>
    <mergeCell ref="H21:I21"/>
    <mergeCell ref="H22:I22"/>
    <mergeCell ref="H23:I23"/>
    <mergeCell ref="E22:F22"/>
    <mergeCell ref="B5:B6"/>
    <mergeCell ref="B9:B13"/>
    <mergeCell ref="C5:D5"/>
    <mergeCell ref="E5:F5"/>
    <mergeCell ref="E6:F6"/>
    <mergeCell ref="E7:F7"/>
    <mergeCell ref="E8:F8"/>
    <mergeCell ref="E9:F9"/>
    <mergeCell ref="E10:F10"/>
    <mergeCell ref="E11:F11"/>
    <mergeCell ref="E12:F12"/>
    <mergeCell ref="E13:F13"/>
    <mergeCell ref="Q34:Q36"/>
    <mergeCell ref="Q37:Q39"/>
    <mergeCell ref="Q40:Q42"/>
    <mergeCell ref="Q43:Q45"/>
    <mergeCell ref="Q46:Q48"/>
    <mergeCell ref="C61:D61"/>
    <mergeCell ref="C52:D52"/>
    <mergeCell ref="C53:D53"/>
    <mergeCell ref="B56:B60"/>
    <mergeCell ref="C54:D54"/>
    <mergeCell ref="C55:D55"/>
    <mergeCell ref="C56:D56"/>
    <mergeCell ref="C57:D57"/>
    <mergeCell ref="C58:D58"/>
    <mergeCell ref="C59:D59"/>
    <mergeCell ref="C60:D60"/>
    <mergeCell ref="B52:B53"/>
    <mergeCell ref="B34:B48"/>
    <mergeCell ref="M34:M48"/>
    <mergeCell ref="J34:K36"/>
    <mergeCell ref="J37:K39"/>
    <mergeCell ref="J40:K42"/>
    <mergeCell ref="J43:K45"/>
    <mergeCell ref="J46:K48"/>
    <mergeCell ref="I53:J53"/>
    <mergeCell ref="I54:J54"/>
    <mergeCell ref="I55:J55"/>
    <mergeCell ref="I56:J56"/>
    <mergeCell ref="I57:J57"/>
    <mergeCell ref="I58:J58"/>
    <mergeCell ref="I59:J59"/>
    <mergeCell ref="I60:J60"/>
    <mergeCell ref="I61:J61"/>
  </mergeCells>
  <phoneticPr fontId="25"/>
  <dataValidations count="2">
    <dataValidation type="list" allowBlank="1" showInputMessage="1" showErrorMessage="1" sqref="F34:F48">
      <formula1>"Steam boiler, Hot water boiler"</formula1>
    </dataValidation>
    <dataValidation type="list" allowBlank="1" showInputMessage="1" showErrorMessage="1" sqref="C29">
      <formula1>"Yes,No"</formula1>
    </dataValidation>
  </dataValidations>
  <pageMargins left="0.70866141732283472" right="0.70866141732283472" top="0.74803149606299213" bottom="0.74803149606299213" header="0.31496062992125984" footer="0.31496062992125984"/>
  <pageSetup paperSize="9"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29.25" style="1" customWidth="1"/>
    <col min="6" max="6" width="8.625" style="1" customWidth="1"/>
    <col min="7" max="8" width="12.625" style="1" customWidth="1"/>
    <col min="9" max="9" width="12.625" style="7" customWidth="1"/>
    <col min="10" max="10" width="12.625" style="1" customWidth="1"/>
    <col min="11" max="16384" width="9" style="1"/>
  </cols>
  <sheetData>
    <row r="1" spans="1:10" ht="18" customHeight="1" x14ac:dyDescent="0.15">
      <c r="I1" s="1"/>
      <c r="J1" s="16" t="str">
        <f>'PMS(input)'!K1</f>
        <v>JCM_ID_F_PMS_ver01.1</v>
      </c>
    </row>
    <row r="2" spans="1:10" ht="27.75" customHeight="1" x14ac:dyDescent="0.15">
      <c r="A2" s="214" t="s">
        <v>29</v>
      </c>
      <c r="B2" s="214"/>
      <c r="C2" s="214"/>
      <c r="D2" s="214"/>
      <c r="E2" s="214"/>
      <c r="F2" s="214"/>
      <c r="G2" s="214"/>
      <c r="H2" s="214"/>
      <c r="I2" s="214"/>
      <c r="J2" s="214"/>
    </row>
    <row r="3" spans="1:10" ht="18" customHeight="1" x14ac:dyDescent="0.15">
      <c r="A3" s="215" t="s">
        <v>28</v>
      </c>
      <c r="B3" s="215"/>
      <c r="C3" s="215"/>
      <c r="D3" s="215"/>
      <c r="E3" s="215"/>
      <c r="F3" s="215"/>
      <c r="G3" s="215"/>
      <c r="H3" s="215"/>
      <c r="I3" s="215"/>
      <c r="J3" s="215"/>
    </row>
    <row r="4" spans="1:10" ht="11.25" customHeight="1" x14ac:dyDescent="0.15">
      <c r="I4" s="1"/>
      <c r="J4" s="7"/>
    </row>
    <row r="5" spans="1:10" ht="18.75" customHeight="1" thickBot="1" x14ac:dyDescent="0.2">
      <c r="A5" s="96" t="s">
        <v>2</v>
      </c>
      <c r="B5" s="101"/>
      <c r="C5" s="102"/>
      <c r="D5" s="102"/>
      <c r="E5" s="103"/>
      <c r="F5" s="104"/>
      <c r="G5" s="92" t="s">
        <v>3</v>
      </c>
      <c r="H5" s="118" t="s">
        <v>0</v>
      </c>
      <c r="I5" s="92" t="s">
        <v>1</v>
      </c>
      <c r="J5" s="93" t="s">
        <v>4</v>
      </c>
    </row>
    <row r="6" spans="1:10" ht="18.75" customHeight="1" thickBot="1" x14ac:dyDescent="0.2">
      <c r="A6" s="97"/>
      <c r="B6" s="105" t="s">
        <v>160</v>
      </c>
      <c r="C6" s="106"/>
      <c r="D6" s="106"/>
      <c r="E6" s="106"/>
      <c r="F6" s="107"/>
      <c r="G6" s="116" t="s">
        <v>64</v>
      </c>
      <c r="H6" s="122">
        <f>H8-H13</f>
        <v>0</v>
      </c>
      <c r="I6" s="117" t="s">
        <v>80</v>
      </c>
      <c r="J6" s="95" t="s">
        <v>82</v>
      </c>
    </row>
    <row r="7" spans="1:10" ht="18.75" customHeight="1" thickBot="1" x14ac:dyDescent="0.2">
      <c r="A7" s="96" t="s">
        <v>70</v>
      </c>
      <c r="B7" s="108"/>
      <c r="C7" s="102"/>
      <c r="D7" s="109"/>
      <c r="E7" s="109"/>
      <c r="F7" s="110"/>
      <c r="G7" s="92"/>
      <c r="H7" s="120"/>
      <c r="I7" s="90"/>
      <c r="J7" s="92"/>
    </row>
    <row r="8" spans="1:10" ht="18.75" customHeight="1" thickBot="1" x14ac:dyDescent="0.2">
      <c r="A8" s="98"/>
      <c r="B8" s="111" t="s">
        <v>161</v>
      </c>
      <c r="C8" s="106"/>
      <c r="D8" s="106"/>
      <c r="E8" s="106"/>
      <c r="F8" s="107"/>
      <c r="G8" s="116" t="s">
        <v>73</v>
      </c>
      <c r="H8" s="121">
        <f>SUM(H9:H10)</f>
        <v>0</v>
      </c>
      <c r="I8" s="117" t="s">
        <v>81</v>
      </c>
      <c r="J8" s="94" t="s">
        <v>83</v>
      </c>
    </row>
    <row r="9" spans="1:10" ht="37.5" customHeight="1" x14ac:dyDescent="0.15">
      <c r="A9" s="98"/>
      <c r="B9" s="99"/>
      <c r="C9" s="216" t="s">
        <v>155</v>
      </c>
      <c r="D9" s="217"/>
      <c r="E9" s="217"/>
      <c r="F9" s="218"/>
      <c r="G9" s="94" t="s">
        <v>73</v>
      </c>
      <c r="H9" s="119">
        <f>'PMS(sub_input)'!J14</f>
        <v>0</v>
      </c>
      <c r="I9" s="94" t="s">
        <v>80</v>
      </c>
      <c r="J9" s="94" t="s">
        <v>85</v>
      </c>
    </row>
    <row r="10" spans="1:10" ht="18.75" customHeight="1" x14ac:dyDescent="0.15">
      <c r="A10" s="98"/>
      <c r="B10" s="99"/>
      <c r="C10" s="216" t="s">
        <v>156</v>
      </c>
      <c r="D10" s="217"/>
      <c r="E10" s="217"/>
      <c r="F10" s="218"/>
      <c r="G10" s="213" t="s">
        <v>65</v>
      </c>
      <c r="H10" s="219">
        <f>IF('PMS(sub_input)'!C29="No",'PMS(sub_input)'!J26,
IF('PMS(sub_input)'!C29="Yes",'PMS(sub_input)'!Q49,""))</f>
        <v>0</v>
      </c>
      <c r="I10" s="213" t="s">
        <v>80</v>
      </c>
      <c r="J10" s="213" t="s">
        <v>127</v>
      </c>
    </row>
    <row r="11" spans="1:10" ht="18.75" customHeight="1" x14ac:dyDescent="0.15">
      <c r="A11" s="97"/>
      <c r="B11" s="100"/>
      <c r="C11" s="216" t="str">
        <f>"("&amp;IF('PMS(sub_input)'!C29="Yes","Option 2", IF('PMS(sub_input)'!C29="No","Option 1",""))&amp;" is selected)"</f>
        <v>(Option 2 is selected)</v>
      </c>
      <c r="D11" s="217"/>
      <c r="E11" s="217"/>
      <c r="F11" s="112"/>
      <c r="G11" s="213"/>
      <c r="H11" s="219"/>
      <c r="I11" s="213"/>
      <c r="J11" s="213"/>
    </row>
    <row r="12" spans="1:10" ht="18.75" customHeight="1" thickBot="1" x14ac:dyDescent="0.2">
      <c r="A12" s="96" t="s">
        <v>71</v>
      </c>
      <c r="B12" s="91"/>
      <c r="C12" s="91"/>
      <c r="D12" s="91"/>
      <c r="E12" s="90"/>
      <c r="F12" s="90"/>
      <c r="G12" s="92"/>
      <c r="H12" s="96"/>
      <c r="I12" s="90"/>
      <c r="J12" s="92"/>
    </row>
    <row r="13" spans="1:10" ht="18.75" customHeight="1" thickBot="1" x14ac:dyDescent="0.2">
      <c r="A13" s="97"/>
      <c r="B13" s="113" t="s">
        <v>72</v>
      </c>
      <c r="C13" s="114"/>
      <c r="D13" s="114"/>
      <c r="E13" s="114"/>
      <c r="F13" s="115"/>
      <c r="G13" s="116" t="s">
        <v>65</v>
      </c>
      <c r="H13" s="121">
        <f>'PMS(sub_input)'!K61</f>
        <v>0</v>
      </c>
      <c r="I13" s="117" t="s">
        <v>80</v>
      </c>
      <c r="J13" s="94" t="s">
        <v>84</v>
      </c>
    </row>
    <row r="14" spans="1:10" x14ac:dyDescent="0.15">
      <c r="A14" s="2"/>
      <c r="B14" s="2"/>
      <c r="C14" s="9"/>
      <c r="D14" s="2"/>
      <c r="E14" s="9"/>
      <c r="F14" s="11"/>
      <c r="G14" s="10"/>
      <c r="H14" s="10"/>
      <c r="I14" s="8"/>
    </row>
    <row r="15" spans="1:10" ht="21.75" customHeight="1" x14ac:dyDescent="0.15">
      <c r="B15" s="1" t="s">
        <v>77</v>
      </c>
      <c r="E15" s="2"/>
      <c r="F15" s="5"/>
    </row>
    <row r="16" spans="1:10" ht="21.75" customHeight="1" x14ac:dyDescent="0.15">
      <c r="B16" s="212" t="s">
        <v>78</v>
      </c>
      <c r="C16" s="212"/>
      <c r="D16" s="212" t="s">
        <v>76</v>
      </c>
      <c r="E16" s="212"/>
      <c r="F16" s="88">
        <v>89</v>
      </c>
      <c r="G16" s="89" t="s">
        <v>79</v>
      </c>
      <c r="H16" s="3"/>
    </row>
    <row r="17" spans="5:8" s="7" customFormat="1" x14ac:dyDescent="0.15">
      <c r="E17" s="2"/>
      <c r="F17" s="2"/>
      <c r="G17" s="2"/>
      <c r="H17" s="2"/>
    </row>
  </sheetData>
  <mergeCells count="11">
    <mergeCell ref="B16:C16"/>
    <mergeCell ref="D16:E16"/>
    <mergeCell ref="J10:J11"/>
    <mergeCell ref="A2:J2"/>
    <mergeCell ref="A3:J3"/>
    <mergeCell ref="C9:F9"/>
    <mergeCell ref="C10:F10"/>
    <mergeCell ref="G10:G11"/>
    <mergeCell ref="H10:H11"/>
    <mergeCell ref="I10:I11"/>
    <mergeCell ref="C11:E11"/>
  </mergeCells>
  <phoneticPr fontId="2"/>
  <pageMargins left="0.70866141732283472" right="0.70866141732283472" top="0.74803149606299213" bottom="0.74803149606299213" header="0.31496062992125984" footer="0.31496062992125984"/>
  <pageSetup paperSize="9" scale="79"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PMS(sub_input)</vt:lpstr>
      <vt:lpstr>PMS(calc_process)</vt:lpstr>
      <vt:lpstr>'PMS(calc_process)'!Print_Area</vt:lpstr>
      <vt:lpstr>'PMS(input)'!Print_Area</vt:lpstr>
      <vt:lpstr>'PMS(sub_input)'!Print_Area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2017-01-12T02:05:53Z</cp:lastPrinted>
  <dcterms:created xsi:type="dcterms:W3CDTF">2012-01-13T02:28:29Z</dcterms:created>
  <dcterms:modified xsi:type="dcterms:W3CDTF">2018-03-30T04:20:40Z</dcterms:modified>
</cp:coreProperties>
</file>