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J:\99_仲屋さん作業フォルダ\1_作業\241206_インドネシアJC準備\方法論\6.6_ID_PM044\"/>
    </mc:Choice>
  </mc:AlternateContent>
  <xr:revisionPtr revIDLastSave="0" documentId="13_ncr:1_{4F21362B-36C0-400D-9535-4C48D93EA22A}" xr6:coauthVersionLast="47" xr6:coauthVersionMax="47" xr10:uidLastSave="{00000000-0000-0000-0000-000000000000}"/>
  <bookViews>
    <workbookView xWindow="28680" yWindow="-120" windowWidth="29040" windowHeight="15990" tabRatio="587" xr2:uid="{00000000-000D-0000-FFFF-FFFF00000000}"/>
  </bookViews>
  <sheets>
    <sheet name="MPS(input)" sheetId="30" r:id="rId1"/>
    <sheet name="MPS(input_separate)" sheetId="33" r:id="rId2"/>
    <sheet name="MPS(calc_process)" sheetId="32" r:id="rId3"/>
    <sheet name="MSS" sheetId="35" r:id="rId4"/>
    <sheet name="MRS(input)" sheetId="36" r:id="rId5"/>
    <sheet name="MRS(input_separate)" sheetId="38" r:id="rId6"/>
    <sheet name="MRS(calc_process)" sheetId="37"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33" l="1"/>
  <c r="H10" i="38" l="1"/>
  <c r="G10" i="38"/>
  <c r="K15" i="36" l="1"/>
  <c r="K16" i="36"/>
  <c r="K17" i="36"/>
  <c r="K18" i="36"/>
  <c r="K20" i="36"/>
  <c r="K19" i="36"/>
  <c r="H16" i="36"/>
  <c r="H17" i="36"/>
  <c r="H18" i="36"/>
  <c r="H19" i="36"/>
  <c r="H20" i="36"/>
  <c r="H15" i="36"/>
  <c r="F37" i="38" l="1"/>
  <c r="F16" i="36" l="1"/>
  <c r="F17" i="36"/>
  <c r="F18" i="36"/>
  <c r="F19" i="36"/>
  <c r="F20" i="36"/>
  <c r="F15" i="36"/>
  <c r="C2" i="35" l="1"/>
  <c r="C1" i="35"/>
  <c r="I2" i="37"/>
  <c r="I1" i="37"/>
  <c r="L2" i="36"/>
  <c r="L1" i="36"/>
  <c r="D29" i="38" l="1"/>
  <c r="G37" i="38"/>
  <c r="F29" i="38" s="1"/>
  <c r="E37" i="38"/>
  <c r="E29" i="38"/>
  <c r="F21" i="38"/>
  <c r="I10" i="38"/>
  <c r="I13" i="38" s="1"/>
  <c r="G12" i="37" s="1"/>
  <c r="G11" i="37" s="1"/>
  <c r="G6" i="37" s="1"/>
  <c r="C24" i="36" s="1"/>
  <c r="I2" i="38"/>
  <c r="I1" i="38"/>
  <c r="F30" i="37"/>
  <c r="F29" i="37"/>
  <c r="F28" i="37"/>
  <c r="F27" i="37"/>
  <c r="F26" i="37"/>
  <c r="G14" i="37"/>
  <c r="G9" i="37"/>
  <c r="G8" i="37"/>
  <c r="G29" i="38" l="1"/>
  <c r="E21" i="38" s="1"/>
  <c r="I2" i="32" l="1"/>
  <c r="I2" i="33"/>
  <c r="I1" i="33"/>
  <c r="F37" i="33" l="1"/>
  <c r="E37" i="33"/>
  <c r="D29" i="33"/>
  <c r="E29" i="33"/>
  <c r="G37" i="33" l="1"/>
  <c r="G9" i="32"/>
  <c r="G8" i="32"/>
  <c r="F30" i="32" l="1"/>
  <c r="F29" i="32"/>
  <c r="F28" i="32"/>
  <c r="F27" i="32"/>
  <c r="F26" i="32"/>
  <c r="F29" i="33" l="1"/>
  <c r="G29" i="33" s="1"/>
  <c r="E21" i="33" s="1"/>
  <c r="F21" i="33" s="1"/>
  <c r="G14" i="32" l="1"/>
  <c r="I1" i="32" l="1"/>
  <c r="H10" i="33"/>
  <c r="I10" i="33" s="1"/>
  <c r="I13" i="33" l="1"/>
  <c r="G12" i="32" s="1"/>
  <c r="G11" i="32" s="1"/>
  <c r="G6" i="32" s="1"/>
  <c r="B24" i="30" s="1"/>
</calcChain>
</file>

<file path=xl/sharedStrings.xml><?xml version="1.0" encoding="utf-8"?>
<sst xmlns="http://schemas.openxmlformats.org/spreadsheetml/2006/main" count="540" uniqueCount="176">
  <si>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</si>
  <si>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</si>
  <si>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</si>
  <si>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</si>
  <si>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</si>
  <si>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</si>
  <si>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</si>
  <si>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</si>
  <si>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</si>
  <si>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</si>
  <si>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Monitoring point No.</t>
    <phoneticPr fontId="3"/>
  </si>
  <si>
    <t>Parameters</t>
    <phoneticPr fontId="3"/>
  </si>
  <si>
    <t>Description of data</t>
    <phoneticPr fontId="3"/>
  </si>
  <si>
    <t>Estimated Values</t>
    <phoneticPr fontId="3"/>
  </si>
  <si>
    <t>Units</t>
    <phoneticPr fontId="3"/>
  </si>
  <si>
    <t>Monitoring option</t>
    <phoneticPr fontId="3"/>
  </si>
  <si>
    <t>Source of data</t>
    <phoneticPr fontId="3"/>
  </si>
  <si>
    <t>Monitoring frequency</t>
    <phoneticPr fontId="3"/>
  </si>
  <si>
    <t>Other comments</t>
    <phoneticPr fontId="3"/>
  </si>
  <si>
    <t>(1)</t>
    <phoneticPr fontId="3"/>
  </si>
  <si>
    <t xml:space="preserve"> - </t>
    <phoneticPr fontId="17"/>
  </si>
  <si>
    <t>Option C</t>
    <phoneticPr fontId="3"/>
  </si>
  <si>
    <t>Monitored data</t>
    <phoneticPr fontId="3"/>
  </si>
  <si>
    <t>Continuously</t>
    <phoneticPr fontId="3"/>
  </si>
  <si>
    <t>Input on "PMS
(input_separate)"</t>
    <phoneticPr fontId="3"/>
  </si>
  <si>
    <t>(2)</t>
  </si>
  <si>
    <t>Daily</t>
    <phoneticPr fontId="3"/>
  </si>
  <si>
    <t>(3)</t>
  </si>
  <si>
    <t xml:space="preserve">Rate of decrease in boiler fuel consumption per degree rise in temperature of boiler feed water </t>
    <phoneticPr fontId="17"/>
  </si>
  <si>
    <t>Figure 3.5.1 “Relationship between feed water temperature and saving rate of boiler fuel consumption”  in “Nomograph collection for energy saving in boiler” published by Japan Boiler Association</t>
    <phoneticPr fontId="17"/>
  </si>
  <si>
    <t>Temperature of hot water recovered by reference drain recovery system</t>
    <phoneticPr fontId="3"/>
  </si>
  <si>
    <t>degrees C</t>
    <phoneticPr fontId="17"/>
  </si>
  <si>
    <t>TMW</t>
    <phoneticPr fontId="3"/>
  </si>
  <si>
    <t>[Monitoring option]</t>
    <phoneticPr fontId="3"/>
  </si>
  <si>
    <t>Option A</t>
    <phoneticPr fontId="3"/>
  </si>
  <si>
    <t>Based on public data which is measured by entities other than the project participants (Data used: publicly recognized data such as statistical data and specifications)</t>
    <phoneticPr fontId="3"/>
  </si>
  <si>
    <t>Option B</t>
    <phoneticPr fontId="3"/>
  </si>
  <si>
    <t>Based on the amount of transaction which is measured directly using measuring equipments (Data used: commercial evidence such as invoices)</t>
    <phoneticPr fontId="3"/>
  </si>
  <si>
    <t>Based on the actual measurement using measuring equipments (Data used: measured values)</t>
    <phoneticPr fontId="3"/>
  </si>
  <si>
    <t>Table 4-1:Calculaton of Reference Emissions</t>
    <phoneticPr fontId="11"/>
  </si>
  <si>
    <t>Parameters to be monitored ex post</t>
    <phoneticPr fontId="3"/>
  </si>
  <si>
    <t>Project-specific parameters to be fixed ex ante</t>
    <phoneticPr fontId="3"/>
  </si>
  <si>
    <t>Ex-ante estimation of emission</t>
    <phoneticPr fontId="3"/>
  </si>
  <si>
    <t xml:space="preserve"> i</t>
    <phoneticPr fontId="17"/>
  </si>
  <si>
    <r>
      <t>ΔT</t>
    </r>
    <r>
      <rPr>
        <vertAlign val="subscript"/>
        <sz val="11"/>
        <color theme="1"/>
        <rFont val="Arial"/>
        <family val="2"/>
      </rPr>
      <t>PJ,p</t>
    </r>
    <phoneticPr fontId="3"/>
  </si>
  <si>
    <t xml:space="preserve">Rate of decrease in boiler fuel consumption per degree rise in temperature of boiler feed water </t>
    <phoneticPr fontId="3"/>
  </si>
  <si>
    <r>
      <t xml:space="preserve">Risen temperature of boiler feed water heated by the project closed drain recovery system during the period </t>
    </r>
    <r>
      <rPr>
        <i/>
        <sz val="11"/>
        <color theme="1"/>
        <rFont val="Arial"/>
        <family val="2"/>
      </rPr>
      <t>p</t>
    </r>
    <phoneticPr fontId="3"/>
  </si>
  <si>
    <t>n/a</t>
    <phoneticPr fontId="17"/>
  </si>
  <si>
    <r>
      <t>[ΔK</t>
    </r>
    <r>
      <rPr>
        <sz val="11"/>
        <color theme="1"/>
        <rFont val="游ゴシック"/>
        <family val="2"/>
        <charset val="128"/>
      </rPr>
      <t>]</t>
    </r>
    <phoneticPr fontId="3"/>
  </si>
  <si>
    <r>
      <t>[tCO</t>
    </r>
    <r>
      <rPr>
        <vertAlign val="subscript"/>
        <sz val="11"/>
        <rFont val="Arial"/>
        <family val="2"/>
      </rPr>
      <t>2</t>
    </r>
    <r>
      <rPr>
        <sz val="11"/>
        <rFont val="Arial"/>
        <family val="2"/>
      </rPr>
      <t>/p]</t>
    </r>
    <phoneticPr fontId="17"/>
  </si>
  <si>
    <t>Estimated value</t>
    <phoneticPr fontId="17"/>
  </si>
  <si>
    <t>Total</t>
    <phoneticPr fontId="3"/>
  </si>
  <si>
    <t>-</t>
    <phoneticPr fontId="3"/>
  </si>
  <si>
    <t>-</t>
  </si>
  <si>
    <r>
      <t>Is TDW</t>
    </r>
    <r>
      <rPr>
        <b/>
        <vertAlign val="subscript"/>
        <sz val="11"/>
        <color rgb="FFFFFFFF"/>
        <rFont val="Arial"/>
        <family val="2"/>
      </rPr>
      <t>PJ,i,p</t>
    </r>
    <r>
      <rPr>
        <b/>
        <sz val="11"/>
        <color indexed="9"/>
        <rFont val="Arial"/>
        <family val="2"/>
      </rPr>
      <t xml:space="preserve"> monitored?</t>
    </r>
    <phoneticPr fontId="3"/>
  </si>
  <si>
    <r>
      <t>TFW</t>
    </r>
    <r>
      <rPr>
        <vertAlign val="subscript"/>
        <sz val="11"/>
        <color theme="1"/>
        <rFont val="Arial"/>
        <family val="2"/>
      </rPr>
      <t>PJ</t>
    </r>
    <r>
      <rPr>
        <i/>
        <vertAlign val="subscript"/>
        <sz val="11"/>
        <color theme="1"/>
        <rFont val="Arial"/>
        <family val="2"/>
      </rPr>
      <t>,p</t>
    </r>
    <phoneticPr fontId="3"/>
  </si>
  <si>
    <r>
      <t>TFW</t>
    </r>
    <r>
      <rPr>
        <vertAlign val="subscript"/>
        <sz val="11"/>
        <color theme="1"/>
        <rFont val="Arial"/>
        <family val="2"/>
      </rPr>
      <t>RE,p</t>
    </r>
    <phoneticPr fontId="3"/>
  </si>
  <si>
    <r>
      <t xml:space="preserve">Temperature of boiler feed water including both of makeup feed water and hot water recovered by the project closed drain recovery system during the period </t>
    </r>
    <r>
      <rPr>
        <i/>
        <sz val="11"/>
        <color theme="1"/>
        <rFont val="Arial"/>
        <family val="2"/>
      </rPr>
      <t>p</t>
    </r>
    <phoneticPr fontId="3"/>
  </si>
  <si>
    <r>
      <t>TDW</t>
    </r>
    <r>
      <rPr>
        <vertAlign val="subscript"/>
        <sz val="11"/>
        <color theme="1"/>
        <rFont val="Arial"/>
        <family val="2"/>
      </rPr>
      <t>RE</t>
    </r>
    <phoneticPr fontId="3"/>
  </si>
  <si>
    <r>
      <t>R</t>
    </r>
    <r>
      <rPr>
        <vertAlign val="subscript"/>
        <sz val="11"/>
        <color theme="1"/>
        <rFont val="Arial"/>
        <family val="2"/>
      </rPr>
      <t>dw/mw,p</t>
    </r>
    <phoneticPr fontId="3"/>
  </si>
  <si>
    <t>Temperature of makeup feed water into boiler(s)</t>
    <phoneticPr fontId="3"/>
  </si>
  <si>
    <r>
      <t xml:space="preserve">The ratio of flow rate of hot water recovered by the project closed drain recovery system to flow rate of makeup feed water during the period </t>
    </r>
    <r>
      <rPr>
        <i/>
        <sz val="11"/>
        <color theme="1"/>
        <rFont val="Arial"/>
        <family val="2"/>
      </rPr>
      <t>p</t>
    </r>
    <phoneticPr fontId="3"/>
  </si>
  <si>
    <t>[dimensionless]</t>
    <phoneticPr fontId="3"/>
  </si>
  <si>
    <r>
      <t>TDW</t>
    </r>
    <r>
      <rPr>
        <vertAlign val="subscript"/>
        <sz val="11"/>
        <color theme="1"/>
        <rFont val="Arial"/>
        <family val="2"/>
      </rPr>
      <t>PJ</t>
    </r>
    <r>
      <rPr>
        <i/>
        <vertAlign val="subscript"/>
        <sz val="11"/>
        <color theme="1"/>
        <rFont val="Arial"/>
        <family val="2"/>
      </rPr>
      <t>,p</t>
    </r>
    <phoneticPr fontId="3"/>
  </si>
  <si>
    <r>
      <t xml:space="preserve">Temperature of hot water recovered by the project drain recovery system during the period </t>
    </r>
    <r>
      <rPr>
        <i/>
        <sz val="11"/>
        <color theme="1"/>
        <rFont val="Arial"/>
        <family val="2"/>
      </rPr>
      <t>p</t>
    </r>
    <phoneticPr fontId="3"/>
  </si>
  <si>
    <t>Temperature of makeup feed water into boiler (s)</t>
    <phoneticPr fontId="3"/>
  </si>
  <si>
    <t>1. Calculations for emission reductions</t>
    <phoneticPr fontId="3"/>
  </si>
  <si>
    <t>Fuel type</t>
    <phoneticPr fontId="3"/>
  </si>
  <si>
    <t>Value</t>
    <phoneticPr fontId="3"/>
  </si>
  <si>
    <t>Parameter</t>
  </si>
  <si>
    <r>
      <t xml:space="preserve">Emission reductions during the period </t>
    </r>
    <r>
      <rPr>
        <i/>
        <sz val="11"/>
        <rFont val="Arial"/>
        <family val="2"/>
      </rPr>
      <t>p</t>
    </r>
    <phoneticPr fontId="3"/>
  </si>
  <si>
    <r>
      <t>tCO</t>
    </r>
    <r>
      <rPr>
        <vertAlign val="subscript"/>
        <sz val="11"/>
        <rFont val="Arial"/>
        <family val="2"/>
      </rPr>
      <t>2</t>
    </r>
    <r>
      <rPr>
        <sz val="11"/>
        <rFont val="Arial"/>
        <family val="2"/>
      </rPr>
      <t>/p</t>
    </r>
    <phoneticPr fontId="3"/>
  </si>
  <si>
    <r>
      <t>ER</t>
    </r>
    <r>
      <rPr>
        <vertAlign val="subscript"/>
        <sz val="11"/>
        <rFont val="Arial"/>
        <family val="2"/>
      </rPr>
      <t>p</t>
    </r>
    <phoneticPr fontId="3"/>
  </si>
  <si>
    <t>2. Selected default values, etc.</t>
    <phoneticPr fontId="3"/>
  </si>
  <si>
    <t>Net calorific value of fossil fuel consumed by boiler (s)</t>
    <phoneticPr fontId="11"/>
  </si>
  <si>
    <r>
      <t>CO</t>
    </r>
    <r>
      <rPr>
        <vertAlign val="subscript"/>
        <sz val="11"/>
        <color rgb="FF000000"/>
        <rFont val="Arial"/>
        <family val="2"/>
      </rPr>
      <t>2</t>
    </r>
    <r>
      <rPr>
        <sz val="11"/>
        <color indexed="8"/>
        <rFont val="Arial"/>
        <family val="2"/>
      </rPr>
      <t xml:space="preserve"> emission factor of fossil fuel consumed by boiler (s)</t>
    </r>
    <phoneticPr fontId="11"/>
  </si>
  <si>
    <r>
      <t>tCO</t>
    </r>
    <r>
      <rPr>
        <vertAlign val="subscript"/>
        <sz val="11"/>
        <rFont val="Arial"/>
        <family val="2"/>
      </rPr>
      <t>2</t>
    </r>
    <r>
      <rPr>
        <sz val="11"/>
        <rFont val="Arial"/>
        <family val="2"/>
      </rPr>
      <t>/GJ</t>
    </r>
    <phoneticPr fontId="3"/>
  </si>
  <si>
    <t>3. Calculations for reference emissions</t>
    <phoneticPr fontId="3"/>
  </si>
  <si>
    <r>
      <t xml:space="preserve">Reference emissions during the period </t>
    </r>
    <r>
      <rPr>
        <i/>
        <sz val="11"/>
        <rFont val="Arial"/>
        <family val="2"/>
      </rPr>
      <t>p</t>
    </r>
    <phoneticPr fontId="3"/>
  </si>
  <si>
    <r>
      <t>RE</t>
    </r>
    <r>
      <rPr>
        <vertAlign val="subscript"/>
        <sz val="11"/>
        <rFont val="Arial"/>
        <family val="2"/>
      </rPr>
      <t>p</t>
    </r>
    <phoneticPr fontId="3"/>
  </si>
  <si>
    <t>N/A</t>
  </si>
  <si>
    <t>4. Calculations of the project emissions</t>
    <phoneticPr fontId="3"/>
  </si>
  <si>
    <r>
      <t xml:space="preserve">Project emissions during the period </t>
    </r>
    <r>
      <rPr>
        <i/>
        <sz val="11"/>
        <rFont val="Arial"/>
        <family val="2"/>
      </rPr>
      <t>p</t>
    </r>
    <phoneticPr fontId="3"/>
  </si>
  <si>
    <r>
      <t>PE</t>
    </r>
    <r>
      <rPr>
        <vertAlign val="subscript"/>
        <sz val="11"/>
        <rFont val="Arial"/>
        <family val="2"/>
      </rPr>
      <t>p</t>
    </r>
    <phoneticPr fontId="3"/>
  </si>
  <si>
    <r>
      <t xml:space="preserve">Project emissions during the period </t>
    </r>
    <r>
      <rPr>
        <i/>
        <sz val="11"/>
        <rFont val="Arial"/>
        <family val="2"/>
      </rPr>
      <t>p</t>
    </r>
    <phoneticPr fontId="11"/>
  </si>
  <si>
    <t>[List of Default Values]</t>
    <phoneticPr fontId="3"/>
  </si>
  <si>
    <t>IPCC 2006</t>
    <phoneticPr fontId="11"/>
  </si>
  <si>
    <r>
      <t>NCV</t>
    </r>
    <r>
      <rPr>
        <vertAlign val="subscript"/>
        <sz val="11"/>
        <color theme="1"/>
        <rFont val="Arial"/>
        <family val="2"/>
      </rPr>
      <t>fuel</t>
    </r>
    <phoneticPr fontId="3"/>
  </si>
  <si>
    <t>Net calorific value of Natural Gas</t>
    <phoneticPr fontId="3"/>
  </si>
  <si>
    <t>GJ/t</t>
    <phoneticPr fontId="3"/>
  </si>
  <si>
    <t>Net calorific value of Natural Gas Liquids</t>
    <phoneticPr fontId="3"/>
  </si>
  <si>
    <t>Net calorific value of Liquefied Petroleum Gases</t>
    <phoneticPr fontId="3"/>
  </si>
  <si>
    <t>Net calorific value of Diesel Oil</t>
    <phoneticPr fontId="3"/>
  </si>
  <si>
    <t>Net calorific value of Residual Fuel Oil</t>
    <phoneticPr fontId="3"/>
  </si>
  <si>
    <r>
      <t>EF</t>
    </r>
    <r>
      <rPr>
        <vertAlign val="subscript"/>
        <sz val="11"/>
        <color rgb="FF000000"/>
        <rFont val="Arial"/>
        <family val="2"/>
      </rPr>
      <t>fuel</t>
    </r>
    <phoneticPr fontId="11"/>
  </si>
  <si>
    <r>
      <t>CO</t>
    </r>
    <r>
      <rPr>
        <vertAlign val="subscript"/>
        <sz val="11"/>
        <rFont val="Arial"/>
        <family val="2"/>
      </rPr>
      <t>2</t>
    </r>
    <r>
      <rPr>
        <sz val="11"/>
        <rFont val="Arial"/>
        <family val="2"/>
      </rPr>
      <t xml:space="preserve"> emission factor of Natural Gas</t>
    </r>
    <phoneticPr fontId="3"/>
  </si>
  <si>
    <r>
      <t>CO</t>
    </r>
    <r>
      <rPr>
        <vertAlign val="subscript"/>
        <sz val="11"/>
        <rFont val="Arial"/>
        <family val="2"/>
      </rPr>
      <t>2</t>
    </r>
    <r>
      <rPr>
        <sz val="11"/>
        <rFont val="Arial"/>
        <family val="2"/>
      </rPr>
      <t xml:space="preserve"> emission factor of Natural Gas Liquids</t>
    </r>
    <phoneticPr fontId="3"/>
  </si>
  <si>
    <r>
      <t>CO</t>
    </r>
    <r>
      <rPr>
        <vertAlign val="subscript"/>
        <sz val="11"/>
        <color rgb="FF000000"/>
        <rFont val="Arial"/>
        <family val="2"/>
      </rPr>
      <t>2</t>
    </r>
    <r>
      <rPr>
        <sz val="11"/>
        <color indexed="8"/>
        <rFont val="Arial"/>
        <family val="2"/>
      </rPr>
      <t xml:space="preserve"> emission factor of Liquefied Petroleum Gases</t>
    </r>
    <phoneticPr fontId="3"/>
  </si>
  <si>
    <r>
      <t>CO</t>
    </r>
    <r>
      <rPr>
        <vertAlign val="subscript"/>
        <sz val="11"/>
        <color rgb="FF000000"/>
        <rFont val="Arial"/>
        <family val="2"/>
      </rPr>
      <t>2</t>
    </r>
    <r>
      <rPr>
        <sz val="11"/>
        <color indexed="8"/>
        <rFont val="Arial"/>
        <family val="2"/>
      </rPr>
      <t xml:space="preserve"> emission factor of Diesel Oil</t>
    </r>
    <phoneticPr fontId="3"/>
  </si>
  <si>
    <r>
      <t>CO</t>
    </r>
    <r>
      <rPr>
        <vertAlign val="subscript"/>
        <sz val="11"/>
        <color rgb="FF000000"/>
        <rFont val="Arial"/>
        <family val="2"/>
      </rPr>
      <t>2</t>
    </r>
    <r>
      <rPr>
        <sz val="11"/>
        <color indexed="8"/>
        <rFont val="Arial"/>
        <family val="2"/>
      </rPr>
      <t xml:space="preserve"> emission factor of Residual Fuel Oil</t>
    </r>
    <phoneticPr fontId="3"/>
  </si>
  <si>
    <t xml:space="preserve"> mass or volume/p</t>
    <phoneticPr fontId="3"/>
  </si>
  <si>
    <t>GJ/mass or volume</t>
    <phoneticPr fontId="3"/>
  </si>
  <si>
    <t>In the order of preference:
a) values provided by fuel supplier;
b) measurement by the project participants;
c) regional or national default values published by the Ministry of Energy and Mineral Resources, Indonesia; or 
d) IPCC default values provided in table 1.2 of Ch.1 Vol.2 of 2006 IPCC Guidelines on National GHG Inventories. Lower value is applied.</t>
    <phoneticPr fontId="17"/>
  </si>
  <si>
    <t>In the order of preference:
a) values provided by fuel supplier;
b) measurement by the project participants;
c) regional or national default values published by the Ministry of Energy and Mineral Resources, Indonesia; or
d) IPCC default values provided in table 1.4 of Ch.1 Vol.2 of 2006 IPCC Guidelines on National GHG Inventories. Lower value is applied.</t>
    <phoneticPr fontId="17"/>
  </si>
  <si>
    <r>
      <t xml:space="preserve">Amount of fossil fuel type </t>
    </r>
    <r>
      <rPr>
        <i/>
        <sz val="11"/>
        <rFont val="Arial"/>
        <family val="2"/>
      </rPr>
      <t>i</t>
    </r>
    <r>
      <rPr>
        <sz val="11"/>
        <rFont val="Arial"/>
        <family val="2"/>
      </rPr>
      <t xml:space="preserve"> consumed by boiler (s) utilizing hot water recovered by the project closed drain recovery system </t>
    </r>
    <r>
      <rPr>
        <i/>
        <sz val="11"/>
        <rFont val="Arial"/>
        <family val="2"/>
      </rPr>
      <t>i</t>
    </r>
    <r>
      <rPr>
        <sz val="11"/>
        <rFont val="Arial"/>
        <family val="2"/>
      </rPr>
      <t xml:space="preserve"> during period </t>
    </r>
    <r>
      <rPr>
        <i/>
        <sz val="11"/>
        <rFont val="Arial"/>
        <family val="2"/>
      </rPr>
      <t>p</t>
    </r>
    <phoneticPr fontId="3"/>
  </si>
  <si>
    <r>
      <t xml:space="preserve">Risen temperature of boiler feed water heated by the project closed drain recovery system during the period </t>
    </r>
    <r>
      <rPr>
        <i/>
        <sz val="11"/>
        <rFont val="Arial"/>
        <family val="2"/>
      </rPr>
      <t>p</t>
    </r>
    <phoneticPr fontId="3"/>
  </si>
  <si>
    <r>
      <t xml:space="preserve">Reference emissions during the period </t>
    </r>
    <r>
      <rPr>
        <i/>
        <sz val="11"/>
        <rFont val="Arial"/>
        <family val="2"/>
      </rPr>
      <t>p</t>
    </r>
    <phoneticPr fontId="17"/>
  </si>
  <si>
    <t>[mass or volume/p]</t>
    <phoneticPr fontId="3"/>
  </si>
  <si>
    <t>[GJ/mass or volume]</t>
    <phoneticPr fontId="3"/>
  </si>
  <si>
    <r>
      <t>[tCO</t>
    </r>
    <r>
      <rPr>
        <vertAlign val="subscript"/>
        <sz val="11"/>
        <rFont val="Arial"/>
        <family val="2"/>
      </rPr>
      <t>2</t>
    </r>
    <r>
      <rPr>
        <sz val="11"/>
        <rFont val="Arial"/>
        <family val="2"/>
      </rPr>
      <t>/GJ]</t>
    </r>
    <phoneticPr fontId="17"/>
  </si>
  <si>
    <t>[dimensionless/ΔK]</t>
    <phoneticPr fontId="17"/>
  </si>
  <si>
    <r>
      <t>[ΔK</t>
    </r>
    <r>
      <rPr>
        <sz val="11"/>
        <rFont val="游ゴシック"/>
        <family val="2"/>
        <charset val="128"/>
      </rPr>
      <t>]</t>
    </r>
    <phoneticPr fontId="3"/>
  </si>
  <si>
    <r>
      <rPr>
        <sz val="11"/>
        <rFont val="Arial"/>
        <family val="2"/>
      </rPr>
      <t>FC</t>
    </r>
    <r>
      <rPr>
        <vertAlign val="subscript"/>
        <sz val="11"/>
        <rFont val="Arial"/>
        <family val="2"/>
      </rPr>
      <t>PJ,i,p</t>
    </r>
    <phoneticPr fontId="3"/>
  </si>
  <si>
    <r>
      <t>SRF</t>
    </r>
    <r>
      <rPr>
        <vertAlign val="subscript"/>
        <sz val="11"/>
        <rFont val="Arial"/>
        <family val="2"/>
      </rPr>
      <t>boiler</t>
    </r>
    <phoneticPr fontId="17"/>
  </si>
  <si>
    <r>
      <t>ΔT</t>
    </r>
    <r>
      <rPr>
        <vertAlign val="subscript"/>
        <sz val="11"/>
        <rFont val="Arial"/>
        <family val="2"/>
      </rPr>
      <t>PJ,p</t>
    </r>
    <phoneticPr fontId="3"/>
  </si>
  <si>
    <r>
      <t>Net calorific value of fossil fuel  type</t>
    </r>
    <r>
      <rPr>
        <i/>
        <sz val="11"/>
        <rFont val="Arial"/>
        <family val="2"/>
      </rPr>
      <t xml:space="preserve"> i</t>
    </r>
    <r>
      <rPr>
        <sz val="11"/>
        <rFont val="Arial"/>
        <family val="2"/>
      </rPr>
      <t xml:space="preserve"> consumed by boiler(s)</t>
    </r>
    <phoneticPr fontId="17"/>
  </si>
  <si>
    <t>Yes</t>
  </si>
  <si>
    <t>Measurement methods and procedures</t>
  </si>
  <si>
    <t>-</t>
    <phoneticPr fontId="17"/>
  </si>
  <si>
    <t>Identification number of fossil fuel type consumed by boiler(s) utilizing hot water recovered by the project closed drain recovery system</t>
    <phoneticPr fontId="11"/>
  </si>
  <si>
    <t>mass or volume</t>
    <phoneticPr fontId="3"/>
  </si>
  <si>
    <t>degrees C</t>
    <phoneticPr fontId="3"/>
  </si>
  <si>
    <t>Temperature of hot water recovered by the reference drain recovery system</t>
    <phoneticPr fontId="3"/>
  </si>
  <si>
    <t>Reference temperature of boiler feed water including both of makeup feed water and hot water recovered by the reference drain recovery system</t>
    <phoneticPr fontId="3"/>
  </si>
  <si>
    <t>Default value
A value of 100ºC is applied, because reference drain recovery system is assumed to be an open one.</t>
    <phoneticPr fontId="17"/>
  </si>
  <si>
    <r>
      <t>NCV</t>
    </r>
    <r>
      <rPr>
        <vertAlign val="subscript"/>
        <sz val="11"/>
        <rFont val="Arial"/>
        <family val="2"/>
      </rPr>
      <t>fuel,i</t>
    </r>
    <phoneticPr fontId="17"/>
  </si>
  <si>
    <r>
      <t>EF</t>
    </r>
    <r>
      <rPr>
        <vertAlign val="subscript"/>
        <sz val="11"/>
        <rFont val="Arial"/>
        <family val="2"/>
      </rPr>
      <t>fuel,i</t>
    </r>
    <phoneticPr fontId="17"/>
  </si>
  <si>
    <r>
      <t>CO</t>
    </r>
    <r>
      <rPr>
        <vertAlign val="subscript"/>
        <sz val="11"/>
        <color theme="1"/>
        <rFont val="Arial"/>
        <family val="2"/>
      </rPr>
      <t>2</t>
    </r>
    <r>
      <rPr>
        <sz val="11"/>
        <color theme="1"/>
        <rFont val="Arial"/>
        <family val="2"/>
      </rPr>
      <t xml:space="preserve"> emission factor of fossil fuel type</t>
    </r>
    <r>
      <rPr>
        <i/>
        <sz val="11"/>
        <color theme="1"/>
        <rFont val="Arial"/>
        <family val="2"/>
      </rPr>
      <t xml:space="preserve"> i </t>
    </r>
    <r>
      <rPr>
        <sz val="11"/>
        <color theme="1"/>
        <rFont val="Arial"/>
        <family val="2"/>
      </rPr>
      <t>consumed by boiler(s)</t>
    </r>
    <phoneticPr fontId="17"/>
  </si>
  <si>
    <r>
      <t xml:space="preserve">Reference temperature of boiler feed water including both of makeup feed water and hot water recovered by the reference drain recovery system during the period </t>
    </r>
    <r>
      <rPr>
        <i/>
        <sz val="11"/>
        <color theme="1"/>
        <rFont val="Arial"/>
        <family val="2"/>
      </rPr>
      <t>p</t>
    </r>
    <phoneticPr fontId="3"/>
  </si>
  <si>
    <t>[degrees C]</t>
    <phoneticPr fontId="3"/>
  </si>
  <si>
    <r>
      <t>NCV</t>
    </r>
    <r>
      <rPr>
        <vertAlign val="subscript"/>
        <sz val="11"/>
        <rFont val="Arial"/>
        <family val="2"/>
      </rPr>
      <t>fuel,i</t>
    </r>
    <phoneticPr fontId="11"/>
  </si>
  <si>
    <r>
      <t>EF</t>
    </r>
    <r>
      <rPr>
        <vertAlign val="subscript"/>
        <sz val="11"/>
        <rFont val="Arial"/>
        <family val="2"/>
      </rPr>
      <t>fuel,i</t>
    </r>
    <phoneticPr fontId="11"/>
  </si>
  <si>
    <t>Reference Number:</t>
    <phoneticPr fontId="17"/>
  </si>
  <si>
    <t>Monitoring Structure Sheet [Attachment to Project Design Document]</t>
    <phoneticPr fontId="3"/>
  </si>
  <si>
    <t>Responsible personnel</t>
  </si>
  <si>
    <t>Role</t>
    <phoneticPr fontId="3"/>
  </si>
  <si>
    <t>Monitoring Report Sheet (Input Sheet) [For Verification]</t>
    <phoneticPr fontId="3"/>
  </si>
  <si>
    <t>Monitoring Report Sheet (Separate Input Sheet) [For Verification]</t>
    <phoneticPr fontId="11"/>
  </si>
  <si>
    <t>(k)</t>
    <phoneticPr fontId="3"/>
  </si>
  <si>
    <t>Monitoring period</t>
    <phoneticPr fontId="3"/>
  </si>
  <si>
    <t>Monitored Values</t>
    <phoneticPr fontId="3"/>
  </si>
  <si>
    <r>
      <t xml:space="preserve">Amount of fossil fuel type </t>
    </r>
    <r>
      <rPr>
        <i/>
        <sz val="11"/>
        <color theme="1"/>
        <rFont val="Arial"/>
        <family val="2"/>
      </rPr>
      <t>i</t>
    </r>
    <r>
      <rPr>
        <sz val="11"/>
        <color theme="1"/>
        <rFont val="Arial"/>
        <family val="2"/>
      </rPr>
      <t xml:space="preserve"> consumed by boiler(s) utilizing hot water recovered by the project closed drain recovery system </t>
    </r>
    <r>
      <rPr>
        <i/>
        <sz val="11"/>
        <color theme="1"/>
        <rFont val="Arial"/>
        <family val="2"/>
      </rPr>
      <t>i</t>
    </r>
    <r>
      <rPr>
        <sz val="11"/>
        <color theme="1"/>
        <rFont val="Arial"/>
        <family val="2"/>
      </rPr>
      <t xml:space="preserve"> during the period </t>
    </r>
    <r>
      <rPr>
        <i/>
        <sz val="11"/>
        <color theme="1"/>
        <rFont val="Arial"/>
        <family val="2"/>
      </rPr>
      <t>p</t>
    </r>
    <phoneticPr fontId="3"/>
  </si>
  <si>
    <r>
      <t xml:space="preserve">Data is measured by measuring equipments in the factory.
- Measuring and recording:
</t>
    </r>
    <r>
      <rPr>
        <sz val="11"/>
        <color theme="1"/>
        <rFont val="ＭＳ Ｐゴシック"/>
        <family val="3"/>
        <charset val="128"/>
      </rPr>
      <t>　</t>
    </r>
    <r>
      <rPr>
        <sz val="11"/>
        <color theme="1"/>
        <rFont val="Arial"/>
        <family val="2"/>
      </rPr>
      <t xml:space="preserve">1) Measured data is  recorded and stored in the measuring equipments.
</t>
    </r>
    <r>
      <rPr>
        <sz val="11"/>
        <color theme="1"/>
        <rFont val="ＭＳ Ｐゴシック"/>
        <family val="3"/>
        <charset val="128"/>
      </rPr>
      <t>　</t>
    </r>
    <r>
      <rPr>
        <sz val="11"/>
        <color theme="1"/>
        <rFont val="Arial"/>
        <family val="2"/>
      </rPr>
      <t xml:space="preserve">2) Recorded data is checked for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In case that gas fossil fuel consumption is monitored in volume, the density of the fossil gas fuel is identified by the following options;
a) values provided by fuel supplier;
b) measurement by the project participants; or
c) regional or national default values; </t>
    </r>
    <phoneticPr fontId="17"/>
  </si>
  <si>
    <r>
      <t>TFW</t>
    </r>
    <r>
      <rPr>
        <i/>
        <vertAlign val="subscript"/>
        <sz val="11"/>
        <rFont val="Arial"/>
        <family val="2"/>
      </rPr>
      <t>PJ,</t>
    </r>
    <r>
      <rPr>
        <vertAlign val="subscript"/>
        <sz val="11"/>
        <rFont val="Arial"/>
        <family val="2"/>
      </rPr>
      <t>p</t>
    </r>
    <phoneticPr fontId="3"/>
  </si>
  <si>
    <r>
      <t xml:space="preserve">Temperature of boiler feed water including both of makeup feed water and hot water recovered by the project closed drain recovery system during the period </t>
    </r>
    <r>
      <rPr>
        <i/>
        <sz val="11"/>
        <rFont val="Arial"/>
        <family val="2"/>
      </rPr>
      <t>p</t>
    </r>
    <phoneticPr fontId="3"/>
  </si>
  <si>
    <r>
      <t xml:space="preserve">Data is measured by measuring equipments in the factory.
- Measuring and recording:
</t>
    </r>
    <r>
      <rPr>
        <sz val="11"/>
        <color theme="1"/>
        <rFont val="ＭＳ Ｐゴシック"/>
        <family val="3"/>
        <charset val="128"/>
      </rPr>
      <t>　</t>
    </r>
    <r>
      <rPr>
        <sz val="11"/>
        <color theme="1"/>
        <rFont val="Arial"/>
        <family val="2"/>
      </rPr>
      <t xml:space="preserve">1) Measured data is  recorded and stored in the measuring equipments.
</t>
    </r>
    <r>
      <rPr>
        <sz val="11"/>
        <color theme="1"/>
        <rFont val="ＭＳ Ｐゴシック"/>
        <family val="3"/>
        <charset val="128"/>
      </rPr>
      <t>　</t>
    </r>
    <r>
      <rPr>
        <sz val="11"/>
        <color theme="1"/>
        <rFont val="Arial"/>
        <family val="2"/>
      </rPr>
      <t>2) Recorded data is checked for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3"/>
  </si>
  <si>
    <r>
      <t>TDW</t>
    </r>
    <r>
      <rPr>
        <vertAlign val="subscript"/>
        <sz val="11"/>
        <rFont val="Arial"/>
        <family val="2"/>
      </rPr>
      <t>PJ,p</t>
    </r>
    <phoneticPr fontId="3"/>
  </si>
  <si>
    <r>
      <t xml:space="preserve">Temperature of hot water recovered by the project drain recovery system during the period </t>
    </r>
    <r>
      <rPr>
        <i/>
        <sz val="11"/>
        <rFont val="Arial"/>
        <family val="2"/>
      </rPr>
      <t>p</t>
    </r>
    <r>
      <rPr>
        <sz val="11"/>
        <rFont val="Arial"/>
        <family val="2"/>
      </rPr>
      <t xml:space="preserve"> </t>
    </r>
    <phoneticPr fontId="3"/>
  </si>
  <si>
    <r>
      <t>dimensionless/</t>
    </r>
    <r>
      <rPr>
        <sz val="11"/>
        <rFont val="Arial"/>
        <family val="3"/>
        <charset val="161"/>
      </rPr>
      <t>Δ</t>
    </r>
    <r>
      <rPr>
        <sz val="11"/>
        <rFont val="Arial"/>
        <family val="2"/>
      </rPr>
      <t>K</t>
    </r>
    <phoneticPr fontId="17"/>
  </si>
  <si>
    <r>
      <t>Net calorific value of fossil fuel type</t>
    </r>
    <r>
      <rPr>
        <i/>
        <sz val="11"/>
        <rFont val="Arial"/>
        <family val="2"/>
      </rPr>
      <t xml:space="preserve"> i</t>
    </r>
    <r>
      <rPr>
        <sz val="11"/>
        <rFont val="Arial"/>
        <family val="2"/>
      </rPr>
      <t xml:space="preserve"> consumed by boiler(s)</t>
    </r>
    <phoneticPr fontId="17"/>
  </si>
  <si>
    <r>
      <t>CO</t>
    </r>
    <r>
      <rPr>
        <vertAlign val="subscript"/>
        <sz val="11"/>
        <rFont val="Arial"/>
        <family val="2"/>
      </rPr>
      <t>2</t>
    </r>
    <r>
      <rPr>
        <sz val="11"/>
        <rFont val="Arial"/>
        <family val="2"/>
      </rPr>
      <t xml:space="preserve"> emission factor of fossil fuel type</t>
    </r>
    <r>
      <rPr>
        <i/>
        <sz val="11"/>
        <rFont val="Arial"/>
        <family val="2"/>
      </rPr>
      <t xml:space="preserve"> i</t>
    </r>
    <r>
      <rPr>
        <sz val="11"/>
        <rFont val="Arial"/>
        <family val="2"/>
      </rPr>
      <t xml:space="preserve"> consumed by boiler(s)</t>
    </r>
    <phoneticPr fontId="17"/>
  </si>
  <si>
    <r>
      <t>tCO</t>
    </r>
    <r>
      <rPr>
        <vertAlign val="subscript"/>
        <sz val="11"/>
        <rFont val="Arial"/>
        <family val="2"/>
      </rPr>
      <t>2</t>
    </r>
    <r>
      <rPr>
        <sz val="11"/>
        <rFont val="Arial"/>
        <family val="2"/>
      </rPr>
      <t>/GJ</t>
    </r>
    <phoneticPr fontId="17"/>
  </si>
  <si>
    <r>
      <t>TDW</t>
    </r>
    <r>
      <rPr>
        <vertAlign val="subscript"/>
        <sz val="11"/>
        <rFont val="Arial"/>
        <family val="2"/>
      </rPr>
      <t>RE</t>
    </r>
    <phoneticPr fontId="3"/>
  </si>
  <si>
    <r>
      <t>TFW</t>
    </r>
    <r>
      <rPr>
        <vertAlign val="subscript"/>
        <sz val="11"/>
        <rFont val="Arial"/>
        <family val="2"/>
      </rPr>
      <t>RE,p</t>
    </r>
    <phoneticPr fontId="3"/>
  </si>
  <si>
    <r>
      <t>Default value in case that TDW</t>
    </r>
    <r>
      <rPr>
        <vertAlign val="subscript"/>
        <sz val="11"/>
        <color theme="1"/>
        <rFont val="Arial"/>
        <family val="2"/>
      </rPr>
      <t>PJ,p</t>
    </r>
    <r>
      <rPr>
        <sz val="11"/>
        <color theme="1"/>
        <rFont val="Arial"/>
        <family val="2"/>
      </rPr>
      <t xml:space="preserve"> is not monitored
A value of 100ºC is applied in a conservative manner.</t>
    </r>
    <phoneticPr fontId="17"/>
  </si>
  <si>
    <r>
      <t>In case that TDW</t>
    </r>
    <r>
      <rPr>
        <vertAlign val="subscript"/>
        <sz val="11"/>
        <rFont val="Arial"/>
        <family val="2"/>
      </rPr>
      <t>PJ,p</t>
    </r>
    <r>
      <rPr>
        <sz val="11"/>
        <rFont val="Arial"/>
        <family val="2"/>
      </rPr>
      <t xml:space="preserve"> is not monitored</t>
    </r>
    <phoneticPr fontId="17"/>
  </si>
  <si>
    <r>
      <t>A value of 30.3 [degrees C] is applied in conservative manner based on the highest value in the monthly average atmospheric temperatures for 2 years (November, 2018- October, 2020) in Jakarta, Medan, Palembang, Balikpapan, Semarang, Denpasar. Cirebon, Serang, Tegal, Cilacap and Curug.
Climate data tool in the world (ClimatView Monthly statistic)</t>
    </r>
    <r>
      <rPr>
        <sz val="11"/>
        <rFont val="游ゴシック"/>
        <family val="2"/>
        <charset val="128"/>
      </rPr>
      <t xml:space="preserve"> </t>
    </r>
    <r>
      <rPr>
        <sz val="11"/>
        <rFont val="Arial"/>
        <family val="2"/>
      </rPr>
      <t>by Japan Meteorological Agency</t>
    </r>
    <phoneticPr fontId="3"/>
  </si>
  <si>
    <r>
      <t xml:space="preserve">Table 1: Parameters to be monitored </t>
    </r>
    <r>
      <rPr>
        <b/>
        <i/>
        <sz val="11"/>
        <color indexed="8"/>
        <rFont val="Arial"/>
        <family val="2"/>
      </rPr>
      <t>ex post</t>
    </r>
    <phoneticPr fontId="3"/>
  </si>
  <si>
    <r>
      <t xml:space="preserve">Table 2: Project-specific parameters to be fixed </t>
    </r>
    <r>
      <rPr>
        <b/>
        <i/>
        <sz val="11"/>
        <color indexed="8"/>
        <rFont val="Arial"/>
        <family val="2"/>
      </rPr>
      <t>ex ante</t>
    </r>
    <phoneticPr fontId="3"/>
  </si>
  <si>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3"/>
  </si>
  <si>
    <r>
      <t>CO</t>
    </r>
    <r>
      <rPr>
        <b/>
        <vertAlign val="subscript"/>
        <sz val="11"/>
        <color indexed="9"/>
        <rFont val="Arial"/>
        <family val="2"/>
      </rPr>
      <t>2</t>
    </r>
    <r>
      <rPr>
        <b/>
        <sz val="11"/>
        <color indexed="9"/>
        <rFont val="Arial"/>
        <family val="2"/>
      </rPr>
      <t xml:space="preserve"> emission reductions</t>
    </r>
    <phoneticPr fontId="3"/>
  </si>
  <si>
    <r>
      <t>tCO</t>
    </r>
    <r>
      <rPr>
        <vertAlign val="subscript"/>
        <sz val="11"/>
        <color indexed="8"/>
        <rFont val="Arial"/>
        <family val="2"/>
      </rPr>
      <t>2</t>
    </r>
    <r>
      <rPr>
        <sz val="11"/>
        <color indexed="8"/>
        <rFont val="Arial"/>
        <family val="2"/>
      </rPr>
      <t>/p</t>
    </r>
    <phoneticPr fontId="3"/>
  </si>
  <si>
    <r>
      <t>Table 4-2:Calculaton of ΔT</t>
    </r>
    <r>
      <rPr>
        <b/>
        <vertAlign val="subscript"/>
        <sz val="11"/>
        <rFont val="Arial"/>
        <family val="2"/>
      </rPr>
      <t>PJ,p</t>
    </r>
    <phoneticPr fontId="11"/>
  </si>
  <si>
    <r>
      <t>Table 4-3:Calculaton of TFW</t>
    </r>
    <r>
      <rPr>
        <b/>
        <vertAlign val="subscript"/>
        <sz val="11"/>
        <rFont val="Arial"/>
        <family val="2"/>
      </rPr>
      <t>RE,p</t>
    </r>
    <r>
      <rPr>
        <b/>
        <sz val="11"/>
        <rFont val="Arial"/>
        <family val="2"/>
      </rPr>
      <t xml:space="preserve"> (In case that TDW</t>
    </r>
    <r>
      <rPr>
        <b/>
        <vertAlign val="subscript"/>
        <sz val="11"/>
        <rFont val="Arial"/>
        <family val="2"/>
      </rPr>
      <t>PJ,p</t>
    </r>
    <r>
      <rPr>
        <b/>
        <sz val="11"/>
        <rFont val="Arial"/>
        <family val="2"/>
      </rPr>
      <t xml:space="preserve"> is monitored.)</t>
    </r>
    <phoneticPr fontId="11"/>
  </si>
  <si>
    <r>
      <t>Table 4-4:Calculaton of R</t>
    </r>
    <r>
      <rPr>
        <b/>
        <vertAlign val="subscript"/>
        <sz val="11"/>
        <rFont val="Arial"/>
        <family val="2"/>
      </rPr>
      <t>dw/mw,</t>
    </r>
    <r>
      <rPr>
        <b/>
        <strike/>
        <vertAlign val="subscript"/>
        <sz val="11"/>
        <rFont val="Arial"/>
        <family val="2"/>
      </rPr>
      <t>i,</t>
    </r>
    <r>
      <rPr>
        <b/>
        <vertAlign val="subscript"/>
        <sz val="11"/>
        <rFont val="Arial"/>
        <family val="2"/>
      </rPr>
      <t xml:space="preserve">p </t>
    </r>
    <r>
      <rPr>
        <b/>
        <sz val="11"/>
        <rFont val="Arial"/>
        <family val="2"/>
      </rPr>
      <t>(In case that TDW</t>
    </r>
    <r>
      <rPr>
        <b/>
        <vertAlign val="subscript"/>
        <sz val="11"/>
        <rFont val="Arial"/>
        <family val="2"/>
      </rPr>
      <t>PJ,p</t>
    </r>
    <r>
      <rPr>
        <b/>
        <sz val="11"/>
        <rFont val="Arial"/>
        <family val="2"/>
      </rPr>
      <t xml:space="preserve"> is monitored.)</t>
    </r>
    <phoneticPr fontId="11"/>
  </si>
  <si>
    <r>
      <t xml:space="preserve">Table 1: Parameters monitored </t>
    </r>
    <r>
      <rPr>
        <b/>
        <i/>
        <sz val="11"/>
        <color indexed="8"/>
        <rFont val="Arial"/>
        <family val="2"/>
      </rPr>
      <t>ex post</t>
    </r>
    <phoneticPr fontId="3"/>
  </si>
  <si>
    <r>
      <t xml:space="preserve">Table 2: Project-specific parameters fixed </t>
    </r>
    <r>
      <rPr>
        <b/>
        <i/>
        <sz val="11"/>
        <color indexed="8"/>
        <rFont val="Arial"/>
        <family val="2"/>
      </rPr>
      <t>ex ante</t>
    </r>
    <phoneticPr fontId="3"/>
  </si>
  <si>
    <t>Parameters monitored ex post</t>
    <phoneticPr fontId="3"/>
  </si>
  <si>
    <t>Project-specific parameters fixed ex ante</t>
    <phoneticPr fontId="3"/>
  </si>
  <si>
    <t>CO2 emission reductions</t>
  </si>
  <si>
    <t>Monitoring Plan Sheet (Calculation Process Sheet) [Attachment to Project Design Document]</t>
    <phoneticPr fontId="3"/>
  </si>
  <si>
    <t>Monitoring Plan Sheet (Input Sheet) [Attachment to Project Design Document]</t>
    <phoneticPr fontId="3"/>
  </si>
  <si>
    <t>Monitoring Plan Sheet (Separate Input Sheet) [Attachment to Project Design Document]</t>
    <phoneticPr fontId="3"/>
  </si>
  <si>
    <t>Monitoring Report Sheet (Calculation Process Sheet) [For Verification]</t>
    <phoneticPr fontId="3"/>
  </si>
  <si>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3"/>
  </si>
  <si>
    <t>JCM_ID_AM029_ver01.0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</si>
</sst>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
    <numFmt numFmtId="177" formatCode="#,##0.0000_ ;[Red]\-#,##0.0000\ "/>
    <numFmt numFmtId="178" formatCode="0.000_ "/>
    <numFmt numFmtId="179" formatCode="#,##0.0_ "/>
    <numFmt numFmtId="180" formatCode="#,##0.00_ "/>
    <numFmt numFmtId="181" formatCode="0.0000_ "/>
    <numFmt numFmtId="182" formatCode="0_ "/>
    <numFmt numFmtId="183" formatCode="0.0_ "/>
    <numFmt numFmtId="184" formatCode="#,##0.0_ ;[Red]\-#,##0.0\ "/>
    <numFmt numFmtId="185" formatCode="0.0_);[Red]\(0.0\)"/>
    <numFmt numFmtId="186" formatCode="0_);[Red]\(0\)"/>
    <numFmt numFmtId="187" formatCode="0.000_);[Red]\(0.000\)"/>
    <numFmt numFmtId="188" formatCode="#,##0.000_ "/>
    <numFmt numFmtId="189" formatCode="#"/>
    <numFmt numFmtId="190" formatCode="0.0000_);[Red]\(0.0000\)"/>
  </numFmts>
  <fonts count="43"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sz val="6"/>
      <name val="ＭＳ Ｐゴシック"/>
      <family val="3"/>
      <charset val="128"/>
      <scheme val="minor"/>
    </font>
    <font>
      <vertAlign val="subscript"/>
      <sz val="11"/>
      <name val="Arial"/>
      <family val="2"/>
    </font>
    <font>
      <sz val="11"/>
      <color theme="1"/>
      <name val="ＭＳ Ｐゴシック"/>
      <family val="2"/>
      <charset val="128"/>
      <scheme val="minor"/>
    </font>
    <font>
      <b/>
      <sz val="11"/>
      <name val="Arial"/>
      <family val="2"/>
    </font>
    <font>
      <b/>
      <sz val="11"/>
      <color theme="0"/>
      <name val="Arial"/>
      <family val="2"/>
    </font>
    <font>
      <i/>
      <sz val="11"/>
      <name val="Arial"/>
      <family val="2"/>
    </font>
    <font>
      <sz val="6"/>
      <name val="ＭＳ Ｐゴシック"/>
      <family val="2"/>
      <charset val="128"/>
      <scheme val="minor"/>
    </font>
    <font>
      <sz val="11"/>
      <color theme="0"/>
      <name val="Arial"/>
      <family val="2"/>
    </font>
    <font>
      <sz val="10"/>
      <color rgb="FFFF0000"/>
      <name val="Arial"/>
      <family val="2"/>
    </font>
    <font>
      <i/>
      <sz val="11"/>
      <color theme="1"/>
      <name val="Arial"/>
      <family val="2"/>
    </font>
    <font>
      <sz val="11"/>
      <color theme="1"/>
      <name val="Arial"/>
      <family val="2"/>
    </font>
    <font>
      <vertAlign val="subscript"/>
      <sz val="11"/>
      <color theme="1"/>
      <name val="Arial"/>
      <family val="2"/>
    </font>
    <font>
      <sz val="11"/>
      <color theme="1"/>
      <name val="游ゴシック"/>
      <family val="2"/>
      <charset val="128"/>
    </font>
    <font>
      <b/>
      <vertAlign val="subscript"/>
      <sz val="11"/>
      <color rgb="FFFFFFFF"/>
      <name val="Arial"/>
      <family val="2"/>
    </font>
    <font>
      <vertAlign val="subscript"/>
      <sz val="11"/>
      <color rgb="FF000000"/>
      <name val="Arial"/>
      <family val="2"/>
    </font>
    <font>
      <i/>
      <vertAlign val="subscript"/>
      <sz val="11"/>
      <color theme="1"/>
      <name val="Arial"/>
      <family val="2"/>
    </font>
    <font>
      <sz val="11"/>
      <name val="ＭＳ Ｐゴシック"/>
      <family val="3"/>
      <charset val="128"/>
      <scheme val="minor"/>
    </font>
    <font>
      <sz val="11"/>
      <name val="ＭＳ Ｐゴシック"/>
      <family val="3"/>
      <charset val="128"/>
    </font>
    <font>
      <sz val="11"/>
      <name val="ＭＳ Ｐゴシック"/>
      <family val="2"/>
      <charset val="128"/>
      <scheme val="minor"/>
    </font>
    <font>
      <sz val="11"/>
      <name val="游ゴシック"/>
      <family val="2"/>
      <charset val="128"/>
    </font>
    <font>
      <sz val="11"/>
      <color theme="1"/>
      <name val="ＭＳ Ｐゴシック"/>
      <family val="3"/>
      <charset val="128"/>
      <scheme val="minor"/>
    </font>
    <font>
      <sz val="11"/>
      <color theme="1"/>
      <name val="ＭＳ Ｐゴシック"/>
      <family val="3"/>
      <charset val="128"/>
    </font>
    <font>
      <i/>
      <vertAlign val="subscript"/>
      <sz val="11"/>
      <name val="Arial"/>
      <family val="2"/>
    </font>
    <font>
      <sz val="11"/>
      <name val="Arial"/>
      <family val="3"/>
      <charset val="161"/>
    </font>
    <font>
      <sz val="11"/>
      <color rgb="FFFF0000"/>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vertAlign val="subscript"/>
      <sz val="11"/>
      <color indexed="8"/>
      <name val="Arial"/>
      <family val="2"/>
    </font>
    <font>
      <b/>
      <vertAlign val="subscript"/>
      <sz val="11"/>
      <name val="Arial"/>
      <family val="2"/>
    </font>
    <font>
      <b/>
      <strike/>
      <vertAlign val="subscript"/>
      <sz val="11"/>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0.249977111117893"/>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top/>
      <bottom style="thin">
        <color theme="1"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1" tint="0.34998626667073579"/>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right style="thin">
        <color theme="1" tint="0.34998626667073579"/>
      </right>
      <top style="thin">
        <color theme="1" tint="0.34998626667073579"/>
      </top>
      <bottom/>
      <diagonal/>
    </border>
    <border>
      <left/>
      <right style="thin">
        <color theme="1" tint="0.34998626667073579"/>
      </right>
      <top/>
      <bottom/>
      <diagonal/>
    </border>
    <border>
      <left style="thin">
        <color indexed="23"/>
      </left>
      <right style="thin">
        <color theme="0" tint="-0.499984740745262"/>
      </right>
      <top style="thin">
        <color indexed="23"/>
      </top>
      <bottom style="thin">
        <color indexed="23"/>
      </bottom>
      <diagonal/>
    </border>
    <border>
      <left style="thin">
        <color indexed="64"/>
      </left>
      <right/>
      <top style="thin">
        <color indexed="64"/>
      </top>
      <bottom style="thin">
        <color indexed="64"/>
      </bottom>
      <diagonal/>
    </border>
    <border>
      <left style="thin">
        <color indexed="23"/>
      </left>
      <right style="thin">
        <color auto="1"/>
      </right>
      <top style="thin">
        <color indexed="23"/>
      </top>
      <bottom style="thin">
        <color indexed="23"/>
      </bottom>
      <diagonal/>
    </border>
    <border>
      <left style="thin">
        <color indexed="23"/>
      </left>
      <right/>
      <top/>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indexed="23"/>
      </right>
      <top style="thin">
        <color indexed="23"/>
      </top>
      <bottom/>
      <diagonal/>
    </border>
    <border>
      <left style="thin">
        <color theme="1" tint="0.34998626667073579"/>
      </left>
      <right style="thin">
        <color indexed="23"/>
      </right>
      <top/>
      <bottom/>
      <diagonal/>
    </border>
    <border>
      <left style="thin">
        <color theme="1" tint="0.34998626667073579"/>
      </left>
      <right style="thin">
        <color indexed="23"/>
      </right>
      <top/>
      <bottom style="thin">
        <color indexed="23"/>
      </bottom>
      <diagonal/>
    </border>
    <border>
      <left style="thin">
        <color indexed="23"/>
      </left>
      <right style="thin">
        <color theme="0" tint="-0.499984740745262"/>
      </right>
      <top style="thin">
        <color indexed="23"/>
      </top>
      <bottom/>
      <diagonal/>
    </border>
    <border>
      <left style="thin">
        <color indexed="23"/>
      </left>
      <right style="thin">
        <color theme="0" tint="-0.499984740745262"/>
      </right>
      <top/>
      <bottom/>
      <diagonal/>
    </border>
    <border>
      <left style="thin">
        <color indexed="23"/>
      </left>
      <right style="thin">
        <color theme="0" tint="-0.499984740745262"/>
      </right>
      <top/>
      <bottom style="thin">
        <color indexed="23"/>
      </bottom>
      <diagonal/>
    </border>
    <border>
      <left/>
      <right/>
      <top style="thin">
        <color indexed="23"/>
      </top>
      <bottom style="medium">
        <color rgb="FFFF0000"/>
      </bottom>
      <diagonal/>
    </border>
    <border>
      <left/>
      <right style="thin">
        <color indexed="23"/>
      </right>
      <top style="thin">
        <color indexed="23"/>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23"/>
      </left>
      <right style="thin">
        <color auto="1"/>
      </right>
      <top style="thin">
        <color indexed="23"/>
      </top>
      <bottom style="thin">
        <color auto="1"/>
      </bottom>
      <diagonal/>
    </border>
    <border>
      <left style="medium">
        <color auto="1"/>
      </left>
      <right/>
      <top style="thin">
        <color auto="1"/>
      </top>
      <bottom style="thin">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31" fillId="0" borderId="0">
      <alignment vertical="center"/>
    </xf>
  </cellStyleXfs>
  <cellXfs count="202">
    <xf numFmtId="0" fontId="0" fillId="0" borderId="0" xfId="0">
      <alignment vertical="center"/>
    </xf>
    <xf numFmtId="0" fontId="4" fillId="0" borderId="0" xfId="0" applyFont="1">
      <alignment vertical="center"/>
    </xf>
    <xf numFmtId="0" fontId="7"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4" fillId="0" borderId="0" xfId="0" applyFont="1" applyAlignment="1">
      <alignment vertical="center" wrapText="1"/>
    </xf>
    <xf numFmtId="38" fontId="4" fillId="0" borderId="0" xfId="1" applyFont="1">
      <alignment vertical="center"/>
    </xf>
    <xf numFmtId="0" fontId="4" fillId="0" borderId="0" xfId="0" applyFont="1" applyAlignment="1">
      <alignment horizontal="left" vertical="center" wrapText="1"/>
    </xf>
    <xf numFmtId="0" fontId="9" fillId="0" borderId="0" xfId="0" applyFont="1">
      <alignment vertical="center"/>
    </xf>
    <xf numFmtId="0" fontId="4" fillId="0" borderId="0" xfId="0" applyFont="1" applyAlignment="1">
      <alignment horizontal="right" vertical="center"/>
    </xf>
    <xf numFmtId="0" fontId="6" fillId="3" borderId="0" xfId="0" applyFont="1" applyFill="1">
      <alignment vertical="center"/>
    </xf>
    <xf numFmtId="0" fontId="6" fillId="3" borderId="0" xfId="0" applyFont="1" applyFill="1" applyAlignment="1">
      <alignment horizontal="right" vertical="center"/>
    </xf>
    <xf numFmtId="0" fontId="14" fillId="0" borderId="0" xfId="2" applyFont="1">
      <alignment vertical="center"/>
    </xf>
    <xf numFmtId="0" fontId="8" fillId="0" borderId="0" xfId="2" applyFont="1" applyAlignment="1">
      <alignment vertical="center" wrapText="1"/>
    </xf>
    <xf numFmtId="0" fontId="8" fillId="0" borderId="0" xfId="2" applyFont="1">
      <alignment vertical="center"/>
    </xf>
    <xf numFmtId="0" fontId="15" fillId="4" borderId="11" xfId="2" applyFont="1" applyFill="1" applyBorder="1">
      <alignment vertical="center"/>
    </xf>
    <xf numFmtId="0" fontId="13" fillId="0" borderId="0" xfId="2" applyAlignment="1">
      <alignment horizontal="center" vertical="center"/>
    </xf>
    <xf numFmtId="0" fontId="15" fillId="4" borderId="6" xfId="2" applyFont="1" applyFill="1" applyBorder="1" applyAlignment="1">
      <alignment horizontal="center" vertical="center" wrapText="1"/>
    </xf>
    <xf numFmtId="0" fontId="13" fillId="0" borderId="0" xfId="2">
      <alignment vertical="center"/>
    </xf>
    <xf numFmtId="0" fontId="8" fillId="5" borderId="6" xfId="2" quotePrefix="1" applyFont="1" applyFill="1" applyBorder="1" applyAlignment="1">
      <alignment horizontal="center" vertical="center" wrapText="1"/>
    </xf>
    <xf numFmtId="0" fontId="8" fillId="2" borderId="6" xfId="3" applyNumberFormat="1"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6" fillId="3" borderId="0" xfId="0" applyFont="1" applyFill="1" applyAlignment="1">
      <alignment horizontal="center" vertical="center"/>
    </xf>
    <xf numFmtId="0" fontId="15" fillId="4" borderId="13" xfId="0" applyFont="1" applyFill="1" applyBorder="1">
      <alignment vertical="center"/>
    </xf>
    <xf numFmtId="0" fontId="18" fillId="4" borderId="11" xfId="0" applyFont="1" applyFill="1" applyBorder="1">
      <alignment vertical="center"/>
    </xf>
    <xf numFmtId="0" fontId="15" fillId="4" borderId="11" xfId="0" applyFont="1" applyFill="1" applyBorder="1">
      <alignment vertical="center"/>
    </xf>
    <xf numFmtId="0" fontId="15" fillId="4" borderId="11" xfId="0" applyFont="1" applyFill="1" applyBorder="1" applyAlignment="1">
      <alignment horizontal="center" vertical="center"/>
    </xf>
    <xf numFmtId="0" fontId="15" fillId="4" borderId="11" xfId="0" applyFont="1" applyFill="1" applyBorder="1" applyAlignment="1">
      <alignment horizontal="center" vertical="center" shrinkToFit="1"/>
    </xf>
    <xf numFmtId="0" fontId="4" fillId="4" borderId="14" xfId="0" applyFont="1" applyFill="1" applyBorder="1">
      <alignment vertical="center"/>
    </xf>
    <xf numFmtId="0" fontId="8" fillId="6" borderId="11" xfId="0" applyFont="1" applyFill="1" applyBorder="1">
      <alignment vertical="center"/>
    </xf>
    <xf numFmtId="0" fontId="4" fillId="6" borderId="11" xfId="0" applyFont="1" applyFill="1" applyBorder="1">
      <alignment vertical="center"/>
    </xf>
    <xf numFmtId="0" fontId="8" fillId="0" borderId="11" xfId="0" applyFont="1" applyBorder="1" applyAlignment="1">
      <alignment horizontal="center" vertical="center"/>
    </xf>
    <xf numFmtId="0" fontId="4" fillId="4" borderId="15" xfId="0" applyFont="1" applyFill="1" applyBorder="1">
      <alignment vertical="center"/>
    </xf>
    <xf numFmtId="0" fontId="8" fillId="6" borderId="13" xfId="0" applyFont="1" applyFill="1" applyBorder="1">
      <alignment vertical="center"/>
    </xf>
    <xf numFmtId="0" fontId="8" fillId="6" borderId="14" xfId="0" applyFont="1" applyFill="1" applyBorder="1">
      <alignment vertical="center"/>
    </xf>
    <xf numFmtId="0" fontId="4" fillId="6" borderId="14" xfId="0" applyFont="1" applyFill="1" applyBorder="1">
      <alignment vertical="center"/>
    </xf>
    <xf numFmtId="0" fontId="19" fillId="5" borderId="11" xfId="0" applyFont="1" applyFill="1" applyBorder="1">
      <alignment vertical="center"/>
    </xf>
    <xf numFmtId="0" fontId="8" fillId="5" borderId="11" xfId="0" applyFont="1" applyFill="1" applyBorder="1">
      <alignment vertical="center"/>
    </xf>
    <xf numFmtId="2" fontId="8" fillId="0" borderId="11" xfId="0" applyNumberFormat="1" applyFont="1" applyBorder="1" applyAlignment="1">
      <alignment horizontal="right" vertical="center"/>
    </xf>
    <xf numFmtId="2" fontId="8" fillId="0" borderId="11" xfId="0" applyNumberFormat="1" applyFont="1" applyBorder="1">
      <alignment vertical="center"/>
    </xf>
    <xf numFmtId="2" fontId="15" fillId="4" borderId="11" xfId="0" applyNumberFormat="1" applyFont="1" applyFill="1" applyBorder="1">
      <alignment vertical="center"/>
    </xf>
    <xf numFmtId="0" fontId="8" fillId="7" borderId="17" xfId="0" quotePrefix="1" applyFont="1" applyFill="1" applyBorder="1">
      <alignment vertical="center"/>
    </xf>
    <xf numFmtId="176" fontId="8" fillId="0" borderId="6" xfId="3" applyNumberFormat="1" applyFont="1" applyFill="1" applyBorder="1" applyAlignment="1" applyProtection="1">
      <alignment horizontal="center" vertical="center" wrapText="1"/>
      <protection locked="0"/>
    </xf>
    <xf numFmtId="0" fontId="15" fillId="4" borderId="12" xfId="2" applyFont="1" applyFill="1" applyBorder="1" applyAlignment="1">
      <alignment horizontal="center" vertical="center"/>
    </xf>
    <xf numFmtId="0" fontId="15" fillId="4" borderId="1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8" fillId="5" borderId="21" xfId="0" applyFont="1" applyFill="1" applyBorder="1" applyAlignment="1">
      <alignment horizontal="center" vertical="center" wrapText="1"/>
    </xf>
    <xf numFmtId="2" fontId="8" fillId="5" borderId="21" xfId="0" applyNumberFormat="1" applyFont="1" applyFill="1" applyBorder="1" applyAlignment="1">
      <alignment horizontal="center" vertical="center" wrapText="1"/>
    </xf>
    <xf numFmtId="0" fontId="21" fillId="5" borderId="1" xfId="0" applyFont="1" applyFill="1" applyBorder="1" applyAlignment="1">
      <alignment horizontal="center" vertical="center"/>
    </xf>
    <xf numFmtId="0" fontId="21" fillId="5" borderId="1" xfId="0" applyFont="1" applyFill="1" applyBorder="1" applyAlignment="1">
      <alignment horizontal="center" vertical="center" wrapText="1"/>
    </xf>
    <xf numFmtId="0" fontId="21" fillId="5" borderId="7" xfId="2" applyFont="1" applyFill="1" applyBorder="1" applyAlignment="1">
      <alignment vertical="center" wrapText="1"/>
    </xf>
    <xf numFmtId="0" fontId="21" fillId="5" borderId="8" xfId="0" applyFont="1" applyFill="1" applyBorder="1" applyAlignment="1">
      <alignment vertical="center" wrapText="1"/>
    </xf>
    <xf numFmtId="0" fontId="21" fillId="7" borderId="16" xfId="0" applyFont="1" applyFill="1" applyBorder="1" applyAlignment="1">
      <alignment horizontal="center" vertical="center"/>
    </xf>
    <xf numFmtId="0" fontId="21" fillId="5" borderId="1" xfId="0" applyFont="1" applyFill="1" applyBorder="1" applyAlignment="1">
      <alignment vertical="center" wrapText="1"/>
    </xf>
    <xf numFmtId="0" fontId="10" fillId="3" borderId="0" xfId="0" applyFont="1" applyFill="1">
      <alignment vertical="center"/>
    </xf>
    <xf numFmtId="0" fontId="21" fillId="5" borderId="6" xfId="2" applyFont="1" applyFill="1" applyBorder="1" applyAlignment="1">
      <alignment horizontal="center" vertical="center" wrapText="1"/>
    </xf>
    <xf numFmtId="179" fontId="8" fillId="0" borderId="6" xfId="3" applyNumberFormat="1" applyFont="1" applyFill="1" applyBorder="1" applyAlignment="1" applyProtection="1">
      <alignment horizontal="center" vertical="center" wrapText="1"/>
      <protection locked="0"/>
    </xf>
    <xf numFmtId="0" fontId="8" fillId="8" borderId="1" xfId="0" applyFont="1" applyFill="1" applyBorder="1" applyAlignment="1">
      <alignment horizontal="center" vertical="center" wrapText="1"/>
    </xf>
    <xf numFmtId="180" fontId="8" fillId="5" borderId="1" xfId="1" applyNumberFormat="1" applyFont="1" applyFill="1" applyBorder="1" applyAlignment="1">
      <alignment horizontal="center" vertical="center"/>
    </xf>
    <xf numFmtId="179" fontId="8" fillId="5" borderId="1" xfId="1" applyNumberFormat="1" applyFont="1" applyFill="1" applyBorder="1" applyAlignment="1">
      <alignment horizontal="center" vertical="center"/>
    </xf>
    <xf numFmtId="0" fontId="8" fillId="7" borderId="22" xfId="0" applyFont="1" applyFill="1" applyBorder="1">
      <alignment vertical="center"/>
    </xf>
    <xf numFmtId="0" fontId="4" fillId="7" borderId="18" xfId="0" applyFont="1" applyFill="1" applyBorder="1" applyAlignment="1">
      <alignment horizontal="left" vertical="center" wrapText="1"/>
    </xf>
    <xf numFmtId="0" fontId="4" fillId="7" borderId="22" xfId="0" applyFont="1" applyFill="1" applyBorder="1">
      <alignment vertical="center"/>
    </xf>
    <xf numFmtId="184" fontId="4" fillId="7" borderId="18" xfId="0" applyNumberFormat="1" applyFont="1" applyFill="1" applyBorder="1" applyAlignment="1">
      <alignment horizontal="center" vertical="center"/>
    </xf>
    <xf numFmtId="184" fontId="4" fillId="7" borderId="16" xfId="0" applyNumberFormat="1" applyFont="1" applyFill="1" applyBorder="1" applyAlignment="1">
      <alignment horizontal="center" vertical="center"/>
    </xf>
    <xf numFmtId="183" fontId="4" fillId="7" borderId="18" xfId="0" applyNumberFormat="1" applyFont="1" applyFill="1" applyBorder="1" applyAlignment="1">
      <alignment horizontal="center" vertical="center"/>
    </xf>
    <xf numFmtId="177" fontId="4" fillId="7" borderId="16" xfId="0" applyNumberFormat="1" applyFont="1" applyFill="1" applyBorder="1" applyAlignment="1">
      <alignment horizontal="center" vertical="center"/>
    </xf>
    <xf numFmtId="0" fontId="21" fillId="5" borderId="23" xfId="0" applyFont="1" applyFill="1" applyBorder="1" applyAlignment="1">
      <alignment horizontal="center" vertical="center"/>
    </xf>
    <xf numFmtId="0" fontId="21" fillId="5" borderId="23" xfId="0" applyFont="1" applyFill="1" applyBorder="1" applyAlignment="1">
      <alignment vertical="center" wrapText="1"/>
    </xf>
    <xf numFmtId="0" fontId="8" fillId="0" borderId="24" xfId="2" applyFont="1" applyBorder="1">
      <alignment vertical="center"/>
    </xf>
    <xf numFmtId="0" fontId="8" fillId="0" borderId="6" xfId="3" applyNumberFormat="1" applyFont="1" applyFill="1" applyBorder="1" applyAlignment="1" applyProtection="1">
      <alignment horizontal="center" vertical="center" wrapText="1"/>
      <protection locked="0"/>
    </xf>
    <xf numFmtId="0" fontId="6" fillId="4" borderId="7" xfId="0" applyFont="1" applyFill="1" applyBorder="1">
      <alignment vertical="center"/>
    </xf>
    <xf numFmtId="0" fontId="4" fillId="4" borderId="6" xfId="0" applyFont="1" applyFill="1" applyBorder="1">
      <alignment vertical="center"/>
    </xf>
    <xf numFmtId="0" fontId="6" fillId="4" borderId="6" xfId="0" applyFont="1" applyFill="1" applyBorder="1">
      <alignment vertical="center"/>
    </xf>
    <xf numFmtId="0" fontId="6" fillId="4" borderId="6" xfId="0" applyFont="1" applyFill="1" applyBorder="1" applyAlignment="1">
      <alignment horizontal="center" vertical="center"/>
    </xf>
    <xf numFmtId="0" fontId="4" fillId="4" borderId="25" xfId="0" applyFont="1" applyFill="1" applyBorder="1">
      <alignment vertical="center"/>
    </xf>
    <xf numFmtId="0" fontId="4" fillId="6" borderId="26" xfId="0" applyFont="1" applyFill="1" applyBorder="1">
      <alignment vertical="center"/>
    </xf>
    <xf numFmtId="0" fontId="4" fillId="6" borderId="27" xfId="0" applyFont="1" applyFill="1" applyBorder="1">
      <alignment vertical="center"/>
    </xf>
    <xf numFmtId="0" fontId="4" fillId="6" borderId="28" xfId="0" applyFont="1" applyFill="1" applyBorder="1">
      <alignment vertical="center"/>
    </xf>
    <xf numFmtId="183" fontId="4" fillId="6" borderId="6" xfId="0" applyNumberFormat="1" applyFont="1" applyFill="1" applyBorder="1">
      <alignment vertical="center"/>
    </xf>
    <xf numFmtId="181" fontId="4" fillId="6" borderId="6" xfId="0" applyNumberFormat="1" applyFont="1" applyFill="1" applyBorder="1">
      <alignment vertical="center"/>
    </xf>
    <xf numFmtId="185" fontId="8" fillId="0" borderId="6" xfId="3" applyNumberFormat="1" applyFont="1" applyFill="1" applyBorder="1" applyAlignment="1" applyProtection="1">
      <alignment horizontal="center" vertical="center" wrapText="1"/>
      <protection locked="0"/>
    </xf>
    <xf numFmtId="0" fontId="15" fillId="4" borderId="19" xfId="2" applyFont="1" applyFill="1" applyBorder="1" applyAlignment="1">
      <alignment horizontal="center" vertical="top" wrapText="1"/>
    </xf>
    <xf numFmtId="176" fontId="8" fillId="5" borderId="1" xfId="1" quotePrefix="1" applyNumberFormat="1" applyFont="1" applyFill="1" applyBorder="1" applyAlignment="1">
      <alignment horizontal="center" vertical="center"/>
    </xf>
    <xf numFmtId="0" fontId="27" fillId="0" borderId="0" xfId="0" applyFont="1">
      <alignment vertical="center"/>
    </xf>
    <xf numFmtId="38" fontId="8" fillId="0" borderId="0" xfId="1" applyFont="1">
      <alignment vertical="center"/>
    </xf>
    <xf numFmtId="0" fontId="28" fillId="0" borderId="0" xfId="0" applyFont="1">
      <alignment vertical="center"/>
    </xf>
    <xf numFmtId="0" fontId="29" fillId="0" borderId="0" xfId="2" applyFont="1">
      <alignment vertical="center"/>
    </xf>
    <xf numFmtId="0" fontId="8" fillId="5" borderId="7" xfId="2" applyFont="1" applyFill="1" applyBorder="1" applyAlignment="1">
      <alignment vertical="center" wrapText="1"/>
    </xf>
    <xf numFmtId="0" fontId="8" fillId="5" borderId="1" xfId="0" applyFont="1" applyFill="1" applyBorder="1" applyAlignment="1">
      <alignment vertical="center" wrapText="1"/>
    </xf>
    <xf numFmtId="0" fontId="8" fillId="5" borderId="8" xfId="0" applyFont="1" applyFill="1" applyBorder="1" applyAlignment="1">
      <alignment horizontal="left" vertical="center" wrapText="1"/>
    </xf>
    <xf numFmtId="0" fontId="8" fillId="5" borderId="8" xfId="0" applyFont="1" applyFill="1" applyBorder="1" applyAlignment="1">
      <alignment vertical="center" wrapText="1"/>
    </xf>
    <xf numFmtId="0" fontId="8" fillId="5" borderId="21" xfId="0" applyFont="1" applyFill="1" applyBorder="1" applyAlignment="1">
      <alignment vertical="center" wrapText="1"/>
    </xf>
    <xf numFmtId="0" fontId="8" fillId="5" borderId="1" xfId="0" applyFont="1" applyFill="1" applyBorder="1" applyAlignment="1">
      <alignment horizontal="center" vertical="center"/>
    </xf>
    <xf numFmtId="0" fontId="8" fillId="5" borderId="6" xfId="2" applyFont="1" applyFill="1" applyBorder="1" applyAlignment="1">
      <alignment horizontal="center" vertical="center" wrapText="1"/>
    </xf>
    <xf numFmtId="0" fontId="12" fillId="5" borderId="1" xfId="0" applyFont="1" applyFill="1" applyBorder="1" applyAlignment="1">
      <alignment horizontal="center" vertical="center" wrapText="1"/>
    </xf>
    <xf numFmtId="0" fontId="8" fillId="5" borderId="21" xfId="0" applyFont="1" applyFill="1" applyBorder="1" applyAlignment="1">
      <alignment horizontal="center" vertical="center"/>
    </xf>
    <xf numFmtId="0" fontId="8" fillId="0" borderId="6" xfId="0" applyFont="1" applyBorder="1" applyAlignment="1">
      <alignment horizontal="center" vertical="center"/>
    </xf>
    <xf numFmtId="177" fontId="4" fillId="7" borderId="18" xfId="0" applyNumberFormat="1" applyFont="1" applyFill="1" applyBorder="1" applyAlignment="1">
      <alignment horizontal="center" vertical="center"/>
    </xf>
    <xf numFmtId="0" fontId="21" fillId="5" borderId="8" xfId="0" applyFont="1" applyFill="1" applyBorder="1" applyAlignment="1">
      <alignment horizontal="left" vertical="center" wrapText="1"/>
    </xf>
    <xf numFmtId="0" fontId="21" fillId="0" borderId="11" xfId="0" applyFont="1" applyBorder="1" applyAlignment="1">
      <alignment horizontal="center" vertical="center"/>
    </xf>
    <xf numFmtId="0" fontId="15" fillId="4" borderId="12" xfId="2" applyFont="1" applyFill="1" applyBorder="1" applyAlignment="1">
      <alignment horizontal="center" vertical="center" wrapText="1"/>
    </xf>
    <xf numFmtId="0" fontId="15" fillId="4" borderId="10" xfId="2" applyFont="1" applyFill="1" applyBorder="1" applyAlignment="1">
      <alignment horizontal="center" vertical="center" wrapText="1"/>
    </xf>
    <xf numFmtId="0" fontId="31" fillId="0" borderId="0" xfId="4">
      <alignment vertical="center"/>
    </xf>
    <xf numFmtId="0" fontId="4" fillId="0" borderId="0" xfId="4" applyFont="1" applyAlignment="1">
      <alignment horizontal="right" vertical="center"/>
    </xf>
    <xf numFmtId="0" fontId="6" fillId="4" borderId="6" xfId="4" applyFont="1" applyFill="1" applyBorder="1" applyAlignment="1">
      <alignment horizontal="center" vertical="center" wrapText="1"/>
    </xf>
    <xf numFmtId="0" fontId="8" fillId="0" borderId="6" xfId="4" applyFont="1" applyBorder="1" applyAlignment="1" applyProtection="1">
      <alignment vertical="center" wrapText="1"/>
      <protection locked="0"/>
    </xf>
    <xf numFmtId="0" fontId="8" fillId="5" borderId="1" xfId="0" quotePrefix="1" applyFont="1" applyFill="1" applyBorder="1" applyAlignment="1">
      <alignment horizontal="center" vertical="center"/>
    </xf>
    <xf numFmtId="0" fontId="21" fillId="2" borderId="1" xfId="0" applyFont="1" applyFill="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181" fontId="8" fillId="5" borderId="1" xfId="1" applyNumberFormat="1" applyFont="1" applyFill="1" applyBorder="1" applyAlignment="1">
      <alignment horizontal="right" vertical="center"/>
    </xf>
    <xf numFmtId="0" fontId="8" fillId="5" borderId="1" xfId="0" applyFont="1" applyFill="1" applyBorder="1" applyAlignment="1">
      <alignment horizontal="right" vertical="center"/>
    </xf>
    <xf numFmtId="182" fontId="8" fillId="5" borderId="1" xfId="1" applyNumberFormat="1" applyFont="1" applyFill="1" applyBorder="1" applyAlignment="1">
      <alignment horizontal="right" vertical="center"/>
    </xf>
    <xf numFmtId="178" fontId="8" fillId="5" borderId="1" xfId="1" applyNumberFormat="1" applyFont="1" applyFill="1" applyBorder="1" applyAlignment="1">
      <alignment horizontal="right" vertical="center"/>
    </xf>
    <xf numFmtId="182" fontId="35" fillId="5" borderId="1" xfId="1" applyNumberFormat="1" applyFont="1" applyFill="1" applyBorder="1" applyAlignment="1">
      <alignment horizontal="right" vertical="center"/>
    </xf>
    <xf numFmtId="183" fontId="8" fillId="5" borderId="1" xfId="1" applyNumberFormat="1" applyFont="1" applyFill="1" applyBorder="1" applyAlignment="1">
      <alignment horizontal="right" vertical="center"/>
    </xf>
    <xf numFmtId="0" fontId="4" fillId="0" borderId="6" xfId="0" applyFont="1" applyBorder="1">
      <alignment vertical="center"/>
    </xf>
    <xf numFmtId="0" fontId="8" fillId="8" borderId="1" xfId="0" applyFont="1" applyFill="1" applyBorder="1" applyAlignment="1" applyProtection="1">
      <alignment horizontal="center" vertical="center" wrapText="1"/>
      <protection locked="0"/>
    </xf>
    <xf numFmtId="0" fontId="8" fillId="0" borderId="1" xfId="0" applyFont="1" applyBorder="1" applyAlignment="1" applyProtection="1">
      <alignment vertical="center" wrapText="1"/>
      <protection locked="0"/>
    </xf>
    <xf numFmtId="0" fontId="8" fillId="8" borderId="1" xfId="0" applyFont="1" applyFill="1" applyBorder="1" applyAlignment="1" applyProtection="1">
      <alignment vertical="center" wrapText="1"/>
      <protection locked="0"/>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4" fillId="5" borderId="2" xfId="0" applyFont="1" applyFill="1" applyBorder="1">
      <alignment vertical="center"/>
    </xf>
    <xf numFmtId="0" fontId="14" fillId="0" borderId="0" xfId="0" applyFont="1">
      <alignment vertical="center"/>
    </xf>
    <xf numFmtId="0" fontId="0" fillId="0" borderId="10" xfId="0" applyFont="1" applyBorder="1" applyAlignment="1">
      <alignment horizontal="center" vertical="center"/>
    </xf>
    <xf numFmtId="0" fontId="1" fillId="0" borderId="0" xfId="2" applyFont="1" applyAlignment="1">
      <alignment horizontal="center" vertical="center"/>
    </xf>
    <xf numFmtId="0" fontId="1" fillId="0" borderId="0" xfId="2" applyFont="1">
      <alignment vertical="center"/>
    </xf>
    <xf numFmtId="0" fontId="0" fillId="0" borderId="10"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8" fillId="0" borderId="0" xfId="2" applyFont="1" applyAlignment="1">
      <alignment horizontal="right" vertical="center"/>
    </xf>
    <xf numFmtId="0" fontId="6" fillId="4" borderId="40" xfId="0" applyFont="1" applyFill="1" applyBorder="1" applyAlignment="1">
      <alignment horizontal="center" vertical="center" shrinkToFit="1"/>
    </xf>
    <xf numFmtId="0" fontId="8" fillId="0" borderId="1" xfId="0" quotePrefix="1" applyFont="1" applyFill="1" applyBorder="1" applyAlignment="1" applyProtection="1">
      <alignment horizontal="center" vertical="center" wrapText="1"/>
      <protection locked="0"/>
    </xf>
    <xf numFmtId="0" fontId="39" fillId="2" borderId="41" xfId="1" applyNumberFormat="1" applyFont="1" applyFill="1" applyBorder="1" applyAlignment="1" applyProtection="1">
      <alignment horizontal="right" vertical="center" shrinkToFit="1"/>
      <protection locked="0"/>
    </xf>
    <xf numFmtId="0" fontId="6" fillId="4" borderId="1" xfId="0" applyFont="1" applyFill="1" applyBorder="1" applyAlignment="1">
      <alignment horizontal="center" vertical="center" wrapText="1" shrinkToFit="1"/>
    </xf>
    <xf numFmtId="186" fontId="8" fillId="2" borderId="6" xfId="3" applyNumberFormat="1" applyFont="1" applyFill="1" applyBorder="1" applyAlignment="1" applyProtection="1">
      <alignment horizontal="center" vertical="center" wrapText="1"/>
      <protection locked="0"/>
    </xf>
    <xf numFmtId="182" fontId="8" fillId="2" borderId="6" xfId="3" applyNumberFormat="1" applyFont="1" applyFill="1" applyBorder="1" applyAlignment="1" applyProtection="1">
      <alignment horizontal="center" vertical="center" wrapText="1"/>
      <protection locked="0"/>
    </xf>
    <xf numFmtId="188" fontId="8" fillId="0" borderId="6" xfId="3" applyNumberFormat="1" applyFont="1" applyFill="1" applyBorder="1" applyAlignment="1" applyProtection="1">
      <alignment horizontal="center" vertical="center" wrapText="1"/>
      <protection locked="0"/>
    </xf>
    <xf numFmtId="0" fontId="8" fillId="0" borderId="8" xfId="0" applyFont="1" applyBorder="1" applyAlignment="1" applyProtection="1">
      <alignment horizontal="left" vertical="center" wrapText="1"/>
      <protection locked="0"/>
    </xf>
    <xf numFmtId="0" fontId="27" fillId="0" borderId="9" xfId="0" applyFont="1" applyBorder="1" applyAlignment="1" applyProtection="1">
      <alignment horizontal="left" vertical="center" wrapText="1"/>
      <protection locked="0"/>
    </xf>
    <xf numFmtId="0" fontId="27" fillId="0" borderId="2" xfId="0" applyFont="1" applyBorder="1" applyAlignment="1" applyProtection="1">
      <alignment horizontal="left" vertical="center" wrapText="1"/>
      <protection locked="0"/>
    </xf>
    <xf numFmtId="0" fontId="8" fillId="5" borderId="8" xfId="0" applyFont="1" applyFill="1" applyBorder="1" applyAlignment="1">
      <alignment horizontal="left" vertical="center" wrapText="1"/>
    </xf>
    <xf numFmtId="0" fontId="27" fillId="0" borderId="2" xfId="0" applyFont="1" applyBorder="1" applyAlignment="1">
      <alignment horizontal="left" vertical="center" wrapText="1"/>
    </xf>
    <xf numFmtId="0" fontId="21" fillId="5" borderId="8" xfId="0" applyFont="1" applyFill="1" applyBorder="1" applyAlignment="1">
      <alignment horizontal="left" vertical="center" wrapText="1"/>
    </xf>
    <xf numFmtId="0" fontId="21" fillId="5" borderId="2" xfId="0" applyFont="1" applyFill="1" applyBorder="1" applyAlignment="1">
      <alignment horizontal="left" vertical="center" wrapText="1"/>
    </xf>
    <xf numFmtId="0" fontId="21" fillId="0" borderId="1"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8"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6" fillId="4" borderId="1" xfId="0" applyFont="1" applyFill="1" applyBorder="1" applyAlignment="1">
      <alignment horizontal="center" vertical="center" wrapText="1"/>
    </xf>
    <xf numFmtId="0" fontId="4" fillId="0" borderId="6" xfId="0" applyFont="1" applyBorder="1" applyAlignment="1">
      <alignment vertical="center" wrapText="1"/>
    </xf>
    <xf numFmtId="0" fontId="6" fillId="4" borderId="3" xfId="0" applyFont="1" applyFill="1" applyBorder="1" applyAlignment="1">
      <alignment horizontal="center" vertical="center"/>
    </xf>
    <xf numFmtId="186" fontId="39" fillId="2" borderId="4" xfId="1" applyNumberFormat="1" applyFont="1" applyFill="1" applyBorder="1" applyAlignment="1">
      <alignment horizontal="right" vertical="center"/>
    </xf>
    <xf numFmtId="186" fontId="39" fillId="2" borderId="5" xfId="1" applyNumberFormat="1" applyFont="1" applyFill="1" applyBorder="1" applyAlignment="1">
      <alignment horizontal="right" vertical="center"/>
    </xf>
    <xf numFmtId="0" fontId="8" fillId="0" borderId="9" xfId="0" applyFont="1" applyBorder="1" applyAlignment="1" applyProtection="1">
      <alignment horizontal="left" vertical="center" wrapText="1"/>
      <protection locked="0"/>
    </xf>
    <xf numFmtId="0" fontId="21" fillId="5" borderId="8" xfId="0" applyFont="1" applyFill="1" applyBorder="1" applyAlignment="1">
      <alignment vertical="center" wrapText="1"/>
    </xf>
    <xf numFmtId="0" fontId="21" fillId="5" borderId="2" xfId="0" applyFont="1" applyFill="1" applyBorder="1" applyAlignment="1">
      <alignment vertical="center" wrapText="1"/>
    </xf>
    <xf numFmtId="185" fontId="8" fillId="5" borderId="30" xfId="1" applyNumberFormat="1" applyFont="1" applyFill="1" applyBorder="1" applyAlignment="1">
      <alignment horizontal="center" vertical="center"/>
    </xf>
    <xf numFmtId="185" fontId="0" fillId="0" borderId="31" xfId="0" applyNumberFormat="1" applyFont="1" applyBorder="1" applyAlignment="1">
      <alignment horizontal="center" vertical="center"/>
    </xf>
    <xf numFmtId="185" fontId="0" fillId="0" borderId="32" xfId="0" applyNumberFormat="1" applyFont="1" applyBorder="1" applyAlignment="1">
      <alignment horizontal="center" vertical="center"/>
    </xf>
    <xf numFmtId="187" fontId="8" fillId="5" borderId="33" xfId="1" applyNumberFormat="1" applyFont="1" applyFill="1" applyBorder="1" applyAlignment="1">
      <alignment horizontal="center" vertical="center"/>
    </xf>
    <xf numFmtId="187" fontId="0" fillId="0" borderId="34" xfId="0" applyNumberFormat="1" applyFont="1" applyBorder="1" applyAlignment="1">
      <alignment horizontal="center" vertical="center"/>
    </xf>
    <xf numFmtId="187" fontId="0" fillId="0" borderId="35" xfId="0" applyNumberFormat="1" applyFont="1" applyBorder="1" applyAlignment="1">
      <alignment horizontal="center" vertical="center"/>
    </xf>
    <xf numFmtId="0" fontId="15" fillId="4" borderId="12" xfId="2" applyFont="1" applyFill="1" applyBorder="1" applyAlignment="1">
      <alignment horizontal="center" vertical="center" wrapText="1"/>
    </xf>
    <xf numFmtId="0" fontId="0" fillId="0" borderId="10" xfId="0" applyFont="1" applyBorder="1" applyAlignment="1">
      <alignment horizontal="center" vertical="center" wrapText="1"/>
    </xf>
    <xf numFmtId="0" fontId="15" fillId="4" borderId="10"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0" fillId="0" borderId="20" xfId="0" applyFont="1" applyBorder="1" applyAlignment="1">
      <alignment horizontal="center" vertical="center" wrapText="1"/>
    </xf>
    <xf numFmtId="185" fontId="8" fillId="5" borderId="30" xfId="1" applyNumberFormat="1" applyFont="1" applyFill="1" applyBorder="1" applyAlignment="1" applyProtection="1">
      <alignment horizontal="center" vertical="center"/>
    </xf>
    <xf numFmtId="185" fontId="0" fillId="0" borderId="31" xfId="0" applyNumberFormat="1" applyFont="1" applyBorder="1" applyAlignment="1" applyProtection="1">
      <alignment horizontal="center" vertical="center"/>
    </xf>
    <xf numFmtId="185" fontId="0" fillId="0" borderId="32" xfId="0" applyNumberFormat="1" applyFont="1" applyBorder="1" applyAlignment="1" applyProtection="1">
      <alignment horizontal="center" vertical="center"/>
    </xf>
    <xf numFmtId="0" fontId="10" fillId="3" borderId="0" xfId="0" applyFont="1" applyFill="1" applyAlignment="1">
      <alignment vertical="center"/>
    </xf>
    <xf numFmtId="0" fontId="4" fillId="6" borderId="26" xfId="0" applyFont="1" applyFill="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0" fillId="3" borderId="0" xfId="4" applyFont="1" applyFill="1" applyAlignment="1">
      <alignment horizontal="left" vertical="center"/>
    </xf>
    <xf numFmtId="0" fontId="8" fillId="5" borderId="8" xfId="0" applyFont="1" applyFill="1" applyBorder="1" applyAlignment="1">
      <alignment vertical="center" wrapText="1"/>
    </xf>
    <xf numFmtId="0" fontId="8" fillId="5" borderId="2" xfId="0" applyFont="1" applyFill="1" applyBorder="1" applyAlignment="1">
      <alignment vertical="center" wrapText="1"/>
    </xf>
    <xf numFmtId="0" fontId="6" fillId="4" borderId="8"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6" fillId="4" borderId="8" xfId="0" applyFont="1" applyFill="1" applyBorder="1" applyAlignment="1">
      <alignment vertical="center" wrapText="1"/>
    </xf>
    <xf numFmtId="0" fontId="6" fillId="4" borderId="2" xfId="0" applyFont="1" applyFill="1" applyBorder="1" applyAlignment="1">
      <alignment vertical="center" wrapText="1"/>
    </xf>
    <xf numFmtId="0" fontId="8" fillId="5" borderId="8" xfId="0" applyFont="1" applyFill="1" applyBorder="1" applyAlignment="1">
      <alignment horizontal="center" vertical="center"/>
    </xf>
    <xf numFmtId="0" fontId="8" fillId="5" borderId="2" xfId="0" applyFont="1" applyFill="1" applyBorder="1" applyAlignment="1">
      <alignment horizontal="center" vertical="center"/>
    </xf>
    <xf numFmtId="186" fontId="39" fillId="2" borderId="38" xfId="1" applyNumberFormat="1" applyFont="1" applyFill="1" applyBorder="1" applyAlignment="1">
      <alignment horizontal="right" vertical="center"/>
    </xf>
    <xf numFmtId="186" fontId="39" fillId="2" borderId="39" xfId="1" applyNumberFormat="1" applyFont="1" applyFill="1" applyBorder="1" applyAlignment="1">
      <alignment horizontal="right" vertical="center"/>
    </xf>
    <xf numFmtId="0" fontId="6" fillId="4" borderId="36" xfId="0" applyFont="1" applyFill="1" applyBorder="1" applyAlignment="1">
      <alignment horizontal="center" vertical="center"/>
    </xf>
    <xf numFmtId="0" fontId="6" fillId="4" borderId="37" xfId="0" applyFont="1" applyFill="1" applyBorder="1" applyAlignment="1">
      <alignment horizontal="center" vertical="center"/>
    </xf>
    <xf numFmtId="189" fontId="8" fillId="5" borderId="8" xfId="0" applyNumberFormat="1" applyFont="1" applyFill="1" applyBorder="1" applyAlignment="1" applyProtection="1">
      <alignment horizontal="center" vertical="center" wrapText="1"/>
    </xf>
    <xf numFmtId="189" fontId="8" fillId="5" borderId="9" xfId="0" applyNumberFormat="1" applyFont="1" applyFill="1" applyBorder="1" applyAlignment="1" applyProtection="1">
      <alignment horizontal="center" vertical="center" wrapText="1"/>
    </xf>
    <xf numFmtId="0" fontId="6" fillId="4" borderId="9" xfId="0" applyFont="1" applyFill="1" applyBorder="1" applyAlignment="1">
      <alignment vertical="center" wrapText="1"/>
    </xf>
    <xf numFmtId="0" fontId="8" fillId="5" borderId="8" xfId="0" applyFont="1" applyFill="1" applyBorder="1" applyAlignment="1" applyProtection="1">
      <alignment vertical="center" wrapText="1"/>
    </xf>
    <xf numFmtId="0" fontId="8" fillId="5" borderId="9" xfId="0" applyFont="1" applyFill="1" applyBorder="1" applyAlignment="1" applyProtection="1">
      <alignment vertical="center" wrapText="1"/>
    </xf>
    <xf numFmtId="0" fontId="8" fillId="5" borderId="2" xfId="0" applyFont="1" applyFill="1" applyBorder="1" applyAlignment="1" applyProtection="1">
      <alignment vertical="center" wrapText="1"/>
    </xf>
    <xf numFmtId="190" fontId="8" fillId="5" borderId="7" xfId="3" applyNumberFormat="1" applyFont="1" applyFill="1" applyBorder="1" applyAlignment="1" applyProtection="1">
      <alignment horizontal="center" vertical="center" wrapText="1"/>
    </xf>
    <xf numFmtId="190" fontId="0" fillId="5" borderId="25" xfId="0" applyNumberFormat="1" applyFont="1" applyFill="1" applyBorder="1" applyAlignment="1" applyProtection="1">
      <alignment horizontal="center" vertical="center" wrapText="1"/>
    </xf>
    <xf numFmtId="190" fontId="0" fillId="5" borderId="29" xfId="0" applyNumberFormat="1" applyFont="1" applyFill="1" applyBorder="1" applyAlignment="1" applyProtection="1">
      <alignment horizontal="center" vertical="center" wrapText="1"/>
    </xf>
  </cellXfs>
  <cellStyles count="5">
    <cellStyle name="桁区切り" xfId="1" builtinId="6"/>
    <cellStyle name="桁区切り 2" xfId="3" xr:uid="{00000000-0005-0000-0000-000001000000}"/>
    <cellStyle name="標準" xfId="0" builtinId="0"/>
    <cellStyle name="標準 2" xfId="2" xr:uid="{00000000-0005-0000-0000-000003000000}"/>
    <cellStyle name="標準 3" xfId="4" xr:uid="{19375210-68D1-4B08-8775-766BC404BAF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Q29"/>
  <sheetViews>
    <sheetView showGridLines="0" tabSelected="1" view="pageBreakPreview" zoomScaleNormal="55" zoomScaleSheetLayoutView="100" workbookViewId="0"/>
  </sheetViews>
  <sheetFormatPr defaultColWidth="9" defaultRowHeight="13.8" x14ac:dyDescent="0.2"/>
  <cols>
    <col min="1" max="1" width="3.6640625" style="1" customWidth="1"/>
    <col min="2" max="2" width="15.6640625" style="1" customWidth="1"/>
    <col min="3" max="3" width="16.88671875" style="1" customWidth="1"/>
    <col min="4" max="4" width="32.21875" style="1" customWidth="1"/>
    <col min="5" max="5" width="14.109375" style="3" customWidth="1"/>
    <col min="6" max="6" width="13.109375" style="1" customWidth="1"/>
    <col min="7" max="7" width="15.44140625" style="1" customWidth="1"/>
    <col min="8" max="8" width="21.33203125" style="1" customWidth="1"/>
    <col min="9" max="9" width="100.21875" style="1" customWidth="1"/>
    <col min="10" max="10" width="18.88671875" style="1" customWidth="1"/>
    <col min="11" max="11" width="14.6640625" style="1" customWidth="1"/>
    <col min="12" max="16384" width="9" style="1"/>
  </cols>
  <sheetData>
    <row r="1" spans="1:11" ht="18" customHeight="1" x14ac:dyDescent="0.2">
      <c r="K1" s="12" t="s">
        <v>175</v>
      </c>
    </row>
    <row r="2" spans="1:11" ht="18" customHeight="1" x14ac:dyDescent="0.2">
      <c r="K2" s="12" t="s">
        <v>132</v>
      </c>
    </row>
    <row r="3" spans="1:11" ht="27.75" customHeight="1" x14ac:dyDescent="0.2">
      <c r="A3" s="57" t="s">
        <v>171</v>
      </c>
      <c r="B3" s="13"/>
      <c r="C3" s="13"/>
      <c r="D3" s="13"/>
      <c r="E3" s="25"/>
      <c r="F3" s="13"/>
      <c r="G3" s="13"/>
      <c r="H3" s="13"/>
      <c r="I3" s="13"/>
      <c r="J3" s="13"/>
      <c r="K3" s="14"/>
    </row>
    <row r="5" spans="1:11" ht="18.75" customHeight="1" x14ac:dyDescent="0.2">
      <c r="A5" s="2" t="s">
        <v>157</v>
      </c>
      <c r="B5" s="2"/>
    </row>
    <row r="6" spans="1:11" ht="18.75" customHeight="1" x14ac:dyDescent="0.2">
      <c r="A6" s="2"/>
      <c r="B6" s="123" t="s">
        <v>0</v>
      </c>
      <c r="C6" s="123" t="s">
        <v>1</v>
      </c>
      <c r="D6" s="123" t="s">
        <v>2</v>
      </c>
      <c r="E6" s="123" t="s">
        <v>3</v>
      </c>
      <c r="F6" s="123" t="s">
        <v>4</v>
      </c>
      <c r="G6" s="123" t="s">
        <v>5</v>
      </c>
      <c r="H6" s="123" t="s">
        <v>6</v>
      </c>
      <c r="I6" s="123" t="s">
        <v>7</v>
      </c>
      <c r="J6" s="123" t="s">
        <v>8</v>
      </c>
      <c r="K6" s="123" t="s">
        <v>9</v>
      </c>
    </row>
    <row r="7" spans="1:11" s="8" customFormat="1" ht="39" customHeight="1" x14ac:dyDescent="0.2">
      <c r="B7" s="123" t="s">
        <v>10</v>
      </c>
      <c r="C7" s="123" t="s">
        <v>11</v>
      </c>
      <c r="D7" s="123" t="s">
        <v>12</v>
      </c>
      <c r="E7" s="123" t="s">
        <v>13</v>
      </c>
      <c r="F7" s="123" t="s">
        <v>14</v>
      </c>
      <c r="G7" s="123" t="s">
        <v>15</v>
      </c>
      <c r="H7" s="123" t="s">
        <v>16</v>
      </c>
      <c r="I7" s="123" t="s">
        <v>117</v>
      </c>
      <c r="J7" s="123" t="s">
        <v>17</v>
      </c>
      <c r="K7" s="123" t="s">
        <v>18</v>
      </c>
    </row>
    <row r="8" spans="1:11" s="6" customFormat="1" ht="322.5" customHeight="1" x14ac:dyDescent="0.2">
      <c r="B8" s="110" t="s">
        <v>19</v>
      </c>
      <c r="C8" s="98" t="s">
        <v>112</v>
      </c>
      <c r="D8" s="56" t="s">
        <v>141</v>
      </c>
      <c r="E8" s="114" t="s">
        <v>20</v>
      </c>
      <c r="F8" s="24" t="s">
        <v>100</v>
      </c>
      <c r="G8" s="120" t="s">
        <v>21</v>
      </c>
      <c r="H8" s="121" t="s">
        <v>22</v>
      </c>
      <c r="I8" s="111" t="s">
        <v>142</v>
      </c>
      <c r="J8" s="122" t="s">
        <v>23</v>
      </c>
      <c r="K8" s="112" t="s">
        <v>24</v>
      </c>
    </row>
    <row r="9" spans="1:11" s="6" customFormat="1" ht="200.25" customHeight="1" x14ac:dyDescent="0.2">
      <c r="B9" s="110" t="s">
        <v>25</v>
      </c>
      <c r="C9" s="24" t="s">
        <v>143</v>
      </c>
      <c r="D9" s="92" t="s">
        <v>144</v>
      </c>
      <c r="E9" s="114" t="s">
        <v>20</v>
      </c>
      <c r="F9" s="52" t="s">
        <v>121</v>
      </c>
      <c r="G9" s="120" t="s">
        <v>21</v>
      </c>
      <c r="H9" s="121" t="s">
        <v>22</v>
      </c>
      <c r="I9" s="111" t="s">
        <v>145</v>
      </c>
      <c r="J9" s="122" t="s">
        <v>26</v>
      </c>
      <c r="K9" s="112" t="s">
        <v>24</v>
      </c>
    </row>
    <row r="10" spans="1:11" s="6" customFormat="1" ht="257.7" customHeight="1" x14ac:dyDescent="0.2">
      <c r="B10" s="110" t="s">
        <v>27</v>
      </c>
      <c r="C10" s="24" t="s">
        <v>146</v>
      </c>
      <c r="D10" s="92" t="s">
        <v>147</v>
      </c>
      <c r="E10" s="114" t="s">
        <v>20</v>
      </c>
      <c r="F10" s="52" t="s">
        <v>121</v>
      </c>
      <c r="G10" s="120" t="s">
        <v>21</v>
      </c>
      <c r="H10" s="121" t="s">
        <v>22</v>
      </c>
      <c r="I10" s="111" t="s">
        <v>145</v>
      </c>
      <c r="J10" s="122" t="s">
        <v>26</v>
      </c>
      <c r="K10" s="112" t="s">
        <v>24</v>
      </c>
    </row>
    <row r="11" spans="1:11" ht="8.25" customHeight="1" x14ac:dyDescent="0.2"/>
    <row r="12" spans="1:11" ht="20.100000000000001" customHeight="1" x14ac:dyDescent="0.2">
      <c r="A12" s="2" t="s">
        <v>158</v>
      </c>
    </row>
    <row r="13" spans="1:11" ht="20.100000000000001" customHeight="1" x14ac:dyDescent="0.2">
      <c r="B13" s="123" t="s">
        <v>0</v>
      </c>
      <c r="C13" s="152" t="s">
        <v>1</v>
      </c>
      <c r="D13" s="152"/>
      <c r="E13" s="123" t="s">
        <v>2</v>
      </c>
      <c r="F13" s="123" t="s">
        <v>3</v>
      </c>
      <c r="G13" s="152" t="s">
        <v>4</v>
      </c>
      <c r="H13" s="152"/>
      <c r="I13" s="152"/>
      <c r="J13" s="152" t="s">
        <v>5</v>
      </c>
      <c r="K13" s="152"/>
    </row>
    <row r="14" spans="1:11" ht="39" customHeight="1" x14ac:dyDescent="0.2">
      <c r="B14" s="123" t="s">
        <v>11</v>
      </c>
      <c r="C14" s="152" t="s">
        <v>12</v>
      </c>
      <c r="D14" s="152"/>
      <c r="E14" s="123" t="s">
        <v>13</v>
      </c>
      <c r="F14" s="123" t="s">
        <v>14</v>
      </c>
      <c r="G14" s="152" t="s">
        <v>16</v>
      </c>
      <c r="H14" s="152"/>
      <c r="I14" s="152"/>
      <c r="J14" s="152" t="s">
        <v>18</v>
      </c>
      <c r="K14" s="152"/>
    </row>
    <row r="15" spans="1:11" s="6" customFormat="1" ht="61.5" customHeight="1" x14ac:dyDescent="0.2">
      <c r="B15" s="24" t="s">
        <v>113</v>
      </c>
      <c r="C15" s="144" t="s">
        <v>28</v>
      </c>
      <c r="D15" s="145"/>
      <c r="E15" s="113">
        <v>1.5E-3</v>
      </c>
      <c r="F15" s="24" t="s">
        <v>148</v>
      </c>
      <c r="G15" s="141" t="s">
        <v>29</v>
      </c>
      <c r="H15" s="142"/>
      <c r="I15" s="143"/>
      <c r="J15" s="150"/>
      <c r="K15" s="151"/>
    </row>
    <row r="16" spans="1:11" s="6" customFormat="1" ht="127.5" customHeight="1" x14ac:dyDescent="0.2">
      <c r="B16" s="24" t="s">
        <v>125</v>
      </c>
      <c r="C16" s="144" t="s">
        <v>149</v>
      </c>
      <c r="D16" s="145"/>
      <c r="E16" s="114" t="s">
        <v>20</v>
      </c>
      <c r="F16" s="24" t="s">
        <v>101</v>
      </c>
      <c r="G16" s="141" t="s">
        <v>102</v>
      </c>
      <c r="H16" s="142"/>
      <c r="I16" s="143"/>
      <c r="J16" s="150"/>
      <c r="K16" s="151"/>
    </row>
    <row r="17" spans="1:17" s="6" customFormat="1" ht="120" customHeight="1" x14ac:dyDescent="0.2">
      <c r="B17" s="24" t="s">
        <v>126</v>
      </c>
      <c r="C17" s="144" t="s">
        <v>150</v>
      </c>
      <c r="D17" s="145"/>
      <c r="E17" s="114" t="s">
        <v>20</v>
      </c>
      <c r="F17" s="96" t="s">
        <v>151</v>
      </c>
      <c r="G17" s="141" t="s">
        <v>103</v>
      </c>
      <c r="H17" s="142"/>
      <c r="I17" s="143"/>
      <c r="J17" s="150"/>
      <c r="K17" s="151"/>
    </row>
    <row r="18" spans="1:17" s="6" customFormat="1" ht="64.2" customHeight="1" x14ac:dyDescent="0.2">
      <c r="B18" s="96" t="s">
        <v>152</v>
      </c>
      <c r="C18" s="146" t="s">
        <v>122</v>
      </c>
      <c r="D18" s="147"/>
      <c r="E18" s="115">
        <v>100</v>
      </c>
      <c r="F18" s="116" t="s">
        <v>31</v>
      </c>
      <c r="G18" s="148" t="s">
        <v>124</v>
      </c>
      <c r="H18" s="148"/>
      <c r="I18" s="148"/>
      <c r="J18" s="141"/>
      <c r="K18" s="149"/>
      <c r="L18" s="87"/>
      <c r="Q18" s="88"/>
    </row>
    <row r="19" spans="1:17" s="6" customFormat="1" ht="84" customHeight="1" x14ac:dyDescent="0.2">
      <c r="B19" s="96" t="s">
        <v>153</v>
      </c>
      <c r="C19" s="146" t="s">
        <v>123</v>
      </c>
      <c r="D19" s="147"/>
      <c r="E19" s="117" t="s">
        <v>118</v>
      </c>
      <c r="F19" s="116" t="s">
        <v>31</v>
      </c>
      <c r="G19" s="148" t="s">
        <v>154</v>
      </c>
      <c r="H19" s="148"/>
      <c r="I19" s="148"/>
      <c r="J19" s="141" t="s">
        <v>155</v>
      </c>
      <c r="K19" s="149"/>
      <c r="L19" s="87"/>
      <c r="Q19" s="88"/>
    </row>
    <row r="20" spans="1:17" s="6" customFormat="1" ht="120" customHeight="1" x14ac:dyDescent="0.2">
      <c r="B20" s="96" t="s">
        <v>32</v>
      </c>
      <c r="C20" s="158" t="s">
        <v>60</v>
      </c>
      <c r="D20" s="159"/>
      <c r="E20" s="118">
        <v>30.3</v>
      </c>
      <c r="F20" s="116" t="s">
        <v>31</v>
      </c>
      <c r="G20" s="141" t="s">
        <v>156</v>
      </c>
      <c r="H20" s="157"/>
      <c r="I20" s="149"/>
      <c r="J20" s="141"/>
      <c r="K20" s="149"/>
      <c r="L20" s="87"/>
      <c r="M20" s="88"/>
      <c r="N20" s="89"/>
    </row>
    <row r="21" spans="1:17" ht="6.75" customHeight="1" x14ac:dyDescent="0.2">
      <c r="L21"/>
    </row>
    <row r="22" spans="1:17" ht="18.75" customHeight="1" x14ac:dyDescent="0.2">
      <c r="A22" s="2" t="s">
        <v>159</v>
      </c>
      <c r="B22" s="2"/>
      <c r="L22"/>
    </row>
    <row r="23" spans="1:17" ht="16.8" thickBot="1" x14ac:dyDescent="0.25">
      <c r="B23" s="154" t="s">
        <v>160</v>
      </c>
      <c r="C23" s="154"/>
      <c r="D23" s="124" t="s">
        <v>14</v>
      </c>
      <c r="L23"/>
    </row>
    <row r="24" spans="1:17" ht="16.8" thickBot="1" x14ac:dyDescent="0.25">
      <c r="B24" s="155">
        <f>ROUNDDOWN('MPS(calc_process)'!G6, 0)</f>
        <v>0</v>
      </c>
      <c r="C24" s="156"/>
      <c r="D24" s="125" t="s">
        <v>161</v>
      </c>
      <c r="L24"/>
    </row>
    <row r="25" spans="1:17" ht="20.100000000000001" customHeight="1" x14ac:dyDescent="0.2">
      <c r="F25" s="9"/>
      <c r="G25" s="9"/>
      <c r="L25"/>
    </row>
    <row r="26" spans="1:17" ht="18.75" customHeight="1" x14ac:dyDescent="0.2">
      <c r="A26" s="2" t="s">
        <v>33</v>
      </c>
      <c r="L26"/>
    </row>
    <row r="27" spans="1:17" ht="18" customHeight="1" x14ac:dyDescent="0.2">
      <c r="B27" s="119" t="s">
        <v>34</v>
      </c>
      <c r="C27" s="153" t="s">
        <v>35</v>
      </c>
      <c r="D27" s="153"/>
      <c r="E27" s="153"/>
      <c r="F27" s="153"/>
      <c r="G27" s="153"/>
      <c r="H27" s="153"/>
      <c r="I27" s="153"/>
      <c r="J27" s="10"/>
    </row>
    <row r="28" spans="1:17" ht="18" customHeight="1" x14ac:dyDescent="0.2">
      <c r="B28" s="119" t="s">
        <v>36</v>
      </c>
      <c r="C28" s="153" t="s">
        <v>37</v>
      </c>
      <c r="D28" s="153"/>
      <c r="E28" s="153"/>
      <c r="F28" s="153"/>
      <c r="G28" s="153"/>
      <c r="H28" s="153"/>
      <c r="I28" s="153"/>
      <c r="J28" s="10"/>
    </row>
    <row r="29" spans="1:17" ht="18" customHeight="1" x14ac:dyDescent="0.2">
      <c r="B29" s="119" t="s">
        <v>21</v>
      </c>
      <c r="C29" s="153" t="s">
        <v>38</v>
      </c>
      <c r="D29" s="153"/>
      <c r="E29" s="153"/>
      <c r="F29" s="153"/>
      <c r="G29" s="153"/>
      <c r="H29" s="153"/>
      <c r="I29" s="153"/>
      <c r="J29" s="10"/>
    </row>
  </sheetData>
  <sheetProtection algorithmName="SHA-512" hashValue="TkS71fM81DjmGWNNdtoFQayWdQ/Khol5lGtF31QA9uSoW3cJwn6AyOd1Nwl6O35M4IAfZ4iovXeJlSv1L0607Q==" saltValue="TbwbXetlGs/9gdCupBuHJw==" spinCount="100000" sheet="1" objects="1" scenarios="1" formatCells="0" formatRows="0"/>
  <mergeCells count="29">
    <mergeCell ref="C29:I29"/>
    <mergeCell ref="C18:D18"/>
    <mergeCell ref="J20:K20"/>
    <mergeCell ref="B23:C23"/>
    <mergeCell ref="B24:C24"/>
    <mergeCell ref="C27:I27"/>
    <mergeCell ref="G20:I20"/>
    <mergeCell ref="G18:I18"/>
    <mergeCell ref="C20:D20"/>
    <mergeCell ref="C28:I28"/>
    <mergeCell ref="J18:K18"/>
    <mergeCell ref="C13:D13"/>
    <mergeCell ref="C14:D14"/>
    <mergeCell ref="J13:K13"/>
    <mergeCell ref="J14:K14"/>
    <mergeCell ref="G13:I13"/>
    <mergeCell ref="G14:I14"/>
    <mergeCell ref="G15:I15"/>
    <mergeCell ref="C15:D15"/>
    <mergeCell ref="C19:D19"/>
    <mergeCell ref="G19:I19"/>
    <mergeCell ref="J19:K19"/>
    <mergeCell ref="C17:D17"/>
    <mergeCell ref="G17:I17"/>
    <mergeCell ref="J17:K17"/>
    <mergeCell ref="C16:D16"/>
    <mergeCell ref="G16:I16"/>
    <mergeCell ref="J15:K15"/>
    <mergeCell ref="J16:K16"/>
  </mergeCells>
  <phoneticPr fontId="17"/>
  <pageMargins left="0.70866141732283472" right="0.70866141732283472" top="0.74803149606299213" bottom="0.74803149606299213" header="0.31496062992125984" footer="0.31496062992125984"/>
  <pageSetup paperSize="8"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XER39"/>
  <sheetViews>
    <sheetView showGridLines="0" view="pageBreakPreview" topLeftCell="B1" zoomScaleNormal="55" zoomScaleSheetLayoutView="100" workbookViewId="0"/>
  </sheetViews>
  <sheetFormatPr defaultColWidth="9" defaultRowHeight="13.8" x14ac:dyDescent="0.2"/>
  <cols>
    <col min="1" max="1" width="3.21875" style="17" customWidth="1"/>
    <col min="2" max="2" width="25.6640625" style="16" customWidth="1"/>
    <col min="3" max="3" width="17.6640625" style="16" customWidth="1"/>
    <col min="4" max="7" width="25.6640625" style="16" customWidth="1"/>
    <col min="8" max="8" width="23.44140625" style="17" customWidth="1"/>
    <col min="9" max="9" width="21.44140625" style="17" customWidth="1"/>
    <col min="10" max="16384" width="9" style="17"/>
  </cols>
  <sheetData>
    <row r="1" spans="1:16372" ht="15" customHeight="1" x14ac:dyDescent="0.2">
      <c r="A1" s="15"/>
      <c r="I1" s="133" t="str">
        <f>'MPS(input)'!K1</f>
        <v>JCM_ID_AM029_ver01.0</v>
      </c>
    </row>
    <row r="2" spans="1:16372" ht="15" customHeight="1" x14ac:dyDescent="0.2">
      <c r="A2" s="15"/>
      <c r="I2" s="133" t="str">
        <f>'MPS(input)'!K2</f>
        <v>Reference Number:</v>
      </c>
    </row>
    <row r="3" spans="1:16372" customFormat="1" ht="28.2" customHeight="1" x14ac:dyDescent="0.2">
      <c r="A3" s="57" t="s">
        <v>172</v>
      </c>
      <c r="B3" s="57"/>
      <c r="C3" s="13"/>
      <c r="D3" s="13"/>
      <c r="E3" s="13"/>
      <c r="F3" s="13"/>
      <c r="G3" s="13"/>
      <c r="H3" s="13"/>
      <c r="I3" s="13"/>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row>
    <row r="4" spans="1:16372" ht="15" customHeight="1" x14ac:dyDescent="0.2">
      <c r="A4" s="15"/>
    </row>
    <row r="5" spans="1:16372" ht="15" customHeight="1" x14ac:dyDescent="0.2">
      <c r="A5" s="126" t="s">
        <v>39</v>
      </c>
    </row>
    <row r="6" spans="1:16372" s="21" customFormat="1" ht="43.5" customHeight="1" x14ac:dyDescent="0.2">
      <c r="A6" s="15"/>
      <c r="B6" s="18"/>
      <c r="C6" s="46"/>
      <c r="D6" s="104" t="s">
        <v>40</v>
      </c>
      <c r="E6" s="168" t="s">
        <v>41</v>
      </c>
      <c r="F6" s="168"/>
      <c r="G6" s="168"/>
      <c r="H6" s="127"/>
      <c r="I6" s="47" t="s">
        <v>42</v>
      </c>
    </row>
    <row r="7" spans="1:16372" s="21" customFormat="1" ht="24.75" customHeight="1" x14ac:dyDescent="0.2">
      <c r="A7" s="128"/>
      <c r="B7" s="20" t="s">
        <v>11</v>
      </c>
      <c r="C7" s="97" t="s">
        <v>43</v>
      </c>
      <c r="D7" s="98" t="s">
        <v>112</v>
      </c>
      <c r="E7" s="24" t="s">
        <v>125</v>
      </c>
      <c r="F7" s="24" t="s">
        <v>126</v>
      </c>
      <c r="G7" s="24" t="s">
        <v>113</v>
      </c>
      <c r="H7" s="96" t="s">
        <v>114</v>
      </c>
      <c r="I7" s="99" t="s">
        <v>79</v>
      </c>
    </row>
    <row r="8" spans="1:16372" s="21" customFormat="1" ht="145.5" customHeight="1" x14ac:dyDescent="0.2">
      <c r="A8" s="129"/>
      <c r="B8" s="20" t="s">
        <v>12</v>
      </c>
      <c r="C8" s="91" t="s">
        <v>119</v>
      </c>
      <c r="D8" s="92" t="s">
        <v>104</v>
      </c>
      <c r="E8" s="93" t="s">
        <v>115</v>
      </c>
      <c r="F8" s="102" t="s">
        <v>127</v>
      </c>
      <c r="G8" s="93" t="s">
        <v>45</v>
      </c>
      <c r="H8" s="94" t="s">
        <v>105</v>
      </c>
      <c r="I8" s="95" t="s">
        <v>106</v>
      </c>
    </row>
    <row r="9" spans="1:16372" s="21" customFormat="1" ht="36" customHeight="1" x14ac:dyDescent="0.2">
      <c r="A9" s="129"/>
      <c r="B9" s="20" t="s">
        <v>14</v>
      </c>
      <c r="C9" s="22" t="s">
        <v>47</v>
      </c>
      <c r="D9" s="24" t="s">
        <v>107</v>
      </c>
      <c r="E9" s="24" t="s">
        <v>108</v>
      </c>
      <c r="F9" s="96" t="s">
        <v>109</v>
      </c>
      <c r="G9" s="24" t="s">
        <v>110</v>
      </c>
      <c r="H9" s="96" t="s">
        <v>111</v>
      </c>
      <c r="I9" s="49" t="s">
        <v>49</v>
      </c>
    </row>
    <row r="10" spans="1:16372" s="21" customFormat="1" ht="18" customHeight="1" x14ac:dyDescent="0.2">
      <c r="A10" s="129"/>
      <c r="B10" s="169" t="s">
        <v>50</v>
      </c>
      <c r="C10" s="23"/>
      <c r="D10" s="45"/>
      <c r="E10" s="84"/>
      <c r="F10" s="140"/>
      <c r="G10" s="171" t="str">
        <f>IF(C10="","",'MPS(input)'!E15)</f>
        <v/>
      </c>
      <c r="H10" s="160" t="str">
        <f>IF(C10="","",F21)</f>
        <v/>
      </c>
      <c r="I10" s="163" t="str">
        <f>IF(H10="","",G10*H10/(1-G10*H10)*SUMPRODUCT(D10:D12,E10:E12,F10:F12))</f>
        <v/>
      </c>
    </row>
    <row r="11" spans="1:16372" s="21" customFormat="1" ht="18" customHeight="1" x14ac:dyDescent="0.2">
      <c r="A11" s="129"/>
      <c r="B11" s="170"/>
      <c r="C11" s="23"/>
      <c r="D11" s="138"/>
      <c r="E11" s="84"/>
      <c r="F11" s="140"/>
      <c r="G11" s="172"/>
      <c r="H11" s="161"/>
      <c r="I11" s="164"/>
    </row>
    <row r="12" spans="1:16372" s="21" customFormat="1" ht="18" customHeight="1" x14ac:dyDescent="0.2">
      <c r="A12" s="129"/>
      <c r="B12" s="170"/>
      <c r="C12" s="23"/>
      <c r="D12" s="139"/>
      <c r="E12" s="84"/>
      <c r="F12" s="140"/>
      <c r="G12" s="173"/>
      <c r="H12" s="162"/>
      <c r="I12" s="165"/>
    </row>
    <row r="13" spans="1:16372" ht="15" customHeight="1" x14ac:dyDescent="0.2">
      <c r="A13" s="129"/>
      <c r="B13" s="48" t="s">
        <v>51</v>
      </c>
      <c r="C13" s="24" t="s">
        <v>52</v>
      </c>
      <c r="D13" s="24" t="s">
        <v>53</v>
      </c>
      <c r="E13" s="24"/>
      <c r="F13" s="24"/>
      <c r="G13" s="24"/>
      <c r="H13" s="24" t="s">
        <v>53</v>
      </c>
      <c r="I13" s="50">
        <f>SUM(I10:I12)</f>
        <v>0</v>
      </c>
    </row>
    <row r="14" spans="1:16372" ht="15" customHeight="1" x14ac:dyDescent="0.2">
      <c r="A14" s="126"/>
    </row>
    <row r="15" spans="1:16372" ht="22.95" customHeight="1" x14ac:dyDescent="0.2">
      <c r="A15" s="126" t="s">
        <v>162</v>
      </c>
    </row>
    <row r="16" spans="1:16372" ht="22.95" customHeight="1" x14ac:dyDescent="0.2">
      <c r="A16" s="126"/>
      <c r="B16" s="48" t="s">
        <v>54</v>
      </c>
      <c r="C16" s="60" t="s">
        <v>116</v>
      </c>
    </row>
    <row r="17" spans="1:9" ht="44.25" customHeight="1" x14ac:dyDescent="0.2">
      <c r="A17" s="15"/>
      <c r="B17" s="18"/>
      <c r="C17" s="46"/>
      <c r="D17" s="104" t="s">
        <v>40</v>
      </c>
      <c r="E17" s="17"/>
      <c r="F17" s="130"/>
      <c r="G17" s="131"/>
      <c r="H17" s="131"/>
      <c r="I17" s="131"/>
    </row>
    <row r="18" spans="1:9" s="19" customFormat="1" ht="18" customHeight="1" x14ac:dyDescent="0.2">
      <c r="A18" s="128"/>
      <c r="B18" s="20" t="s">
        <v>11</v>
      </c>
      <c r="C18" s="58"/>
      <c r="D18" s="52" t="s">
        <v>55</v>
      </c>
      <c r="E18" s="52" t="s">
        <v>56</v>
      </c>
      <c r="F18" s="51" t="s">
        <v>44</v>
      </c>
      <c r="G18" s="72"/>
      <c r="H18" s="17"/>
      <c r="I18" s="17"/>
    </row>
    <row r="19" spans="1:9" s="21" customFormat="1" ht="108" customHeight="1" x14ac:dyDescent="0.2">
      <c r="A19" s="129"/>
      <c r="B19" s="20" t="s">
        <v>12</v>
      </c>
      <c r="C19" s="53"/>
      <c r="D19" s="56" t="s">
        <v>57</v>
      </c>
      <c r="E19" s="56" t="s">
        <v>128</v>
      </c>
      <c r="F19" s="56" t="s">
        <v>46</v>
      </c>
      <c r="G19" s="17"/>
      <c r="H19" s="17"/>
      <c r="I19" s="17"/>
    </row>
    <row r="20" spans="1:9" s="21" customFormat="1" ht="18" customHeight="1" x14ac:dyDescent="0.2">
      <c r="A20" s="129"/>
      <c r="B20" s="20" t="s">
        <v>14</v>
      </c>
      <c r="C20" s="22"/>
      <c r="D20" s="52" t="s">
        <v>129</v>
      </c>
      <c r="E20" s="52" t="s">
        <v>129</v>
      </c>
      <c r="F20" s="51" t="s">
        <v>48</v>
      </c>
      <c r="G20" s="17"/>
      <c r="H20" s="17"/>
      <c r="I20" s="17"/>
    </row>
    <row r="21" spans="1:9" s="21" customFormat="1" ht="18" customHeight="1" x14ac:dyDescent="0.2">
      <c r="A21" s="129"/>
      <c r="B21" s="85" t="s">
        <v>50</v>
      </c>
      <c r="C21" s="73"/>
      <c r="D21" s="59"/>
      <c r="E21" s="62" t="str">
        <f>IF(C$16="Yes",G29,100)</f>
        <v/>
      </c>
      <c r="F21" s="62" t="str">
        <f>IF(D21="","",D21-E21)</f>
        <v/>
      </c>
      <c r="G21" s="17"/>
      <c r="H21" s="17"/>
      <c r="I21" s="17"/>
    </row>
    <row r="22" spans="1:9" s="21" customFormat="1" ht="18" customHeight="1" x14ac:dyDescent="0.2">
      <c r="A22" s="129"/>
      <c r="B22" s="48" t="s">
        <v>51</v>
      </c>
      <c r="C22" s="24" t="s">
        <v>52</v>
      </c>
      <c r="D22" s="24" t="s">
        <v>53</v>
      </c>
      <c r="E22" s="24" t="s">
        <v>53</v>
      </c>
      <c r="F22" s="24" t="s">
        <v>53</v>
      </c>
      <c r="G22" s="17"/>
      <c r="H22" s="17"/>
      <c r="I22" s="17"/>
    </row>
    <row r="23" spans="1:9" ht="13.2" customHeight="1" x14ac:dyDescent="0.2">
      <c r="A23" s="15"/>
    </row>
    <row r="24" spans="1:9" ht="24" customHeight="1" x14ac:dyDescent="0.2">
      <c r="A24" s="126" t="s">
        <v>163</v>
      </c>
    </row>
    <row r="25" spans="1:9" ht="45.6" customHeight="1" x14ac:dyDescent="0.2">
      <c r="A25" s="15"/>
      <c r="B25" s="18"/>
      <c r="C25" s="46"/>
      <c r="D25" s="104" t="s">
        <v>41</v>
      </c>
      <c r="E25" s="130"/>
      <c r="F25" s="130"/>
      <c r="G25" s="127"/>
      <c r="H25" s="132"/>
      <c r="I25" s="132"/>
    </row>
    <row r="26" spans="1:9" ht="18" customHeight="1" x14ac:dyDescent="0.2">
      <c r="A26" s="128"/>
      <c r="B26" s="20" t="s">
        <v>11</v>
      </c>
      <c r="C26" s="58"/>
      <c r="D26" s="52" t="s">
        <v>32</v>
      </c>
      <c r="E26" s="52" t="s">
        <v>58</v>
      </c>
      <c r="F26" s="51" t="s">
        <v>59</v>
      </c>
      <c r="G26" s="52" t="s">
        <v>56</v>
      </c>
    </row>
    <row r="27" spans="1:9" ht="105" customHeight="1" x14ac:dyDescent="0.2">
      <c r="A27" s="129"/>
      <c r="B27" s="20" t="s">
        <v>12</v>
      </c>
      <c r="C27" s="53"/>
      <c r="D27" s="56" t="s">
        <v>60</v>
      </c>
      <c r="E27" s="56" t="s">
        <v>30</v>
      </c>
      <c r="F27" s="54" t="s">
        <v>61</v>
      </c>
      <c r="G27" s="56" t="s">
        <v>128</v>
      </c>
    </row>
    <row r="28" spans="1:9" ht="18" customHeight="1" x14ac:dyDescent="0.2">
      <c r="A28" s="129"/>
      <c r="B28" s="20" t="s">
        <v>14</v>
      </c>
      <c r="C28" s="22"/>
      <c r="D28" s="52" t="s">
        <v>129</v>
      </c>
      <c r="E28" s="52" t="s">
        <v>129</v>
      </c>
      <c r="F28" s="51" t="s">
        <v>62</v>
      </c>
      <c r="G28" s="52" t="s">
        <v>129</v>
      </c>
    </row>
    <row r="29" spans="1:9" ht="18" customHeight="1" x14ac:dyDescent="0.2">
      <c r="A29" s="129"/>
      <c r="B29" s="85" t="s">
        <v>50</v>
      </c>
      <c r="C29" s="73"/>
      <c r="D29" s="62">
        <f>'MPS(input)'!E20</f>
        <v>30.3</v>
      </c>
      <c r="E29" s="86">
        <f>'MPS(input)'!E$18</f>
        <v>100</v>
      </c>
      <c r="F29" s="61" t="str">
        <f>G37</f>
        <v/>
      </c>
      <c r="G29" s="62" t="str">
        <f>IFERROR((D29+F29*E29)/(1+F29),"")</f>
        <v/>
      </c>
    </row>
    <row r="30" spans="1:9" ht="18" customHeight="1" x14ac:dyDescent="0.2">
      <c r="A30" s="129"/>
      <c r="B30" s="48" t="s">
        <v>51</v>
      </c>
      <c r="C30" s="24" t="s">
        <v>53</v>
      </c>
      <c r="D30" s="24" t="s">
        <v>53</v>
      </c>
      <c r="E30" s="24" t="s">
        <v>53</v>
      </c>
      <c r="F30" s="24" t="s">
        <v>53</v>
      </c>
      <c r="G30" s="24" t="s">
        <v>53</v>
      </c>
    </row>
    <row r="31" spans="1:9" ht="13.2" customHeight="1" x14ac:dyDescent="0.2">
      <c r="A31" s="15"/>
    </row>
    <row r="32" spans="1:9" s="90" customFormat="1" ht="28.95" customHeight="1" x14ac:dyDescent="0.2">
      <c r="A32" s="126" t="s">
        <v>164</v>
      </c>
      <c r="B32" s="16"/>
      <c r="C32" s="16"/>
      <c r="D32" s="16"/>
      <c r="E32" s="16"/>
      <c r="F32" s="16"/>
      <c r="G32" s="16"/>
      <c r="H32" s="17"/>
      <c r="I32" s="17"/>
    </row>
    <row r="33" spans="1:9" s="21" customFormat="1" ht="45.75" customHeight="1" x14ac:dyDescent="0.2">
      <c r="A33" s="15"/>
      <c r="B33" s="18"/>
      <c r="C33" s="46"/>
      <c r="D33" s="166" t="s">
        <v>40</v>
      </c>
      <c r="E33" s="167"/>
      <c r="F33" s="105" t="s">
        <v>41</v>
      </c>
      <c r="G33" s="132"/>
      <c r="H33" s="132"/>
      <c r="I33" s="132"/>
    </row>
    <row r="34" spans="1:9" s="21" customFormat="1" ht="18" customHeight="1" x14ac:dyDescent="0.2">
      <c r="A34" s="128"/>
      <c r="B34" s="20" t="s">
        <v>11</v>
      </c>
      <c r="C34" s="58"/>
      <c r="D34" s="52" t="s">
        <v>63</v>
      </c>
      <c r="E34" s="52" t="s">
        <v>55</v>
      </c>
      <c r="F34" s="52" t="s">
        <v>32</v>
      </c>
      <c r="G34" s="70" t="s">
        <v>59</v>
      </c>
      <c r="H34" s="17"/>
      <c r="I34" s="17"/>
    </row>
    <row r="35" spans="1:9" s="21" customFormat="1" ht="111.75" customHeight="1" x14ac:dyDescent="0.2">
      <c r="A35" s="129"/>
      <c r="B35" s="20" t="s">
        <v>12</v>
      </c>
      <c r="C35" s="53"/>
      <c r="D35" s="56" t="s">
        <v>64</v>
      </c>
      <c r="E35" s="56" t="s">
        <v>57</v>
      </c>
      <c r="F35" s="56" t="s">
        <v>65</v>
      </c>
      <c r="G35" s="71" t="s">
        <v>61</v>
      </c>
      <c r="H35" s="17"/>
      <c r="I35" s="17"/>
    </row>
    <row r="36" spans="1:9" s="21" customFormat="1" ht="18" customHeight="1" x14ac:dyDescent="0.2">
      <c r="A36" s="129"/>
      <c r="B36" s="20" t="s">
        <v>14</v>
      </c>
      <c r="C36" s="22"/>
      <c r="D36" s="52" t="s">
        <v>129</v>
      </c>
      <c r="E36" s="52" t="s">
        <v>129</v>
      </c>
      <c r="F36" s="52" t="s">
        <v>129</v>
      </c>
      <c r="G36" s="51" t="s">
        <v>62</v>
      </c>
      <c r="H36" s="17"/>
      <c r="I36" s="17"/>
    </row>
    <row r="37" spans="1:9" s="21" customFormat="1" ht="18" customHeight="1" x14ac:dyDescent="0.2">
      <c r="A37" s="129"/>
      <c r="B37" s="85" t="s">
        <v>50</v>
      </c>
      <c r="C37" s="73"/>
      <c r="D37" s="59"/>
      <c r="E37" s="62" t="str">
        <f>IF(D37="","",D21)</f>
        <v/>
      </c>
      <c r="F37" s="62" t="str">
        <f>IF(D37="","",'MPS(input)'!E$20)</f>
        <v/>
      </c>
      <c r="G37" s="61" t="str">
        <f>IF(D37="","",IF(D37-E37=0,"",(E37-F37)/(D37-E37)))</f>
        <v/>
      </c>
      <c r="H37" s="17"/>
      <c r="I37" s="17"/>
    </row>
    <row r="38" spans="1:9" s="21" customFormat="1" ht="18" customHeight="1" x14ac:dyDescent="0.2">
      <c r="A38" s="129"/>
      <c r="B38" s="48" t="s">
        <v>51</v>
      </c>
      <c r="C38" s="24" t="s">
        <v>52</v>
      </c>
      <c r="D38" s="24" t="s">
        <v>53</v>
      </c>
      <c r="E38" s="24" t="s">
        <v>53</v>
      </c>
      <c r="F38" s="24" t="s">
        <v>53</v>
      </c>
      <c r="G38" s="24" t="s">
        <v>53</v>
      </c>
      <c r="H38" s="17"/>
      <c r="I38" s="17"/>
    </row>
    <row r="39" spans="1:9" ht="13.2" customHeight="1" x14ac:dyDescent="0.2">
      <c r="A39" s="15"/>
    </row>
  </sheetData>
  <sheetProtection algorithmName="SHA-512" hashValue="m50lQVJv+HiremAJPsBhgQXbrValJVoeVp/U59fRY6FOsyaB86HFWZpUow3UP9hV+DocMpJwJ35VS3Lfon5wOg==" saltValue="xjCGfd0ZLpYwlYSvBzeMew==" spinCount="100000" sheet="1" objects="1" scenarios="1" formatCells="0" formatRows="0"/>
  <mergeCells count="6">
    <mergeCell ref="H10:H12"/>
    <mergeCell ref="I10:I12"/>
    <mergeCell ref="D33:E33"/>
    <mergeCell ref="E6:G6"/>
    <mergeCell ref="B10:B12"/>
    <mergeCell ref="G10:G12"/>
  </mergeCells>
  <phoneticPr fontId="3"/>
  <dataValidations count="1">
    <dataValidation type="list" allowBlank="1" showInputMessage="1" showErrorMessage="1" sqref="C16" xr:uid="{00000000-0002-0000-0100-000000000000}">
      <formula1>"Yes,No"</formula1>
    </dataValidation>
  </dataValidations>
  <pageMargins left="0.7" right="0.7" top="0.75" bottom="0.75" header="0.3" footer="0.3"/>
  <pageSetup paperSize="9" scale="4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49"/>
  <sheetViews>
    <sheetView showGridLines="0" view="pageBreakPreview" zoomScaleNormal="100" zoomScaleSheetLayoutView="100" workbookViewId="0"/>
  </sheetViews>
  <sheetFormatPr defaultColWidth="9" defaultRowHeight="13.8" x14ac:dyDescent="0.2"/>
  <cols>
    <col min="1" max="4" width="3.6640625" style="1" customWidth="1"/>
    <col min="5" max="5" width="49.6640625" style="1" customWidth="1"/>
    <col min="6" max="6" width="10" style="1" customWidth="1"/>
    <col min="7" max="7" width="13.33203125" style="1" customWidth="1"/>
    <col min="8" max="8" width="14.6640625" style="1" customWidth="1"/>
    <col min="9" max="9" width="14.33203125" style="3" bestFit="1" customWidth="1"/>
    <col min="10" max="16384" width="9" style="1"/>
  </cols>
  <sheetData>
    <row r="1" spans="1:11" ht="18" customHeight="1" x14ac:dyDescent="0.2">
      <c r="I1" s="12" t="str">
        <f>'MPS(input)'!K1</f>
        <v>JCM_ID_AM029_ver01.0</v>
      </c>
    </row>
    <row r="2" spans="1:11" ht="18" customHeight="1" x14ac:dyDescent="0.2">
      <c r="I2" s="12" t="str">
        <f>'MPS(input)'!K2</f>
        <v>Reference Number:</v>
      </c>
    </row>
    <row r="3" spans="1:11" ht="27.75" customHeight="1" x14ac:dyDescent="0.2">
      <c r="A3" s="174" t="s">
        <v>170</v>
      </c>
      <c r="B3" s="174"/>
      <c r="C3" s="174"/>
      <c r="D3" s="174"/>
      <c r="E3" s="174"/>
      <c r="F3" s="174"/>
      <c r="G3" s="174"/>
      <c r="H3" s="174"/>
      <c r="I3" s="174"/>
    </row>
    <row r="4" spans="1:11" ht="11.25" customHeight="1" x14ac:dyDescent="0.2"/>
    <row r="5" spans="1:11" ht="18.75" customHeight="1" x14ac:dyDescent="0.2">
      <c r="A5" s="26" t="s">
        <v>66</v>
      </c>
      <c r="B5" s="27"/>
      <c r="C5" s="27"/>
      <c r="D5" s="27"/>
      <c r="E5" s="28"/>
      <c r="F5" s="29" t="s">
        <v>67</v>
      </c>
      <c r="G5" s="29" t="s">
        <v>68</v>
      </c>
      <c r="H5" s="29" t="s">
        <v>14</v>
      </c>
      <c r="I5" s="30" t="s">
        <v>69</v>
      </c>
    </row>
    <row r="6" spans="1:11" ht="18.75" customHeight="1" x14ac:dyDescent="0.2">
      <c r="A6" s="31"/>
      <c r="B6" s="32" t="s">
        <v>70</v>
      </c>
      <c r="C6" s="33"/>
      <c r="D6" s="33"/>
      <c r="E6" s="33"/>
      <c r="F6" s="34" t="s">
        <v>80</v>
      </c>
      <c r="G6" s="42">
        <f>G11-G14</f>
        <v>0</v>
      </c>
      <c r="H6" s="34" t="s">
        <v>71</v>
      </c>
      <c r="I6" s="34" t="s">
        <v>72</v>
      </c>
    </row>
    <row r="7" spans="1:11" ht="18.75" customHeight="1" x14ac:dyDescent="0.2">
      <c r="A7" s="74" t="s">
        <v>73</v>
      </c>
      <c r="B7" s="75"/>
      <c r="C7" s="75"/>
      <c r="D7" s="75"/>
      <c r="E7" s="76"/>
      <c r="F7" s="76"/>
      <c r="G7" s="76"/>
      <c r="H7" s="76"/>
      <c r="I7" s="77"/>
    </row>
    <row r="8" spans="1:11" ht="18.75" customHeight="1" x14ac:dyDescent="0.2">
      <c r="A8" s="78"/>
      <c r="B8" s="175" t="s">
        <v>74</v>
      </c>
      <c r="C8" s="176"/>
      <c r="D8" s="176"/>
      <c r="E8" s="177"/>
      <c r="F8" s="34" t="s">
        <v>80</v>
      </c>
      <c r="G8" s="82" t="str">
        <f>'MPS(input)'!E16</f>
        <v xml:space="preserve"> - </v>
      </c>
      <c r="H8" s="103" t="s">
        <v>120</v>
      </c>
      <c r="I8" s="100" t="s">
        <v>130</v>
      </c>
    </row>
    <row r="9" spans="1:11" ht="18.75" customHeight="1" x14ac:dyDescent="0.2">
      <c r="A9" s="78"/>
      <c r="B9" s="79" t="s">
        <v>75</v>
      </c>
      <c r="C9" s="80"/>
      <c r="D9" s="80"/>
      <c r="E9" s="81"/>
      <c r="F9" s="34" t="s">
        <v>80</v>
      </c>
      <c r="G9" s="83" t="str">
        <f>'MPS(input)'!E17</f>
        <v xml:space="preserve"> - </v>
      </c>
      <c r="H9" s="34" t="s">
        <v>76</v>
      </c>
      <c r="I9" s="100" t="s">
        <v>131</v>
      </c>
    </row>
    <row r="10" spans="1:11" ht="18.75" customHeight="1" x14ac:dyDescent="0.2">
      <c r="A10" s="26" t="s">
        <v>77</v>
      </c>
      <c r="B10" s="28"/>
      <c r="C10" s="27"/>
      <c r="D10" s="29"/>
      <c r="E10" s="29"/>
      <c r="F10" s="29"/>
      <c r="G10" s="43"/>
      <c r="H10" s="28"/>
      <c r="I10" s="29"/>
    </row>
    <row r="11" spans="1:11" ht="18.75" customHeight="1" x14ac:dyDescent="0.2">
      <c r="A11" s="35"/>
      <c r="B11" s="36" t="s">
        <v>78</v>
      </c>
      <c r="C11" s="33"/>
      <c r="D11" s="33"/>
      <c r="E11" s="33"/>
      <c r="F11" s="34" t="s">
        <v>80</v>
      </c>
      <c r="G11" s="42">
        <f>G12</f>
        <v>0</v>
      </c>
      <c r="H11" s="34" t="s">
        <v>71</v>
      </c>
      <c r="I11" s="34" t="s">
        <v>79</v>
      </c>
      <c r="K11" s="6"/>
    </row>
    <row r="12" spans="1:11" ht="18.75" customHeight="1" x14ac:dyDescent="0.2">
      <c r="A12" s="31"/>
      <c r="B12" s="37"/>
      <c r="C12" s="40" t="s">
        <v>78</v>
      </c>
      <c r="D12" s="40"/>
      <c r="E12" s="40"/>
      <c r="F12" s="34" t="s">
        <v>80</v>
      </c>
      <c r="G12" s="42">
        <f>'MPS(input_separate)'!I13</f>
        <v>0</v>
      </c>
      <c r="H12" s="34" t="s">
        <v>71</v>
      </c>
      <c r="I12" s="34" t="s">
        <v>79</v>
      </c>
    </row>
    <row r="13" spans="1:11" ht="18.75" customHeight="1" x14ac:dyDescent="0.2">
      <c r="A13" s="26" t="s">
        <v>81</v>
      </c>
      <c r="B13" s="27"/>
      <c r="C13" s="27"/>
      <c r="D13" s="27"/>
      <c r="E13" s="28"/>
      <c r="F13" s="29"/>
      <c r="G13" s="43"/>
      <c r="H13" s="28"/>
      <c r="I13" s="29"/>
    </row>
    <row r="14" spans="1:11" ht="16.2" x14ac:dyDescent="0.2">
      <c r="A14" s="35"/>
      <c r="B14" s="36" t="s">
        <v>82</v>
      </c>
      <c r="C14" s="33"/>
      <c r="D14" s="33"/>
      <c r="E14" s="33"/>
      <c r="F14" s="34" t="s">
        <v>80</v>
      </c>
      <c r="G14" s="41">
        <f>G15</f>
        <v>0</v>
      </c>
      <c r="H14" s="34" t="s">
        <v>71</v>
      </c>
      <c r="I14" s="34" t="s">
        <v>83</v>
      </c>
    </row>
    <row r="15" spans="1:11" ht="16.2" x14ac:dyDescent="0.2">
      <c r="A15" s="31"/>
      <c r="B15" s="38"/>
      <c r="C15" s="40" t="s">
        <v>84</v>
      </c>
      <c r="D15" s="39"/>
      <c r="E15" s="39"/>
      <c r="F15" s="34" t="s">
        <v>80</v>
      </c>
      <c r="G15" s="41">
        <v>0</v>
      </c>
      <c r="H15" s="34" t="s">
        <v>71</v>
      </c>
      <c r="I15" s="34" t="s">
        <v>83</v>
      </c>
    </row>
    <row r="16" spans="1:11" x14ac:dyDescent="0.2">
      <c r="C16" s="5"/>
      <c r="E16" s="5"/>
      <c r="F16" s="7"/>
      <c r="G16" s="6"/>
      <c r="H16" s="6"/>
      <c r="I16" s="4"/>
    </row>
    <row r="17" spans="1:10" ht="21.75" customHeight="1" x14ac:dyDescent="0.2">
      <c r="E17" s="1" t="s">
        <v>85</v>
      </c>
    </row>
    <row r="18" spans="1:10" s="3" customFormat="1" ht="16.2" x14ac:dyDescent="0.2">
      <c r="E18" s="3" t="s">
        <v>86</v>
      </c>
      <c r="F18" s="55" t="s">
        <v>87</v>
      </c>
    </row>
    <row r="19" spans="1:10" s="3" customFormat="1" x14ac:dyDescent="0.2">
      <c r="E19" s="63" t="s">
        <v>88</v>
      </c>
      <c r="F19" s="68">
        <v>46.5</v>
      </c>
      <c r="G19" s="64" t="s">
        <v>89</v>
      </c>
    </row>
    <row r="20" spans="1:10" s="3" customFormat="1" x14ac:dyDescent="0.2">
      <c r="E20" s="63" t="s">
        <v>90</v>
      </c>
      <c r="F20" s="68">
        <v>40.9</v>
      </c>
      <c r="G20" s="64" t="s">
        <v>89</v>
      </c>
    </row>
    <row r="21" spans="1:10" s="3" customFormat="1" x14ac:dyDescent="0.2">
      <c r="E21" s="65" t="s">
        <v>91</v>
      </c>
      <c r="F21" s="66">
        <v>44.8</v>
      </c>
      <c r="G21" s="64" t="s">
        <v>89</v>
      </c>
    </row>
    <row r="22" spans="1:10" s="3" customFormat="1" x14ac:dyDescent="0.2">
      <c r="E22" s="65" t="s">
        <v>92</v>
      </c>
      <c r="F22" s="66">
        <v>41.4</v>
      </c>
      <c r="G22" s="64" t="s">
        <v>89</v>
      </c>
    </row>
    <row r="23" spans="1:10" s="3" customFormat="1" x14ac:dyDescent="0.2">
      <c r="E23" s="65" t="s">
        <v>93</v>
      </c>
      <c r="F23" s="66">
        <v>39.799999999999997</v>
      </c>
      <c r="G23" s="64" t="s">
        <v>89</v>
      </c>
    </row>
    <row r="24" spans="1:10" s="3" customFormat="1" x14ac:dyDescent="0.2">
      <c r="E24" s="1"/>
      <c r="F24" s="1"/>
      <c r="G24" s="1"/>
    </row>
    <row r="25" spans="1:10" s="3" customFormat="1" ht="16.2" x14ac:dyDescent="0.2">
      <c r="E25" s="3" t="s">
        <v>86</v>
      </c>
      <c r="F25" s="67" t="s">
        <v>94</v>
      </c>
      <c r="G25" s="1"/>
    </row>
    <row r="26" spans="1:10" s="3" customFormat="1" ht="16.2" x14ac:dyDescent="0.2">
      <c r="E26" s="63" t="s">
        <v>95</v>
      </c>
      <c r="F26" s="69">
        <f>ROUND(14.8*44/12/1000,4)</f>
        <v>5.4300000000000001E-2</v>
      </c>
      <c r="G26" s="44" t="s">
        <v>76</v>
      </c>
    </row>
    <row r="27" spans="1:10" s="3" customFormat="1" ht="16.2" x14ac:dyDescent="0.2">
      <c r="E27" s="63" t="s">
        <v>96</v>
      </c>
      <c r="F27" s="69">
        <f>ROUND(15.9*44/12/1000,4)</f>
        <v>5.8299999999999998E-2</v>
      </c>
      <c r="G27" s="44" t="s">
        <v>76</v>
      </c>
    </row>
    <row r="28" spans="1:10" s="3" customFormat="1" ht="16.2" x14ac:dyDescent="0.2">
      <c r="E28" s="65" t="s">
        <v>97</v>
      </c>
      <c r="F28" s="69">
        <f>ROUND(16.8*44/12/1000,4)</f>
        <v>6.1600000000000002E-2</v>
      </c>
      <c r="G28" s="44" t="s">
        <v>76</v>
      </c>
    </row>
    <row r="29" spans="1:10" s="3" customFormat="1" ht="16.2" x14ac:dyDescent="0.2">
      <c r="E29" s="65" t="s">
        <v>98</v>
      </c>
      <c r="F29" s="69">
        <f>ROUND(19.8*44/12/1000,4)</f>
        <v>7.2599999999999998E-2</v>
      </c>
      <c r="G29" s="44" t="s">
        <v>76</v>
      </c>
    </row>
    <row r="30" spans="1:10" s="3" customFormat="1" ht="16.2" x14ac:dyDescent="0.2">
      <c r="E30" s="65" t="s">
        <v>99</v>
      </c>
      <c r="F30" s="101">
        <f>ROUND(20.6*44/12/1000,4)</f>
        <v>7.5499999999999998E-2</v>
      </c>
      <c r="G30" s="44" t="s">
        <v>76</v>
      </c>
    </row>
    <row r="31" spans="1:10" s="3" customFormat="1" ht="15" customHeight="1" x14ac:dyDescent="0.2">
      <c r="H31" s="1"/>
    </row>
    <row r="32" spans="1:10" s="3" customFormat="1" ht="22.2" customHeight="1" x14ac:dyDescent="0.2">
      <c r="A32" s="1"/>
      <c r="B32" s="1"/>
      <c r="C32" s="1"/>
      <c r="D32" s="1"/>
      <c r="E32" s="1"/>
      <c r="F32" s="1"/>
      <c r="G32" s="1"/>
      <c r="H32" s="1"/>
      <c r="I32" s="1"/>
      <c r="J32" s="1"/>
    </row>
    <row r="33" spans="1:11" s="3" customFormat="1" ht="22.2" customHeight="1" x14ac:dyDescent="0.2">
      <c r="A33" s="1"/>
      <c r="B33" s="1"/>
      <c r="C33" s="1"/>
      <c r="D33" s="1"/>
      <c r="E33" s="1"/>
      <c r="F33" s="1"/>
      <c r="G33" s="1"/>
      <c r="H33" s="1"/>
      <c r="I33" s="1"/>
      <c r="J33" s="1"/>
    </row>
    <row r="34" spans="1:11" s="3" customFormat="1" ht="22.2" customHeight="1" x14ac:dyDescent="0.2">
      <c r="A34" s="1"/>
      <c r="B34" s="1"/>
      <c r="C34" s="1"/>
      <c r="D34" s="1"/>
      <c r="E34" s="1"/>
      <c r="F34" s="1"/>
      <c r="G34" s="1"/>
      <c r="H34" s="1"/>
      <c r="I34" s="1"/>
      <c r="J34" s="1"/>
    </row>
    <row r="35" spans="1:11" ht="18.75" customHeight="1" x14ac:dyDescent="0.2">
      <c r="I35" s="1"/>
      <c r="K35" s="11"/>
    </row>
    <row r="36" spans="1:11" ht="18.75" customHeight="1" x14ac:dyDescent="0.2">
      <c r="I36" s="1"/>
    </row>
    <row r="37" spans="1:11" ht="18.75" customHeight="1" x14ac:dyDescent="0.2">
      <c r="I37" s="1"/>
    </row>
    <row r="38" spans="1:11" ht="18.75" customHeight="1" x14ac:dyDescent="0.2">
      <c r="I38" s="1"/>
    </row>
    <row r="39" spans="1:11" ht="18.75" customHeight="1" x14ac:dyDescent="0.2">
      <c r="I39" s="1"/>
    </row>
    <row r="40" spans="1:11" ht="18.75" customHeight="1" x14ac:dyDescent="0.2">
      <c r="I40" s="1"/>
    </row>
    <row r="41" spans="1:11" ht="18.75" customHeight="1" x14ac:dyDescent="0.2">
      <c r="I41" s="1"/>
    </row>
    <row r="42" spans="1:11" ht="18.75" customHeight="1" x14ac:dyDescent="0.2">
      <c r="I42" s="1"/>
    </row>
    <row r="43" spans="1:11" ht="36.75" customHeight="1" x14ac:dyDescent="0.2">
      <c r="I43" s="1"/>
    </row>
    <row r="44" spans="1:11" ht="18.75" customHeight="1" x14ac:dyDescent="0.2">
      <c r="I44" s="1"/>
    </row>
    <row r="45" spans="1:11" ht="18.75" customHeight="1" x14ac:dyDescent="0.2">
      <c r="I45" s="1"/>
    </row>
    <row r="46" spans="1:11" ht="18.75" customHeight="1" x14ac:dyDescent="0.2">
      <c r="I46" s="1"/>
    </row>
    <row r="47" spans="1:11" ht="18.75" customHeight="1" x14ac:dyDescent="0.2">
      <c r="I47" s="1"/>
    </row>
    <row r="48" spans="1:11" ht="18.75" customHeight="1" x14ac:dyDescent="0.2">
      <c r="I48" s="1"/>
    </row>
    <row r="49" spans="9:9" x14ac:dyDescent="0.2">
      <c r="I49" s="1"/>
    </row>
  </sheetData>
  <sheetProtection algorithmName="SHA-512" hashValue="rVreB9Fpf9WU5aHFeXpCt74Ac4ng4DCrgsoXDSzWp4wQ2hXqQH+DN4kxmPLsnhHhCMHjwL9hOWjQ0abUa4eY7A==" saltValue="gT3nzk9WkX1hGisXuabVrg==" spinCount="100000" sheet="1" objects="1" scenarios="1"/>
  <mergeCells count="2">
    <mergeCell ref="A3:I3"/>
    <mergeCell ref="B8:E8"/>
  </mergeCells>
  <phoneticPr fontId="11"/>
  <pageMargins left="0.70866141732283472" right="0.70866141732283472" top="0.74803149606299213" bottom="0.74803149606299213" header="0.31496062992125984" footer="0.31496062992125984"/>
  <pageSetup paperSize="9" scale="76"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C52C2-2E5E-43DB-94A6-D19B217AA38B}">
  <sheetPr>
    <tabColor theme="3" tint="0.39997558519241921"/>
  </sheetPr>
  <dimension ref="A1:C12"/>
  <sheetViews>
    <sheetView showGridLines="0" view="pageBreakPreview" zoomScaleNormal="100" zoomScaleSheetLayoutView="100" workbookViewId="0"/>
  </sheetViews>
  <sheetFormatPr defaultRowHeight="13.2" x14ac:dyDescent="0.2"/>
  <cols>
    <col min="1" max="1" width="3.5546875" style="106" customWidth="1"/>
    <col min="2" max="2" width="36.44140625" style="106" customWidth="1"/>
    <col min="3" max="3" width="49.109375" style="106" customWidth="1"/>
    <col min="4" max="256" width="8.88671875" style="106"/>
    <col min="257" max="257" width="3.5546875" style="106" customWidth="1"/>
    <col min="258" max="258" width="36.44140625" style="106" customWidth="1"/>
    <col min="259" max="259" width="49.109375" style="106" customWidth="1"/>
    <col min="260" max="512" width="8.88671875" style="106"/>
    <col min="513" max="513" width="3.5546875" style="106" customWidth="1"/>
    <col min="514" max="514" width="36.44140625" style="106" customWidth="1"/>
    <col min="515" max="515" width="49.109375" style="106" customWidth="1"/>
    <col min="516" max="768" width="8.88671875" style="106"/>
    <col min="769" max="769" width="3.5546875" style="106" customWidth="1"/>
    <col min="770" max="770" width="36.44140625" style="106" customWidth="1"/>
    <col min="771" max="771" width="49.109375" style="106" customWidth="1"/>
    <col min="772" max="1024" width="8.88671875" style="106"/>
    <col min="1025" max="1025" width="3.5546875" style="106" customWidth="1"/>
    <col min="1026" max="1026" width="36.44140625" style="106" customWidth="1"/>
    <col min="1027" max="1027" width="49.109375" style="106" customWidth="1"/>
    <col min="1028" max="1280" width="8.88671875" style="106"/>
    <col min="1281" max="1281" width="3.5546875" style="106" customWidth="1"/>
    <col min="1282" max="1282" width="36.44140625" style="106" customWidth="1"/>
    <col min="1283" max="1283" width="49.109375" style="106" customWidth="1"/>
    <col min="1284" max="1536" width="8.88671875" style="106"/>
    <col min="1537" max="1537" width="3.5546875" style="106" customWidth="1"/>
    <col min="1538" max="1538" width="36.44140625" style="106" customWidth="1"/>
    <col min="1539" max="1539" width="49.109375" style="106" customWidth="1"/>
    <col min="1540" max="1792" width="8.88671875" style="106"/>
    <col min="1793" max="1793" width="3.5546875" style="106" customWidth="1"/>
    <col min="1794" max="1794" width="36.44140625" style="106" customWidth="1"/>
    <col min="1795" max="1795" width="49.109375" style="106" customWidth="1"/>
    <col min="1796" max="2048" width="8.88671875" style="106"/>
    <col min="2049" max="2049" width="3.5546875" style="106" customWidth="1"/>
    <col min="2050" max="2050" width="36.44140625" style="106" customWidth="1"/>
    <col min="2051" max="2051" width="49.109375" style="106" customWidth="1"/>
    <col min="2052" max="2304" width="8.88671875" style="106"/>
    <col min="2305" max="2305" width="3.5546875" style="106" customWidth="1"/>
    <col min="2306" max="2306" width="36.44140625" style="106" customWidth="1"/>
    <col min="2307" max="2307" width="49.109375" style="106" customWidth="1"/>
    <col min="2308" max="2560" width="8.88671875" style="106"/>
    <col min="2561" max="2561" width="3.5546875" style="106" customWidth="1"/>
    <col min="2562" max="2562" width="36.44140625" style="106" customWidth="1"/>
    <col min="2563" max="2563" width="49.109375" style="106" customWidth="1"/>
    <col min="2564" max="2816" width="8.88671875" style="106"/>
    <col min="2817" max="2817" width="3.5546875" style="106" customWidth="1"/>
    <col min="2818" max="2818" width="36.44140625" style="106" customWidth="1"/>
    <col min="2819" max="2819" width="49.109375" style="106" customWidth="1"/>
    <col min="2820" max="3072" width="8.88671875" style="106"/>
    <col min="3073" max="3073" width="3.5546875" style="106" customWidth="1"/>
    <col min="3074" max="3074" width="36.44140625" style="106" customWidth="1"/>
    <col min="3075" max="3075" width="49.109375" style="106" customWidth="1"/>
    <col min="3076" max="3328" width="8.88671875" style="106"/>
    <col min="3329" max="3329" width="3.5546875" style="106" customWidth="1"/>
    <col min="3330" max="3330" width="36.44140625" style="106" customWidth="1"/>
    <col min="3331" max="3331" width="49.109375" style="106" customWidth="1"/>
    <col min="3332" max="3584" width="8.88671875" style="106"/>
    <col min="3585" max="3585" width="3.5546875" style="106" customWidth="1"/>
    <col min="3586" max="3586" width="36.44140625" style="106" customWidth="1"/>
    <col min="3587" max="3587" width="49.109375" style="106" customWidth="1"/>
    <col min="3588" max="3840" width="8.88671875" style="106"/>
    <col min="3841" max="3841" width="3.5546875" style="106" customWidth="1"/>
    <col min="3842" max="3842" width="36.44140625" style="106" customWidth="1"/>
    <col min="3843" max="3843" width="49.109375" style="106" customWidth="1"/>
    <col min="3844" max="4096" width="8.88671875" style="106"/>
    <col min="4097" max="4097" width="3.5546875" style="106" customWidth="1"/>
    <col min="4098" max="4098" width="36.44140625" style="106" customWidth="1"/>
    <col min="4099" max="4099" width="49.109375" style="106" customWidth="1"/>
    <col min="4100" max="4352" width="8.88671875" style="106"/>
    <col min="4353" max="4353" width="3.5546875" style="106" customWidth="1"/>
    <col min="4354" max="4354" width="36.44140625" style="106" customWidth="1"/>
    <col min="4355" max="4355" width="49.109375" style="106" customWidth="1"/>
    <col min="4356" max="4608" width="8.88671875" style="106"/>
    <col min="4609" max="4609" width="3.5546875" style="106" customWidth="1"/>
    <col min="4610" max="4610" width="36.44140625" style="106" customWidth="1"/>
    <col min="4611" max="4611" width="49.109375" style="106" customWidth="1"/>
    <col min="4612" max="4864" width="8.88671875" style="106"/>
    <col min="4865" max="4865" width="3.5546875" style="106" customWidth="1"/>
    <col min="4866" max="4866" width="36.44140625" style="106" customWidth="1"/>
    <col min="4867" max="4867" width="49.109375" style="106" customWidth="1"/>
    <col min="4868" max="5120" width="8.88671875" style="106"/>
    <col min="5121" max="5121" width="3.5546875" style="106" customWidth="1"/>
    <col min="5122" max="5122" width="36.44140625" style="106" customWidth="1"/>
    <col min="5123" max="5123" width="49.109375" style="106" customWidth="1"/>
    <col min="5124" max="5376" width="8.88671875" style="106"/>
    <col min="5377" max="5377" width="3.5546875" style="106" customWidth="1"/>
    <col min="5378" max="5378" width="36.44140625" style="106" customWidth="1"/>
    <col min="5379" max="5379" width="49.109375" style="106" customWidth="1"/>
    <col min="5380" max="5632" width="8.88671875" style="106"/>
    <col min="5633" max="5633" width="3.5546875" style="106" customWidth="1"/>
    <col min="5634" max="5634" width="36.44140625" style="106" customWidth="1"/>
    <col min="5635" max="5635" width="49.109375" style="106" customWidth="1"/>
    <col min="5636" max="5888" width="8.88671875" style="106"/>
    <col min="5889" max="5889" width="3.5546875" style="106" customWidth="1"/>
    <col min="5890" max="5890" width="36.44140625" style="106" customWidth="1"/>
    <col min="5891" max="5891" width="49.109375" style="106" customWidth="1"/>
    <col min="5892" max="6144" width="8.88671875" style="106"/>
    <col min="6145" max="6145" width="3.5546875" style="106" customWidth="1"/>
    <col min="6146" max="6146" width="36.44140625" style="106" customWidth="1"/>
    <col min="6147" max="6147" width="49.109375" style="106" customWidth="1"/>
    <col min="6148" max="6400" width="8.88671875" style="106"/>
    <col min="6401" max="6401" width="3.5546875" style="106" customWidth="1"/>
    <col min="6402" max="6402" width="36.44140625" style="106" customWidth="1"/>
    <col min="6403" max="6403" width="49.109375" style="106" customWidth="1"/>
    <col min="6404" max="6656" width="8.88671875" style="106"/>
    <col min="6657" max="6657" width="3.5546875" style="106" customWidth="1"/>
    <col min="6658" max="6658" width="36.44140625" style="106" customWidth="1"/>
    <col min="6659" max="6659" width="49.109375" style="106" customWidth="1"/>
    <col min="6660" max="6912" width="8.88671875" style="106"/>
    <col min="6913" max="6913" width="3.5546875" style="106" customWidth="1"/>
    <col min="6914" max="6914" width="36.44140625" style="106" customWidth="1"/>
    <col min="6915" max="6915" width="49.109375" style="106" customWidth="1"/>
    <col min="6916" max="7168" width="8.88671875" style="106"/>
    <col min="7169" max="7169" width="3.5546875" style="106" customWidth="1"/>
    <col min="7170" max="7170" width="36.44140625" style="106" customWidth="1"/>
    <col min="7171" max="7171" width="49.109375" style="106" customWidth="1"/>
    <col min="7172" max="7424" width="8.88671875" style="106"/>
    <col min="7425" max="7425" width="3.5546875" style="106" customWidth="1"/>
    <col min="7426" max="7426" width="36.44140625" style="106" customWidth="1"/>
    <col min="7427" max="7427" width="49.109375" style="106" customWidth="1"/>
    <col min="7428" max="7680" width="8.88671875" style="106"/>
    <col min="7681" max="7681" width="3.5546875" style="106" customWidth="1"/>
    <col min="7682" max="7682" width="36.44140625" style="106" customWidth="1"/>
    <col min="7683" max="7683" width="49.109375" style="106" customWidth="1"/>
    <col min="7684" max="7936" width="8.88671875" style="106"/>
    <col min="7937" max="7937" width="3.5546875" style="106" customWidth="1"/>
    <col min="7938" max="7938" width="36.44140625" style="106" customWidth="1"/>
    <col min="7939" max="7939" width="49.109375" style="106" customWidth="1"/>
    <col min="7940" max="8192" width="8.88671875" style="106"/>
    <col min="8193" max="8193" width="3.5546875" style="106" customWidth="1"/>
    <col min="8194" max="8194" width="36.44140625" style="106" customWidth="1"/>
    <col min="8195" max="8195" width="49.109375" style="106" customWidth="1"/>
    <col min="8196" max="8448" width="8.88671875" style="106"/>
    <col min="8449" max="8449" width="3.5546875" style="106" customWidth="1"/>
    <col min="8450" max="8450" width="36.44140625" style="106" customWidth="1"/>
    <col min="8451" max="8451" width="49.109375" style="106" customWidth="1"/>
    <col min="8452" max="8704" width="8.88671875" style="106"/>
    <col min="8705" max="8705" width="3.5546875" style="106" customWidth="1"/>
    <col min="8706" max="8706" width="36.44140625" style="106" customWidth="1"/>
    <col min="8707" max="8707" width="49.109375" style="106" customWidth="1"/>
    <col min="8708" max="8960" width="8.88671875" style="106"/>
    <col min="8961" max="8961" width="3.5546875" style="106" customWidth="1"/>
    <col min="8962" max="8962" width="36.44140625" style="106" customWidth="1"/>
    <col min="8963" max="8963" width="49.109375" style="106" customWidth="1"/>
    <col min="8964" max="9216" width="8.88671875" style="106"/>
    <col min="9217" max="9217" width="3.5546875" style="106" customWidth="1"/>
    <col min="9218" max="9218" width="36.44140625" style="106" customWidth="1"/>
    <col min="9219" max="9219" width="49.109375" style="106" customWidth="1"/>
    <col min="9220" max="9472" width="8.88671875" style="106"/>
    <col min="9473" max="9473" width="3.5546875" style="106" customWidth="1"/>
    <col min="9474" max="9474" width="36.44140625" style="106" customWidth="1"/>
    <col min="9475" max="9475" width="49.109375" style="106" customWidth="1"/>
    <col min="9476" max="9728" width="8.88671875" style="106"/>
    <col min="9729" max="9729" width="3.5546875" style="106" customWidth="1"/>
    <col min="9730" max="9730" width="36.44140625" style="106" customWidth="1"/>
    <col min="9731" max="9731" width="49.109375" style="106" customWidth="1"/>
    <col min="9732" max="9984" width="8.88671875" style="106"/>
    <col min="9985" max="9985" width="3.5546875" style="106" customWidth="1"/>
    <col min="9986" max="9986" width="36.44140625" style="106" customWidth="1"/>
    <col min="9987" max="9987" width="49.109375" style="106" customWidth="1"/>
    <col min="9988" max="10240" width="8.88671875" style="106"/>
    <col min="10241" max="10241" width="3.5546875" style="106" customWidth="1"/>
    <col min="10242" max="10242" width="36.44140625" style="106" customWidth="1"/>
    <col min="10243" max="10243" width="49.109375" style="106" customWidth="1"/>
    <col min="10244" max="10496" width="8.88671875" style="106"/>
    <col min="10497" max="10497" width="3.5546875" style="106" customWidth="1"/>
    <col min="10498" max="10498" width="36.44140625" style="106" customWidth="1"/>
    <col min="10499" max="10499" width="49.109375" style="106" customWidth="1"/>
    <col min="10500" max="10752" width="8.88671875" style="106"/>
    <col min="10753" max="10753" width="3.5546875" style="106" customWidth="1"/>
    <col min="10754" max="10754" width="36.44140625" style="106" customWidth="1"/>
    <col min="10755" max="10755" width="49.109375" style="106" customWidth="1"/>
    <col min="10756" max="11008" width="8.88671875" style="106"/>
    <col min="11009" max="11009" width="3.5546875" style="106" customWidth="1"/>
    <col min="11010" max="11010" width="36.44140625" style="106" customWidth="1"/>
    <col min="11011" max="11011" width="49.109375" style="106" customWidth="1"/>
    <col min="11012" max="11264" width="8.88671875" style="106"/>
    <col min="11265" max="11265" width="3.5546875" style="106" customWidth="1"/>
    <col min="11266" max="11266" width="36.44140625" style="106" customWidth="1"/>
    <col min="11267" max="11267" width="49.109375" style="106" customWidth="1"/>
    <col min="11268" max="11520" width="8.88671875" style="106"/>
    <col min="11521" max="11521" width="3.5546875" style="106" customWidth="1"/>
    <col min="11522" max="11522" width="36.44140625" style="106" customWidth="1"/>
    <col min="11523" max="11523" width="49.109375" style="106" customWidth="1"/>
    <col min="11524" max="11776" width="8.88671875" style="106"/>
    <col min="11777" max="11777" width="3.5546875" style="106" customWidth="1"/>
    <col min="11778" max="11778" width="36.44140625" style="106" customWidth="1"/>
    <col min="11779" max="11779" width="49.109375" style="106" customWidth="1"/>
    <col min="11780" max="12032" width="8.88671875" style="106"/>
    <col min="12033" max="12033" width="3.5546875" style="106" customWidth="1"/>
    <col min="12034" max="12034" width="36.44140625" style="106" customWidth="1"/>
    <col min="12035" max="12035" width="49.109375" style="106" customWidth="1"/>
    <col min="12036" max="12288" width="8.88671875" style="106"/>
    <col min="12289" max="12289" width="3.5546875" style="106" customWidth="1"/>
    <col min="12290" max="12290" width="36.44140625" style="106" customWidth="1"/>
    <col min="12291" max="12291" width="49.109375" style="106" customWidth="1"/>
    <col min="12292" max="12544" width="8.88671875" style="106"/>
    <col min="12545" max="12545" width="3.5546875" style="106" customWidth="1"/>
    <col min="12546" max="12546" width="36.44140625" style="106" customWidth="1"/>
    <col min="12547" max="12547" width="49.109375" style="106" customWidth="1"/>
    <col min="12548" max="12800" width="8.88671875" style="106"/>
    <col min="12801" max="12801" width="3.5546875" style="106" customWidth="1"/>
    <col min="12802" max="12802" width="36.44140625" style="106" customWidth="1"/>
    <col min="12803" max="12803" width="49.109375" style="106" customWidth="1"/>
    <col min="12804" max="13056" width="8.88671875" style="106"/>
    <col min="13057" max="13057" width="3.5546875" style="106" customWidth="1"/>
    <col min="13058" max="13058" width="36.44140625" style="106" customWidth="1"/>
    <col min="13059" max="13059" width="49.109375" style="106" customWidth="1"/>
    <col min="13060" max="13312" width="8.88671875" style="106"/>
    <col min="13313" max="13313" width="3.5546875" style="106" customWidth="1"/>
    <col min="13314" max="13314" width="36.44140625" style="106" customWidth="1"/>
    <col min="13315" max="13315" width="49.109375" style="106" customWidth="1"/>
    <col min="13316" max="13568" width="8.88671875" style="106"/>
    <col min="13569" max="13569" width="3.5546875" style="106" customWidth="1"/>
    <col min="13570" max="13570" width="36.44140625" style="106" customWidth="1"/>
    <col min="13571" max="13571" width="49.109375" style="106" customWidth="1"/>
    <col min="13572" max="13824" width="8.88671875" style="106"/>
    <col min="13825" max="13825" width="3.5546875" style="106" customWidth="1"/>
    <col min="13826" max="13826" width="36.44140625" style="106" customWidth="1"/>
    <col min="13827" max="13827" width="49.109375" style="106" customWidth="1"/>
    <col min="13828" max="14080" width="8.88671875" style="106"/>
    <col min="14081" max="14081" width="3.5546875" style="106" customWidth="1"/>
    <col min="14082" max="14082" width="36.44140625" style="106" customWidth="1"/>
    <col min="14083" max="14083" width="49.109375" style="106" customWidth="1"/>
    <col min="14084" max="14336" width="8.88671875" style="106"/>
    <col min="14337" max="14337" width="3.5546875" style="106" customWidth="1"/>
    <col min="14338" max="14338" width="36.44140625" style="106" customWidth="1"/>
    <col min="14339" max="14339" width="49.109375" style="106" customWidth="1"/>
    <col min="14340" max="14592" width="8.88671875" style="106"/>
    <col min="14593" max="14593" width="3.5546875" style="106" customWidth="1"/>
    <col min="14594" max="14594" width="36.44140625" style="106" customWidth="1"/>
    <col min="14595" max="14595" width="49.109375" style="106" customWidth="1"/>
    <col min="14596" max="14848" width="8.88671875" style="106"/>
    <col min="14849" max="14849" width="3.5546875" style="106" customWidth="1"/>
    <col min="14850" max="14850" width="36.44140625" style="106" customWidth="1"/>
    <col min="14851" max="14851" width="49.109375" style="106" customWidth="1"/>
    <col min="14852" max="15104" width="8.88671875" style="106"/>
    <col min="15105" max="15105" width="3.5546875" style="106" customWidth="1"/>
    <col min="15106" max="15106" width="36.44140625" style="106" customWidth="1"/>
    <col min="15107" max="15107" width="49.109375" style="106" customWidth="1"/>
    <col min="15108" max="15360" width="8.88671875" style="106"/>
    <col min="15361" max="15361" width="3.5546875" style="106" customWidth="1"/>
    <col min="15362" max="15362" width="36.44140625" style="106" customWidth="1"/>
    <col min="15363" max="15363" width="49.109375" style="106" customWidth="1"/>
    <col min="15364" max="15616" width="8.88671875" style="106"/>
    <col min="15617" max="15617" width="3.5546875" style="106" customWidth="1"/>
    <col min="15618" max="15618" width="36.44140625" style="106" customWidth="1"/>
    <col min="15619" max="15619" width="49.109375" style="106" customWidth="1"/>
    <col min="15620" max="15872" width="8.88671875" style="106"/>
    <col min="15873" max="15873" width="3.5546875" style="106" customWidth="1"/>
    <col min="15874" max="15874" width="36.44140625" style="106" customWidth="1"/>
    <col min="15875" max="15875" width="49.109375" style="106" customWidth="1"/>
    <col min="15876" max="16128" width="8.88671875" style="106"/>
    <col min="16129" max="16129" width="3.5546875" style="106" customWidth="1"/>
    <col min="16130" max="16130" width="36.44140625" style="106" customWidth="1"/>
    <col min="16131" max="16131" width="49.109375" style="106" customWidth="1"/>
    <col min="16132" max="16384" width="8.88671875" style="106"/>
  </cols>
  <sheetData>
    <row r="1" spans="1:3" ht="13.8" x14ac:dyDescent="0.2">
      <c r="C1" s="107" t="str">
        <f>'MPS(input)'!K1</f>
        <v>JCM_ID_AM029_ver01.0</v>
      </c>
    </row>
    <row r="2" spans="1:3" ht="13.8" x14ac:dyDescent="0.2">
      <c r="C2" s="107" t="str">
        <f>'MPS(input)'!K2</f>
        <v>Reference Number:</v>
      </c>
    </row>
    <row r="3" spans="1:3" ht="15.6" x14ac:dyDescent="0.2">
      <c r="A3" s="178" t="s">
        <v>133</v>
      </c>
      <c r="B3" s="178"/>
      <c r="C3" s="178"/>
    </row>
    <row r="5" spans="1:3" ht="13.8" x14ac:dyDescent="0.2">
      <c r="B5" s="108" t="s">
        <v>134</v>
      </c>
      <c r="C5" s="108" t="s">
        <v>135</v>
      </c>
    </row>
    <row r="6" spans="1:3" ht="54" customHeight="1" x14ac:dyDescent="0.2">
      <c r="B6" s="109"/>
      <c r="C6" s="109"/>
    </row>
    <row r="7" spans="1:3" ht="54" customHeight="1" x14ac:dyDescent="0.2">
      <c r="B7" s="109"/>
      <c r="C7" s="109"/>
    </row>
    <row r="8" spans="1:3" ht="54" customHeight="1" x14ac:dyDescent="0.2">
      <c r="B8" s="109"/>
      <c r="C8" s="109"/>
    </row>
    <row r="9" spans="1:3" ht="54" customHeight="1" x14ac:dyDescent="0.2">
      <c r="B9" s="109"/>
      <c r="C9" s="109"/>
    </row>
    <row r="10" spans="1:3" ht="54" customHeight="1" x14ac:dyDescent="0.2">
      <c r="B10" s="109"/>
      <c r="C10" s="109"/>
    </row>
    <row r="11" spans="1:3" ht="54" customHeight="1" x14ac:dyDescent="0.2">
      <c r="B11" s="109"/>
      <c r="C11" s="109"/>
    </row>
    <row r="12" spans="1:3" ht="54" customHeight="1" x14ac:dyDescent="0.2">
      <c r="B12" s="109"/>
      <c r="C12" s="109"/>
    </row>
  </sheetData>
  <sheetProtection algorithmName="SHA-512" hashValue="oUoAV3G8syWHcsXOnYDbs06Sn3ypQG7V3YMh0yTuhi/T63ME9kzWPhxWDSAfHy25H8ZXOhkdNEGMau43gY1Olw==" saltValue="kqjvZyXuRpDwS5WEvKOVcA==" spinCount="100000" sheet="1" objects="1" scenarios="1" formatCells="0" formatColumns="0" formatRows="0"/>
  <mergeCells count="1">
    <mergeCell ref="A3:C3"/>
  </mergeCells>
  <phoneticPr fontId="1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E0278-DC22-407D-A589-800D8DA36F0B}">
  <sheetPr>
    <tabColor theme="5" tint="0.39997558519241921"/>
    <pageSetUpPr fitToPage="1"/>
  </sheetPr>
  <dimension ref="A1:Q29"/>
  <sheetViews>
    <sheetView showGridLines="0" view="pageBreakPreview" zoomScaleNormal="40" zoomScaleSheetLayoutView="100" workbookViewId="0"/>
  </sheetViews>
  <sheetFormatPr defaultColWidth="9" defaultRowHeight="13.8" x14ac:dyDescent="0.2"/>
  <cols>
    <col min="1" max="1" width="3.6640625" style="1" customWidth="1"/>
    <col min="2" max="2" width="22" style="1" customWidth="1"/>
    <col min="3" max="3" width="15.6640625" style="1" customWidth="1"/>
    <col min="4" max="4" width="16.88671875" style="1" customWidth="1"/>
    <col min="5" max="5" width="32.21875" style="1" customWidth="1"/>
    <col min="6" max="6" width="17.88671875" style="3" customWidth="1"/>
    <col min="7" max="7" width="13.109375" style="1" customWidth="1"/>
    <col min="8" max="8" width="15.44140625" style="1" customWidth="1"/>
    <col min="9" max="9" width="21.33203125" style="1" customWidth="1"/>
    <col min="10" max="10" width="100.21875" style="1" customWidth="1"/>
    <col min="11" max="11" width="18.88671875" style="1" customWidth="1"/>
    <col min="12" max="12" width="14.6640625" style="1" customWidth="1"/>
    <col min="13" max="16384" width="9" style="1"/>
  </cols>
  <sheetData>
    <row r="1" spans="1:12" ht="18" customHeight="1" x14ac:dyDescent="0.2">
      <c r="L1" s="12" t="str">
        <f>'MPS(input)'!K1</f>
        <v>JCM_ID_AM029_ver01.0</v>
      </c>
    </row>
    <row r="2" spans="1:12" ht="18" customHeight="1" x14ac:dyDescent="0.2">
      <c r="L2" s="12" t="str">
        <f>'MPS(input)'!K2</f>
        <v>Reference Number:</v>
      </c>
    </row>
    <row r="3" spans="1:12" ht="27.75" customHeight="1" x14ac:dyDescent="0.2">
      <c r="A3" s="57" t="s">
        <v>136</v>
      </c>
      <c r="B3" s="13"/>
      <c r="C3" s="13"/>
      <c r="D3" s="13"/>
      <c r="E3" s="13"/>
      <c r="F3" s="25"/>
      <c r="G3" s="13"/>
      <c r="H3" s="13"/>
      <c r="I3" s="13"/>
      <c r="J3" s="13"/>
      <c r="K3" s="13"/>
      <c r="L3" s="14"/>
    </row>
    <row r="5" spans="1:12" ht="18.75" customHeight="1" x14ac:dyDescent="0.2">
      <c r="A5" s="2" t="s">
        <v>165</v>
      </c>
      <c r="B5" s="2"/>
      <c r="C5" s="2"/>
    </row>
    <row r="6" spans="1:12" ht="18.75" customHeight="1" x14ac:dyDescent="0.2">
      <c r="A6" s="2"/>
      <c r="B6" s="123" t="s">
        <v>0</v>
      </c>
      <c r="C6" s="123" t="s">
        <v>1</v>
      </c>
      <c r="D6" s="123" t="s">
        <v>2</v>
      </c>
      <c r="E6" s="123" t="s">
        <v>3</v>
      </c>
      <c r="F6" s="123" t="s">
        <v>4</v>
      </c>
      <c r="G6" s="123" t="s">
        <v>5</v>
      </c>
      <c r="H6" s="123" t="s">
        <v>6</v>
      </c>
      <c r="I6" s="123" t="s">
        <v>7</v>
      </c>
      <c r="J6" s="123" t="s">
        <v>8</v>
      </c>
      <c r="K6" s="123" t="s">
        <v>9</v>
      </c>
      <c r="L6" s="123" t="s">
        <v>138</v>
      </c>
    </row>
    <row r="7" spans="1:12" s="8" customFormat="1" ht="39" customHeight="1" x14ac:dyDescent="0.2">
      <c r="B7" s="137" t="s">
        <v>139</v>
      </c>
      <c r="C7" s="123" t="s">
        <v>10</v>
      </c>
      <c r="D7" s="123" t="s">
        <v>11</v>
      </c>
      <c r="E7" s="123" t="s">
        <v>12</v>
      </c>
      <c r="F7" s="123" t="s">
        <v>140</v>
      </c>
      <c r="G7" s="123" t="s">
        <v>14</v>
      </c>
      <c r="H7" s="123" t="s">
        <v>15</v>
      </c>
      <c r="I7" s="123" t="s">
        <v>16</v>
      </c>
      <c r="J7" s="123" t="s">
        <v>117</v>
      </c>
      <c r="K7" s="123" t="s">
        <v>17</v>
      </c>
      <c r="L7" s="123" t="s">
        <v>18</v>
      </c>
    </row>
    <row r="8" spans="1:12" s="6" customFormat="1" ht="322.5" customHeight="1" x14ac:dyDescent="0.2">
      <c r="B8" s="135"/>
      <c r="C8" s="110" t="s">
        <v>19</v>
      </c>
      <c r="D8" s="98" t="s">
        <v>112</v>
      </c>
      <c r="E8" s="56" t="s">
        <v>141</v>
      </c>
      <c r="F8" s="96" t="s">
        <v>20</v>
      </c>
      <c r="G8" s="24" t="s">
        <v>100</v>
      </c>
      <c r="H8" s="120" t="s">
        <v>21</v>
      </c>
      <c r="I8" s="121" t="s">
        <v>22</v>
      </c>
      <c r="J8" s="111" t="s">
        <v>142</v>
      </c>
      <c r="K8" s="122" t="s">
        <v>23</v>
      </c>
      <c r="L8" s="112" t="s">
        <v>24</v>
      </c>
    </row>
    <row r="9" spans="1:12" s="6" customFormat="1" ht="200.25" customHeight="1" x14ac:dyDescent="0.2">
      <c r="B9" s="135"/>
      <c r="C9" s="110" t="s">
        <v>25</v>
      </c>
      <c r="D9" s="24" t="s">
        <v>143</v>
      </c>
      <c r="E9" s="92" t="s">
        <v>144</v>
      </c>
      <c r="F9" s="96" t="s">
        <v>20</v>
      </c>
      <c r="G9" s="52" t="s">
        <v>121</v>
      </c>
      <c r="H9" s="120" t="s">
        <v>21</v>
      </c>
      <c r="I9" s="121" t="s">
        <v>22</v>
      </c>
      <c r="J9" s="111" t="s">
        <v>145</v>
      </c>
      <c r="K9" s="122" t="s">
        <v>26</v>
      </c>
      <c r="L9" s="112" t="s">
        <v>24</v>
      </c>
    </row>
    <row r="10" spans="1:12" s="6" customFormat="1" ht="257.7" customHeight="1" x14ac:dyDescent="0.2">
      <c r="B10" s="135"/>
      <c r="C10" s="110" t="s">
        <v>27</v>
      </c>
      <c r="D10" s="24" t="s">
        <v>146</v>
      </c>
      <c r="E10" s="92" t="s">
        <v>147</v>
      </c>
      <c r="F10" s="96" t="s">
        <v>20</v>
      </c>
      <c r="G10" s="52" t="s">
        <v>121</v>
      </c>
      <c r="H10" s="120" t="s">
        <v>21</v>
      </c>
      <c r="I10" s="121" t="s">
        <v>22</v>
      </c>
      <c r="J10" s="111" t="s">
        <v>145</v>
      </c>
      <c r="K10" s="122" t="s">
        <v>26</v>
      </c>
      <c r="L10" s="112" t="s">
        <v>24</v>
      </c>
    </row>
    <row r="11" spans="1:12" ht="8.25" customHeight="1" x14ac:dyDescent="0.2"/>
    <row r="12" spans="1:12" ht="20.100000000000001" customHeight="1" x14ac:dyDescent="0.2">
      <c r="A12" s="2" t="s">
        <v>166</v>
      </c>
    </row>
    <row r="13" spans="1:12" ht="20.100000000000001" customHeight="1" x14ac:dyDescent="0.2">
      <c r="B13" s="181" t="s">
        <v>0</v>
      </c>
      <c r="C13" s="182"/>
      <c r="D13" s="185" t="s">
        <v>1</v>
      </c>
      <c r="E13" s="186"/>
      <c r="F13" s="123" t="s">
        <v>2</v>
      </c>
      <c r="G13" s="123" t="s">
        <v>3</v>
      </c>
      <c r="H13" s="185" t="s">
        <v>4</v>
      </c>
      <c r="I13" s="195"/>
      <c r="J13" s="186"/>
      <c r="K13" s="181" t="s">
        <v>5</v>
      </c>
      <c r="L13" s="182"/>
    </row>
    <row r="14" spans="1:12" ht="39" customHeight="1" x14ac:dyDescent="0.2">
      <c r="B14" s="181" t="s">
        <v>11</v>
      </c>
      <c r="C14" s="182"/>
      <c r="D14" s="185" t="s">
        <v>12</v>
      </c>
      <c r="E14" s="186"/>
      <c r="F14" s="123" t="s">
        <v>13</v>
      </c>
      <c r="G14" s="123" t="s">
        <v>14</v>
      </c>
      <c r="H14" s="185" t="s">
        <v>16</v>
      </c>
      <c r="I14" s="195"/>
      <c r="J14" s="186"/>
      <c r="K14" s="181" t="s">
        <v>18</v>
      </c>
      <c r="L14" s="182"/>
    </row>
    <row r="15" spans="1:12" s="6" customFormat="1" ht="87.6" customHeight="1" x14ac:dyDescent="0.2">
      <c r="B15" s="183" t="s">
        <v>113</v>
      </c>
      <c r="C15" s="184"/>
      <c r="D15" s="179" t="s">
        <v>28</v>
      </c>
      <c r="E15" s="180"/>
      <c r="F15" s="113">
        <f>'MPS(input)'!E15</f>
        <v>1.5E-3</v>
      </c>
      <c r="G15" s="24" t="s">
        <v>148</v>
      </c>
      <c r="H15" s="196" t="str">
        <f>'MPS(input)'!G15</f>
        <v>Figure 3.5.1 “Relationship between feed water temperature and saving rate of boiler fuel consumption”  in “Nomograph collection for energy saving in boiler” published by Japan Boiler Association</v>
      </c>
      <c r="I15" s="197"/>
      <c r="J15" s="198"/>
      <c r="K15" s="193">
        <f>'MPS(input)'!J15</f>
        <v>0</v>
      </c>
      <c r="L15" s="194"/>
    </row>
    <row r="16" spans="1:12" s="6" customFormat="1" ht="145.80000000000001" customHeight="1" x14ac:dyDescent="0.2">
      <c r="B16" s="183" t="s">
        <v>125</v>
      </c>
      <c r="C16" s="184"/>
      <c r="D16" s="179" t="s">
        <v>149</v>
      </c>
      <c r="E16" s="180"/>
      <c r="F16" s="113" t="str">
        <f>'MPS(input)'!E16</f>
        <v xml:space="preserve"> - </v>
      </c>
      <c r="G16" s="24" t="s">
        <v>101</v>
      </c>
      <c r="H16" s="196" t="str">
        <f>'MPS(input)'!G16</f>
        <v>In the order of preference:
a) values provided by fuel supplier;
b) measurement by the project participants;
c) regional or national default values published by the Ministry of Energy and Mineral Resources, Indonesia; or 
d) IPCC default values provided in table 1.2 of Ch.1 Vol.2 of 2006 IPCC Guidelines on National GHG Inventories. Lower value is applied.</v>
      </c>
      <c r="I16" s="197"/>
      <c r="J16" s="198"/>
      <c r="K16" s="193">
        <f>'MPS(input)'!J16</f>
        <v>0</v>
      </c>
      <c r="L16" s="194"/>
    </row>
    <row r="17" spans="1:17" s="6" customFormat="1" ht="141" customHeight="1" x14ac:dyDescent="0.2">
      <c r="B17" s="183" t="s">
        <v>126</v>
      </c>
      <c r="C17" s="184"/>
      <c r="D17" s="179" t="s">
        <v>150</v>
      </c>
      <c r="E17" s="180"/>
      <c r="F17" s="113" t="str">
        <f>'MPS(input)'!E17</f>
        <v xml:space="preserve"> - </v>
      </c>
      <c r="G17" s="96" t="s">
        <v>151</v>
      </c>
      <c r="H17" s="196" t="str">
        <f>'MPS(input)'!G17</f>
        <v>In the order of preference:
a) values provided by fuel supplier;
b) measurement by the project participants;
c) regional or national default values published by the Ministry of Energy and Mineral Resources, Indonesia; or
d) IPCC default values provided in table 1.4 of Ch.1 Vol.2 of 2006 IPCC Guidelines on National GHG Inventories. Lower value is applied.</v>
      </c>
      <c r="I17" s="197"/>
      <c r="J17" s="198"/>
      <c r="K17" s="193">
        <f>'MPS(input)'!J17</f>
        <v>0</v>
      </c>
      <c r="L17" s="194"/>
    </row>
    <row r="18" spans="1:17" s="6" customFormat="1" ht="73.8" customHeight="1" x14ac:dyDescent="0.2">
      <c r="B18" s="187" t="s">
        <v>152</v>
      </c>
      <c r="C18" s="188"/>
      <c r="D18" s="158" t="s">
        <v>122</v>
      </c>
      <c r="E18" s="159"/>
      <c r="F18" s="113">
        <f>'MPS(input)'!E18</f>
        <v>100</v>
      </c>
      <c r="G18" s="116" t="s">
        <v>31</v>
      </c>
      <c r="H18" s="196" t="str">
        <f>'MPS(input)'!G18</f>
        <v>Default value
A value of 100ºC is applied, because reference drain recovery system is assumed to be an open one.</v>
      </c>
      <c r="I18" s="197"/>
      <c r="J18" s="198"/>
      <c r="K18" s="193">
        <f>'MPS(input)'!J18</f>
        <v>0</v>
      </c>
      <c r="L18" s="194"/>
      <c r="Q18" s="88"/>
    </row>
    <row r="19" spans="1:17" s="6" customFormat="1" ht="84" customHeight="1" x14ac:dyDescent="0.2">
      <c r="B19" s="187" t="s">
        <v>153</v>
      </c>
      <c r="C19" s="188"/>
      <c r="D19" s="158" t="s">
        <v>123</v>
      </c>
      <c r="E19" s="159"/>
      <c r="F19" s="113" t="str">
        <f>'MPS(input)'!E19</f>
        <v>-</v>
      </c>
      <c r="G19" s="116" t="s">
        <v>31</v>
      </c>
      <c r="H19" s="196" t="str">
        <f>'MPS(input)'!G19</f>
        <v>Default value in case that TDWPJ,p is not monitored
A value of 100ºC is applied in a conservative manner.</v>
      </c>
      <c r="I19" s="197"/>
      <c r="J19" s="198"/>
      <c r="K19" s="193" t="str">
        <f>'MPS(input)'!J19</f>
        <v>In case that TDWPJ,p is not monitored</v>
      </c>
      <c r="L19" s="194"/>
      <c r="Q19" s="88"/>
    </row>
    <row r="20" spans="1:17" s="6" customFormat="1" ht="158.4" customHeight="1" x14ac:dyDescent="0.2">
      <c r="B20" s="187" t="s">
        <v>32</v>
      </c>
      <c r="C20" s="188"/>
      <c r="D20" s="158" t="s">
        <v>60</v>
      </c>
      <c r="E20" s="159"/>
      <c r="F20" s="113">
        <f>'MPS(input)'!E20</f>
        <v>30.3</v>
      </c>
      <c r="G20" s="116" t="s">
        <v>31</v>
      </c>
      <c r="H20" s="196" t="str">
        <f>'MPS(input)'!G20</f>
        <v>A value of 30.3 [degrees C] is applied in conservative manner based on the highest value in the monthly average atmospheric temperatures for 2 years (November, 2018- October, 2020) in Jakarta, Medan, Palembang, Balikpapan, Semarang, Denpasar. Cirebon, Serang, Tegal, Cilacap and Curug.
Climate data tool in the world (ClimatView Monthly statistic) by Japan Meteorological Agency</v>
      </c>
      <c r="I20" s="197"/>
      <c r="J20" s="198"/>
      <c r="K20" s="193">
        <f>'MPS(input)'!J20</f>
        <v>0</v>
      </c>
      <c r="L20" s="194"/>
      <c r="M20" s="88"/>
      <c r="N20" s="89"/>
    </row>
    <row r="21" spans="1:17" ht="6.75" customHeight="1" x14ac:dyDescent="0.2">
      <c r="M21"/>
    </row>
    <row r="22" spans="1:17" ht="18.75" customHeight="1" x14ac:dyDescent="0.2">
      <c r="A22" s="2" t="s">
        <v>174</v>
      </c>
      <c r="B22" s="2"/>
      <c r="C22" s="2"/>
      <c r="M22"/>
    </row>
    <row r="23" spans="1:17" ht="14.4" thickBot="1" x14ac:dyDescent="0.25">
      <c r="B23" s="134" t="s">
        <v>139</v>
      </c>
      <c r="C23" s="191" t="s">
        <v>169</v>
      </c>
      <c r="D23" s="192"/>
      <c r="E23" s="124" t="s">
        <v>14</v>
      </c>
      <c r="M23"/>
    </row>
    <row r="24" spans="1:17" ht="16.8" thickBot="1" x14ac:dyDescent="0.25">
      <c r="B24" s="136"/>
      <c r="C24" s="189">
        <f>ROUNDDOWN('MRS(calc_process)'!G6, 0)</f>
        <v>0</v>
      </c>
      <c r="D24" s="190"/>
      <c r="E24" s="125" t="s">
        <v>161</v>
      </c>
      <c r="M24"/>
    </row>
    <row r="25" spans="1:17" ht="20.100000000000001" customHeight="1" x14ac:dyDescent="0.2">
      <c r="G25" s="9"/>
      <c r="H25" s="9"/>
      <c r="M25"/>
    </row>
    <row r="26" spans="1:17" ht="18.75" customHeight="1" x14ac:dyDescent="0.2">
      <c r="A26" s="2" t="s">
        <v>33</v>
      </c>
      <c r="M26"/>
    </row>
    <row r="27" spans="1:17" ht="18" customHeight="1" x14ac:dyDescent="0.2">
      <c r="B27" s="119" t="s">
        <v>34</v>
      </c>
      <c r="C27" s="119"/>
      <c r="D27" s="153" t="s">
        <v>35</v>
      </c>
      <c r="E27" s="153"/>
      <c r="F27" s="153"/>
      <c r="G27" s="153"/>
      <c r="H27" s="153"/>
      <c r="I27" s="153"/>
      <c r="J27" s="153"/>
      <c r="K27" s="10"/>
    </row>
    <row r="28" spans="1:17" ht="18" customHeight="1" x14ac:dyDescent="0.2">
      <c r="B28" s="119" t="s">
        <v>36</v>
      </c>
      <c r="C28" s="119"/>
      <c r="D28" s="153" t="s">
        <v>37</v>
      </c>
      <c r="E28" s="153"/>
      <c r="F28" s="153"/>
      <c r="G28" s="153"/>
      <c r="H28" s="153"/>
      <c r="I28" s="153"/>
      <c r="J28" s="153"/>
      <c r="K28" s="10"/>
    </row>
    <row r="29" spans="1:17" ht="18" customHeight="1" x14ac:dyDescent="0.2">
      <c r="B29" s="119" t="s">
        <v>21</v>
      </c>
      <c r="C29" s="119"/>
      <c r="D29" s="153" t="s">
        <v>38</v>
      </c>
      <c r="E29" s="153"/>
      <c r="F29" s="153"/>
      <c r="G29" s="153"/>
      <c r="H29" s="153"/>
      <c r="I29" s="153"/>
      <c r="J29" s="153"/>
      <c r="K29" s="10"/>
    </row>
  </sheetData>
  <sheetProtection algorithmName="SHA-512" hashValue="SMk1H2XOyRIMziXIHJOe1SeSj4kCsuNNveC9Ft/b4tctbHxdcVnjI7PuuIpLUSQdC/HfBwJuzty/NCGBzchLUw==" saltValue="j0wrsnruOhgIvvphsAEI3g==" spinCount="100000" sheet="1" objects="1" scenarios="1" formatCells="0" formatRows="0"/>
  <mergeCells count="37">
    <mergeCell ref="K18:L18"/>
    <mergeCell ref="K19:L19"/>
    <mergeCell ref="K20:L20"/>
    <mergeCell ref="H18:J18"/>
    <mergeCell ref="H19:J19"/>
    <mergeCell ref="H20:J20"/>
    <mergeCell ref="H13:J13"/>
    <mergeCell ref="H14:J14"/>
    <mergeCell ref="H15:J15"/>
    <mergeCell ref="H16:J16"/>
    <mergeCell ref="H17:J17"/>
    <mergeCell ref="K13:L13"/>
    <mergeCell ref="K14:L14"/>
    <mergeCell ref="K15:L15"/>
    <mergeCell ref="K16:L16"/>
    <mergeCell ref="K17:L17"/>
    <mergeCell ref="B18:C18"/>
    <mergeCell ref="B19:C19"/>
    <mergeCell ref="B20:C20"/>
    <mergeCell ref="D28:J28"/>
    <mergeCell ref="D29:J29"/>
    <mergeCell ref="C24:D24"/>
    <mergeCell ref="C23:D23"/>
    <mergeCell ref="D27:J27"/>
    <mergeCell ref="D18:E18"/>
    <mergeCell ref="D19:E19"/>
    <mergeCell ref="D20:E20"/>
    <mergeCell ref="D16:E16"/>
    <mergeCell ref="D17:E17"/>
    <mergeCell ref="B13:C13"/>
    <mergeCell ref="B14:C14"/>
    <mergeCell ref="B15:C15"/>
    <mergeCell ref="D13:E13"/>
    <mergeCell ref="D14:E14"/>
    <mergeCell ref="D15:E15"/>
    <mergeCell ref="B16:C16"/>
    <mergeCell ref="B17:C17"/>
  </mergeCells>
  <phoneticPr fontId="11"/>
  <pageMargins left="0.70866141732283472" right="0.70866141732283472" top="0.74803149606299213" bottom="0.74803149606299213" header="0.31496062992125984" footer="0.31496062992125984"/>
  <pageSetup paperSize="8" scale="45" orientation="portrait" r:id="rId1"/>
  <ignoredErrors>
    <ignoredError sqref="C8:C1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91A79-5111-406C-BE7D-66FFBF0C08EB}">
  <sheetPr>
    <tabColor theme="5" tint="0.39997558519241921"/>
    <pageSetUpPr fitToPage="1"/>
  </sheetPr>
  <dimension ref="A1:XER39"/>
  <sheetViews>
    <sheetView showGridLines="0" view="pageBreakPreview" zoomScaleNormal="55" zoomScaleSheetLayoutView="100" workbookViewId="0"/>
  </sheetViews>
  <sheetFormatPr defaultColWidth="9" defaultRowHeight="13.8" x14ac:dyDescent="0.2"/>
  <cols>
    <col min="1" max="1" width="3.21875" style="17" customWidth="1"/>
    <col min="2" max="2" width="25.6640625" style="16" customWidth="1"/>
    <col min="3" max="3" width="17.6640625" style="16" customWidth="1"/>
    <col min="4" max="7" width="25.6640625" style="16" customWidth="1"/>
    <col min="8" max="8" width="23.44140625" style="17" customWidth="1"/>
    <col min="9" max="9" width="21.44140625" style="17" customWidth="1"/>
    <col min="10" max="16384" width="9" style="17"/>
  </cols>
  <sheetData>
    <row r="1" spans="1:16372" ht="15" customHeight="1" x14ac:dyDescent="0.2">
      <c r="A1" s="15"/>
      <c r="I1" s="133" t="str">
        <f>'MPS(input)'!K1</f>
        <v>JCM_ID_AM029_ver01.0</v>
      </c>
    </row>
    <row r="2" spans="1:16372" ht="15" customHeight="1" x14ac:dyDescent="0.2">
      <c r="A2" s="15"/>
      <c r="I2" s="133" t="str">
        <f>'MPS(input)'!K2</f>
        <v>Reference Number:</v>
      </c>
    </row>
    <row r="3" spans="1:16372" customFormat="1" ht="27.6" customHeight="1" x14ac:dyDescent="0.2">
      <c r="A3" s="57" t="s">
        <v>137</v>
      </c>
      <c r="B3" s="57"/>
      <c r="C3" s="13"/>
      <c r="D3" s="13"/>
      <c r="E3" s="13"/>
      <c r="F3" s="13"/>
      <c r="G3" s="13"/>
      <c r="H3" s="13"/>
      <c r="I3" s="13"/>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row>
    <row r="4" spans="1:16372" ht="15" customHeight="1" x14ac:dyDescent="0.2">
      <c r="A4" s="15"/>
    </row>
    <row r="5" spans="1:16372" ht="15" customHeight="1" x14ac:dyDescent="0.2">
      <c r="A5" s="126" t="s">
        <v>39</v>
      </c>
    </row>
    <row r="6" spans="1:16372" s="21" customFormat="1" ht="43.5" customHeight="1" x14ac:dyDescent="0.2">
      <c r="A6" s="15"/>
      <c r="B6" s="18"/>
      <c r="C6" s="46"/>
      <c r="D6" s="104" t="s">
        <v>167</v>
      </c>
      <c r="E6" s="168" t="s">
        <v>168</v>
      </c>
      <c r="F6" s="168"/>
      <c r="G6" s="168"/>
      <c r="H6" s="127"/>
      <c r="I6" s="47" t="s">
        <v>42</v>
      </c>
    </row>
    <row r="7" spans="1:16372" s="21" customFormat="1" ht="24.75" customHeight="1" x14ac:dyDescent="0.2">
      <c r="A7" s="128"/>
      <c r="B7" s="20" t="s">
        <v>11</v>
      </c>
      <c r="C7" s="97" t="s">
        <v>43</v>
      </c>
      <c r="D7" s="98" t="s">
        <v>112</v>
      </c>
      <c r="E7" s="24" t="s">
        <v>125</v>
      </c>
      <c r="F7" s="24" t="s">
        <v>126</v>
      </c>
      <c r="G7" s="24" t="s">
        <v>113</v>
      </c>
      <c r="H7" s="96" t="s">
        <v>114</v>
      </c>
      <c r="I7" s="99" t="s">
        <v>79</v>
      </c>
    </row>
    <row r="8" spans="1:16372" s="21" customFormat="1" ht="145.5" customHeight="1" x14ac:dyDescent="0.2">
      <c r="A8" s="129"/>
      <c r="B8" s="20" t="s">
        <v>12</v>
      </c>
      <c r="C8" s="91" t="s">
        <v>119</v>
      </c>
      <c r="D8" s="92" t="s">
        <v>104</v>
      </c>
      <c r="E8" s="93" t="s">
        <v>115</v>
      </c>
      <c r="F8" s="102" t="s">
        <v>127</v>
      </c>
      <c r="G8" s="93" t="s">
        <v>45</v>
      </c>
      <c r="H8" s="94" t="s">
        <v>105</v>
      </c>
      <c r="I8" s="95" t="s">
        <v>106</v>
      </c>
    </row>
    <row r="9" spans="1:16372" s="21" customFormat="1" ht="36" customHeight="1" x14ac:dyDescent="0.2">
      <c r="A9" s="129"/>
      <c r="B9" s="20" t="s">
        <v>14</v>
      </c>
      <c r="C9" s="22" t="s">
        <v>47</v>
      </c>
      <c r="D9" s="24" t="s">
        <v>107</v>
      </c>
      <c r="E9" s="24" t="s">
        <v>108</v>
      </c>
      <c r="F9" s="96" t="s">
        <v>109</v>
      </c>
      <c r="G9" s="24" t="s">
        <v>110</v>
      </c>
      <c r="H9" s="96" t="s">
        <v>111</v>
      </c>
      <c r="I9" s="49" t="s">
        <v>49</v>
      </c>
    </row>
    <row r="10" spans="1:16372" s="21" customFormat="1" ht="18" customHeight="1" x14ac:dyDescent="0.2">
      <c r="A10" s="129"/>
      <c r="B10" s="169" t="s">
        <v>50</v>
      </c>
      <c r="C10" s="23"/>
      <c r="D10" s="45"/>
      <c r="E10" s="84"/>
      <c r="F10" s="140"/>
      <c r="G10" s="199" t="str">
        <f>IF(C10="","",'MRS(input)'!F$15)</f>
        <v/>
      </c>
      <c r="H10" s="160" t="str">
        <f>IF(C10="","",F21)</f>
        <v/>
      </c>
      <c r="I10" s="163" t="str">
        <f>IF(H10="","",G10*H10/(1-G10*H10)*SUMPRODUCT(D10:D12,E10:E12,F10:F12))</f>
        <v/>
      </c>
    </row>
    <row r="11" spans="1:16372" s="21" customFormat="1" ht="18" customHeight="1" x14ac:dyDescent="0.2">
      <c r="A11" s="129"/>
      <c r="B11" s="170"/>
      <c r="C11" s="23"/>
      <c r="D11" s="138"/>
      <c r="E11" s="84"/>
      <c r="F11" s="140"/>
      <c r="G11" s="200"/>
      <c r="H11" s="161"/>
      <c r="I11" s="164"/>
    </row>
    <row r="12" spans="1:16372" s="21" customFormat="1" ht="18" customHeight="1" x14ac:dyDescent="0.2">
      <c r="A12" s="129"/>
      <c r="B12" s="170"/>
      <c r="C12" s="23"/>
      <c r="D12" s="138"/>
      <c r="E12" s="84"/>
      <c r="F12" s="140"/>
      <c r="G12" s="201"/>
      <c r="H12" s="162"/>
      <c r="I12" s="165"/>
    </row>
    <row r="13" spans="1:16372" ht="15" customHeight="1" x14ac:dyDescent="0.2">
      <c r="A13" s="129"/>
      <c r="B13" s="48" t="s">
        <v>51</v>
      </c>
      <c r="C13" s="24" t="s">
        <v>52</v>
      </c>
      <c r="D13" s="24" t="s">
        <v>53</v>
      </c>
      <c r="E13" s="24"/>
      <c r="F13" s="24"/>
      <c r="G13" s="24"/>
      <c r="H13" s="24" t="s">
        <v>53</v>
      </c>
      <c r="I13" s="50">
        <f>SUM(I10:I12)</f>
        <v>0</v>
      </c>
    </row>
    <row r="14" spans="1:16372" ht="15" customHeight="1" x14ac:dyDescent="0.2">
      <c r="A14" s="126"/>
    </row>
    <row r="15" spans="1:16372" ht="22.95" customHeight="1" x14ac:dyDescent="0.2">
      <c r="A15" s="126" t="s">
        <v>162</v>
      </c>
    </row>
    <row r="16" spans="1:16372" ht="22.95" customHeight="1" x14ac:dyDescent="0.2">
      <c r="A16" s="126"/>
      <c r="B16" s="48" t="s">
        <v>54</v>
      </c>
      <c r="C16" s="60" t="s">
        <v>116</v>
      </c>
    </row>
    <row r="17" spans="1:9" ht="44.25" customHeight="1" x14ac:dyDescent="0.2">
      <c r="A17" s="15"/>
      <c r="B17" s="18"/>
      <c r="C17" s="46"/>
      <c r="D17" s="104" t="s">
        <v>167</v>
      </c>
      <c r="E17" s="17"/>
      <c r="F17" s="130"/>
      <c r="G17" s="131"/>
      <c r="H17" s="131"/>
      <c r="I17" s="131"/>
    </row>
    <row r="18" spans="1:9" s="19" customFormat="1" ht="18" customHeight="1" x14ac:dyDescent="0.2">
      <c r="A18" s="128"/>
      <c r="B18" s="20" t="s">
        <v>11</v>
      </c>
      <c r="C18" s="58"/>
      <c r="D18" s="52" t="s">
        <v>55</v>
      </c>
      <c r="E18" s="52" t="s">
        <v>56</v>
      </c>
      <c r="F18" s="51" t="s">
        <v>44</v>
      </c>
      <c r="G18" s="72"/>
      <c r="H18" s="17"/>
      <c r="I18" s="17"/>
    </row>
    <row r="19" spans="1:9" s="21" customFormat="1" ht="108" customHeight="1" x14ac:dyDescent="0.2">
      <c r="A19" s="129"/>
      <c r="B19" s="20" t="s">
        <v>12</v>
      </c>
      <c r="C19" s="53"/>
      <c r="D19" s="56" t="s">
        <v>57</v>
      </c>
      <c r="E19" s="56" t="s">
        <v>128</v>
      </c>
      <c r="F19" s="56" t="s">
        <v>46</v>
      </c>
      <c r="G19" s="17"/>
      <c r="H19" s="17"/>
      <c r="I19" s="17"/>
    </row>
    <row r="20" spans="1:9" s="21" customFormat="1" ht="18" customHeight="1" x14ac:dyDescent="0.2">
      <c r="A20" s="129"/>
      <c r="B20" s="20" t="s">
        <v>14</v>
      </c>
      <c r="C20" s="22"/>
      <c r="D20" s="52" t="s">
        <v>129</v>
      </c>
      <c r="E20" s="52" t="s">
        <v>129</v>
      </c>
      <c r="F20" s="51" t="s">
        <v>48</v>
      </c>
      <c r="G20" s="17"/>
      <c r="H20" s="17"/>
      <c r="I20" s="17"/>
    </row>
    <row r="21" spans="1:9" s="21" customFormat="1" ht="18" customHeight="1" x14ac:dyDescent="0.2">
      <c r="A21" s="129"/>
      <c r="B21" s="85" t="s">
        <v>50</v>
      </c>
      <c r="C21" s="73"/>
      <c r="D21" s="59"/>
      <c r="E21" s="62" t="str">
        <f>IF(C$16="Yes",G29,100)</f>
        <v/>
      </c>
      <c r="F21" s="62" t="str">
        <f>IF(D21="","",D21-E21)</f>
        <v/>
      </c>
      <c r="G21" s="17"/>
      <c r="H21" s="17"/>
      <c r="I21" s="17"/>
    </row>
    <row r="22" spans="1:9" s="21" customFormat="1" ht="18" customHeight="1" x14ac:dyDescent="0.2">
      <c r="A22" s="129"/>
      <c r="B22" s="48" t="s">
        <v>51</v>
      </c>
      <c r="C22" s="24" t="s">
        <v>52</v>
      </c>
      <c r="D22" s="24" t="s">
        <v>53</v>
      </c>
      <c r="E22" s="24" t="s">
        <v>53</v>
      </c>
      <c r="F22" s="24" t="s">
        <v>53</v>
      </c>
      <c r="G22" s="17"/>
      <c r="H22" s="17"/>
      <c r="I22" s="17"/>
    </row>
    <row r="23" spans="1:9" ht="13.2" customHeight="1" x14ac:dyDescent="0.2">
      <c r="A23" s="15"/>
    </row>
    <row r="24" spans="1:9" ht="24" customHeight="1" x14ac:dyDescent="0.2">
      <c r="A24" s="126" t="s">
        <v>163</v>
      </c>
    </row>
    <row r="25" spans="1:9" ht="45.6" customHeight="1" x14ac:dyDescent="0.2">
      <c r="A25" s="15"/>
      <c r="B25" s="18"/>
      <c r="C25" s="46"/>
      <c r="D25" s="104" t="s">
        <v>168</v>
      </c>
      <c r="E25" s="130"/>
      <c r="F25" s="130"/>
      <c r="G25" s="127"/>
      <c r="H25" s="132"/>
      <c r="I25" s="132"/>
    </row>
    <row r="26" spans="1:9" ht="18" customHeight="1" x14ac:dyDescent="0.2">
      <c r="A26" s="128"/>
      <c r="B26" s="20" t="s">
        <v>11</v>
      </c>
      <c r="C26" s="58"/>
      <c r="D26" s="52" t="s">
        <v>32</v>
      </c>
      <c r="E26" s="52" t="s">
        <v>58</v>
      </c>
      <c r="F26" s="51" t="s">
        <v>59</v>
      </c>
      <c r="G26" s="52" t="s">
        <v>56</v>
      </c>
    </row>
    <row r="27" spans="1:9" ht="105" customHeight="1" x14ac:dyDescent="0.2">
      <c r="A27" s="129"/>
      <c r="B27" s="20" t="s">
        <v>12</v>
      </c>
      <c r="C27" s="53"/>
      <c r="D27" s="56" t="s">
        <v>60</v>
      </c>
      <c r="E27" s="56" t="s">
        <v>30</v>
      </c>
      <c r="F27" s="54" t="s">
        <v>61</v>
      </c>
      <c r="G27" s="56" t="s">
        <v>128</v>
      </c>
    </row>
    <row r="28" spans="1:9" ht="18" customHeight="1" x14ac:dyDescent="0.2">
      <c r="A28" s="129"/>
      <c r="B28" s="20" t="s">
        <v>14</v>
      </c>
      <c r="C28" s="22"/>
      <c r="D28" s="52" t="s">
        <v>129</v>
      </c>
      <c r="E28" s="52" t="s">
        <v>129</v>
      </c>
      <c r="F28" s="51" t="s">
        <v>62</v>
      </c>
      <c r="G28" s="52" t="s">
        <v>129</v>
      </c>
    </row>
    <row r="29" spans="1:9" ht="18" customHeight="1" x14ac:dyDescent="0.2">
      <c r="A29" s="129"/>
      <c r="B29" s="85" t="s">
        <v>50</v>
      </c>
      <c r="C29" s="73"/>
      <c r="D29" s="62">
        <f>'MPS(input)'!E20</f>
        <v>30.3</v>
      </c>
      <c r="E29" s="86">
        <f>'MPS(input)'!E$18</f>
        <v>100</v>
      </c>
      <c r="F29" s="61" t="str">
        <f>G37</f>
        <v/>
      </c>
      <c r="G29" s="62" t="str">
        <f>IFERROR((D29+F29*E29)/(1+F29),"")</f>
        <v/>
      </c>
    </row>
    <row r="30" spans="1:9" ht="18" customHeight="1" x14ac:dyDescent="0.2">
      <c r="A30" s="129"/>
      <c r="B30" s="48" t="s">
        <v>51</v>
      </c>
      <c r="C30" s="24" t="s">
        <v>53</v>
      </c>
      <c r="D30" s="24" t="s">
        <v>53</v>
      </c>
      <c r="E30" s="24" t="s">
        <v>53</v>
      </c>
      <c r="F30" s="24" t="s">
        <v>53</v>
      </c>
      <c r="G30" s="24" t="s">
        <v>53</v>
      </c>
    </row>
    <row r="31" spans="1:9" ht="13.2" customHeight="1" x14ac:dyDescent="0.2">
      <c r="A31" s="15"/>
    </row>
    <row r="32" spans="1:9" s="90" customFormat="1" ht="28.95" customHeight="1" x14ac:dyDescent="0.2">
      <c r="A32" s="126" t="s">
        <v>164</v>
      </c>
      <c r="B32" s="16"/>
      <c r="C32" s="16"/>
      <c r="D32" s="16"/>
      <c r="E32" s="16"/>
      <c r="F32" s="16"/>
      <c r="G32" s="16"/>
      <c r="H32" s="17"/>
      <c r="I32" s="17"/>
    </row>
    <row r="33" spans="1:9" s="21" customFormat="1" ht="45.75" customHeight="1" x14ac:dyDescent="0.2">
      <c r="A33" s="15"/>
      <c r="B33" s="18"/>
      <c r="C33" s="46"/>
      <c r="D33" s="166" t="s">
        <v>167</v>
      </c>
      <c r="E33" s="167"/>
      <c r="F33" s="105" t="s">
        <v>168</v>
      </c>
      <c r="G33" s="132"/>
      <c r="H33" s="132"/>
      <c r="I33" s="132"/>
    </row>
    <row r="34" spans="1:9" s="21" customFormat="1" ht="18" customHeight="1" x14ac:dyDescent="0.2">
      <c r="A34" s="128"/>
      <c r="B34" s="20" t="s">
        <v>11</v>
      </c>
      <c r="C34" s="58"/>
      <c r="D34" s="52" t="s">
        <v>63</v>
      </c>
      <c r="E34" s="52" t="s">
        <v>55</v>
      </c>
      <c r="F34" s="52" t="s">
        <v>32</v>
      </c>
      <c r="G34" s="70" t="s">
        <v>59</v>
      </c>
      <c r="H34" s="17"/>
      <c r="I34" s="17"/>
    </row>
    <row r="35" spans="1:9" s="21" customFormat="1" ht="111.75" customHeight="1" x14ac:dyDescent="0.2">
      <c r="A35" s="129"/>
      <c r="B35" s="20" t="s">
        <v>12</v>
      </c>
      <c r="C35" s="53"/>
      <c r="D35" s="56" t="s">
        <v>64</v>
      </c>
      <c r="E35" s="56" t="s">
        <v>57</v>
      </c>
      <c r="F35" s="56" t="s">
        <v>65</v>
      </c>
      <c r="G35" s="71" t="s">
        <v>61</v>
      </c>
      <c r="H35" s="17"/>
      <c r="I35" s="17"/>
    </row>
    <row r="36" spans="1:9" s="21" customFormat="1" ht="18" customHeight="1" x14ac:dyDescent="0.2">
      <c r="A36" s="129"/>
      <c r="B36" s="20" t="s">
        <v>14</v>
      </c>
      <c r="C36" s="22"/>
      <c r="D36" s="52" t="s">
        <v>129</v>
      </c>
      <c r="E36" s="52" t="s">
        <v>129</v>
      </c>
      <c r="F36" s="52" t="s">
        <v>129</v>
      </c>
      <c r="G36" s="51" t="s">
        <v>62</v>
      </c>
      <c r="H36" s="17"/>
      <c r="I36" s="17"/>
    </row>
    <row r="37" spans="1:9" s="21" customFormat="1" ht="18" customHeight="1" x14ac:dyDescent="0.2">
      <c r="A37" s="129"/>
      <c r="B37" s="85" t="s">
        <v>50</v>
      </c>
      <c r="C37" s="73"/>
      <c r="D37" s="59"/>
      <c r="E37" s="62" t="str">
        <f>IF(D37="","",D21)</f>
        <v/>
      </c>
      <c r="F37" s="62" t="str">
        <f>IF(D37="","",'MRS(input)'!F$20)</f>
        <v/>
      </c>
      <c r="G37" s="61" t="str">
        <f>IF(D37="","",IF(D37-E37=0,"",(E37-F37)/(D37-E37)))</f>
        <v/>
      </c>
      <c r="H37" s="17"/>
      <c r="I37" s="17"/>
    </row>
    <row r="38" spans="1:9" s="21" customFormat="1" ht="18" customHeight="1" x14ac:dyDescent="0.2">
      <c r="A38" s="129"/>
      <c r="B38" s="48" t="s">
        <v>51</v>
      </c>
      <c r="C38" s="24" t="s">
        <v>52</v>
      </c>
      <c r="D38" s="24" t="s">
        <v>53</v>
      </c>
      <c r="E38" s="24" t="s">
        <v>53</v>
      </c>
      <c r="F38" s="24" t="s">
        <v>53</v>
      </c>
      <c r="G38" s="24" t="s">
        <v>53</v>
      </c>
      <c r="H38" s="17"/>
      <c r="I38" s="17"/>
    </row>
    <row r="39" spans="1:9" ht="13.2" customHeight="1" x14ac:dyDescent="0.2">
      <c r="A39" s="15"/>
    </row>
  </sheetData>
  <sheetProtection algorithmName="SHA-512" hashValue="l3xj0lgYdmHcSrF5UtGi6o2QbUMaefYum3B9zIpsAy0Q7fsICYFgVorwGrh2/VVnoAQcbcpH62XNC73U+CKD9Q==" saltValue="ZMceS8iKGxHXQlmGKn/BcQ==" spinCount="100000" sheet="1" objects="1" scenarios="1" formatCells="0" formatRows="0"/>
  <mergeCells count="6">
    <mergeCell ref="I10:I12"/>
    <mergeCell ref="D33:E33"/>
    <mergeCell ref="E6:G6"/>
    <mergeCell ref="B10:B12"/>
    <mergeCell ref="G10:G12"/>
    <mergeCell ref="H10:H12"/>
  </mergeCells>
  <phoneticPr fontId="11"/>
  <dataValidations count="1">
    <dataValidation type="list" allowBlank="1" showInputMessage="1" showErrorMessage="1" sqref="C16" xr:uid="{7BF1DF5D-DFED-4D87-9187-2CA5D3B6F839}">
      <formula1>"Yes,No"</formula1>
    </dataValidation>
  </dataValidations>
  <pageMargins left="0.7" right="0.7" top="0.75" bottom="0.75" header="0.3" footer="0.3"/>
  <pageSetup paperSize="9" scale="4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216C6-077A-4C77-ACE9-764D9DA16731}">
  <sheetPr>
    <tabColor theme="5" tint="0.39997558519241921"/>
  </sheetPr>
  <dimension ref="A1:K49"/>
  <sheetViews>
    <sheetView showGridLines="0" view="pageBreakPreview" zoomScaleNormal="100" zoomScaleSheetLayoutView="100" workbookViewId="0"/>
  </sheetViews>
  <sheetFormatPr defaultColWidth="9" defaultRowHeight="13.8" x14ac:dyDescent="0.2"/>
  <cols>
    <col min="1" max="4" width="3.6640625" style="1" customWidth="1"/>
    <col min="5" max="5" width="49.6640625" style="1" customWidth="1"/>
    <col min="6" max="6" width="10" style="1" customWidth="1"/>
    <col min="7" max="7" width="13.33203125" style="1" customWidth="1"/>
    <col min="8" max="8" width="14.6640625" style="1" customWidth="1"/>
    <col min="9" max="9" width="14.33203125" style="3" bestFit="1" customWidth="1"/>
    <col min="10" max="16384" width="9" style="1"/>
  </cols>
  <sheetData>
    <row r="1" spans="1:11" ht="18" customHeight="1" x14ac:dyDescent="0.2">
      <c r="I1" s="12" t="str">
        <f>'MPS(input)'!K1</f>
        <v>JCM_ID_AM029_ver01.0</v>
      </c>
    </row>
    <row r="2" spans="1:11" ht="18" customHeight="1" x14ac:dyDescent="0.2">
      <c r="I2" s="12" t="str">
        <f>'MPS(input)'!K2</f>
        <v>Reference Number:</v>
      </c>
    </row>
    <row r="3" spans="1:11" ht="27.75" customHeight="1" x14ac:dyDescent="0.2">
      <c r="A3" s="174" t="s">
        <v>173</v>
      </c>
      <c r="B3" s="174"/>
      <c r="C3" s="174"/>
      <c r="D3" s="174"/>
      <c r="E3" s="174"/>
      <c r="F3" s="174"/>
      <c r="G3" s="174"/>
      <c r="H3" s="174"/>
      <c r="I3" s="174"/>
    </row>
    <row r="4" spans="1:11" ht="11.25" customHeight="1" x14ac:dyDescent="0.2"/>
    <row r="5" spans="1:11" ht="18.75" customHeight="1" x14ac:dyDescent="0.2">
      <c r="A5" s="26" t="s">
        <v>66</v>
      </c>
      <c r="B5" s="27"/>
      <c r="C5" s="27"/>
      <c r="D5" s="27"/>
      <c r="E5" s="28"/>
      <c r="F5" s="29" t="s">
        <v>67</v>
      </c>
      <c r="G5" s="29" t="s">
        <v>68</v>
      </c>
      <c r="H5" s="29" t="s">
        <v>14</v>
      </c>
      <c r="I5" s="30" t="s">
        <v>69</v>
      </c>
    </row>
    <row r="6" spans="1:11" ht="18.75" customHeight="1" x14ac:dyDescent="0.2">
      <c r="A6" s="31"/>
      <c r="B6" s="32" t="s">
        <v>70</v>
      </c>
      <c r="C6" s="33"/>
      <c r="D6" s="33"/>
      <c r="E6" s="33"/>
      <c r="F6" s="34" t="s">
        <v>80</v>
      </c>
      <c r="G6" s="42">
        <f>G11-G14</f>
        <v>0</v>
      </c>
      <c r="H6" s="34" t="s">
        <v>71</v>
      </c>
      <c r="I6" s="34" t="s">
        <v>72</v>
      </c>
    </row>
    <row r="7" spans="1:11" ht="18.75" customHeight="1" x14ac:dyDescent="0.2">
      <c r="A7" s="74" t="s">
        <v>73</v>
      </c>
      <c r="B7" s="75"/>
      <c r="C7" s="75"/>
      <c r="D7" s="75"/>
      <c r="E7" s="76"/>
      <c r="F7" s="76"/>
      <c r="G7" s="76"/>
      <c r="H7" s="76"/>
      <c r="I7" s="77"/>
    </row>
    <row r="8" spans="1:11" ht="18.75" customHeight="1" x14ac:dyDescent="0.2">
      <c r="A8" s="78"/>
      <c r="B8" s="175" t="s">
        <v>74</v>
      </c>
      <c r="C8" s="176"/>
      <c r="D8" s="176"/>
      <c r="E8" s="177"/>
      <c r="F8" s="34" t="s">
        <v>80</v>
      </c>
      <c r="G8" s="82" t="str">
        <f>'MRS(input)'!F16</f>
        <v xml:space="preserve"> - </v>
      </c>
      <c r="H8" s="103" t="s">
        <v>120</v>
      </c>
      <c r="I8" s="100" t="s">
        <v>130</v>
      </c>
    </row>
    <row r="9" spans="1:11" ht="18.75" customHeight="1" x14ac:dyDescent="0.2">
      <c r="A9" s="78"/>
      <c r="B9" s="79" t="s">
        <v>75</v>
      </c>
      <c r="C9" s="80"/>
      <c r="D9" s="80"/>
      <c r="E9" s="81"/>
      <c r="F9" s="34" t="s">
        <v>80</v>
      </c>
      <c r="G9" s="83" t="str">
        <f>'MRS(input)'!F17</f>
        <v xml:space="preserve"> - </v>
      </c>
      <c r="H9" s="34" t="s">
        <v>76</v>
      </c>
      <c r="I9" s="100" t="s">
        <v>131</v>
      </c>
    </row>
    <row r="10" spans="1:11" ht="18.75" customHeight="1" x14ac:dyDescent="0.2">
      <c r="A10" s="26" t="s">
        <v>77</v>
      </c>
      <c r="B10" s="28"/>
      <c r="C10" s="27"/>
      <c r="D10" s="29"/>
      <c r="E10" s="29"/>
      <c r="F10" s="29"/>
      <c r="G10" s="43"/>
      <c r="H10" s="28"/>
      <c r="I10" s="29"/>
    </row>
    <row r="11" spans="1:11" ht="18.75" customHeight="1" x14ac:dyDescent="0.2">
      <c r="A11" s="35"/>
      <c r="B11" s="36" t="s">
        <v>78</v>
      </c>
      <c r="C11" s="33"/>
      <c r="D11" s="33"/>
      <c r="E11" s="33"/>
      <c r="F11" s="34" t="s">
        <v>80</v>
      </c>
      <c r="G11" s="42">
        <f>G12</f>
        <v>0</v>
      </c>
      <c r="H11" s="34" t="s">
        <v>71</v>
      </c>
      <c r="I11" s="34" t="s">
        <v>79</v>
      </c>
      <c r="K11" s="6"/>
    </row>
    <row r="12" spans="1:11" ht="18.75" customHeight="1" x14ac:dyDescent="0.2">
      <c r="A12" s="31"/>
      <c r="B12" s="37"/>
      <c r="C12" s="40" t="s">
        <v>78</v>
      </c>
      <c r="D12" s="40"/>
      <c r="E12" s="40"/>
      <c r="F12" s="34" t="s">
        <v>80</v>
      </c>
      <c r="G12" s="42">
        <f>'MRS(input_separate)'!I13</f>
        <v>0</v>
      </c>
      <c r="H12" s="34" t="s">
        <v>71</v>
      </c>
      <c r="I12" s="34" t="s">
        <v>79</v>
      </c>
    </row>
    <row r="13" spans="1:11" ht="18.75" customHeight="1" x14ac:dyDescent="0.2">
      <c r="A13" s="26" t="s">
        <v>81</v>
      </c>
      <c r="B13" s="27"/>
      <c r="C13" s="27"/>
      <c r="D13" s="27"/>
      <c r="E13" s="28"/>
      <c r="F13" s="29"/>
      <c r="G13" s="43"/>
      <c r="H13" s="28"/>
      <c r="I13" s="29"/>
    </row>
    <row r="14" spans="1:11" ht="16.2" x14ac:dyDescent="0.2">
      <c r="A14" s="35"/>
      <c r="B14" s="36" t="s">
        <v>82</v>
      </c>
      <c r="C14" s="33"/>
      <c r="D14" s="33"/>
      <c r="E14" s="33"/>
      <c r="F14" s="34" t="s">
        <v>80</v>
      </c>
      <c r="G14" s="41">
        <f>G15</f>
        <v>0</v>
      </c>
      <c r="H14" s="34" t="s">
        <v>71</v>
      </c>
      <c r="I14" s="34" t="s">
        <v>83</v>
      </c>
    </row>
    <row r="15" spans="1:11" ht="16.2" x14ac:dyDescent="0.2">
      <c r="A15" s="31"/>
      <c r="B15" s="38"/>
      <c r="C15" s="40" t="s">
        <v>84</v>
      </c>
      <c r="D15" s="39"/>
      <c r="E15" s="39"/>
      <c r="F15" s="34" t="s">
        <v>80</v>
      </c>
      <c r="G15" s="41">
        <v>0</v>
      </c>
      <c r="H15" s="34" t="s">
        <v>71</v>
      </c>
      <c r="I15" s="34" t="s">
        <v>83</v>
      </c>
    </row>
    <row r="16" spans="1:11" x14ac:dyDescent="0.2">
      <c r="C16" s="5"/>
      <c r="E16" s="5"/>
      <c r="F16" s="7"/>
      <c r="G16" s="6"/>
      <c r="H16" s="6"/>
      <c r="I16" s="4"/>
    </row>
    <row r="17" spans="1:10" ht="21.75" customHeight="1" x14ac:dyDescent="0.2">
      <c r="E17" s="1" t="s">
        <v>85</v>
      </c>
    </row>
    <row r="18" spans="1:10" s="3" customFormat="1" ht="16.2" x14ac:dyDescent="0.2">
      <c r="E18" s="3" t="s">
        <v>86</v>
      </c>
      <c r="F18" s="55" t="s">
        <v>87</v>
      </c>
    </row>
    <row r="19" spans="1:10" s="3" customFormat="1" x14ac:dyDescent="0.2">
      <c r="E19" s="63" t="s">
        <v>88</v>
      </c>
      <c r="F19" s="68">
        <v>46.5</v>
      </c>
      <c r="G19" s="64" t="s">
        <v>89</v>
      </c>
    </row>
    <row r="20" spans="1:10" s="3" customFormat="1" x14ac:dyDescent="0.2">
      <c r="E20" s="63" t="s">
        <v>90</v>
      </c>
      <c r="F20" s="68">
        <v>40.9</v>
      </c>
      <c r="G20" s="64" t="s">
        <v>89</v>
      </c>
    </row>
    <row r="21" spans="1:10" s="3" customFormat="1" x14ac:dyDescent="0.2">
      <c r="E21" s="65" t="s">
        <v>91</v>
      </c>
      <c r="F21" s="66">
        <v>44.8</v>
      </c>
      <c r="G21" s="64" t="s">
        <v>89</v>
      </c>
    </row>
    <row r="22" spans="1:10" s="3" customFormat="1" x14ac:dyDescent="0.2">
      <c r="E22" s="65" t="s">
        <v>92</v>
      </c>
      <c r="F22" s="66">
        <v>41.4</v>
      </c>
      <c r="G22" s="64" t="s">
        <v>89</v>
      </c>
    </row>
    <row r="23" spans="1:10" s="3" customFormat="1" x14ac:dyDescent="0.2">
      <c r="E23" s="65" t="s">
        <v>93</v>
      </c>
      <c r="F23" s="66">
        <v>39.799999999999997</v>
      </c>
      <c r="G23" s="64" t="s">
        <v>89</v>
      </c>
    </row>
    <row r="24" spans="1:10" s="3" customFormat="1" x14ac:dyDescent="0.2">
      <c r="E24" s="1"/>
      <c r="F24" s="1"/>
      <c r="G24" s="1"/>
    </row>
    <row r="25" spans="1:10" s="3" customFormat="1" ht="16.2" x14ac:dyDescent="0.2">
      <c r="E25" s="3" t="s">
        <v>86</v>
      </c>
      <c r="F25" s="67" t="s">
        <v>94</v>
      </c>
      <c r="G25" s="1"/>
    </row>
    <row r="26" spans="1:10" s="3" customFormat="1" ht="16.2" x14ac:dyDescent="0.2">
      <c r="E26" s="63" t="s">
        <v>95</v>
      </c>
      <c r="F26" s="69">
        <f>ROUND(14.8*44/12/1000,4)</f>
        <v>5.4300000000000001E-2</v>
      </c>
      <c r="G26" s="44" t="s">
        <v>76</v>
      </c>
    </row>
    <row r="27" spans="1:10" s="3" customFormat="1" ht="16.2" x14ac:dyDescent="0.2">
      <c r="E27" s="63" t="s">
        <v>96</v>
      </c>
      <c r="F27" s="69">
        <f>ROUND(15.9*44/12/1000,4)</f>
        <v>5.8299999999999998E-2</v>
      </c>
      <c r="G27" s="44" t="s">
        <v>76</v>
      </c>
    </row>
    <row r="28" spans="1:10" s="3" customFormat="1" ht="16.2" x14ac:dyDescent="0.2">
      <c r="E28" s="65" t="s">
        <v>97</v>
      </c>
      <c r="F28" s="69">
        <f>ROUND(16.8*44/12/1000,4)</f>
        <v>6.1600000000000002E-2</v>
      </c>
      <c r="G28" s="44" t="s">
        <v>76</v>
      </c>
    </row>
    <row r="29" spans="1:10" s="3" customFormat="1" ht="16.2" x14ac:dyDescent="0.2">
      <c r="E29" s="65" t="s">
        <v>98</v>
      </c>
      <c r="F29" s="69">
        <f>ROUND(19.8*44/12/1000,4)</f>
        <v>7.2599999999999998E-2</v>
      </c>
      <c r="G29" s="44" t="s">
        <v>76</v>
      </c>
    </row>
    <row r="30" spans="1:10" s="3" customFormat="1" ht="16.2" x14ac:dyDescent="0.2">
      <c r="E30" s="65" t="s">
        <v>99</v>
      </c>
      <c r="F30" s="101">
        <f>ROUND(20.6*44/12/1000,4)</f>
        <v>7.5499999999999998E-2</v>
      </c>
      <c r="G30" s="44" t="s">
        <v>76</v>
      </c>
    </row>
    <row r="31" spans="1:10" s="3" customFormat="1" ht="15" customHeight="1" x14ac:dyDescent="0.2">
      <c r="H31" s="1"/>
    </row>
    <row r="32" spans="1:10" s="3" customFormat="1" ht="22.2" customHeight="1" x14ac:dyDescent="0.2">
      <c r="A32" s="1"/>
      <c r="B32" s="1"/>
      <c r="C32" s="1"/>
      <c r="D32" s="1"/>
      <c r="E32" s="1"/>
      <c r="F32" s="1"/>
      <c r="G32" s="1"/>
      <c r="H32" s="1"/>
      <c r="I32" s="1"/>
      <c r="J32" s="1"/>
    </row>
    <row r="33" spans="1:11" s="3" customFormat="1" ht="22.2" customHeight="1" x14ac:dyDescent="0.2">
      <c r="A33" s="1"/>
      <c r="B33" s="1"/>
      <c r="C33" s="1"/>
      <c r="D33" s="1"/>
      <c r="E33" s="1"/>
      <c r="F33" s="1"/>
      <c r="G33" s="1"/>
      <c r="H33" s="1"/>
      <c r="I33" s="1"/>
      <c r="J33" s="1"/>
    </row>
    <row r="34" spans="1:11" s="3" customFormat="1" ht="22.2" customHeight="1" x14ac:dyDescent="0.2">
      <c r="A34" s="1"/>
      <c r="B34" s="1"/>
      <c r="C34" s="1"/>
      <c r="D34" s="1"/>
      <c r="E34" s="1"/>
      <c r="F34" s="1"/>
      <c r="G34" s="1"/>
      <c r="H34" s="1"/>
      <c r="I34" s="1"/>
      <c r="J34" s="1"/>
    </row>
    <row r="35" spans="1:11" ht="18.75" customHeight="1" x14ac:dyDescent="0.2">
      <c r="I35" s="1"/>
      <c r="K35" s="11"/>
    </row>
    <row r="36" spans="1:11" ht="18.75" customHeight="1" x14ac:dyDescent="0.2">
      <c r="I36" s="1"/>
    </row>
    <row r="37" spans="1:11" ht="18.75" customHeight="1" x14ac:dyDescent="0.2">
      <c r="I37" s="1"/>
    </row>
    <row r="38" spans="1:11" ht="18.75" customHeight="1" x14ac:dyDescent="0.2">
      <c r="I38" s="1"/>
    </row>
    <row r="39" spans="1:11" ht="18.75" customHeight="1" x14ac:dyDescent="0.2">
      <c r="I39" s="1"/>
    </row>
    <row r="40" spans="1:11" ht="18.75" customHeight="1" x14ac:dyDescent="0.2">
      <c r="I40" s="1"/>
    </row>
    <row r="41" spans="1:11" ht="18.75" customHeight="1" x14ac:dyDescent="0.2">
      <c r="I41" s="1"/>
    </row>
    <row r="42" spans="1:11" ht="18.75" customHeight="1" x14ac:dyDescent="0.2">
      <c r="I42" s="1"/>
    </row>
    <row r="43" spans="1:11" ht="36.75" customHeight="1" x14ac:dyDescent="0.2">
      <c r="I43" s="1"/>
    </row>
    <row r="44" spans="1:11" ht="18.75" customHeight="1" x14ac:dyDescent="0.2">
      <c r="I44" s="1"/>
    </row>
    <row r="45" spans="1:11" ht="18.75" customHeight="1" x14ac:dyDescent="0.2">
      <c r="I45" s="1"/>
    </row>
    <row r="46" spans="1:11" ht="18.75" customHeight="1" x14ac:dyDescent="0.2">
      <c r="I46" s="1"/>
    </row>
    <row r="47" spans="1:11" ht="18.75" customHeight="1" x14ac:dyDescent="0.2">
      <c r="I47" s="1"/>
    </row>
    <row r="48" spans="1:11" ht="18.75" customHeight="1" x14ac:dyDescent="0.2">
      <c r="I48" s="1"/>
    </row>
    <row r="49" spans="9:9" x14ac:dyDescent="0.2">
      <c r="I49" s="1"/>
    </row>
  </sheetData>
  <sheetProtection algorithmName="SHA-512" hashValue="wR9TH4FWlnWMFT+6FuvO71F4XM6EjWHYqHUwEBCRhhYlO7/W1acvhOkpgYesBQmA1SPC4htat0Ho+WPq6ERZlg==" saltValue="v/E+G1WBAu3bniFFTQoVAg==" spinCount="100000" sheet="1" objects="1" scenarios="1"/>
  <mergeCells count="2">
    <mergeCell ref="A3:I3"/>
    <mergeCell ref="B8:E8"/>
  </mergeCells>
  <phoneticPr fontId="11"/>
  <pageMargins left="0.70866141732283472" right="0.70866141732283472" top="0.74803149606299213" bottom="0.74803149606299213" header="0.31496062992125984" footer="0.31496062992125984"/>
  <pageSetup paperSize="9" scale="76"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2ED472-6BEE-41FB-8267-B86FFDA7B55B}">
  <ds:schemaRefs>
    <ds:schemaRef ds:uri="http://schemas.microsoft.com/office/2006/metadata/properties"/>
    <ds:schemaRef ds:uri="http://schemas.openxmlformats.org/package/2006/metadata/core-properties"/>
    <ds:schemaRef ds:uri="http://www.w3.org/XML/1998/namespace"/>
    <ds:schemaRef ds:uri="16f3ea39-9308-4011-b282-348b837af518"/>
    <ds:schemaRef ds:uri="http://purl.org/dc/elements/1.1/"/>
    <ds:schemaRef ds:uri="http://purl.org/dc/terms/"/>
    <ds:schemaRef ds:uri="http://purl.org/dc/dcmitype/"/>
    <ds:schemaRef ds:uri="aa648ee9-af07-4ee7-a823-cd9c24dceb19"/>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1F616E73-283B-4957-AFC8-206AE2A52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80BBD1-7E99-4C02-92EE-0E092A28FE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7</vt:i4>
      </vt:variant>
    </vt:vector>
  </HeadingPairs>
  <TitlesOfParts>
    <vt:vector size="7" baseType="lpstr">
      <vt:lpstr>MPS(input)</vt:lpstr>
      <vt:lpstr>MPS(input_separate)</vt:lpstr>
      <vt:lpstr>MPS(calc_process)</vt:lpstr>
      <vt:lpstr>MSS</vt:lpstr>
      <vt:lpstr>MRS(input)</vt:lpstr>
      <vt:lpstr>MRS(input_separate)</vt:lpstr>
      <vt:lpstr>MRS(calc_process)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2024-12-17T05:47:35Z</cp:lastPrinted>
  <dcterms:created xsi:type="dcterms:W3CDTF">2012-01-13T02:28:29Z</dcterms:created>
  <dcterms:modified xsi:type="dcterms:W3CDTF">2024-12-24T05:09:48Z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0x010100C211D74D6178BC4D9F9CB4682A845950</vt:lpwstr>
  </property>
  <property fmtid="{D5CDD505-2E9C-101B-9397-08002B2CF9AE}" pid="4" name="MediaServiceImageTags">
    <vt:lpwstr/>
  </property>
</Properties>
</file>