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4739E90E-1642-4C85-AAAB-031679BF1AB1}" xr6:coauthVersionLast="41" xr6:coauthVersionMax="45"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'MPS(calc_process)'!$A$1:$I$46</definedName>
    <definedName name="_xlnm.Print_Area" localSheetId="0">'MPS(input)'!$A$1:$K$31</definedName>
    <definedName name="_xlnm.Print_Area" localSheetId="1">'MPS(input_separate)'!$A$1:$H$56</definedName>
    <definedName name="_xlnm.Print_Area" localSheetId="6">'MRS(calc_process)'!$A$1:$I$46</definedName>
    <definedName name="_xlnm.Print_Area" localSheetId="4">'MRS(input)'!$A$1:$L$31</definedName>
    <definedName name="_xlnm.Print_Area" localSheetId="5">'MRS(input_separate)'!$A$1:$H$56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4" i="35" l="1"/>
  <c r="G53" i="35"/>
  <c r="G52" i="35"/>
  <c r="G51" i="35"/>
  <c r="G50" i="35"/>
  <c r="G49" i="35"/>
  <c r="G48" i="35"/>
  <c r="G47" i="35"/>
  <c r="G46" i="35"/>
  <c r="G45" i="35"/>
  <c r="G35" i="35"/>
  <c r="F35" i="35"/>
  <c r="G34" i="35"/>
  <c r="F34" i="35"/>
  <c r="G33" i="35"/>
  <c r="F33" i="35"/>
  <c r="H33" i="35" s="1"/>
  <c r="G32" i="35"/>
  <c r="F32" i="35"/>
  <c r="G31" i="35"/>
  <c r="F31" i="35"/>
  <c r="G22" i="35"/>
  <c r="F22" i="35"/>
  <c r="G21" i="35"/>
  <c r="F21" i="35"/>
  <c r="G20" i="35"/>
  <c r="F20" i="35"/>
  <c r="G19" i="35"/>
  <c r="F19" i="35"/>
  <c r="G18" i="35"/>
  <c r="F18" i="35"/>
  <c r="D54" i="35"/>
  <c r="C54" i="35"/>
  <c r="D53" i="35"/>
  <c r="C53" i="35"/>
  <c r="H53" i="35" s="1"/>
  <c r="D52" i="35"/>
  <c r="H52" i="35" s="1"/>
  <c r="C52" i="35"/>
  <c r="D51" i="35"/>
  <c r="C51" i="35"/>
  <c r="D50" i="35"/>
  <c r="C50" i="35"/>
  <c r="H50" i="35" s="1"/>
  <c r="D49" i="35"/>
  <c r="H49" i="35" s="1"/>
  <c r="C49" i="35"/>
  <c r="D48" i="35"/>
  <c r="C48" i="35"/>
  <c r="D47" i="35"/>
  <c r="H47" i="35" s="1"/>
  <c r="C47" i="35"/>
  <c r="D46" i="35"/>
  <c r="C46" i="35"/>
  <c r="D45" i="35"/>
  <c r="C45" i="35"/>
  <c r="H48" i="35"/>
  <c r="C35" i="35"/>
  <c r="C34" i="35"/>
  <c r="C33" i="35"/>
  <c r="C32" i="35"/>
  <c r="C31" i="35"/>
  <c r="C22" i="35"/>
  <c r="C21" i="35"/>
  <c r="C20" i="35"/>
  <c r="C19" i="35"/>
  <c r="C18" i="35"/>
  <c r="K22" i="34"/>
  <c r="K21" i="34"/>
  <c r="K20" i="34"/>
  <c r="K19" i="34"/>
  <c r="K18" i="34"/>
  <c r="K17" i="34"/>
  <c r="H22" i="34"/>
  <c r="H21" i="34"/>
  <c r="H20" i="34"/>
  <c r="H19" i="34"/>
  <c r="H18" i="34"/>
  <c r="H17" i="34"/>
  <c r="F17" i="34"/>
  <c r="E10" i="35" s="1"/>
  <c r="F10" i="35" s="1"/>
  <c r="F11" i="35" s="1"/>
  <c r="G8" i="36" s="1"/>
  <c r="I2" i="36"/>
  <c r="I1" i="36"/>
  <c r="H2" i="35"/>
  <c r="H1" i="35"/>
  <c r="L2" i="34"/>
  <c r="L1" i="34"/>
  <c r="H51" i="35"/>
  <c r="C40" i="35"/>
  <c r="H35" i="35"/>
  <c r="H34" i="35"/>
  <c r="C2" i="33"/>
  <c r="C1" i="33"/>
  <c r="I2" i="31"/>
  <c r="I1" i="31"/>
  <c r="H2" i="32"/>
  <c r="H1" i="32"/>
  <c r="H20" i="35" l="1"/>
  <c r="H31" i="35"/>
  <c r="H54" i="35"/>
  <c r="H46" i="35"/>
  <c r="H32" i="35"/>
  <c r="H19" i="35"/>
  <c r="H22" i="35"/>
  <c r="H21" i="35"/>
  <c r="H18" i="35"/>
  <c r="H45" i="35"/>
  <c r="H45" i="32"/>
  <c r="H18" i="32"/>
  <c r="H31" i="32"/>
  <c r="E10" i="32"/>
  <c r="F10" i="32" s="1"/>
  <c r="F11" i="32" s="1"/>
  <c r="G8" i="31" s="1"/>
  <c r="H36" i="35" l="1"/>
  <c r="H55" i="35"/>
  <c r="G12" i="36" s="1"/>
  <c r="H23" i="35"/>
  <c r="G11" i="36" s="1"/>
  <c r="C40" i="32"/>
  <c r="H54" i="32"/>
  <c r="H53" i="32"/>
  <c r="H52" i="32"/>
  <c r="H51" i="32"/>
  <c r="H50" i="32"/>
  <c r="H49" i="32"/>
  <c r="H48" i="32"/>
  <c r="H47" i="32"/>
  <c r="H46" i="32"/>
  <c r="H32" i="32"/>
  <c r="H33" i="32"/>
  <c r="H34" i="32"/>
  <c r="H35" i="32"/>
  <c r="G10" i="36" l="1"/>
  <c r="G6" i="36" s="1"/>
  <c r="C26" i="34" s="1"/>
  <c r="H36" i="32"/>
  <c r="H19" i="32"/>
  <c r="H20" i="32"/>
  <c r="H21" i="32"/>
  <c r="H22" i="32"/>
  <c r="H23" i="32" l="1"/>
  <c r="G11" i="31" s="1"/>
  <c r="H55" i="32"/>
  <c r="G12" i="31" s="1"/>
  <c r="G10" i="31" l="1"/>
  <c r="G6" i="31" s="1"/>
  <c r="B26" i="30" s="1"/>
</calcChain>
</file>

<file path=xl/sharedStrings.xml><?xml version="1.0" encoding="utf-8"?>
<sst xmlns="http://schemas.openxmlformats.org/spreadsheetml/2006/main" count="644" uniqueCount="191">
  <si>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</si>
  <si>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</si>
  <si>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</si>
  <si>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</si>
  <si>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</si>
  <si>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</si>
  <si>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</si>
  <si>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</si>
  <si>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</si>
  <si>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</si>
  <si>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</si>
  <si>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</si>
  <si>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</si>
  <si>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</si>
  <si>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</si>
  <si>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</si>
  <si>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</si>
  <si>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</si>
  <si>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</si>
  <si>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</si>
  <si>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</si>
  <si>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</si>
  <si>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</si>
  <si>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</si>
  <si>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</si>
  <si>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</si>
  <si>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</si>
  <si>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</si>
  <si>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</si>
  <si>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</si>
  <si>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</si>
  <si>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</si>
  <si>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</si>
  <si>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</si>
  <si>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</si>
  <si>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</si>
  <si>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MWh/p</t>
    <phoneticPr fontId="2"/>
  </si>
  <si>
    <t>mass or volume/p</t>
    <phoneticPr fontId="2"/>
  </si>
  <si>
    <t>km</t>
    <phoneticPr fontId="2"/>
  </si>
  <si>
    <t>GJ/mass or volume</t>
    <phoneticPr fontId="2"/>
  </si>
  <si>
    <t>-</t>
    <phoneticPr fontId="2"/>
  </si>
  <si>
    <t>Invoice
/Monitored data</t>
    <phoneticPr fontId="2"/>
  </si>
  <si>
    <t>Invoice</t>
    <phoneticPr fontId="2"/>
  </si>
  <si>
    <t>Description of data</t>
    <phoneticPr fontId="11"/>
  </si>
  <si>
    <t>i</t>
    <phoneticPr fontId="2"/>
  </si>
  <si>
    <t>Indication number</t>
    <phoneticPr fontId="2"/>
  </si>
  <si>
    <t>Total</t>
    <phoneticPr fontId="2"/>
  </si>
  <si>
    <t>Use of Option 1</t>
    <phoneticPr fontId="2"/>
  </si>
  <si>
    <t>j</t>
    <phoneticPr fontId="2"/>
  </si>
  <si>
    <t>Project emissions</t>
    <phoneticPr fontId="2"/>
  </si>
  <si>
    <t>Use of Option 2</t>
    <phoneticPr fontId="2"/>
  </si>
  <si>
    <t xml:space="preserve">Reference emissions </t>
    <phoneticPr fontId="11"/>
  </si>
  <si>
    <t>N/A</t>
    <phoneticPr fontId="2"/>
  </si>
  <si>
    <t>Electricity</t>
    <phoneticPr fontId="2"/>
  </si>
  <si>
    <t>[List of Default Values]</t>
  </si>
  <si>
    <t>Regional grid</t>
  </si>
  <si>
    <t>Fuel type</t>
  </si>
  <si>
    <t>Mixed</t>
  </si>
  <si>
    <t>The reference emission factor based on captive power generator</t>
  </si>
  <si>
    <t>Diesel</t>
  </si>
  <si>
    <t>Light vehicle</t>
    <phoneticPr fontId="2"/>
  </si>
  <si>
    <t>Heavy vehicle</t>
    <phoneticPr fontId="2"/>
  </si>
  <si>
    <t>2. Calculations for reference emissions</t>
    <phoneticPr fontId="2"/>
  </si>
  <si>
    <t>3. Calculations of the project emissions</t>
    <phoneticPr fontId="2"/>
  </si>
  <si>
    <t>Data from geographic database
/Monitored data</t>
    <phoneticPr fontId="2"/>
  </si>
  <si>
    <t>Indication number of fossil fuel type</t>
    <phoneticPr fontId="2"/>
  </si>
  <si>
    <t>Indication number of fossil fuel type</t>
    <phoneticPr fontId="2"/>
  </si>
  <si>
    <t>ton/p</t>
    <phoneticPr fontId="2"/>
  </si>
  <si>
    <t>l</t>
    <phoneticPr fontId="2"/>
  </si>
  <si>
    <t>k</t>
    <phoneticPr fontId="2"/>
  </si>
  <si>
    <t>Indication number of vehicle type</t>
    <phoneticPr fontId="2"/>
  </si>
  <si>
    <t>Indication number of collecting site</t>
    <phoneticPr fontId="2"/>
  </si>
  <si>
    <t>-</t>
    <phoneticPr fontId="2"/>
  </si>
  <si>
    <t>N/A</t>
    <phoneticPr fontId="2"/>
  </si>
  <si>
    <t>Option C</t>
    <phoneticPr fontId="2"/>
  </si>
  <si>
    <t>Monitored data</t>
    <phoneticPr fontId="2"/>
  </si>
  <si>
    <t>[OptionB]
Each transaction
[OptionC]
Continuously</t>
    <phoneticPr fontId="2"/>
  </si>
  <si>
    <t xml:space="preserve">[OptionA]
Data collected from published geographic database is used. Record of collecting site on invoice provided by transportation carrier is used.
[OptionC]
Data provided by transportation carrier is used.
</t>
    <phoneticPr fontId="2"/>
  </si>
  <si>
    <t>Data on invoice provided by transportation carrier is used.</t>
    <phoneticPr fontId="2"/>
  </si>
  <si>
    <r>
      <t xml:space="preserve">Project emissions by on-site consumption of fossil fuel for operating a biomass power plant during the period </t>
    </r>
    <r>
      <rPr>
        <i/>
        <sz val="11"/>
        <color rgb="FF000000"/>
        <rFont val="Arial"/>
        <family val="2"/>
      </rPr>
      <t>p</t>
    </r>
    <phoneticPr fontId="2"/>
  </si>
  <si>
    <r>
      <t xml:space="preserve">Project emissions by transportation activity of solid biomass fuels from collecting sites to a biomass power plant during the period </t>
    </r>
    <r>
      <rPr>
        <i/>
        <sz val="11"/>
        <color rgb="FF000000"/>
        <rFont val="Arial"/>
        <family val="2"/>
      </rPr>
      <t>p</t>
    </r>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</si>
  <si>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</si>
  <si>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</si>
  <si>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</si>
  <si>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r>
      <t>PE</t>
    </r>
    <r>
      <rPr>
        <i/>
        <vertAlign val="subscript"/>
        <sz val="11"/>
        <color rgb="FF000000"/>
        <rFont val="Arial"/>
        <family val="2"/>
      </rPr>
      <t>ONSITE,p</t>
    </r>
    <phoneticPr fontId="2"/>
  </si>
  <si>
    <r>
      <t>PE</t>
    </r>
    <r>
      <rPr>
        <i/>
        <vertAlign val="subscript"/>
        <sz val="11"/>
        <color rgb="FF000000"/>
        <rFont val="Arial"/>
        <family val="2"/>
      </rPr>
      <t>TRANS,p</t>
    </r>
    <phoneticPr fontId="2"/>
  </si>
  <si>
    <r>
      <rPr>
        <b/>
        <sz val="11"/>
        <rFont val="Arial"/>
        <family val="2"/>
      </rPr>
      <t>EF</t>
    </r>
    <r>
      <rPr>
        <b/>
        <i/>
        <vertAlign val="subscript"/>
        <sz val="11"/>
        <rFont val="Arial"/>
        <family val="2"/>
      </rPr>
      <t>RE,elec</t>
    </r>
    <r>
      <rPr>
        <vertAlign val="subscript"/>
        <sz val="11"/>
        <rFont val="Arial"/>
        <family val="2"/>
      </rPr>
      <t xml:space="preserve"> </t>
    </r>
    <r>
      <rPr>
        <sz val="11"/>
        <rFont val="Arial"/>
        <family val="2"/>
      </rPr>
      <t>for Case 3 (tCO</t>
    </r>
    <r>
      <rPr>
        <vertAlign val="subscript"/>
        <sz val="11"/>
        <rFont val="Arial"/>
        <family val="2"/>
      </rPr>
      <t>2</t>
    </r>
    <r>
      <rPr>
        <sz val="11"/>
        <rFont val="Arial"/>
        <family val="2"/>
      </rPr>
      <t xml:space="preserve">/MWh) </t>
    </r>
    <phoneticPr fontId="2"/>
  </si>
  <si>
    <r>
      <rPr>
        <b/>
        <sz val="11"/>
        <color rgb="FF000000"/>
        <rFont val="Arial"/>
        <family val="2"/>
      </rPr>
      <t>EF</t>
    </r>
    <r>
      <rPr>
        <b/>
        <i/>
        <vertAlign val="subscript"/>
        <sz val="11"/>
        <color rgb="FF000000"/>
        <rFont val="Arial"/>
        <family val="2"/>
      </rPr>
      <t>vehicle,l</t>
    </r>
    <r>
      <rPr>
        <vertAlign val="subscript"/>
        <sz val="11"/>
        <color rgb="FF000000"/>
        <rFont val="Arial"/>
        <family val="2"/>
      </rPr>
      <t xml:space="preserve"> </t>
    </r>
    <r>
      <rPr>
        <vertAlign val="subscript"/>
        <sz val="11"/>
        <color rgb="FF000000"/>
        <rFont val="ＭＳ Ｐゴシック"/>
        <family val="2"/>
        <charset val="128"/>
      </rPr>
      <t>　</t>
    </r>
    <r>
      <rPr>
        <sz val="11"/>
        <color indexed="8"/>
        <rFont val="Arial"/>
        <family val="2"/>
      </rPr>
      <t>(tCO2/ton-km)</t>
    </r>
    <phoneticPr fontId="2"/>
  </si>
  <si>
    <t xml:space="preserve">Case 1 </t>
    <phoneticPr fontId="2"/>
  </si>
  <si>
    <t>Case 2</t>
    <phoneticPr fontId="2"/>
  </si>
  <si>
    <t>[OptionB]
Each transaction
[OptionC]
Continuously</t>
    <phoneticPr fontId="2"/>
  </si>
  <si>
    <t>Khatulistiwa grid</t>
  </si>
  <si>
    <t>Barito grid</t>
  </si>
  <si>
    <t>Sulutgo grid</t>
  </si>
  <si>
    <t>Sulselbar grid</t>
  </si>
  <si>
    <t>Kendari, Bau Bau, Kolaka, Lambuya, Wangi Wangi, and Raha grids</t>
  </si>
  <si>
    <t>Lombok, Bima, and Sumbawa grids</t>
  </si>
  <si>
    <t>In the order of preference:
a)	Values provided by the fuel supplier;
b)	Measurement by the project participants;
c)	Reginal or national default values;
d)	IPCC default values provided in 2006 IPCC Guidelines on National GHG Inventories. Upper value is applied.</t>
    <phoneticPr fontId="2"/>
  </si>
  <si>
    <t xml:space="preserve">Option B or C </t>
    <phoneticPr fontId="2"/>
  </si>
  <si>
    <r>
      <t>The reference emission factor based on each regional grid for Case 1 and 2 (tCO</t>
    </r>
    <r>
      <rPr>
        <vertAlign val="subscript"/>
        <sz val="11"/>
        <rFont val="Arial"/>
        <family val="2"/>
      </rPr>
      <t>2</t>
    </r>
    <r>
      <rPr>
        <sz val="11"/>
        <rFont val="Arial"/>
        <family val="2"/>
      </rPr>
      <t xml:space="preserve">/MWh) </t>
    </r>
  </si>
  <si>
    <t>*If the round trip distance between collecting site k and a biomass power plant (Dk) is less than 200km and the total rated electrical output capacity of the project biomass power plant is equal to or less than 15 MW, the emissions from the transportation may be neglected.</t>
    <phoneticPr fontId="2"/>
  </si>
  <si>
    <t xml:space="preserve">The default values are provided in the CDM methodological tool “Project and leakage emissions from transportation of freight.” </t>
    <phoneticPr fontId="2"/>
  </si>
  <si>
    <t>Jamali, 3 Nusa, and Karimun Jawa grids</t>
  </si>
  <si>
    <t>Sumatra grid</t>
  </si>
  <si>
    <t>Nilas and Plau Tello grids</t>
  </si>
  <si>
    <t>Siberut, Siberut Utara, Sipora, and Pagai Selatan grids</t>
  </si>
  <si>
    <t>Alai, Batam, Batam-Tanjung Pinang, Durai, Kelong, Ladan, letung, Midai, Moro, Penuba, Ranai, Sedanau, Serasan, Tambelan, Tanjung Balai Karimun, Tanjung Batu, and Tarempa grids</t>
  </si>
  <si>
    <t>Bengkalis, Benteng, Concong Luar, Kota Lama, Lemang, Selat Panjang, Sungai Guntung, Tanjung Samak, Teluk Dalam, Teluk Ketapang, and Masohi grids</t>
  </si>
  <si>
    <t>Bangka and Belitung grids</t>
  </si>
  <si>
    <t>Mahakam and Tarakan grids</t>
  </si>
  <si>
    <t>Ampana, Balantak, Bualemo, Bulungkobit, Bunta, Lelang, Lipulalong, Lumbi-lumbia, Luwuk, Palapas-Palu, Salakan, Toili, Toli-Toli, and Wakai grids</t>
  </si>
  <si>
    <t>Adonara, Alor, Ende, Maumere, Rote, Timor, and Waingapu grids</t>
  </si>
  <si>
    <t>Ambon, Buano, Bula, Dobo, Geser, Haruku, Kairatu, Kesui, Kian Darat, Kisar, Kobisonta, Laimu, Larat, Liran, Mako, Moa, Ondor, Pasanea, Piru, Saumiaki, Serwaru, Taniwel, Tehoru, Tual, Wahai, Werinama, and Wetar grids</t>
  </si>
  <si>
    <t>Bere-Bere, Bicoli, Buli, Daruba, Ibu, Kedi, Lolobata, Maba, Ternate - Tidore, and Tobelo grids</t>
  </si>
  <si>
    <t>Biak, Genyem, Jayapura, Merauke, Nabire, Serui, and Timika grids</t>
  </si>
  <si>
    <t>Manokwari and Sorong grids</t>
  </si>
  <si>
    <t>Bantal, Ipuh, Kota Bani, and Mukomuko grids</t>
  </si>
  <si>
    <t>Default values are provided in the additional information. Once the default values are revised, the revised values are applied.</t>
    <phoneticPr fontId="2"/>
  </si>
  <si>
    <t>Data provided by transportation carrier is used.</t>
    <phoneticPr fontId="2"/>
  </si>
  <si>
    <t>Each transportation activity</t>
    <phoneticPr fontId="2"/>
  </si>
  <si>
    <t>Monitoring Spreadsheet: JCM_ID_AM027_ver01.0</t>
    <phoneticPr fontId="2"/>
  </si>
  <si>
    <t>Reference Number:</t>
    <phoneticPr fontId="2"/>
  </si>
  <si>
    <r>
      <t xml:space="preserve">Table 1: Parameters to be monitored </t>
    </r>
    <r>
      <rPr>
        <b/>
        <i/>
        <sz val="11"/>
        <color indexed="8"/>
        <rFont val="Arial"/>
        <family val="2"/>
      </rPr>
      <t>ex post</t>
    </r>
    <phoneticPr fontId="2"/>
  </si>
  <si>
    <r>
      <t>NEG</t>
    </r>
    <r>
      <rPr>
        <i/>
        <vertAlign val="subscript"/>
        <sz val="11"/>
        <rFont val="Arial"/>
        <family val="2"/>
      </rPr>
      <t>p</t>
    </r>
    <phoneticPr fontId="2"/>
  </si>
  <si>
    <r>
      <t xml:space="preserve">Net quantity of electricity generated by a project biomass power plant during the period </t>
    </r>
    <r>
      <rPr>
        <i/>
        <sz val="11"/>
        <rFont val="Arial"/>
        <family val="2"/>
      </rPr>
      <t>p</t>
    </r>
    <phoneticPr fontId="2"/>
  </si>
  <si>
    <r>
      <t>FC</t>
    </r>
    <r>
      <rPr>
        <i/>
        <vertAlign val="subscript"/>
        <sz val="11"/>
        <rFont val="Arial"/>
        <family val="2"/>
      </rPr>
      <t>ONSITE,i,p</t>
    </r>
    <phoneticPr fontId="2"/>
  </si>
  <si>
    <r>
      <t xml:space="preserve">On-site consumption of fossil fuel </t>
    </r>
    <r>
      <rPr>
        <i/>
        <sz val="11"/>
        <rFont val="Arial"/>
        <family val="2"/>
      </rPr>
      <t>i</t>
    </r>
    <r>
      <rPr>
        <sz val="11"/>
        <rFont val="Arial"/>
        <family val="2"/>
      </rPr>
      <t xml:space="preserve"> for operating a biomass power plant during the period </t>
    </r>
    <r>
      <rPr>
        <i/>
        <sz val="11"/>
        <rFont val="Arial"/>
        <family val="2"/>
      </rPr>
      <t>p</t>
    </r>
    <phoneticPr fontId="2"/>
  </si>
  <si>
    <r>
      <t>FC</t>
    </r>
    <r>
      <rPr>
        <i/>
        <vertAlign val="subscript"/>
        <sz val="11"/>
        <rFont val="Arial"/>
        <family val="2"/>
      </rPr>
      <t>TRANS,j,p</t>
    </r>
    <phoneticPr fontId="2"/>
  </si>
  <si>
    <r>
      <t xml:space="preserve">Consumption of fossil fuel </t>
    </r>
    <r>
      <rPr>
        <i/>
        <sz val="11"/>
        <rFont val="Arial"/>
        <family val="2"/>
      </rPr>
      <t>j</t>
    </r>
    <r>
      <rPr>
        <sz val="11"/>
        <rFont val="Arial"/>
        <family val="2"/>
      </rPr>
      <t xml:space="preserve"> by transportation during the period </t>
    </r>
    <r>
      <rPr>
        <i/>
        <sz val="11"/>
        <rFont val="Arial"/>
        <family val="2"/>
      </rPr>
      <t>p</t>
    </r>
    <r>
      <rPr>
        <sz val="11"/>
        <rFont val="Arial"/>
        <family val="2"/>
      </rPr>
      <t xml:space="preserve"> </t>
    </r>
    <phoneticPr fontId="2"/>
  </si>
  <si>
    <r>
      <t>D</t>
    </r>
    <r>
      <rPr>
        <i/>
        <vertAlign val="subscript"/>
        <sz val="11"/>
        <rFont val="Arial"/>
        <family val="2"/>
      </rPr>
      <t>k</t>
    </r>
    <phoneticPr fontId="2"/>
  </si>
  <si>
    <r>
      <t xml:space="preserve">Round trip distance between collecting site </t>
    </r>
    <r>
      <rPr>
        <i/>
        <sz val="11"/>
        <rFont val="Arial"/>
        <family val="2"/>
      </rPr>
      <t>k</t>
    </r>
    <r>
      <rPr>
        <sz val="11"/>
        <rFont val="Arial"/>
        <family val="2"/>
      </rPr>
      <t xml:space="preserve"> and a biomass power plant</t>
    </r>
    <phoneticPr fontId="2"/>
  </si>
  <si>
    <r>
      <t>Option A or</t>
    </r>
    <r>
      <rPr>
        <sz val="11"/>
        <rFont val="ＭＳ Ｐゴシック"/>
        <family val="3"/>
        <charset val="128"/>
      </rPr>
      <t>　</t>
    </r>
    <r>
      <rPr>
        <sz val="11"/>
        <rFont val="Arial"/>
        <family val="2"/>
      </rPr>
      <t xml:space="preserve">C </t>
    </r>
    <phoneticPr fontId="2"/>
  </si>
  <si>
    <r>
      <t>FR</t>
    </r>
    <r>
      <rPr>
        <i/>
        <vertAlign val="subscript"/>
        <sz val="11"/>
        <rFont val="Arial"/>
        <family val="2"/>
      </rPr>
      <t>k,l,p</t>
    </r>
    <phoneticPr fontId="2"/>
  </si>
  <si>
    <r>
      <t xml:space="preserve">Total mass of freight transported from collecting site </t>
    </r>
    <r>
      <rPr>
        <i/>
        <sz val="11"/>
        <rFont val="Arial"/>
        <family val="2"/>
      </rPr>
      <t>k</t>
    </r>
    <r>
      <rPr>
        <sz val="11"/>
        <rFont val="Arial"/>
        <family val="2"/>
      </rPr>
      <t xml:space="preserve"> by vehicle type </t>
    </r>
    <r>
      <rPr>
        <i/>
        <sz val="11"/>
        <rFont val="Arial"/>
        <family val="2"/>
      </rPr>
      <t>l</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</si>
  <si>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</si>
  <si>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i/>
        <vertAlign val="subscript"/>
        <sz val="11"/>
        <rFont val="Arial"/>
        <family val="2"/>
      </rPr>
      <t>RE,elec</t>
    </r>
    <phoneticPr fontId="2"/>
  </si>
  <si>
    <r>
      <t>CO</t>
    </r>
    <r>
      <rPr>
        <vertAlign val="subscript"/>
        <sz val="11"/>
        <rFont val="Arial"/>
        <family val="2"/>
      </rPr>
      <t>2</t>
    </r>
    <r>
      <rPr>
        <sz val="11"/>
        <rFont val="Arial"/>
        <family val="2"/>
      </rPr>
      <t xml:space="preserve"> emission factor of national/regional and isolated grids and/or captive electricity</t>
    </r>
    <phoneticPr fontId="2"/>
  </si>
  <si>
    <r>
      <t>tCO</t>
    </r>
    <r>
      <rPr>
        <vertAlign val="subscript"/>
        <sz val="11"/>
        <rFont val="Arial"/>
        <family val="2"/>
      </rPr>
      <t>2</t>
    </r>
    <r>
      <rPr>
        <sz val="11"/>
        <rFont val="Arial"/>
        <family val="2"/>
      </rPr>
      <t>/MWh</t>
    </r>
    <phoneticPr fontId="2"/>
  </si>
  <si>
    <r>
      <t>NCV</t>
    </r>
    <r>
      <rPr>
        <i/>
        <vertAlign val="subscript"/>
        <sz val="11"/>
        <rFont val="Arial"/>
        <family val="2"/>
      </rPr>
      <t>i</t>
    </r>
    <phoneticPr fontId="2"/>
  </si>
  <si>
    <r>
      <t xml:space="preserve">Net calorific value of fossil fuel </t>
    </r>
    <r>
      <rPr>
        <i/>
        <sz val="11"/>
        <rFont val="Arial"/>
        <family val="2"/>
      </rPr>
      <t>i</t>
    </r>
    <r>
      <rPr>
        <sz val="11"/>
        <rFont val="Arial"/>
        <family val="2"/>
      </rPr>
      <t xml:space="preserve"> used for operating a biomass power plant</t>
    </r>
    <phoneticPr fontId="2"/>
  </si>
  <si>
    <r>
      <t>EF</t>
    </r>
    <r>
      <rPr>
        <i/>
        <vertAlign val="subscript"/>
        <sz val="11"/>
        <rFont val="Arial"/>
        <family val="2"/>
      </rPr>
      <t>fuel,i</t>
    </r>
    <phoneticPr fontId="2"/>
  </si>
  <si>
    <r>
      <t>CO</t>
    </r>
    <r>
      <rPr>
        <vertAlign val="subscript"/>
        <sz val="11"/>
        <rFont val="Arial"/>
        <family val="2"/>
      </rPr>
      <t>2</t>
    </r>
    <r>
      <rPr>
        <sz val="11"/>
        <rFont val="Arial"/>
        <family val="2"/>
      </rPr>
      <t xml:space="preserve"> emission factor of fossil fuel </t>
    </r>
    <r>
      <rPr>
        <i/>
        <sz val="11"/>
        <rFont val="Arial"/>
        <family val="2"/>
      </rPr>
      <t>i</t>
    </r>
    <r>
      <rPr>
        <sz val="11"/>
        <rFont val="Arial"/>
        <family val="2"/>
      </rPr>
      <t xml:space="preserve"> used for operating a biomass power plant</t>
    </r>
    <phoneticPr fontId="2"/>
  </si>
  <si>
    <r>
      <t>tCO</t>
    </r>
    <r>
      <rPr>
        <vertAlign val="subscript"/>
        <sz val="11"/>
        <rFont val="Arial"/>
        <family val="2"/>
      </rPr>
      <t>2</t>
    </r>
    <r>
      <rPr>
        <sz val="11"/>
        <rFont val="Arial"/>
        <family val="2"/>
      </rPr>
      <t>/GJ</t>
    </r>
    <phoneticPr fontId="2"/>
  </si>
  <si>
    <r>
      <t>NCV</t>
    </r>
    <r>
      <rPr>
        <i/>
        <vertAlign val="subscript"/>
        <sz val="11"/>
        <rFont val="Arial"/>
        <family val="2"/>
      </rPr>
      <t>j</t>
    </r>
    <phoneticPr fontId="2"/>
  </si>
  <si>
    <r>
      <t xml:space="preserve">Net calorific value of fossil fuel </t>
    </r>
    <r>
      <rPr>
        <i/>
        <sz val="11"/>
        <rFont val="Arial"/>
        <family val="2"/>
      </rPr>
      <t>j</t>
    </r>
    <r>
      <rPr>
        <sz val="11"/>
        <rFont val="Arial"/>
        <family val="2"/>
      </rPr>
      <t xml:space="preserve"> used for transportation activity of solid biomass fuels to a biomass power plant</t>
    </r>
    <phoneticPr fontId="2"/>
  </si>
  <si>
    <r>
      <t>EF</t>
    </r>
    <r>
      <rPr>
        <i/>
        <vertAlign val="subscript"/>
        <sz val="11"/>
        <rFont val="Arial"/>
        <family val="2"/>
      </rPr>
      <t>fuel,j</t>
    </r>
    <phoneticPr fontId="2"/>
  </si>
  <si>
    <r>
      <t>CO</t>
    </r>
    <r>
      <rPr>
        <vertAlign val="subscript"/>
        <sz val="11"/>
        <rFont val="Arial"/>
        <family val="2"/>
      </rPr>
      <t>2</t>
    </r>
    <r>
      <rPr>
        <sz val="11"/>
        <rFont val="Arial"/>
        <family val="2"/>
      </rPr>
      <t xml:space="preserve"> emission factor of fossil fuel </t>
    </r>
    <r>
      <rPr>
        <i/>
        <sz val="11"/>
        <rFont val="Arial"/>
        <family val="2"/>
      </rPr>
      <t>j</t>
    </r>
    <r>
      <rPr>
        <sz val="11"/>
        <rFont val="Arial"/>
        <family val="2"/>
      </rPr>
      <t xml:space="preserve"> used for transportation activity of solid biomass fuels to a biomass power plant</t>
    </r>
    <phoneticPr fontId="2"/>
  </si>
  <si>
    <r>
      <t>EF</t>
    </r>
    <r>
      <rPr>
        <i/>
        <vertAlign val="subscript"/>
        <sz val="11"/>
        <rFont val="Arial"/>
        <family val="2"/>
      </rPr>
      <t>vehicle,l</t>
    </r>
    <phoneticPr fontId="2"/>
  </si>
  <si>
    <r>
      <t>CO</t>
    </r>
    <r>
      <rPr>
        <vertAlign val="subscript"/>
        <sz val="11"/>
        <rFont val="Arial"/>
        <family val="2"/>
      </rPr>
      <t>2</t>
    </r>
    <r>
      <rPr>
        <sz val="11"/>
        <rFont val="Arial"/>
        <family val="2"/>
      </rPr>
      <t xml:space="preserve"> emission factor of vehicle type </t>
    </r>
    <r>
      <rPr>
        <i/>
        <sz val="11"/>
        <rFont val="Arial"/>
        <family val="2"/>
      </rPr>
      <t>l</t>
    </r>
    <phoneticPr fontId="2"/>
  </si>
  <si>
    <r>
      <t>tCO</t>
    </r>
    <r>
      <rPr>
        <vertAlign val="subscript"/>
        <sz val="11"/>
        <rFont val="Arial"/>
        <family val="2"/>
      </rPr>
      <t>2</t>
    </r>
    <r>
      <rPr>
        <sz val="11"/>
        <rFont val="Arial"/>
        <family val="2"/>
      </rPr>
      <t>/ton-km</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</si>
  <si>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</si>
  <si>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</si>
  <si>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 xml:space="preserve">Monitoring Plan Sheet  (Input Sheet) [Attachment to Project Design Document]  </t>
    <phoneticPr fontId="2"/>
  </si>
  <si>
    <t xml:space="preserve">Monitoring Plan Sheet  (Input Separate Sheet) [Attachment to Project Design Document]  </t>
    <phoneticPr fontId="2"/>
  </si>
  <si>
    <t>Monitoring Plan Sheet (Calculation Process Sheet) [Attachment to Project Design Document]</t>
    <phoneticPr fontId="2"/>
  </si>
  <si>
    <r>
      <t>RE</t>
    </r>
    <r>
      <rPr>
        <i/>
        <vertAlign val="subscript"/>
        <sz val="11"/>
        <rFont val="Arial"/>
        <family val="2"/>
      </rPr>
      <t>p</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</si>
  <si>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</si>
  <si>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</si>
  <si>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i/>
        <vertAlign val="subscript"/>
        <sz val="11"/>
        <rFont val="Arial"/>
        <family val="2"/>
      </rPr>
      <t>ONSITE,p</t>
    </r>
    <phoneticPr fontId="2"/>
  </si>
  <si>
    <r>
      <t xml:space="preserve">Project emissions by on-site consumption of fossil fuel for operating a biomass power plant during the period </t>
    </r>
    <r>
      <rPr>
        <i/>
        <sz val="11"/>
        <rFont val="Arial"/>
        <family val="2"/>
      </rPr>
      <t>p</t>
    </r>
    <phoneticPr fontId="2"/>
  </si>
  <si>
    <r>
      <t>PE</t>
    </r>
    <r>
      <rPr>
        <i/>
        <vertAlign val="subscript"/>
        <sz val="11"/>
        <rFont val="Arial"/>
        <family val="2"/>
      </rPr>
      <t>TRANS,p</t>
    </r>
    <phoneticPr fontId="2"/>
  </si>
  <si>
    <r>
      <t xml:space="preserve">Project emissions by transportation activity of solid biomass fuels from collecting sites to a biomass power plant during the period </t>
    </r>
    <r>
      <rPr>
        <i/>
        <sz val="11"/>
        <rFont val="Arial"/>
        <family val="2"/>
      </rPr>
      <t>p</t>
    </r>
    <phoneticPr fontId="2"/>
  </si>
  <si>
    <r>
      <t xml:space="preserve">Round trip distance between collecting site </t>
    </r>
    <r>
      <rPr>
        <i/>
        <sz val="11"/>
        <rFont val="Arial"/>
        <family val="2"/>
      </rPr>
      <t>k</t>
    </r>
    <r>
      <rPr>
        <sz val="11"/>
        <rFont val="Arial"/>
        <family val="2"/>
      </rPr>
      <t xml:space="preserve"> and a biomass plant</t>
    </r>
    <phoneticPr fontId="2"/>
  </si>
  <si>
    <t>Input on "MPS(input_separate)" sheet</t>
    <phoneticPr fontId="2"/>
  </si>
  <si>
    <t>Input on "MPS(input_separate)" sheet</t>
    <phoneticPr fontId="2"/>
  </si>
  <si>
    <t>[OptionB]
Data on invoice for selling electricity is used.
[OptionC]
Measuring instrument(s) is installed at the point(s) where the amount of electricity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</si>
  <si>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[OptionB]
Data on invoice provided by fuel supplier is used.
[OptionC]
Measuring instrument(s) is installed at the point(s) where the amount of fuel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</si>
  <si>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r>
      <t>Project-specific parameters to be fixed</t>
    </r>
    <r>
      <rPr>
        <b/>
        <i/>
        <sz val="11"/>
        <color theme="0"/>
        <rFont val="Arial"/>
        <family val="2"/>
      </rPr>
      <t xml:space="preserve"> ex ante</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</si>
  <si>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</si>
  <si>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</si>
  <si>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Monitoring Structure Sheet [Attachment to Project Design Document]</t>
  </si>
  <si>
    <t>Responsible personnel</t>
  </si>
  <si>
    <t>Role</t>
  </si>
  <si>
    <t>Monitoring Report Sheet (Input Sheet) [For Verification]</t>
    <phoneticPr fontId="2"/>
  </si>
  <si>
    <t>Monitoring Report Sheet (Input Separate Sheet) [For Verification]</t>
    <phoneticPr fontId="11"/>
  </si>
  <si>
    <t>Monitoring Report Sheet (Calculation Process Sheet) [For Verification]</t>
    <phoneticPr fontId="2"/>
  </si>
  <si>
    <t>Input on "MRS(input_separate)" sheet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</si>
  <si>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</si>
  <si>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</si>
  <si>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</si>
  <si>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Table 4: Reference Emissions for Grid Electricity and/or Captive Power Generation</t>
    <phoneticPr fontId="11"/>
  </si>
  <si>
    <t>Table 5: Project Emissions for Fossil Fuel Consumption for Operating a Biomass Power Plant</t>
    <phoneticPr fontId="2"/>
  </si>
  <si>
    <t>Table 6: Project Emissions for Fossil Fuel Consumption by Transportation of Solid Biomass Fuels and/or Materials of Solid Biomass Fuels to a Biomass Power Plant (Option 1)</t>
    <phoneticPr fontId="2"/>
  </si>
  <si>
    <t>Table 7: Project Emissions for Fossil Fuel Consumption by Transportation of Solid Biomass Fuels and/or Materials of Solid Biomass Fuels to a Biomass Power Plant (Option 2)</t>
    <phoneticPr fontId="2"/>
  </si>
  <si>
    <t>Monitoring period</t>
    <phoneticPr fontId="2"/>
  </si>
  <si>
    <t>Estimated/Monitored values</t>
    <phoneticPr fontId="2"/>
  </si>
  <si>
    <t>Estimated values</t>
    <phoneticPr fontId="2"/>
  </si>
  <si>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</si>
  <si>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</si>
  <si>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</si>
  <si>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Project-specific parameters fixed</t>
    </r>
    <r>
      <rPr>
        <b/>
        <i/>
        <sz val="11"/>
        <color theme="0"/>
        <rFont val="Arial"/>
        <family val="2"/>
      </rPr>
      <t xml:space="preserve"> ex ante</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</si>
</sst>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0.000_ "/>
    <numFmt numFmtId="178" formatCode="#,##0.00_ ;[Red]\-#,##0.00\ "/>
    <numFmt numFmtId="179" formatCode="#,##0.000_ "/>
    <numFmt numFmtId="180" formatCode="#,##0.00_ "/>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vertAlign val="subscript"/>
      <sz val="11"/>
      <color theme="1"/>
      <name val="Arial"/>
      <family val="2"/>
    </font>
    <font>
      <i/>
      <sz val="11"/>
      <color theme="1"/>
      <name val="Arial"/>
      <family val="2"/>
    </font>
    <font>
      <sz val="6"/>
      <name val="ＭＳ Ｐゴシック"/>
      <family val="3"/>
      <charset val="128"/>
      <scheme val="minor"/>
    </font>
    <font>
      <vertAlign val="subscript"/>
      <sz val="11"/>
      <color rgb="FF000000"/>
      <name val="Arial"/>
      <family val="2"/>
    </font>
    <font>
      <vertAlign val="subscript"/>
      <sz val="11"/>
      <name val="Arial"/>
      <family val="2"/>
    </font>
    <font>
      <b/>
      <sz val="11"/>
      <name val="Arial"/>
      <family val="2"/>
    </font>
    <font>
      <b/>
      <sz val="11"/>
      <color rgb="FF000000"/>
      <name val="Arial"/>
      <family val="2"/>
    </font>
    <font>
      <i/>
      <sz val="11"/>
      <color rgb="FF000000"/>
      <name val="Arial"/>
      <family val="2"/>
    </font>
    <font>
      <i/>
      <vertAlign val="subscript"/>
      <sz val="11"/>
      <color theme="1"/>
      <name val="Arial"/>
      <family val="2"/>
    </font>
    <font>
      <i/>
      <vertAlign val="subscript"/>
      <sz val="11"/>
      <color rgb="FF000000"/>
      <name val="Arial"/>
      <family val="2"/>
    </font>
    <font>
      <b/>
      <i/>
      <vertAlign val="subscript"/>
      <sz val="11"/>
      <name val="Arial"/>
      <family val="2"/>
    </font>
    <font>
      <b/>
      <i/>
      <vertAlign val="subscript"/>
      <sz val="11"/>
      <color rgb="FF000000"/>
      <name val="Arial"/>
      <family val="2"/>
    </font>
    <font>
      <vertAlign val="subscript"/>
      <sz val="11"/>
      <color rgb="FF000000"/>
      <name val="ＭＳ Ｐゴシック"/>
      <family val="2"/>
      <charset val="128"/>
    </font>
    <font>
      <b/>
      <i/>
      <sz val="11"/>
      <color indexed="8"/>
      <name val="Arial"/>
      <family val="2"/>
    </font>
    <font>
      <i/>
      <vertAlign val="subscript"/>
      <sz val="11"/>
      <name val="Arial"/>
      <family val="2"/>
    </font>
    <font>
      <i/>
      <sz val="11"/>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b/>
      <sz val="11"/>
      <color theme="1"/>
      <name val="Arial"/>
      <family val="2"/>
    </font>
    <font>
      <b/>
      <sz val="11"/>
      <color theme="0"/>
      <name val="Arial"/>
      <family val="2"/>
    </font>
    <font>
      <b/>
      <i/>
      <sz val="11"/>
      <color theme="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top style="thin">
        <color indexed="23"/>
      </top>
      <bottom/>
      <diagonal/>
    </border>
    <border>
      <left style="thin">
        <color theme="1" tint="0.34998626667073579"/>
      </left>
      <right style="thin">
        <color theme="1" tint="0.34998626667073579"/>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8" fillId="6" borderId="6" xfId="0" applyFont="1" applyFill="1" applyBorder="1">
      <alignment vertical="center"/>
    </xf>
    <xf numFmtId="0" fontId="8" fillId="0" borderId="6" xfId="0" applyFont="1" applyFill="1" applyBorder="1" applyAlignment="1">
      <alignment horizontal="center" vertical="center"/>
    </xf>
    <xf numFmtId="0" fontId="8" fillId="0" borderId="6" xfId="0" applyFont="1" applyBorder="1" applyAlignment="1">
      <alignment horizontal="center" vertical="center"/>
    </xf>
    <xf numFmtId="0" fontId="8" fillId="6" borderId="6" xfId="0" applyFont="1" applyFill="1" applyBorder="1" applyAlignment="1">
      <alignment vertical="center"/>
    </xf>
    <xf numFmtId="0" fontId="8" fillId="6" borderId="10" xfId="0" applyFont="1" applyFill="1" applyBorder="1">
      <alignment vertical="center"/>
    </xf>
    <xf numFmtId="0" fontId="8" fillId="6" borderId="10" xfId="0" applyFont="1" applyFill="1" applyBorder="1" applyAlignment="1">
      <alignment vertical="center"/>
    </xf>
    <xf numFmtId="0" fontId="3" fillId="4" borderId="19" xfId="0" applyFont="1" applyFill="1" applyBorder="1">
      <alignment vertical="center"/>
    </xf>
    <xf numFmtId="0" fontId="3" fillId="6" borderId="19" xfId="0" applyFont="1" applyFill="1" applyBorder="1">
      <alignment vertical="center"/>
    </xf>
    <xf numFmtId="0" fontId="3" fillId="0" borderId="23" xfId="0" applyFont="1" applyFill="1" applyBorder="1" applyAlignment="1">
      <alignment horizontal="center" vertical="center"/>
    </xf>
    <xf numFmtId="0" fontId="6" fillId="9" borderId="0" xfId="0" applyFont="1" applyFill="1" applyBorder="1" applyAlignment="1">
      <alignment horizontal="left" vertical="center"/>
    </xf>
    <xf numFmtId="0" fontId="5" fillId="7" borderId="25" xfId="0" applyFont="1" applyFill="1" applyBorder="1" applyAlignment="1">
      <alignment horizontal="center" vertical="center"/>
    </xf>
    <xf numFmtId="176" fontId="5" fillId="7" borderId="25" xfId="0" applyNumberFormat="1" applyFont="1" applyFill="1" applyBorder="1" applyAlignment="1">
      <alignment horizontal="center" vertical="center" wrapText="1"/>
    </xf>
    <xf numFmtId="0" fontId="6" fillId="7" borderId="25" xfId="0" applyFont="1" applyFill="1" applyBorder="1" applyAlignment="1">
      <alignment horizontal="center" vertical="center"/>
    </xf>
    <xf numFmtId="176" fontId="6" fillId="7" borderId="25" xfId="0" applyNumberFormat="1" applyFont="1" applyFill="1" applyBorder="1" applyAlignment="1">
      <alignment horizontal="center" vertical="center"/>
    </xf>
    <xf numFmtId="176" fontId="6" fillId="7" borderId="26" xfId="0" applyNumberFormat="1" applyFont="1" applyFill="1" applyBorder="1" applyAlignment="1">
      <alignment horizontal="center" vertical="center"/>
    </xf>
    <xf numFmtId="0" fontId="3" fillId="9" borderId="0" xfId="0" applyFont="1" applyFill="1" applyBorder="1" applyAlignment="1">
      <alignment horizontal="left" vertical="center" wrapText="1"/>
    </xf>
    <xf numFmtId="0" fontId="3" fillId="9" borderId="0" xfId="0" applyFont="1" applyFill="1" applyBorder="1" applyAlignment="1">
      <alignment horizontal="center" vertical="center"/>
    </xf>
    <xf numFmtId="176" fontId="3" fillId="9" borderId="0" xfId="0" applyNumberFormat="1" applyFont="1" applyFill="1" applyBorder="1" applyAlignment="1">
      <alignment horizontal="center" vertical="center"/>
    </xf>
    <xf numFmtId="176" fontId="3" fillId="9" borderId="0" xfId="0" applyNumberFormat="1" applyFont="1" applyFill="1" applyBorder="1" applyAlignment="1">
      <alignment horizontal="center" vertical="center" wrapText="1"/>
    </xf>
    <xf numFmtId="0" fontId="3" fillId="7" borderId="25" xfId="0" applyFont="1" applyFill="1" applyBorder="1" applyAlignment="1">
      <alignment horizontal="left" vertical="center" wrapText="1"/>
    </xf>
    <xf numFmtId="0" fontId="3" fillId="7" borderId="25" xfId="0" applyFont="1" applyFill="1" applyBorder="1" applyAlignment="1">
      <alignment horizontal="center" vertical="center"/>
    </xf>
    <xf numFmtId="176" fontId="3" fillId="7" borderId="25" xfId="0" applyNumberFormat="1" applyFont="1" applyFill="1" applyBorder="1" applyAlignment="1">
      <alignment horizontal="center" vertical="center"/>
    </xf>
    <xf numFmtId="0" fontId="3" fillId="7" borderId="25" xfId="0" applyFont="1" applyFill="1" applyBorder="1" applyAlignment="1">
      <alignment horizontal="center" vertical="center" wrapText="1"/>
    </xf>
    <xf numFmtId="0" fontId="3" fillId="0" borderId="23" xfId="0" applyFont="1" applyBorder="1" applyAlignment="1">
      <alignment horizontal="center" vertical="center"/>
    </xf>
    <xf numFmtId="0" fontId="8" fillId="0" borderId="23" xfId="0" applyFont="1" applyBorder="1" applyAlignment="1">
      <alignment horizontal="center" vertical="center"/>
    </xf>
    <xf numFmtId="0" fontId="6" fillId="9" borderId="0" xfId="0" applyFont="1" applyFill="1" applyBorder="1" applyAlignment="1" applyProtection="1">
      <alignment horizontal="left" vertical="center"/>
    </xf>
    <xf numFmtId="0" fontId="14" fillId="7" borderId="24" xfId="0" applyFont="1" applyFill="1" applyBorder="1" applyAlignment="1">
      <alignment horizontal="left" vertical="center" wrapText="1"/>
    </xf>
    <xf numFmtId="176" fontId="6" fillId="7" borderId="25" xfId="0" applyNumberFormat="1" applyFont="1" applyFill="1" applyBorder="1" applyAlignment="1" applyProtection="1">
      <alignment horizontal="left" vertical="center" wrapText="1"/>
    </xf>
    <xf numFmtId="0" fontId="3" fillId="0" borderId="7" xfId="0" applyFont="1" applyBorder="1" applyAlignment="1">
      <alignment horizontal="center" vertical="center"/>
    </xf>
    <xf numFmtId="0" fontId="8" fillId="0" borderId="9" xfId="0" applyFont="1" applyBorder="1" applyAlignment="1">
      <alignment horizontal="center" vertical="center"/>
    </xf>
    <xf numFmtId="0" fontId="4" fillId="4" borderId="10" xfId="0" applyFont="1" applyFill="1" applyBorder="1" applyAlignment="1">
      <alignment horizontal="center" vertical="center"/>
    </xf>
    <xf numFmtId="0" fontId="3" fillId="9" borderId="7" xfId="0" applyFont="1" applyFill="1" applyBorder="1" applyAlignment="1">
      <alignment horizontal="center" vertical="center"/>
    </xf>
    <xf numFmtId="0" fontId="4" fillId="4" borderId="12" xfId="0" applyFont="1" applyFill="1" applyBorder="1">
      <alignment vertical="center"/>
    </xf>
    <xf numFmtId="178" fontId="3" fillId="0" borderId="27" xfId="1" applyNumberFormat="1" applyFont="1" applyBorder="1">
      <alignment vertical="center"/>
    </xf>
    <xf numFmtId="178" fontId="3" fillId="0" borderId="11" xfId="1" applyNumberFormat="1" applyFont="1" applyFill="1" applyBorder="1">
      <alignment vertical="center"/>
    </xf>
    <xf numFmtId="178" fontId="6" fillId="0" borderId="23" xfId="1" applyNumberFormat="1" applyFont="1" applyFill="1" applyBorder="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0" borderId="0" xfId="0" applyFont="1" applyAlignment="1" applyProtection="1">
      <alignment horizontal="right" vertical="center"/>
    </xf>
    <xf numFmtId="0" fontId="7" fillId="3" borderId="0" xfId="0" applyFont="1" applyFill="1" applyAlignment="1" applyProtection="1">
      <alignment vertical="center"/>
    </xf>
    <xf numFmtId="0" fontId="4" fillId="3" borderId="0" xfId="0" applyFont="1" applyFill="1" applyAlignment="1" applyProtection="1">
      <alignment vertical="center"/>
    </xf>
    <xf numFmtId="0" fontId="4" fillId="3" borderId="0" xfId="0" applyFont="1" applyFill="1" applyAlignment="1" applyProtection="1">
      <alignment horizontal="right" vertical="center"/>
    </xf>
    <xf numFmtId="0" fontId="5" fillId="0" borderId="0" xfId="0" applyFont="1" applyFill="1" applyBorder="1" applyProtection="1">
      <alignment vertical="center"/>
    </xf>
    <xf numFmtId="0" fontId="4"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5" borderId="1" xfId="0" quotePrefix="1" applyFont="1" applyFill="1" applyBorder="1" applyAlignment="1" applyProtection="1">
      <alignment horizontal="center" vertical="center"/>
    </xf>
    <xf numFmtId="0" fontId="6" fillId="5" borderId="1" xfId="0" applyFont="1" applyFill="1" applyBorder="1" applyAlignment="1" applyProtection="1">
      <alignment horizontal="left" vertical="center"/>
    </xf>
    <xf numFmtId="0" fontId="6" fillId="5" borderId="1" xfId="0" applyFont="1" applyFill="1" applyBorder="1" applyAlignment="1" applyProtection="1">
      <alignment vertical="center" wrapText="1"/>
    </xf>
    <xf numFmtId="38" fontId="6" fillId="5" borderId="1" xfId="1" applyFont="1" applyFill="1" applyBorder="1" applyAlignment="1" applyProtection="1">
      <alignment horizontal="center" vertical="center"/>
    </xf>
    <xf numFmtId="0" fontId="6" fillId="5" borderId="1" xfId="0" applyFont="1" applyFill="1" applyBorder="1" applyProtection="1">
      <alignment vertical="center"/>
    </xf>
    <xf numFmtId="0" fontId="3" fillId="0" borderId="0" xfId="0" applyFont="1" applyBorder="1" applyProtection="1">
      <alignment vertical="center"/>
    </xf>
    <xf numFmtId="0" fontId="6" fillId="5" borderId="1" xfId="0" applyFont="1" applyFill="1" applyBorder="1" applyAlignment="1" applyProtection="1">
      <alignment horizontal="center" vertical="center"/>
    </xf>
    <xf numFmtId="0" fontId="5" fillId="0" borderId="0" xfId="0" applyFont="1" applyProtection="1">
      <alignment vertical="center"/>
    </xf>
    <xf numFmtId="0" fontId="4" fillId="4" borderId="1" xfId="0" applyFont="1" applyFill="1" applyBorder="1" applyAlignment="1" applyProtection="1">
      <alignment horizontal="center" vertical="center"/>
    </xf>
    <xf numFmtId="0" fontId="8" fillId="5" borderId="2" xfId="0" applyFont="1" applyFill="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6" fillId="0" borderId="1" xfId="0" applyFont="1" applyFill="1" applyBorder="1" applyAlignment="1" applyProtection="1">
      <alignment vertical="center" wrapText="1"/>
      <protection locked="0"/>
    </xf>
    <xf numFmtId="0" fontId="6" fillId="9"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38" fontId="6" fillId="9" borderId="1" xfId="1" quotePrefix="1" applyFont="1" applyFill="1" applyBorder="1" applyAlignment="1" applyProtection="1">
      <alignment vertical="center" wrapText="1"/>
      <protection locked="0"/>
    </xf>
    <xf numFmtId="177" fontId="6" fillId="0" borderId="1" xfId="0" applyNumberFormat="1" applyFont="1" applyBorder="1" applyProtection="1">
      <alignment vertical="center"/>
      <protection locked="0"/>
    </xf>
    <xf numFmtId="0" fontId="8" fillId="0" borderId="0" xfId="0" applyFont="1" applyAlignment="1" applyProtection="1">
      <alignment vertical="center" wrapText="1"/>
    </xf>
    <xf numFmtId="0" fontId="8" fillId="0" borderId="0" xfId="0" applyFont="1" applyAlignment="1" applyProtection="1">
      <alignment horizontal="right" vertical="center" wrapText="1"/>
    </xf>
    <xf numFmtId="0" fontId="29" fillId="0" borderId="0" xfId="0" applyFont="1" applyAlignment="1" applyProtection="1">
      <alignment vertical="center"/>
    </xf>
    <xf numFmtId="0" fontId="30" fillId="4" borderId="3" xfId="0" applyFont="1" applyFill="1" applyBorder="1" applyAlignment="1" applyProtection="1">
      <alignment horizontal="center" vertical="center" wrapText="1"/>
    </xf>
    <xf numFmtId="0" fontId="30" fillId="8"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0" fontId="4" fillId="8" borderId="1" xfId="0" applyFont="1" applyFill="1" applyBorder="1" applyAlignment="1" applyProtection="1">
      <alignment horizontal="center" vertical="center" wrapText="1"/>
    </xf>
    <xf numFmtId="177" fontId="6" fillId="5" borderId="1" xfId="0" applyNumberFormat="1" applyFont="1" applyFill="1" applyBorder="1" applyAlignment="1" applyProtection="1">
      <alignment horizontal="center" vertical="center" wrapText="1"/>
    </xf>
    <xf numFmtId="178" fontId="6" fillId="5" borderId="1" xfId="1" applyNumberFormat="1" applyFont="1" applyFill="1" applyBorder="1" applyAlignment="1" applyProtection="1">
      <alignment horizontal="center" vertical="center" wrapText="1"/>
    </xf>
    <xf numFmtId="0" fontId="6" fillId="0" borderId="0" xfId="0" applyFont="1" applyAlignment="1" applyProtection="1">
      <alignment vertical="center"/>
    </xf>
    <xf numFmtId="0" fontId="8" fillId="0" borderId="0" xfId="0" applyFont="1" applyAlignment="1" applyProtection="1">
      <alignment vertical="center"/>
    </xf>
    <xf numFmtId="0" fontId="4" fillId="8" borderId="13" xfId="0" applyFont="1" applyFill="1" applyBorder="1" applyAlignment="1" applyProtection="1">
      <alignment horizontal="center" vertical="center" wrapText="1"/>
    </xf>
    <xf numFmtId="0" fontId="30" fillId="8" borderId="16"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78" fontId="6" fillId="9" borderId="1" xfId="1" applyNumberFormat="1" applyFont="1" applyFill="1" applyBorder="1" applyAlignment="1" applyProtection="1">
      <alignment horizontal="center" vertical="center" wrapText="1"/>
      <protection locked="0"/>
    </xf>
    <xf numFmtId="179" fontId="6" fillId="9" borderId="1" xfId="0" applyNumberFormat="1" applyFont="1" applyFill="1" applyBorder="1" applyAlignment="1" applyProtection="1">
      <alignment horizontal="center" vertical="center" wrapText="1"/>
      <protection locked="0"/>
    </xf>
    <xf numFmtId="177" fontId="6" fillId="9" borderId="1" xfId="0" applyNumberFormat="1"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wrapText="1"/>
      <protection locked="0"/>
    </xf>
    <xf numFmtId="180" fontId="6" fillId="9" borderId="1" xfId="0" applyNumberFormat="1" applyFont="1" applyFill="1" applyBorder="1" applyAlignment="1" applyProtection="1">
      <alignment horizontal="center" vertical="center" wrapText="1"/>
      <protection locked="0"/>
    </xf>
    <xf numFmtId="0" fontId="0" fillId="0" borderId="0" xfId="0" applyProtection="1">
      <alignment vertical="center"/>
    </xf>
    <xf numFmtId="0" fontId="4" fillId="4" borderId="6" xfId="0" applyFont="1" applyFill="1" applyBorder="1" applyAlignment="1" applyProtection="1">
      <alignment horizontal="center" vertical="center" wrapText="1"/>
    </xf>
    <xf numFmtId="0" fontId="6" fillId="0" borderId="6" xfId="0" applyFont="1" applyFill="1" applyBorder="1" applyAlignment="1" applyProtection="1">
      <alignment vertical="center" wrapText="1"/>
      <protection locked="0"/>
    </xf>
    <xf numFmtId="0" fontId="6" fillId="0" borderId="1" xfId="0" quotePrefix="1" applyFont="1" applyBorder="1" applyAlignment="1" applyProtection="1">
      <alignment horizontal="center" vertical="center" wrapText="1"/>
      <protection locked="0"/>
    </xf>
    <xf numFmtId="0" fontId="6" fillId="2" borderId="1" xfId="0" applyFont="1" applyFill="1" applyBorder="1" applyAlignment="1" applyProtection="1">
      <alignment vertical="center" shrinkToFit="1"/>
      <protection locked="0"/>
    </xf>
    <xf numFmtId="0" fontId="7" fillId="3" borderId="0" xfId="0" applyFont="1" applyFill="1" applyProtection="1">
      <alignment vertical="center"/>
    </xf>
    <xf numFmtId="177" fontId="6" fillId="5" borderId="1" xfId="0" applyNumberFormat="1" applyFont="1" applyFill="1" applyBorder="1" applyProtection="1">
      <alignment vertical="center"/>
    </xf>
    <xf numFmtId="179" fontId="6" fillId="5" borderId="1"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4" fillId="4"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xf>
    <xf numFmtId="38" fontId="28" fillId="2" borderId="4" xfId="1" applyFont="1" applyFill="1" applyBorder="1" applyAlignment="1" applyProtection="1">
      <alignment horizontal="right" vertical="center"/>
    </xf>
    <xf numFmtId="38" fontId="28" fillId="2" borderId="5" xfId="1" applyFont="1" applyFill="1" applyBorder="1" applyAlignment="1" applyProtection="1">
      <alignment horizontal="right" vertical="center"/>
    </xf>
    <xf numFmtId="0" fontId="6" fillId="5" borderId="1" xfId="0" applyFont="1" applyFill="1" applyBorder="1" applyAlignment="1" applyProtection="1">
      <alignment vertical="center" wrapText="1"/>
    </xf>
    <xf numFmtId="0" fontId="6" fillId="0" borderId="1"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4" fillId="8" borderId="18" xfId="0"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0" fontId="30" fillId="4" borderId="16" xfId="0" applyFont="1" applyFill="1" applyBorder="1" applyAlignment="1" applyProtection="1">
      <alignment horizontal="center" vertical="center" wrapText="1"/>
    </xf>
    <xf numFmtId="0" fontId="30" fillId="4" borderId="14" xfId="0" applyFont="1" applyFill="1" applyBorder="1" applyAlignment="1" applyProtection="1">
      <alignment horizontal="center" vertical="center" wrapText="1"/>
    </xf>
    <xf numFmtId="0" fontId="30" fillId="8" borderId="16" xfId="0" applyFont="1" applyFill="1" applyBorder="1" applyAlignment="1" applyProtection="1">
      <alignment horizontal="center" vertical="center" wrapText="1"/>
    </xf>
    <xf numFmtId="0" fontId="30" fillId="8" borderId="17" xfId="0" applyFont="1" applyFill="1" applyBorder="1" applyAlignment="1" applyProtection="1">
      <alignment horizontal="center" vertical="center" wrapText="1"/>
    </xf>
    <xf numFmtId="0" fontId="30" fillId="4" borderId="3" xfId="0" applyFont="1" applyFill="1" applyBorder="1" applyAlignment="1" applyProtection="1">
      <alignment horizontal="center" vertical="center" wrapText="1"/>
    </xf>
    <xf numFmtId="0" fontId="30" fillId="4" borderId="15"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protection locked="0"/>
    </xf>
    <xf numFmtId="0" fontId="6" fillId="9" borderId="2"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24" fillId="5" borderId="13"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30" fillId="4" borderId="13" xfId="0" applyFont="1" applyFill="1" applyBorder="1" applyAlignment="1" applyProtection="1">
      <alignment horizontal="center" vertical="center" wrapText="1"/>
    </xf>
    <xf numFmtId="0" fontId="30" fillId="4" borderId="2" xfId="0" applyFont="1" applyFill="1" applyBorder="1" applyAlignment="1" applyProtection="1">
      <alignment horizontal="center" vertical="center" wrapText="1"/>
    </xf>
    <xf numFmtId="0" fontId="7" fillId="3" borderId="0" xfId="0" applyFont="1" applyFill="1" applyAlignment="1" applyProtection="1">
      <alignment horizontal="left" vertical="center" wrapText="1"/>
    </xf>
    <xf numFmtId="0" fontId="6" fillId="5" borderId="13"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178" fontId="6" fillId="9" borderId="13" xfId="1" applyNumberFormat="1" applyFont="1" applyFill="1" applyBorder="1" applyAlignment="1" applyProtection="1">
      <alignment horizontal="center" vertical="center" wrapText="1"/>
      <protection locked="0"/>
    </xf>
    <xf numFmtId="178" fontId="6" fillId="9" borderId="2" xfId="1"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0" xfId="0" applyFont="1" applyFill="1" applyBorder="1" applyAlignment="1">
      <alignment vertical="center" wrapText="1"/>
    </xf>
    <xf numFmtId="0" fontId="3" fillId="5" borderId="21" xfId="0" applyFont="1" applyFill="1" applyBorder="1" applyAlignment="1">
      <alignment vertical="center" wrapText="1"/>
    </xf>
    <xf numFmtId="0" fontId="3" fillId="5" borderId="22" xfId="0" applyFont="1" applyFill="1" applyBorder="1" applyAlignment="1">
      <alignment vertical="center" wrapText="1"/>
    </xf>
    <xf numFmtId="0" fontId="7" fillId="3" borderId="0" xfId="0" applyFont="1" applyFill="1" applyAlignment="1" applyProtection="1">
      <alignment horizontal="left" vertical="center"/>
    </xf>
    <xf numFmtId="0" fontId="6" fillId="5" borderId="1" xfId="0" applyFont="1" applyFill="1" applyBorder="1" applyAlignment="1" applyProtection="1">
      <alignment horizontal="lef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4" fillId="4" borderId="13"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6" fillId="5" borderId="13" xfId="0" applyFont="1" applyFill="1" applyBorder="1" applyProtection="1">
      <alignment vertical="center"/>
    </xf>
    <xf numFmtId="0" fontId="6" fillId="5" borderId="2" xfId="0" applyFont="1" applyFill="1" applyBorder="1" applyProtection="1">
      <alignment vertical="center"/>
    </xf>
    <xf numFmtId="0" fontId="6" fillId="9" borderId="13" xfId="0" applyFont="1" applyFill="1" applyBorder="1" applyAlignment="1" applyProtection="1">
      <alignment horizontal="center" vertical="center" wrapText="1"/>
    </xf>
    <xf numFmtId="0" fontId="6" fillId="9" borderId="2" xfId="0" applyFont="1" applyFill="1" applyBorder="1" applyAlignment="1" applyProtection="1">
      <alignment horizontal="center" vertical="center" wrapText="1"/>
    </xf>
    <xf numFmtId="0" fontId="7" fillId="3" borderId="0" xfId="0" applyFont="1" applyFill="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1"/>
  <sheetViews>
    <sheetView showGridLines="0" tabSelected="1" view="pageBreakPreview" zoomScale="70" zoomScaleNormal="55" zoomScaleSheetLayoutView="70" workbookViewId="0"/>
  </sheetViews>
  <sheetFormatPr defaultColWidth="9" defaultRowHeight="14.25" x14ac:dyDescent="0.15"/>
  <cols>
    <col min="1" max="1" width="3.625" style="55" customWidth="1"/>
    <col min="2" max="2" width="17.625" style="55" customWidth="1"/>
    <col min="3" max="3" width="15.625" style="55" customWidth="1"/>
    <col min="4" max="4" width="33.625" style="55" customWidth="1"/>
    <col min="5" max="5" width="20.625" style="55" customWidth="1"/>
    <col min="6" max="7" width="16.625" style="55" customWidth="1"/>
    <col min="8" max="8" width="20.625" style="55" customWidth="1"/>
    <col min="9" max="9" width="100.625" style="55" customWidth="1"/>
    <col min="10" max="10" width="16.625" style="55" customWidth="1"/>
    <col min="11" max="11" width="20.625" style="55" customWidth="1"/>
    <col min="12" max="16384" width="9" style="55"/>
  </cols>
  <sheetData>
    <row r="1" spans="1:11" ht="18" customHeight="1" x14ac:dyDescent="0.15">
      <c r="K1" s="56" t="s">
        <v>120</v>
      </c>
    </row>
    <row r="2" spans="1:11" ht="18" customHeight="1" x14ac:dyDescent="0.15">
      <c r="K2" s="57" t="s">
        <v>121</v>
      </c>
    </row>
    <row r="3" spans="1:11" ht="27.6" customHeight="1" x14ac:dyDescent="0.15">
      <c r="A3" s="58" t="s">
        <v>152</v>
      </c>
      <c r="B3" s="59"/>
      <c r="C3" s="59"/>
      <c r="D3" s="59"/>
      <c r="E3" s="59"/>
      <c r="F3" s="59"/>
      <c r="G3" s="59"/>
      <c r="H3" s="59"/>
      <c r="I3" s="59"/>
      <c r="J3" s="59"/>
      <c r="K3" s="60"/>
    </row>
    <row r="5" spans="1:11" ht="18.75" customHeight="1" x14ac:dyDescent="0.15">
      <c r="A5" s="61" t="s">
        <v>122</v>
      </c>
      <c r="B5" s="61"/>
    </row>
    <row r="6" spans="1:11" ht="18.75" customHeight="1" x14ac:dyDescent="0.15">
      <c r="A6" s="61"/>
      <c r="B6" s="62" t="s">
        <v>6</v>
      </c>
      <c r="C6" s="62" t="s">
        <v>7</v>
      </c>
      <c r="D6" s="62" t="s">
        <v>8</v>
      </c>
      <c r="E6" s="62" t="s">
        <v>9</v>
      </c>
      <c r="F6" s="62" t="s">
        <v>10</v>
      </c>
      <c r="G6" s="62" t="s">
        <v>11</v>
      </c>
      <c r="H6" s="62" t="s">
        <v>12</v>
      </c>
      <c r="I6" s="62" t="s">
        <v>13</v>
      </c>
      <c r="J6" s="62" t="s">
        <v>14</v>
      </c>
      <c r="K6" s="62" t="s">
        <v>15</v>
      </c>
    </row>
    <row r="7" spans="1:11" s="63" customFormat="1" ht="39" customHeight="1" x14ac:dyDescent="0.15">
      <c r="B7" s="62" t="s">
        <v>16</v>
      </c>
      <c r="C7" s="62" t="s">
        <v>17</v>
      </c>
      <c r="D7" s="62" t="s">
        <v>18</v>
      </c>
      <c r="E7" s="62" t="s">
        <v>186</v>
      </c>
      <c r="F7" s="62" t="s">
        <v>20</v>
      </c>
      <c r="G7" s="62" t="s">
        <v>21</v>
      </c>
      <c r="H7" s="62" t="s">
        <v>22</v>
      </c>
      <c r="I7" s="62" t="s">
        <v>23</v>
      </c>
      <c r="J7" s="62" t="s">
        <v>24</v>
      </c>
      <c r="K7" s="62" t="s">
        <v>25</v>
      </c>
    </row>
    <row r="8" spans="1:11" ht="200.1" customHeight="1" x14ac:dyDescent="0.15">
      <c r="B8" s="64">
        <v>1</v>
      </c>
      <c r="C8" s="65" t="s">
        <v>123</v>
      </c>
      <c r="D8" s="66" t="s">
        <v>124</v>
      </c>
      <c r="E8" s="67" t="s">
        <v>40</v>
      </c>
      <c r="F8" s="68" t="s">
        <v>36</v>
      </c>
      <c r="G8" s="77" t="s">
        <v>98</v>
      </c>
      <c r="H8" s="77" t="s">
        <v>41</v>
      </c>
      <c r="I8" s="78" t="s">
        <v>165</v>
      </c>
      <c r="J8" s="79" t="s">
        <v>90</v>
      </c>
      <c r="K8" s="79" t="s">
        <v>163</v>
      </c>
    </row>
    <row r="9" spans="1:11" ht="200.1" customHeight="1" x14ac:dyDescent="0.15">
      <c r="B9" s="64">
        <v>2</v>
      </c>
      <c r="C9" s="65" t="s">
        <v>125</v>
      </c>
      <c r="D9" s="66" t="s">
        <v>126</v>
      </c>
      <c r="E9" s="67" t="s">
        <v>40</v>
      </c>
      <c r="F9" s="66" t="s">
        <v>37</v>
      </c>
      <c r="G9" s="77" t="s">
        <v>98</v>
      </c>
      <c r="H9" s="77" t="s">
        <v>41</v>
      </c>
      <c r="I9" s="80" t="s">
        <v>166</v>
      </c>
      <c r="J9" s="79" t="s">
        <v>76</v>
      </c>
      <c r="K9" s="79" t="s">
        <v>163</v>
      </c>
    </row>
    <row r="10" spans="1:11" ht="50.1" customHeight="1" x14ac:dyDescent="0.15">
      <c r="B10" s="64">
        <v>3</v>
      </c>
      <c r="C10" s="65" t="s">
        <v>127</v>
      </c>
      <c r="D10" s="66" t="s">
        <v>128</v>
      </c>
      <c r="E10" s="67" t="s">
        <v>40</v>
      </c>
      <c r="F10" s="66" t="s">
        <v>37</v>
      </c>
      <c r="G10" s="77" t="s">
        <v>74</v>
      </c>
      <c r="H10" s="77" t="s">
        <v>75</v>
      </c>
      <c r="I10" s="78" t="s">
        <v>118</v>
      </c>
      <c r="J10" s="77" t="s">
        <v>119</v>
      </c>
      <c r="K10" s="79" t="s">
        <v>163</v>
      </c>
    </row>
    <row r="11" spans="1:11" ht="168.95" customHeight="1" x14ac:dyDescent="0.15">
      <c r="A11" s="69"/>
      <c r="B11" s="64">
        <v>4</v>
      </c>
      <c r="C11" s="65" t="s">
        <v>129</v>
      </c>
      <c r="D11" s="66" t="s">
        <v>130</v>
      </c>
      <c r="E11" s="67" t="s">
        <v>40</v>
      </c>
      <c r="F11" s="68" t="s">
        <v>38</v>
      </c>
      <c r="G11" s="77" t="s">
        <v>131</v>
      </c>
      <c r="H11" s="77" t="s">
        <v>64</v>
      </c>
      <c r="I11" s="78" t="s">
        <v>77</v>
      </c>
      <c r="J11" s="77" t="s">
        <v>119</v>
      </c>
      <c r="K11" s="79" t="s">
        <v>163</v>
      </c>
    </row>
    <row r="12" spans="1:11" ht="50.1" customHeight="1" x14ac:dyDescent="0.15">
      <c r="A12" s="69"/>
      <c r="B12" s="64">
        <v>5</v>
      </c>
      <c r="C12" s="65" t="s">
        <v>132</v>
      </c>
      <c r="D12" s="66" t="s">
        <v>133</v>
      </c>
      <c r="E12" s="67" t="s">
        <v>40</v>
      </c>
      <c r="F12" s="68" t="s">
        <v>67</v>
      </c>
      <c r="G12" s="77" t="s">
        <v>26</v>
      </c>
      <c r="H12" s="77" t="s">
        <v>42</v>
      </c>
      <c r="I12" s="78" t="s">
        <v>78</v>
      </c>
      <c r="J12" s="77" t="s">
        <v>119</v>
      </c>
      <c r="K12" s="79" t="s">
        <v>163</v>
      </c>
    </row>
    <row r="13" spans="1:11" ht="8.25" customHeight="1" x14ac:dyDescent="0.15"/>
    <row r="14" spans="1:11" ht="20.100000000000001" customHeight="1" x14ac:dyDescent="0.15">
      <c r="A14" s="61" t="s">
        <v>134</v>
      </c>
    </row>
    <row r="15" spans="1:11" ht="20.100000000000001" customHeight="1" x14ac:dyDescent="0.15">
      <c r="B15" s="62" t="s">
        <v>6</v>
      </c>
      <c r="C15" s="111" t="s">
        <v>7</v>
      </c>
      <c r="D15" s="111"/>
      <c r="E15" s="62" t="s">
        <v>8</v>
      </c>
      <c r="F15" s="62" t="s">
        <v>9</v>
      </c>
      <c r="G15" s="111" t="s">
        <v>10</v>
      </c>
      <c r="H15" s="111"/>
      <c r="I15" s="111"/>
      <c r="J15" s="111" t="s">
        <v>11</v>
      </c>
      <c r="K15" s="111"/>
    </row>
    <row r="16" spans="1:11" ht="39" customHeight="1" x14ac:dyDescent="0.15">
      <c r="B16" s="62" t="s">
        <v>17</v>
      </c>
      <c r="C16" s="111" t="s">
        <v>18</v>
      </c>
      <c r="D16" s="111"/>
      <c r="E16" s="62" t="s">
        <v>186</v>
      </c>
      <c r="F16" s="62" t="s">
        <v>20</v>
      </c>
      <c r="G16" s="111" t="s">
        <v>22</v>
      </c>
      <c r="H16" s="111"/>
      <c r="I16" s="111"/>
      <c r="J16" s="111" t="s">
        <v>25</v>
      </c>
      <c r="K16" s="111"/>
    </row>
    <row r="17" spans="1:11" ht="50.1" customHeight="1" x14ac:dyDescent="0.15">
      <c r="B17" s="68" t="s">
        <v>135</v>
      </c>
      <c r="C17" s="115" t="s">
        <v>136</v>
      </c>
      <c r="D17" s="115"/>
      <c r="E17" s="81"/>
      <c r="F17" s="66" t="s">
        <v>137</v>
      </c>
      <c r="G17" s="117" t="s">
        <v>117</v>
      </c>
      <c r="H17" s="117"/>
      <c r="I17" s="117"/>
      <c r="J17" s="116" t="s">
        <v>73</v>
      </c>
      <c r="K17" s="116"/>
    </row>
    <row r="18" spans="1:11" ht="99.95" customHeight="1" x14ac:dyDescent="0.15">
      <c r="B18" s="68" t="s">
        <v>138</v>
      </c>
      <c r="C18" s="115" t="s">
        <v>139</v>
      </c>
      <c r="D18" s="115"/>
      <c r="E18" s="70" t="s">
        <v>40</v>
      </c>
      <c r="F18" s="66" t="s">
        <v>39</v>
      </c>
      <c r="G18" s="116" t="s">
        <v>97</v>
      </c>
      <c r="H18" s="116"/>
      <c r="I18" s="116"/>
      <c r="J18" s="116" t="s">
        <v>164</v>
      </c>
      <c r="K18" s="116"/>
    </row>
    <row r="19" spans="1:11" ht="99.95" customHeight="1" x14ac:dyDescent="0.15">
      <c r="B19" s="68" t="s">
        <v>140</v>
      </c>
      <c r="C19" s="115" t="s">
        <v>141</v>
      </c>
      <c r="D19" s="115"/>
      <c r="E19" s="70" t="s">
        <v>40</v>
      </c>
      <c r="F19" s="66" t="s">
        <v>142</v>
      </c>
      <c r="G19" s="116" t="s">
        <v>97</v>
      </c>
      <c r="H19" s="116"/>
      <c r="I19" s="116"/>
      <c r="J19" s="116" t="s">
        <v>164</v>
      </c>
      <c r="K19" s="116"/>
    </row>
    <row r="20" spans="1:11" ht="99.95" customHeight="1" x14ac:dyDescent="0.15">
      <c r="B20" s="68" t="s">
        <v>143</v>
      </c>
      <c r="C20" s="115" t="s">
        <v>144</v>
      </c>
      <c r="D20" s="115"/>
      <c r="E20" s="70" t="s">
        <v>40</v>
      </c>
      <c r="F20" s="66" t="s">
        <v>39</v>
      </c>
      <c r="G20" s="116" t="s">
        <v>97</v>
      </c>
      <c r="H20" s="116"/>
      <c r="I20" s="116"/>
      <c r="J20" s="116" t="s">
        <v>164</v>
      </c>
      <c r="K20" s="116"/>
    </row>
    <row r="21" spans="1:11" ht="99.95" customHeight="1" x14ac:dyDescent="0.15">
      <c r="B21" s="68" t="s">
        <v>145</v>
      </c>
      <c r="C21" s="115" t="s">
        <v>146</v>
      </c>
      <c r="D21" s="115"/>
      <c r="E21" s="70" t="s">
        <v>40</v>
      </c>
      <c r="F21" s="66" t="s">
        <v>142</v>
      </c>
      <c r="G21" s="116" t="s">
        <v>97</v>
      </c>
      <c r="H21" s="116"/>
      <c r="I21" s="116"/>
      <c r="J21" s="116" t="s">
        <v>164</v>
      </c>
      <c r="K21" s="116"/>
    </row>
    <row r="22" spans="1:11" ht="50.1" customHeight="1" x14ac:dyDescent="0.15">
      <c r="B22" s="68" t="s">
        <v>147</v>
      </c>
      <c r="C22" s="115" t="s">
        <v>148</v>
      </c>
      <c r="D22" s="115"/>
      <c r="E22" s="70" t="s">
        <v>40</v>
      </c>
      <c r="F22" s="66" t="s">
        <v>149</v>
      </c>
      <c r="G22" s="116" t="s">
        <v>101</v>
      </c>
      <c r="H22" s="116"/>
      <c r="I22" s="116"/>
      <c r="J22" s="116" t="s">
        <v>164</v>
      </c>
      <c r="K22" s="116"/>
    </row>
    <row r="23" spans="1:11" ht="18" customHeight="1" x14ac:dyDescent="0.15"/>
    <row r="24" spans="1:11" ht="18.75" customHeight="1" x14ac:dyDescent="0.15">
      <c r="A24" s="71" t="s">
        <v>150</v>
      </c>
      <c r="B24" s="71"/>
    </row>
    <row r="25" spans="1:11" ht="17.25" thickBot="1" x14ac:dyDescent="0.2">
      <c r="B25" s="112" t="s">
        <v>151</v>
      </c>
      <c r="C25" s="112"/>
      <c r="D25" s="72" t="s">
        <v>20</v>
      </c>
    </row>
    <row r="26" spans="1:11" ht="19.5" thickBot="1" x14ac:dyDescent="0.2">
      <c r="B26" s="113">
        <f>ROUNDDOWN('MPS(calc_process)'!G6, 0)</f>
        <v>0</v>
      </c>
      <c r="C26" s="114"/>
      <c r="D26" s="73" t="s">
        <v>32</v>
      </c>
    </row>
    <row r="27" spans="1:11" ht="20.100000000000001" customHeight="1" x14ac:dyDescent="0.15">
      <c r="B27" s="69"/>
      <c r="C27" s="69"/>
      <c r="F27" s="74"/>
      <c r="G27" s="74"/>
    </row>
    <row r="28" spans="1:11" ht="18.75" customHeight="1" x14ac:dyDescent="0.15">
      <c r="A28" s="61" t="s">
        <v>5</v>
      </c>
    </row>
    <row r="29" spans="1:11" ht="18" customHeight="1" x14ac:dyDescent="0.15">
      <c r="B29" s="75" t="s">
        <v>27</v>
      </c>
      <c r="C29" s="110" t="s">
        <v>28</v>
      </c>
      <c r="D29" s="110"/>
      <c r="E29" s="110"/>
      <c r="F29" s="110"/>
      <c r="G29" s="110"/>
      <c r="H29" s="110"/>
      <c r="I29" s="110"/>
      <c r="J29" s="76"/>
    </row>
    <row r="30" spans="1:11" ht="18" customHeight="1" x14ac:dyDescent="0.15">
      <c r="B30" s="75" t="s">
        <v>26</v>
      </c>
      <c r="C30" s="110" t="s">
        <v>29</v>
      </c>
      <c r="D30" s="110"/>
      <c r="E30" s="110"/>
      <c r="F30" s="110"/>
      <c r="G30" s="110"/>
      <c r="H30" s="110"/>
      <c r="I30" s="110"/>
      <c r="J30" s="76"/>
    </row>
    <row r="31" spans="1:11" ht="18" customHeight="1" x14ac:dyDescent="0.15">
      <c r="B31" s="75" t="s">
        <v>30</v>
      </c>
      <c r="C31" s="110" t="s">
        <v>31</v>
      </c>
      <c r="D31" s="110"/>
      <c r="E31" s="110"/>
      <c r="F31" s="110"/>
      <c r="G31" s="110"/>
      <c r="H31" s="110"/>
      <c r="I31" s="110"/>
      <c r="J31" s="76"/>
    </row>
  </sheetData>
  <sheetProtection password="C7C3" sheet="1" objects="1" scenarios="1" formatCells="0" formatRows="0"/>
  <mergeCells count="29">
    <mergeCell ref="J22:K22"/>
    <mergeCell ref="J17:K17"/>
    <mergeCell ref="J21:K21"/>
    <mergeCell ref="J18:K18"/>
    <mergeCell ref="G19:I19"/>
    <mergeCell ref="J19:K19"/>
    <mergeCell ref="J20:K20"/>
    <mergeCell ref="C20:D20"/>
    <mergeCell ref="G20:I20"/>
    <mergeCell ref="J15:K15"/>
    <mergeCell ref="J16:K16"/>
    <mergeCell ref="G15:I15"/>
    <mergeCell ref="G16:I16"/>
    <mergeCell ref="C30:I30"/>
    <mergeCell ref="C31:I31"/>
    <mergeCell ref="C15:D15"/>
    <mergeCell ref="C16:D16"/>
    <mergeCell ref="B25:C25"/>
    <mergeCell ref="B26:C26"/>
    <mergeCell ref="C29:I29"/>
    <mergeCell ref="C22:D22"/>
    <mergeCell ref="G22:I22"/>
    <mergeCell ref="C17:D17"/>
    <mergeCell ref="G17:I17"/>
    <mergeCell ref="C21:D21"/>
    <mergeCell ref="G21:I21"/>
    <mergeCell ref="C18:D18"/>
    <mergeCell ref="G18:I18"/>
    <mergeCell ref="C19:D19"/>
  </mergeCells>
  <phoneticPr fontId="2"/>
  <pageMargins left="0.70866141732283472" right="0.70866141732283472" top="0.74803149606299213" bottom="0.74803149606299213" header="0.31496062992125984" footer="0.31496062992125984"/>
  <pageSetup paperSize="8"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56"/>
  <sheetViews>
    <sheetView showGridLines="0" view="pageBreakPreview" zoomScale="70" zoomScaleNormal="70" zoomScaleSheetLayoutView="70" workbookViewId="0"/>
  </sheetViews>
  <sheetFormatPr defaultColWidth="8.875" defaultRowHeight="14.25" x14ac:dyDescent="0.15"/>
  <cols>
    <col min="1" max="1" width="4.125" style="82" customWidth="1"/>
    <col min="2" max="2" width="27.625" style="82" customWidth="1"/>
    <col min="3" max="4" width="32" style="82" customWidth="1"/>
    <col min="5" max="8" width="58.375" style="82" customWidth="1"/>
    <col min="9" max="20" width="16.875" style="82" customWidth="1"/>
    <col min="21" max="16384" width="8.875" style="82"/>
  </cols>
  <sheetData>
    <row r="1" spans="1:8" ht="18" customHeight="1" x14ac:dyDescent="0.15">
      <c r="H1" s="83" t="str">
        <f>'MPS(input)'!K1</f>
        <v>Monitoring Spreadsheet: JCM_ID_AM027_ver01.0</v>
      </c>
    </row>
    <row r="2" spans="1:8" ht="18" customHeight="1" x14ac:dyDescent="0.15">
      <c r="H2" s="83" t="str">
        <f>'MPS(input)'!K2</f>
        <v>Reference Number:</v>
      </c>
    </row>
    <row r="3" spans="1:8" ht="27" customHeight="1" x14ac:dyDescent="0.15">
      <c r="A3" s="136" t="s">
        <v>153</v>
      </c>
      <c r="B3" s="136"/>
      <c r="C3" s="136"/>
      <c r="D3" s="136"/>
      <c r="E3" s="136"/>
      <c r="F3" s="136"/>
      <c r="G3" s="136"/>
      <c r="H3" s="136"/>
    </row>
    <row r="4" spans="1:8" ht="18" customHeight="1" x14ac:dyDescent="0.15"/>
    <row r="5" spans="1:8" ht="18" customHeight="1" x14ac:dyDescent="0.15">
      <c r="A5" s="84" t="s">
        <v>180</v>
      </c>
    </row>
    <row r="6" spans="1:8" ht="18" customHeight="1" x14ac:dyDescent="0.15">
      <c r="B6" s="124" t="s">
        <v>17</v>
      </c>
      <c r="C6" s="134" t="s">
        <v>168</v>
      </c>
      <c r="D6" s="135"/>
      <c r="E6" s="85" t="s">
        <v>169</v>
      </c>
      <c r="F6" s="86" t="s">
        <v>51</v>
      </c>
    </row>
    <row r="7" spans="1:8" ht="18" customHeight="1" x14ac:dyDescent="0.15">
      <c r="B7" s="125"/>
      <c r="C7" s="126" t="s">
        <v>123</v>
      </c>
      <c r="D7" s="127"/>
      <c r="E7" s="87" t="s">
        <v>135</v>
      </c>
      <c r="F7" s="87" t="s">
        <v>155</v>
      </c>
    </row>
    <row r="8" spans="1:8" ht="36" customHeight="1" x14ac:dyDescent="0.15">
      <c r="B8" s="86" t="s">
        <v>43</v>
      </c>
      <c r="C8" s="130" t="s">
        <v>124</v>
      </c>
      <c r="D8" s="131"/>
      <c r="E8" s="88" t="s">
        <v>136</v>
      </c>
      <c r="F8" s="88" t="s">
        <v>156</v>
      </c>
    </row>
    <row r="9" spans="1:8" ht="18" customHeight="1" x14ac:dyDescent="0.15">
      <c r="B9" s="89" t="s">
        <v>1</v>
      </c>
      <c r="C9" s="137" t="s">
        <v>36</v>
      </c>
      <c r="D9" s="138"/>
      <c r="E9" s="87" t="s">
        <v>137</v>
      </c>
      <c r="F9" s="87" t="s">
        <v>157</v>
      </c>
    </row>
    <row r="10" spans="1:8" ht="18" customHeight="1" x14ac:dyDescent="0.15">
      <c r="B10" s="89" t="s">
        <v>19</v>
      </c>
      <c r="C10" s="139"/>
      <c r="D10" s="140"/>
      <c r="E10" s="90" t="str">
        <f>IF('MPS(input)'!E17="","",'MPS(input)'!E17)</f>
        <v/>
      </c>
      <c r="F10" s="91" t="str">
        <f>IF(OR(C10="",E10=""),"",C10*E10)</f>
        <v/>
      </c>
    </row>
    <row r="11" spans="1:8" ht="18" customHeight="1" x14ac:dyDescent="0.15">
      <c r="B11" s="89" t="s">
        <v>46</v>
      </c>
      <c r="C11" s="126" t="s">
        <v>40</v>
      </c>
      <c r="D11" s="127"/>
      <c r="E11" s="87" t="s">
        <v>40</v>
      </c>
      <c r="F11" s="91">
        <f>SUM(F10)</f>
        <v>0</v>
      </c>
    </row>
    <row r="12" spans="1:8" ht="8.1" customHeight="1" x14ac:dyDescent="0.15"/>
    <row r="13" spans="1:8" ht="18" customHeight="1" x14ac:dyDescent="0.15">
      <c r="A13" s="84" t="s">
        <v>181</v>
      </c>
    </row>
    <row r="14" spans="1:8" ht="18" customHeight="1" x14ac:dyDescent="0.15">
      <c r="B14" s="124" t="s">
        <v>17</v>
      </c>
      <c r="C14" s="134" t="s">
        <v>45</v>
      </c>
      <c r="D14" s="135"/>
      <c r="E14" s="85" t="s">
        <v>168</v>
      </c>
      <c r="F14" s="122" t="s">
        <v>167</v>
      </c>
      <c r="G14" s="123"/>
      <c r="H14" s="86" t="s">
        <v>49</v>
      </c>
    </row>
    <row r="15" spans="1:8" ht="18" customHeight="1" x14ac:dyDescent="0.15">
      <c r="B15" s="125"/>
      <c r="C15" s="132" t="s">
        <v>44</v>
      </c>
      <c r="D15" s="133"/>
      <c r="E15" s="87" t="s">
        <v>125</v>
      </c>
      <c r="F15" s="87" t="s">
        <v>138</v>
      </c>
      <c r="G15" s="87" t="s">
        <v>140</v>
      </c>
      <c r="H15" s="87" t="s">
        <v>158</v>
      </c>
    </row>
    <row r="16" spans="1:8" ht="36" customHeight="1" x14ac:dyDescent="0.15">
      <c r="B16" s="86" t="s">
        <v>43</v>
      </c>
      <c r="C16" s="130" t="s">
        <v>66</v>
      </c>
      <c r="D16" s="131"/>
      <c r="E16" s="88" t="s">
        <v>126</v>
      </c>
      <c r="F16" s="88" t="s">
        <v>139</v>
      </c>
      <c r="G16" s="88" t="s">
        <v>141</v>
      </c>
      <c r="H16" s="88" t="s">
        <v>159</v>
      </c>
    </row>
    <row r="17" spans="1:8" ht="18" customHeight="1" x14ac:dyDescent="0.15">
      <c r="B17" s="89" t="s">
        <v>1</v>
      </c>
      <c r="C17" s="126" t="s">
        <v>40</v>
      </c>
      <c r="D17" s="127"/>
      <c r="E17" s="87" t="s">
        <v>37</v>
      </c>
      <c r="F17" s="87" t="s">
        <v>39</v>
      </c>
      <c r="G17" s="87" t="s">
        <v>142</v>
      </c>
      <c r="H17" s="87" t="s">
        <v>157</v>
      </c>
    </row>
    <row r="18" spans="1:8" ht="18" customHeight="1" x14ac:dyDescent="0.15">
      <c r="B18" s="118" t="s">
        <v>19</v>
      </c>
      <c r="C18" s="128"/>
      <c r="D18" s="129"/>
      <c r="E18" s="97"/>
      <c r="F18" s="98"/>
      <c r="G18" s="99"/>
      <c r="H18" s="91" t="str">
        <f>IF(OR(C18="",E18="",F18="",G18=""),"",E18*F18*G18)</f>
        <v/>
      </c>
    </row>
    <row r="19" spans="1:8" ht="18" customHeight="1" x14ac:dyDescent="0.15">
      <c r="B19" s="119"/>
      <c r="C19" s="128"/>
      <c r="D19" s="129"/>
      <c r="E19" s="97"/>
      <c r="F19" s="98"/>
      <c r="G19" s="99"/>
      <c r="H19" s="91" t="str">
        <f t="shared" ref="H19:H22" si="0">IF(OR(C19="",E19="",F19="",G19=""),"",E19*F19*G19)</f>
        <v/>
      </c>
    </row>
    <row r="20" spans="1:8" ht="18" customHeight="1" x14ac:dyDescent="0.15">
      <c r="B20" s="119"/>
      <c r="C20" s="128"/>
      <c r="D20" s="129"/>
      <c r="E20" s="97"/>
      <c r="F20" s="98"/>
      <c r="G20" s="99"/>
      <c r="H20" s="91" t="str">
        <f t="shared" si="0"/>
        <v/>
      </c>
    </row>
    <row r="21" spans="1:8" ht="18" customHeight="1" x14ac:dyDescent="0.15">
      <c r="B21" s="119"/>
      <c r="C21" s="128"/>
      <c r="D21" s="129"/>
      <c r="E21" s="97"/>
      <c r="F21" s="98"/>
      <c r="G21" s="99"/>
      <c r="H21" s="91" t="str">
        <f t="shared" si="0"/>
        <v/>
      </c>
    </row>
    <row r="22" spans="1:8" ht="18" customHeight="1" x14ac:dyDescent="0.15">
      <c r="B22" s="119"/>
      <c r="C22" s="128"/>
      <c r="D22" s="129"/>
      <c r="E22" s="97"/>
      <c r="F22" s="98"/>
      <c r="G22" s="99"/>
      <c r="H22" s="91" t="str">
        <f t="shared" si="0"/>
        <v/>
      </c>
    </row>
    <row r="23" spans="1:8" ht="18" customHeight="1" x14ac:dyDescent="0.15">
      <c r="B23" s="89" t="s">
        <v>46</v>
      </c>
      <c r="C23" s="126" t="s">
        <v>40</v>
      </c>
      <c r="D23" s="127"/>
      <c r="E23" s="87" t="s">
        <v>40</v>
      </c>
      <c r="F23" s="87" t="s">
        <v>40</v>
      </c>
      <c r="G23" s="87" t="s">
        <v>40</v>
      </c>
      <c r="H23" s="91">
        <f>SUM(H18:H22)</f>
        <v>0</v>
      </c>
    </row>
    <row r="24" spans="1:8" ht="8.1" customHeight="1" x14ac:dyDescent="0.15"/>
    <row r="25" spans="1:8" ht="18" customHeight="1" x14ac:dyDescent="0.15">
      <c r="A25" s="84" t="s">
        <v>182</v>
      </c>
    </row>
    <row r="26" spans="1:8" ht="18" customHeight="1" x14ac:dyDescent="0.15">
      <c r="B26" s="89" t="s">
        <v>47</v>
      </c>
      <c r="C26" s="128"/>
      <c r="D26" s="129"/>
    </row>
    <row r="27" spans="1:8" ht="18" customHeight="1" x14ac:dyDescent="0.15">
      <c r="B27" s="124" t="s">
        <v>17</v>
      </c>
      <c r="C27" s="134" t="s">
        <v>45</v>
      </c>
      <c r="D27" s="135"/>
      <c r="E27" s="85" t="s">
        <v>168</v>
      </c>
      <c r="F27" s="122" t="s">
        <v>167</v>
      </c>
      <c r="G27" s="123"/>
      <c r="H27" s="86" t="s">
        <v>49</v>
      </c>
    </row>
    <row r="28" spans="1:8" ht="18" customHeight="1" x14ac:dyDescent="0.15">
      <c r="B28" s="125"/>
      <c r="C28" s="132" t="s">
        <v>48</v>
      </c>
      <c r="D28" s="133"/>
      <c r="E28" s="70" t="s">
        <v>127</v>
      </c>
      <c r="F28" s="70" t="s">
        <v>143</v>
      </c>
      <c r="G28" s="70" t="s">
        <v>145</v>
      </c>
      <c r="H28" s="87" t="s">
        <v>160</v>
      </c>
    </row>
    <row r="29" spans="1:8" ht="36" customHeight="1" x14ac:dyDescent="0.15">
      <c r="B29" s="86" t="s">
        <v>43</v>
      </c>
      <c r="C29" s="130" t="s">
        <v>65</v>
      </c>
      <c r="D29" s="131"/>
      <c r="E29" s="88" t="s">
        <v>128</v>
      </c>
      <c r="F29" s="88" t="s">
        <v>144</v>
      </c>
      <c r="G29" s="88" t="s">
        <v>146</v>
      </c>
      <c r="H29" s="88" t="s">
        <v>161</v>
      </c>
    </row>
    <row r="30" spans="1:8" ht="18" customHeight="1" x14ac:dyDescent="0.15">
      <c r="B30" s="89" t="s">
        <v>1</v>
      </c>
      <c r="C30" s="126" t="s">
        <v>40</v>
      </c>
      <c r="D30" s="127"/>
      <c r="E30" s="87" t="s">
        <v>37</v>
      </c>
      <c r="F30" s="87" t="s">
        <v>39</v>
      </c>
      <c r="G30" s="87" t="s">
        <v>142</v>
      </c>
      <c r="H30" s="87" t="s">
        <v>157</v>
      </c>
    </row>
    <row r="31" spans="1:8" ht="18" customHeight="1" x14ac:dyDescent="0.15">
      <c r="B31" s="118" t="s">
        <v>19</v>
      </c>
      <c r="C31" s="128"/>
      <c r="D31" s="129"/>
      <c r="E31" s="97"/>
      <c r="F31" s="98"/>
      <c r="G31" s="99"/>
      <c r="H31" s="91" t="str">
        <f>IF(OR(C31="",E31="",F31="",G31=""),"",E31*F31*G31)</f>
        <v/>
      </c>
    </row>
    <row r="32" spans="1:8" ht="18" customHeight="1" x14ac:dyDescent="0.15">
      <c r="B32" s="119"/>
      <c r="C32" s="128"/>
      <c r="D32" s="129"/>
      <c r="E32" s="97"/>
      <c r="F32" s="98"/>
      <c r="G32" s="99"/>
      <c r="H32" s="91" t="str">
        <f>IF(OR(C32="",E32="",F32="",G32=""),"",E32*F32*G32)</f>
        <v/>
      </c>
    </row>
    <row r="33" spans="1:8" ht="18" customHeight="1" x14ac:dyDescent="0.15">
      <c r="B33" s="119"/>
      <c r="C33" s="128"/>
      <c r="D33" s="129"/>
      <c r="E33" s="97"/>
      <c r="F33" s="98"/>
      <c r="G33" s="99"/>
      <c r="H33" s="91" t="str">
        <f>IF(OR(C33="",E33="",F33="",G33=""),"",E33*F33*G33)</f>
        <v/>
      </c>
    </row>
    <row r="34" spans="1:8" ht="18" customHeight="1" x14ac:dyDescent="0.15">
      <c r="B34" s="119"/>
      <c r="C34" s="128"/>
      <c r="D34" s="129"/>
      <c r="E34" s="97"/>
      <c r="F34" s="98"/>
      <c r="G34" s="99"/>
      <c r="H34" s="91" t="str">
        <f>IF(OR(C34="",E34="",F34="",G34=""),"",E34*F34*G34)</f>
        <v/>
      </c>
    </row>
    <row r="35" spans="1:8" ht="18" customHeight="1" x14ac:dyDescent="0.15">
      <c r="B35" s="119"/>
      <c r="C35" s="128"/>
      <c r="D35" s="129"/>
      <c r="E35" s="97"/>
      <c r="F35" s="98"/>
      <c r="G35" s="99"/>
      <c r="H35" s="91" t="str">
        <f>IF(OR(C35="",E35="",F35="",G35=""),"",E35*F35*G35)</f>
        <v/>
      </c>
    </row>
    <row r="36" spans="1:8" ht="18" customHeight="1" x14ac:dyDescent="0.15">
      <c r="B36" s="89" t="s">
        <v>46</v>
      </c>
      <c r="C36" s="126" t="s">
        <v>40</v>
      </c>
      <c r="D36" s="127"/>
      <c r="E36" s="87" t="s">
        <v>40</v>
      </c>
      <c r="F36" s="87" t="s">
        <v>40</v>
      </c>
      <c r="G36" s="87" t="s">
        <v>40</v>
      </c>
      <c r="H36" s="91">
        <f>SUM(H31:H35)</f>
        <v>0</v>
      </c>
    </row>
    <row r="37" spans="1:8" ht="18" customHeight="1" x14ac:dyDescent="0.15">
      <c r="B37" s="92" t="s">
        <v>100</v>
      </c>
      <c r="C37" s="93"/>
      <c r="D37" s="93"/>
      <c r="E37" s="93"/>
      <c r="F37" s="93"/>
      <c r="G37" s="93"/>
      <c r="H37" s="93"/>
    </row>
    <row r="38" spans="1:8" ht="8.1" customHeight="1" x14ac:dyDescent="0.15"/>
    <row r="39" spans="1:8" ht="18" customHeight="1" x14ac:dyDescent="0.15">
      <c r="A39" s="84" t="s">
        <v>183</v>
      </c>
    </row>
    <row r="40" spans="1:8" ht="18" customHeight="1" x14ac:dyDescent="0.15">
      <c r="B40" s="94" t="s">
        <v>50</v>
      </c>
      <c r="C40" s="126" t="str">
        <f>IF(C26="Yes","No",IF(C26="No","Yes",""))</f>
        <v/>
      </c>
      <c r="D40" s="127"/>
    </row>
    <row r="41" spans="1:8" ht="18" customHeight="1" x14ac:dyDescent="0.15">
      <c r="B41" s="124" t="s">
        <v>17</v>
      </c>
      <c r="C41" s="120" t="s">
        <v>45</v>
      </c>
      <c r="D41" s="121"/>
      <c r="E41" s="120" t="s">
        <v>168</v>
      </c>
      <c r="F41" s="121"/>
      <c r="G41" s="95" t="s">
        <v>167</v>
      </c>
      <c r="H41" s="86" t="s">
        <v>49</v>
      </c>
    </row>
    <row r="42" spans="1:8" ht="18" customHeight="1" x14ac:dyDescent="0.15">
      <c r="B42" s="125"/>
      <c r="C42" s="96" t="s">
        <v>69</v>
      </c>
      <c r="D42" s="96" t="s">
        <v>68</v>
      </c>
      <c r="E42" s="70" t="s">
        <v>129</v>
      </c>
      <c r="F42" s="70" t="s">
        <v>132</v>
      </c>
      <c r="G42" s="70" t="s">
        <v>147</v>
      </c>
      <c r="H42" s="87" t="s">
        <v>160</v>
      </c>
    </row>
    <row r="43" spans="1:8" ht="36" customHeight="1" x14ac:dyDescent="0.15">
      <c r="B43" s="86" t="s">
        <v>43</v>
      </c>
      <c r="C43" s="88" t="s">
        <v>71</v>
      </c>
      <c r="D43" s="88" t="s">
        <v>70</v>
      </c>
      <c r="E43" s="88" t="s">
        <v>162</v>
      </c>
      <c r="F43" s="88" t="s">
        <v>133</v>
      </c>
      <c r="G43" s="88" t="s">
        <v>148</v>
      </c>
      <c r="H43" s="88" t="s">
        <v>161</v>
      </c>
    </row>
    <row r="44" spans="1:8" ht="18" customHeight="1" x14ac:dyDescent="0.15">
      <c r="B44" s="89" t="s">
        <v>1</v>
      </c>
      <c r="C44" s="87" t="s">
        <v>40</v>
      </c>
      <c r="D44" s="87" t="s">
        <v>72</v>
      </c>
      <c r="E44" s="87" t="s">
        <v>38</v>
      </c>
      <c r="F44" s="87" t="s">
        <v>67</v>
      </c>
      <c r="G44" s="87" t="s">
        <v>149</v>
      </c>
      <c r="H44" s="87" t="s">
        <v>157</v>
      </c>
    </row>
    <row r="45" spans="1:8" ht="18" customHeight="1" x14ac:dyDescent="0.15">
      <c r="B45" s="118" t="s">
        <v>19</v>
      </c>
      <c r="C45" s="100"/>
      <c r="D45" s="100"/>
      <c r="E45" s="101"/>
      <c r="F45" s="97"/>
      <c r="G45" s="100"/>
      <c r="H45" s="91" t="str">
        <f>IF(OR(C45="",D45="",E45="",F45="",G45=""),"",E45*F45*G45)</f>
        <v/>
      </c>
    </row>
    <row r="46" spans="1:8" ht="18" customHeight="1" x14ac:dyDescent="0.15">
      <c r="B46" s="119"/>
      <c r="C46" s="100"/>
      <c r="D46" s="100"/>
      <c r="E46" s="101"/>
      <c r="F46" s="97"/>
      <c r="G46" s="100"/>
      <c r="H46" s="91" t="str">
        <f t="shared" ref="H46:H54" si="1">IF(OR(C46="",D46="",E46="",F46="",G46=""),"",E46*F46*G46)</f>
        <v/>
      </c>
    </row>
    <row r="47" spans="1:8" ht="18" customHeight="1" x14ac:dyDescent="0.15">
      <c r="B47" s="119"/>
      <c r="C47" s="100"/>
      <c r="D47" s="100"/>
      <c r="E47" s="101"/>
      <c r="F47" s="97"/>
      <c r="G47" s="100"/>
      <c r="H47" s="91" t="str">
        <f t="shared" si="1"/>
        <v/>
      </c>
    </row>
    <row r="48" spans="1:8" ht="18" customHeight="1" x14ac:dyDescent="0.15">
      <c r="B48" s="119"/>
      <c r="C48" s="100"/>
      <c r="D48" s="100"/>
      <c r="E48" s="101"/>
      <c r="F48" s="97"/>
      <c r="G48" s="100"/>
      <c r="H48" s="91" t="str">
        <f t="shared" si="1"/>
        <v/>
      </c>
    </row>
    <row r="49" spans="2:8" ht="18" customHeight="1" x14ac:dyDescent="0.15">
      <c r="B49" s="119"/>
      <c r="C49" s="100"/>
      <c r="D49" s="100"/>
      <c r="E49" s="101"/>
      <c r="F49" s="97"/>
      <c r="G49" s="100"/>
      <c r="H49" s="91" t="str">
        <f t="shared" si="1"/>
        <v/>
      </c>
    </row>
    <row r="50" spans="2:8" ht="18" customHeight="1" x14ac:dyDescent="0.15">
      <c r="B50" s="119"/>
      <c r="C50" s="100"/>
      <c r="D50" s="100"/>
      <c r="E50" s="101"/>
      <c r="F50" s="97"/>
      <c r="G50" s="100"/>
      <c r="H50" s="91" t="str">
        <f t="shared" si="1"/>
        <v/>
      </c>
    </row>
    <row r="51" spans="2:8" ht="18" customHeight="1" x14ac:dyDescent="0.15">
      <c r="B51" s="119"/>
      <c r="C51" s="100"/>
      <c r="D51" s="100"/>
      <c r="E51" s="101"/>
      <c r="F51" s="97"/>
      <c r="G51" s="100"/>
      <c r="H51" s="91" t="str">
        <f t="shared" si="1"/>
        <v/>
      </c>
    </row>
    <row r="52" spans="2:8" ht="18" customHeight="1" x14ac:dyDescent="0.15">
      <c r="B52" s="119"/>
      <c r="C52" s="100"/>
      <c r="D52" s="100"/>
      <c r="E52" s="101"/>
      <c r="F52" s="97"/>
      <c r="G52" s="100"/>
      <c r="H52" s="91" t="str">
        <f t="shared" si="1"/>
        <v/>
      </c>
    </row>
    <row r="53" spans="2:8" ht="18" customHeight="1" x14ac:dyDescent="0.15">
      <c r="B53" s="119"/>
      <c r="C53" s="100"/>
      <c r="D53" s="100"/>
      <c r="E53" s="101"/>
      <c r="F53" s="97"/>
      <c r="G53" s="100"/>
      <c r="H53" s="91" t="str">
        <f t="shared" si="1"/>
        <v/>
      </c>
    </row>
    <row r="54" spans="2:8" ht="18" customHeight="1" x14ac:dyDescent="0.15">
      <c r="B54" s="119"/>
      <c r="C54" s="100"/>
      <c r="D54" s="100"/>
      <c r="E54" s="101"/>
      <c r="F54" s="97"/>
      <c r="G54" s="100"/>
      <c r="H54" s="91" t="str">
        <f t="shared" si="1"/>
        <v/>
      </c>
    </row>
    <row r="55" spans="2:8" ht="18" customHeight="1" x14ac:dyDescent="0.15">
      <c r="B55" s="89" t="s">
        <v>46</v>
      </c>
      <c r="C55" s="87" t="s">
        <v>40</v>
      </c>
      <c r="D55" s="87" t="s">
        <v>72</v>
      </c>
      <c r="E55" s="87" t="s">
        <v>40</v>
      </c>
      <c r="F55" s="87" t="s">
        <v>40</v>
      </c>
      <c r="G55" s="87" t="s">
        <v>40</v>
      </c>
      <c r="H55" s="91">
        <f>SUM(H45:H54)</f>
        <v>0</v>
      </c>
    </row>
    <row r="56" spans="2:8" ht="18" customHeight="1" x14ac:dyDescent="0.15">
      <c r="B56" s="92" t="s">
        <v>100</v>
      </c>
    </row>
  </sheetData>
  <sheetProtection password="C7C3" sheet="1" objects="1" scenarios="1" formatCells="0" formatRows="0"/>
  <mergeCells count="40">
    <mergeCell ref="C14:D14"/>
    <mergeCell ref="C26:D26"/>
    <mergeCell ref="C40:D40"/>
    <mergeCell ref="C30:D30"/>
    <mergeCell ref="B6:B7"/>
    <mergeCell ref="B14:B15"/>
    <mergeCell ref="C23:D23"/>
    <mergeCell ref="C22:D22"/>
    <mergeCell ref="F14:G14"/>
    <mergeCell ref="A3:H3"/>
    <mergeCell ref="B18:B22"/>
    <mergeCell ref="C9:D9"/>
    <mergeCell ref="C8:D8"/>
    <mergeCell ref="C7:D7"/>
    <mergeCell ref="C6:D6"/>
    <mergeCell ref="C11:D11"/>
    <mergeCell ref="C10:D10"/>
    <mergeCell ref="C18:D18"/>
    <mergeCell ref="C17:D17"/>
    <mergeCell ref="C16:D16"/>
    <mergeCell ref="C15:D15"/>
    <mergeCell ref="C21:D21"/>
    <mergeCell ref="C20:D20"/>
    <mergeCell ref="C19:D19"/>
    <mergeCell ref="B45:B54"/>
    <mergeCell ref="E41:F41"/>
    <mergeCell ref="B31:B35"/>
    <mergeCell ref="F27:G27"/>
    <mergeCell ref="B41:B42"/>
    <mergeCell ref="B27:B28"/>
    <mergeCell ref="C41:D41"/>
    <mergeCell ref="C36:D36"/>
    <mergeCell ref="C35:D35"/>
    <mergeCell ref="C34:D34"/>
    <mergeCell ref="C33:D33"/>
    <mergeCell ref="C32:D32"/>
    <mergeCell ref="C31:D31"/>
    <mergeCell ref="C29:D29"/>
    <mergeCell ref="C28:D28"/>
    <mergeCell ref="C27:D27"/>
  </mergeCells>
  <phoneticPr fontId="2"/>
  <dataValidations count="1">
    <dataValidation type="list" allowBlank="1" showInputMessage="1" showErrorMessage="1" sqref="C26" xr:uid="{00000000-0002-0000-0100-000000000000}">
      <formula1>"Yes,No"</formula1>
    </dataValidation>
  </dataValidations>
  <pageMargins left="0.7" right="0.7"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D25F4B-44BD-4918-9C97-07B111A43346}">
          <x14:formula1>
            <xm:f>'MPS(calc_process)'!$F$44:$F$45</xm:f>
          </x14:formula1>
          <xm:sqref>G45:G54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4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125" style="1" customWidth="1"/>
    <col min="6" max="8" width="14.125" style="1" customWidth="1"/>
    <col min="9" max="9" width="17.625" style="4" customWidth="1"/>
    <col min="10" max="16384" width="9" style="1"/>
  </cols>
  <sheetData>
    <row r="1" spans="1:9" ht="18" customHeight="1" x14ac:dyDescent="0.15">
      <c r="I1" s="7" t="str">
        <f>'MPS(input)'!K1</f>
        <v>Monitoring Spreadsheet: JCM_ID_AM027_ver01.0</v>
      </c>
    </row>
    <row r="2" spans="1:9" ht="18" customHeight="1" x14ac:dyDescent="0.15">
      <c r="I2" s="7" t="str">
        <f>'MPS(input)'!K2</f>
        <v>Reference Number:</v>
      </c>
    </row>
    <row r="3" spans="1:9" ht="27" customHeight="1" x14ac:dyDescent="0.15">
      <c r="A3" s="141" t="s">
        <v>154</v>
      </c>
      <c r="B3" s="141"/>
      <c r="C3" s="141"/>
      <c r="D3" s="141"/>
      <c r="E3" s="141"/>
      <c r="F3" s="141"/>
      <c r="G3" s="141"/>
      <c r="H3" s="141"/>
      <c r="I3" s="141"/>
    </row>
    <row r="5" spans="1:9" ht="20.100000000000001" customHeight="1" thickBot="1" x14ac:dyDescent="0.2">
      <c r="A5" s="15" t="s">
        <v>2</v>
      </c>
      <c r="B5" s="8"/>
      <c r="C5" s="8"/>
      <c r="D5" s="8"/>
      <c r="E5" s="9"/>
      <c r="F5" s="10" t="s">
        <v>3</v>
      </c>
      <c r="G5" s="49" t="s">
        <v>0</v>
      </c>
      <c r="H5" s="10" t="s">
        <v>1</v>
      </c>
      <c r="I5" s="11" t="s">
        <v>4</v>
      </c>
    </row>
    <row r="6" spans="1:9" ht="20.100000000000001" customHeight="1" thickBot="1" x14ac:dyDescent="0.2">
      <c r="A6" s="16"/>
      <c r="B6" s="19" t="s">
        <v>33</v>
      </c>
      <c r="C6" s="12"/>
      <c r="D6" s="12"/>
      <c r="E6" s="19"/>
      <c r="F6" s="47" t="s">
        <v>52</v>
      </c>
      <c r="G6" s="52">
        <f>G8-G10</f>
        <v>0</v>
      </c>
      <c r="H6" s="48" t="s">
        <v>32</v>
      </c>
      <c r="I6" s="20" t="s">
        <v>81</v>
      </c>
    </row>
    <row r="7" spans="1:9" ht="20.100000000000001" customHeight="1" thickBot="1" x14ac:dyDescent="0.2">
      <c r="A7" s="15" t="s">
        <v>62</v>
      </c>
      <c r="B7" s="9"/>
      <c r="C7" s="8"/>
      <c r="D7" s="10"/>
      <c r="E7" s="10"/>
      <c r="F7" s="10"/>
      <c r="G7" s="51"/>
      <c r="H7" s="10"/>
      <c r="I7" s="10"/>
    </row>
    <row r="8" spans="1:9" ht="20.100000000000001" customHeight="1" thickBot="1" x14ac:dyDescent="0.2">
      <c r="A8" s="17"/>
      <c r="B8" s="23" t="s">
        <v>34</v>
      </c>
      <c r="C8" s="12"/>
      <c r="D8" s="12"/>
      <c r="E8" s="19"/>
      <c r="F8" s="50" t="s">
        <v>53</v>
      </c>
      <c r="G8" s="52">
        <f>SUM('MPS(input_separate)'!F11)</f>
        <v>0</v>
      </c>
      <c r="H8" s="48" t="s">
        <v>32</v>
      </c>
      <c r="I8" s="21" t="s">
        <v>82</v>
      </c>
    </row>
    <row r="9" spans="1:9" ht="20.100000000000001" customHeight="1" thickBot="1" x14ac:dyDescent="0.2">
      <c r="A9" s="15" t="s">
        <v>63</v>
      </c>
      <c r="B9" s="8"/>
      <c r="C9" s="8"/>
      <c r="D9" s="8"/>
      <c r="E9" s="9"/>
      <c r="F9" s="10"/>
      <c r="G9" s="51"/>
      <c r="H9" s="10"/>
      <c r="I9" s="10"/>
    </row>
    <row r="10" spans="1:9" ht="20.100000000000001" customHeight="1" thickBot="1" x14ac:dyDescent="0.2">
      <c r="A10" s="17"/>
      <c r="B10" s="24" t="s">
        <v>35</v>
      </c>
      <c r="C10" s="14"/>
      <c r="D10" s="14"/>
      <c r="E10" s="22"/>
      <c r="F10" s="47" t="s">
        <v>52</v>
      </c>
      <c r="G10" s="52">
        <f>SUM(G11:G12)</f>
        <v>0</v>
      </c>
      <c r="H10" s="48" t="s">
        <v>32</v>
      </c>
      <c r="I10" s="21" t="s">
        <v>83</v>
      </c>
    </row>
    <row r="11" spans="1:9" ht="39.6" customHeight="1" x14ac:dyDescent="0.15">
      <c r="A11" s="17"/>
      <c r="B11" s="18"/>
      <c r="C11" s="142" t="s">
        <v>79</v>
      </c>
      <c r="D11" s="143"/>
      <c r="E11" s="144"/>
      <c r="F11" s="13" t="s">
        <v>52</v>
      </c>
      <c r="G11" s="53">
        <f>SUM('MPS(input_separate)'!H23)</f>
        <v>0</v>
      </c>
      <c r="H11" s="21" t="s">
        <v>32</v>
      </c>
      <c r="I11" s="13" t="s">
        <v>84</v>
      </c>
    </row>
    <row r="12" spans="1:9" ht="39.6" customHeight="1" x14ac:dyDescent="0.15">
      <c r="A12" s="25"/>
      <c r="B12" s="26"/>
      <c r="C12" s="145" t="s">
        <v>80</v>
      </c>
      <c r="D12" s="146"/>
      <c r="E12" s="147"/>
      <c r="F12" s="42" t="s">
        <v>52</v>
      </c>
      <c r="G12" s="54">
        <f>IF('MPS(input_separate)'!C26="Yes",'MPS(input_separate)'!H36, 'MPS(input_separate)'!H55)</f>
        <v>0</v>
      </c>
      <c r="H12" s="43" t="s">
        <v>32</v>
      </c>
      <c r="I12" s="27" t="s">
        <v>85</v>
      </c>
    </row>
    <row r="13" spans="1:9" x14ac:dyDescent="0.15">
      <c r="A13" s="2"/>
      <c r="B13" s="2"/>
      <c r="C13" s="2"/>
      <c r="D13" s="2"/>
      <c r="E13" s="2"/>
      <c r="F13" s="6"/>
      <c r="G13" s="5"/>
      <c r="H13" s="5"/>
      <c r="I13" s="3"/>
    </row>
    <row r="14" spans="1:9" x14ac:dyDescent="0.15">
      <c r="A14" s="2"/>
      <c r="B14" s="2"/>
      <c r="C14" s="2"/>
      <c r="D14" s="2"/>
      <c r="E14" s="2"/>
      <c r="F14" s="6"/>
      <c r="G14" s="5"/>
      <c r="H14" s="5"/>
      <c r="I14" s="3"/>
    </row>
    <row r="15" spans="1:9" x14ac:dyDescent="0.15">
      <c r="E15" s="2" t="s">
        <v>54</v>
      </c>
      <c r="F15" s="6"/>
      <c r="G15" s="5"/>
      <c r="H15" s="5"/>
    </row>
    <row r="16" spans="1:9" ht="18.75" x14ac:dyDescent="0.15">
      <c r="E16" s="44" t="s">
        <v>99</v>
      </c>
      <c r="F16" s="6"/>
      <c r="G16" s="5"/>
      <c r="H16" s="5"/>
    </row>
    <row r="17" spans="5:8" ht="38.450000000000003" customHeight="1" x14ac:dyDescent="0.15">
      <c r="E17" s="45" t="s">
        <v>55</v>
      </c>
      <c r="F17" s="29" t="s">
        <v>56</v>
      </c>
      <c r="G17" s="30" t="s">
        <v>88</v>
      </c>
      <c r="H17" s="30" t="s">
        <v>89</v>
      </c>
    </row>
    <row r="18" spans="5:8" ht="27" customHeight="1" x14ac:dyDescent="0.15">
      <c r="E18" s="46" t="s">
        <v>102</v>
      </c>
      <c r="F18" s="31" t="s">
        <v>57</v>
      </c>
      <c r="G18" s="32">
        <v>0.61899999999999999</v>
      </c>
      <c r="H18" s="32">
        <v>0.53300000000000003</v>
      </c>
    </row>
    <row r="19" spans="5:8" ht="27" customHeight="1" x14ac:dyDescent="0.15">
      <c r="E19" s="46" t="s">
        <v>103</v>
      </c>
      <c r="F19" s="31" t="s">
        <v>57</v>
      </c>
      <c r="G19" s="32">
        <v>0.45800000000000002</v>
      </c>
      <c r="H19" s="32">
        <v>0.45800000000000002</v>
      </c>
    </row>
    <row r="20" spans="5:8" ht="27" customHeight="1" x14ac:dyDescent="0.15">
      <c r="E20" s="46" t="s">
        <v>104</v>
      </c>
      <c r="F20" s="31" t="s">
        <v>57</v>
      </c>
      <c r="G20" s="32">
        <v>0.53300000000000003</v>
      </c>
      <c r="H20" s="32">
        <v>0.53300000000000003</v>
      </c>
    </row>
    <row r="21" spans="5:8" ht="32.450000000000003" customHeight="1" x14ac:dyDescent="0.15">
      <c r="E21" s="46" t="s">
        <v>105</v>
      </c>
      <c r="F21" s="31" t="s">
        <v>57</v>
      </c>
      <c r="G21" s="32">
        <v>0.52900000000000003</v>
      </c>
      <c r="H21" s="32">
        <v>0.52900000000000003</v>
      </c>
    </row>
    <row r="22" spans="5:8" ht="57.95" customHeight="1" x14ac:dyDescent="0.15">
      <c r="E22" s="46" t="s">
        <v>106</v>
      </c>
      <c r="F22" s="31" t="s">
        <v>57</v>
      </c>
      <c r="G22" s="32">
        <v>0.499</v>
      </c>
      <c r="H22" s="32">
        <v>0.499</v>
      </c>
    </row>
    <row r="23" spans="5:8" ht="48.6" customHeight="1" x14ac:dyDescent="0.15">
      <c r="E23" s="46" t="s">
        <v>107</v>
      </c>
      <c r="F23" s="31" t="s">
        <v>57</v>
      </c>
      <c r="G23" s="32">
        <v>0.54500000000000004</v>
      </c>
      <c r="H23" s="32">
        <v>0.53300000000000003</v>
      </c>
    </row>
    <row r="24" spans="5:8" ht="27" customHeight="1" x14ac:dyDescent="0.15">
      <c r="E24" s="46" t="s">
        <v>108</v>
      </c>
      <c r="F24" s="31" t="s">
        <v>57</v>
      </c>
      <c r="G24" s="32">
        <v>0.628</v>
      </c>
      <c r="H24" s="32">
        <v>0.53300000000000003</v>
      </c>
    </row>
    <row r="25" spans="5:8" s="4" customFormat="1" ht="27" customHeight="1" x14ac:dyDescent="0.15">
      <c r="E25" s="46" t="s">
        <v>92</v>
      </c>
      <c r="F25" s="31" t="s">
        <v>57</v>
      </c>
      <c r="G25" s="32">
        <v>0.65300000000000002</v>
      </c>
      <c r="H25" s="32">
        <v>0.53300000000000003</v>
      </c>
    </row>
    <row r="26" spans="5:8" s="4" customFormat="1" ht="27" customHeight="1" x14ac:dyDescent="0.15">
      <c r="E26" s="46" t="s">
        <v>91</v>
      </c>
      <c r="F26" s="31" t="s">
        <v>57</v>
      </c>
      <c r="G26" s="32">
        <v>0.54900000000000004</v>
      </c>
      <c r="H26" s="32">
        <v>0.53300000000000003</v>
      </c>
    </row>
    <row r="27" spans="5:8" s="4" customFormat="1" ht="27" customHeight="1" x14ac:dyDescent="0.15">
      <c r="E27" s="46" t="s">
        <v>109</v>
      </c>
      <c r="F27" s="31" t="s">
        <v>57</v>
      </c>
      <c r="G27" s="32">
        <v>0.53400000000000003</v>
      </c>
      <c r="H27" s="32">
        <v>0.53300000000000003</v>
      </c>
    </row>
    <row r="28" spans="5:8" ht="27" customHeight="1" x14ac:dyDescent="0.15">
      <c r="E28" s="46" t="s">
        <v>93</v>
      </c>
      <c r="F28" s="31" t="s">
        <v>57</v>
      </c>
      <c r="G28" s="32">
        <v>0.27400000000000002</v>
      </c>
      <c r="H28" s="32">
        <v>0.27400000000000002</v>
      </c>
    </row>
    <row r="29" spans="5:8" ht="30" customHeight="1" x14ac:dyDescent="0.15">
      <c r="E29" s="46" t="s">
        <v>94</v>
      </c>
      <c r="F29" s="31" t="s">
        <v>57</v>
      </c>
      <c r="G29" s="32">
        <v>0.24299999999999999</v>
      </c>
      <c r="H29" s="32">
        <v>0.24299999999999999</v>
      </c>
    </row>
    <row r="30" spans="5:8" ht="33.950000000000003" customHeight="1" x14ac:dyDescent="0.15">
      <c r="E30" s="46" t="s">
        <v>95</v>
      </c>
      <c r="F30" s="31" t="s">
        <v>57</v>
      </c>
      <c r="G30" s="32">
        <v>0.56399999999999995</v>
      </c>
      <c r="H30" s="32">
        <v>0.53300000000000003</v>
      </c>
    </row>
    <row r="31" spans="5:8" ht="44.45" customHeight="1" x14ac:dyDescent="0.15">
      <c r="E31" s="46" t="s">
        <v>110</v>
      </c>
      <c r="F31" s="31" t="s">
        <v>57</v>
      </c>
      <c r="G31" s="32">
        <v>0.51500000000000001</v>
      </c>
      <c r="H31" s="32">
        <v>0.51500000000000001</v>
      </c>
    </row>
    <row r="32" spans="5:8" ht="30" customHeight="1" x14ac:dyDescent="0.15">
      <c r="E32" s="46" t="s">
        <v>96</v>
      </c>
      <c r="F32" s="31" t="s">
        <v>57</v>
      </c>
      <c r="G32" s="32">
        <v>0.56799999999999995</v>
      </c>
      <c r="H32" s="32">
        <v>0.53300000000000003</v>
      </c>
    </row>
    <row r="33" spans="5:9" ht="30.95" customHeight="1" x14ac:dyDescent="0.15">
      <c r="E33" s="46" t="s">
        <v>111</v>
      </c>
      <c r="F33" s="31" t="s">
        <v>57</v>
      </c>
      <c r="G33" s="33">
        <v>0.53700000000000003</v>
      </c>
      <c r="H33" s="33">
        <v>0.53300000000000003</v>
      </c>
    </row>
    <row r="34" spans="5:9" ht="60.95" customHeight="1" x14ac:dyDescent="0.15">
      <c r="E34" s="46" t="s">
        <v>112</v>
      </c>
      <c r="F34" s="31" t="s">
        <v>57</v>
      </c>
      <c r="G34" s="33">
        <v>0.55700000000000005</v>
      </c>
      <c r="H34" s="33">
        <v>0.53300000000000003</v>
      </c>
    </row>
    <row r="35" spans="5:9" ht="30" customHeight="1" x14ac:dyDescent="0.15">
      <c r="E35" s="46" t="s">
        <v>113</v>
      </c>
      <c r="F35" s="31" t="s">
        <v>57</v>
      </c>
      <c r="G35" s="33">
        <v>0.53200000000000003</v>
      </c>
      <c r="H35" s="33">
        <v>0.53200000000000003</v>
      </c>
    </row>
    <row r="36" spans="5:9" ht="33" customHeight="1" x14ac:dyDescent="0.15">
      <c r="E36" s="46" t="s">
        <v>114</v>
      </c>
      <c r="F36" s="31" t="s">
        <v>57</v>
      </c>
      <c r="G36" s="32">
        <v>0.49099999999999999</v>
      </c>
      <c r="H36" s="32">
        <v>0.49099999999999999</v>
      </c>
    </row>
    <row r="37" spans="5:9" ht="27" customHeight="1" x14ac:dyDescent="0.15">
      <c r="E37" s="46" t="s">
        <v>115</v>
      </c>
      <c r="F37" s="31" t="s">
        <v>57</v>
      </c>
      <c r="G37" s="32">
        <v>0.51800000000000002</v>
      </c>
      <c r="H37" s="32">
        <v>0.51800000000000002</v>
      </c>
    </row>
    <row r="38" spans="5:9" ht="27" customHeight="1" x14ac:dyDescent="0.15">
      <c r="E38" s="46" t="s">
        <v>116</v>
      </c>
      <c r="F38" s="31" t="s">
        <v>57</v>
      </c>
      <c r="G38" s="32">
        <v>0.53200000000000003</v>
      </c>
      <c r="H38" s="32">
        <v>0.53200000000000003</v>
      </c>
    </row>
    <row r="39" spans="5:9" x14ac:dyDescent="0.15">
      <c r="E39" s="34"/>
      <c r="F39" s="35"/>
      <c r="G39" s="36"/>
      <c r="H39" s="36"/>
    </row>
    <row r="40" spans="5:9" ht="18.75" x14ac:dyDescent="0.15">
      <c r="E40" s="28" t="s">
        <v>86</v>
      </c>
      <c r="F40" s="35"/>
      <c r="G40" s="37"/>
      <c r="H40" s="36"/>
    </row>
    <row r="41" spans="5:9" ht="27.6" customHeight="1" x14ac:dyDescent="0.15">
      <c r="E41" s="38" t="s">
        <v>58</v>
      </c>
      <c r="F41" s="39" t="s">
        <v>59</v>
      </c>
      <c r="G41" s="40">
        <v>0.53300000000000003</v>
      </c>
      <c r="H41" s="3"/>
    </row>
    <row r="43" spans="5:9" ht="18.75" x14ac:dyDescent="0.15">
      <c r="E43" s="1" t="s">
        <v>87</v>
      </c>
    </row>
    <row r="44" spans="5:9" ht="26.45" customHeight="1" x14ac:dyDescent="0.15">
      <c r="E44" s="38" t="s">
        <v>60</v>
      </c>
      <c r="F44" s="41">
        <v>2.4499999999999999E-4</v>
      </c>
      <c r="I44" s="1"/>
    </row>
    <row r="45" spans="5:9" ht="26.45" customHeight="1" x14ac:dyDescent="0.15">
      <c r="E45" s="38" t="s">
        <v>61</v>
      </c>
      <c r="F45" s="41">
        <v>1.2899999999999999E-4</v>
      </c>
      <c r="I45" s="1"/>
    </row>
  </sheetData>
  <sheetProtection password="C7C3" sheet="1" objects="1" scenarios="1"/>
  <mergeCells count="3">
    <mergeCell ref="A3:I3"/>
    <mergeCell ref="C11:E11"/>
    <mergeCell ref="C12:E12"/>
  </mergeCells>
  <phoneticPr fontId="2"/>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7CA6-3A46-4916-9A78-909D67BAA18F}">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102" customWidth="1"/>
    <col min="2" max="2" width="36.375" style="102" customWidth="1"/>
    <col min="3" max="3" width="49.125" style="102" customWidth="1"/>
    <col min="4" max="16384" width="9" style="102"/>
  </cols>
  <sheetData>
    <row r="1" spans="1:3" ht="18" customHeight="1" x14ac:dyDescent="0.15">
      <c r="C1" s="57" t="str">
        <f>'MPS(input_separate)'!H1</f>
        <v>Monitoring Spreadsheet: JCM_ID_AM027_ver01.0</v>
      </c>
    </row>
    <row r="2" spans="1:3" ht="18" customHeight="1" x14ac:dyDescent="0.15">
      <c r="C2" s="57" t="str">
        <f>'MPS(input_separate)'!H2</f>
        <v>Reference Number:</v>
      </c>
    </row>
    <row r="3" spans="1:3" ht="27" customHeight="1" x14ac:dyDescent="0.15">
      <c r="A3" s="148" t="s">
        <v>170</v>
      </c>
      <c r="B3" s="148"/>
      <c r="C3" s="148"/>
    </row>
    <row r="5" spans="1:3" ht="21" customHeight="1" x14ac:dyDescent="0.15">
      <c r="B5" s="103" t="s">
        <v>171</v>
      </c>
      <c r="C5" s="103" t="s">
        <v>172</v>
      </c>
    </row>
    <row r="6" spans="1:3" ht="54.75" customHeight="1" x14ac:dyDescent="0.15">
      <c r="B6" s="104"/>
      <c r="C6" s="104"/>
    </row>
    <row r="7" spans="1:3" ht="54.75" customHeight="1" x14ac:dyDescent="0.15">
      <c r="B7" s="104"/>
      <c r="C7" s="104"/>
    </row>
    <row r="8" spans="1:3" ht="54.75" customHeight="1" x14ac:dyDescent="0.15">
      <c r="B8" s="104"/>
      <c r="C8" s="104"/>
    </row>
    <row r="9" spans="1:3" ht="54.75" customHeight="1" x14ac:dyDescent="0.15">
      <c r="B9" s="104"/>
      <c r="C9" s="104"/>
    </row>
    <row r="10" spans="1:3" ht="54.75" customHeight="1" x14ac:dyDescent="0.15">
      <c r="B10" s="104"/>
      <c r="C10" s="104"/>
    </row>
    <row r="11" spans="1:3" ht="54.75" customHeight="1" x14ac:dyDescent="0.15">
      <c r="B11" s="104"/>
      <c r="C11" s="104"/>
    </row>
    <row r="12" spans="1:3" ht="54.75" customHeight="1" x14ac:dyDescent="0.15">
      <c r="B12" s="104"/>
      <c r="C12" s="104"/>
    </row>
  </sheetData>
  <sheetProtection password="C7C3" sheet="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EA9A-EFCA-4AE0-B5C7-77AD2E566077}">
  <sheetPr>
    <tabColor theme="5" tint="0.39997558519241921"/>
    <pageSetUpPr fitToPage="1"/>
  </sheetPr>
  <dimension ref="A1:L31"/>
  <sheetViews>
    <sheetView showGridLines="0" view="pageBreakPreview" zoomScale="70" zoomScaleNormal="55" zoomScaleSheetLayoutView="70" workbookViewId="0"/>
  </sheetViews>
  <sheetFormatPr defaultColWidth="9" defaultRowHeight="14.25" x14ac:dyDescent="0.15"/>
  <cols>
    <col min="1" max="1" width="3.625" style="55" customWidth="1"/>
    <col min="2" max="2" width="20.625" style="55" customWidth="1"/>
    <col min="3" max="3" width="17.625" style="55" customWidth="1"/>
    <col min="4" max="4" width="15.625" style="55" customWidth="1"/>
    <col min="5" max="5" width="33.625" style="55" customWidth="1"/>
    <col min="6" max="6" width="20.625" style="55" customWidth="1"/>
    <col min="7" max="8" width="16.625" style="55" customWidth="1"/>
    <col min="9" max="9" width="20.625" style="55" customWidth="1"/>
    <col min="10" max="10" width="100.625" style="55" customWidth="1"/>
    <col min="11" max="11" width="16.625" style="55" customWidth="1"/>
    <col min="12" max="12" width="20.625" style="55" customWidth="1"/>
    <col min="13" max="16384" width="9" style="55"/>
  </cols>
  <sheetData>
    <row r="1" spans="1:12" ht="18" customHeight="1" x14ac:dyDescent="0.15">
      <c r="L1" s="56" t="str">
        <f>'MPS(input)'!K1</f>
        <v>Monitoring Spreadsheet: JCM_ID_AM027_ver01.0</v>
      </c>
    </row>
    <row r="2" spans="1:12" ht="18" customHeight="1" x14ac:dyDescent="0.15">
      <c r="L2" s="56" t="str">
        <f>'MPS(input)'!K2</f>
        <v>Reference Number:</v>
      </c>
    </row>
    <row r="3" spans="1:12" ht="27.6" customHeight="1" x14ac:dyDescent="0.15">
      <c r="A3" s="107" t="s">
        <v>173</v>
      </c>
      <c r="B3" s="107"/>
      <c r="C3" s="59"/>
      <c r="D3" s="59"/>
      <c r="E3" s="59"/>
      <c r="F3" s="59"/>
      <c r="G3" s="59"/>
      <c r="H3" s="59"/>
      <c r="I3" s="59"/>
      <c r="J3" s="59"/>
      <c r="K3" s="59"/>
      <c r="L3" s="60"/>
    </row>
    <row r="5" spans="1:12" ht="18.75" customHeight="1" x14ac:dyDescent="0.15">
      <c r="A5" s="61" t="s">
        <v>177</v>
      </c>
      <c r="B5" s="61"/>
      <c r="C5" s="61"/>
    </row>
    <row r="6" spans="1:12" ht="18.75" customHeight="1" x14ac:dyDescent="0.15">
      <c r="A6" s="61"/>
      <c r="B6" s="62" t="s">
        <v>6</v>
      </c>
      <c r="C6" s="62" t="s">
        <v>6</v>
      </c>
      <c r="D6" s="62" t="s">
        <v>7</v>
      </c>
      <c r="E6" s="62" t="s">
        <v>8</v>
      </c>
      <c r="F6" s="62" t="s">
        <v>9</v>
      </c>
      <c r="G6" s="62" t="s">
        <v>10</v>
      </c>
      <c r="H6" s="62" t="s">
        <v>11</v>
      </c>
      <c r="I6" s="62" t="s">
        <v>12</v>
      </c>
      <c r="J6" s="62" t="s">
        <v>13</v>
      </c>
      <c r="K6" s="62" t="s">
        <v>14</v>
      </c>
      <c r="L6" s="62" t="s">
        <v>15</v>
      </c>
    </row>
    <row r="7" spans="1:12" s="63" customFormat="1" ht="39" customHeight="1" x14ac:dyDescent="0.15">
      <c r="B7" s="62" t="s">
        <v>184</v>
      </c>
      <c r="C7" s="62" t="s">
        <v>16</v>
      </c>
      <c r="D7" s="62" t="s">
        <v>17</v>
      </c>
      <c r="E7" s="62" t="s">
        <v>18</v>
      </c>
      <c r="F7" s="62" t="s">
        <v>187</v>
      </c>
      <c r="G7" s="62" t="s">
        <v>1</v>
      </c>
      <c r="H7" s="62" t="s">
        <v>21</v>
      </c>
      <c r="I7" s="62" t="s">
        <v>22</v>
      </c>
      <c r="J7" s="62" t="s">
        <v>23</v>
      </c>
      <c r="K7" s="62" t="s">
        <v>24</v>
      </c>
      <c r="L7" s="62" t="s">
        <v>25</v>
      </c>
    </row>
    <row r="8" spans="1:12" ht="200.1" customHeight="1" x14ac:dyDescent="0.15">
      <c r="B8" s="105"/>
      <c r="C8" s="64">
        <v>1</v>
      </c>
      <c r="D8" s="65" t="s">
        <v>123</v>
      </c>
      <c r="E8" s="66" t="s">
        <v>124</v>
      </c>
      <c r="F8" s="67" t="s">
        <v>40</v>
      </c>
      <c r="G8" s="68" t="s">
        <v>36</v>
      </c>
      <c r="H8" s="77" t="s">
        <v>98</v>
      </c>
      <c r="I8" s="77" t="s">
        <v>41</v>
      </c>
      <c r="J8" s="78" t="s">
        <v>165</v>
      </c>
      <c r="K8" s="79" t="s">
        <v>76</v>
      </c>
      <c r="L8" s="79" t="s">
        <v>176</v>
      </c>
    </row>
    <row r="9" spans="1:12" ht="200.1" customHeight="1" x14ac:dyDescent="0.15">
      <c r="B9" s="105"/>
      <c r="C9" s="64">
        <v>2</v>
      </c>
      <c r="D9" s="65" t="s">
        <v>125</v>
      </c>
      <c r="E9" s="66" t="s">
        <v>126</v>
      </c>
      <c r="F9" s="67" t="s">
        <v>40</v>
      </c>
      <c r="G9" s="66" t="s">
        <v>37</v>
      </c>
      <c r="H9" s="77" t="s">
        <v>98</v>
      </c>
      <c r="I9" s="77" t="s">
        <v>41</v>
      </c>
      <c r="J9" s="80" t="s">
        <v>166</v>
      </c>
      <c r="K9" s="79" t="s">
        <v>76</v>
      </c>
      <c r="L9" s="79" t="s">
        <v>176</v>
      </c>
    </row>
    <row r="10" spans="1:12" ht="50.1" customHeight="1" x14ac:dyDescent="0.15">
      <c r="B10" s="105"/>
      <c r="C10" s="64">
        <v>3</v>
      </c>
      <c r="D10" s="65" t="s">
        <v>127</v>
      </c>
      <c r="E10" s="66" t="s">
        <v>128</v>
      </c>
      <c r="F10" s="67" t="s">
        <v>40</v>
      </c>
      <c r="G10" s="66" t="s">
        <v>37</v>
      </c>
      <c r="H10" s="77" t="s">
        <v>30</v>
      </c>
      <c r="I10" s="77" t="s">
        <v>75</v>
      </c>
      <c r="J10" s="78" t="s">
        <v>118</v>
      </c>
      <c r="K10" s="77" t="s">
        <v>119</v>
      </c>
      <c r="L10" s="79" t="s">
        <v>176</v>
      </c>
    </row>
    <row r="11" spans="1:12" ht="168.95" customHeight="1" x14ac:dyDescent="0.15">
      <c r="A11" s="69"/>
      <c r="B11" s="105"/>
      <c r="C11" s="64">
        <v>4</v>
      </c>
      <c r="D11" s="65" t="s">
        <v>129</v>
      </c>
      <c r="E11" s="66" t="s">
        <v>130</v>
      </c>
      <c r="F11" s="67" t="s">
        <v>40</v>
      </c>
      <c r="G11" s="68" t="s">
        <v>38</v>
      </c>
      <c r="H11" s="77" t="s">
        <v>131</v>
      </c>
      <c r="I11" s="77" t="s">
        <v>64</v>
      </c>
      <c r="J11" s="78" t="s">
        <v>77</v>
      </c>
      <c r="K11" s="77" t="s">
        <v>119</v>
      </c>
      <c r="L11" s="79" t="s">
        <v>176</v>
      </c>
    </row>
    <row r="12" spans="1:12" ht="50.1" customHeight="1" x14ac:dyDescent="0.15">
      <c r="A12" s="69"/>
      <c r="B12" s="105"/>
      <c r="C12" s="64">
        <v>5</v>
      </c>
      <c r="D12" s="65" t="s">
        <v>132</v>
      </c>
      <c r="E12" s="66" t="s">
        <v>133</v>
      </c>
      <c r="F12" s="67" t="s">
        <v>40</v>
      </c>
      <c r="G12" s="68" t="s">
        <v>67</v>
      </c>
      <c r="H12" s="77" t="s">
        <v>26</v>
      </c>
      <c r="I12" s="77" t="s">
        <v>42</v>
      </c>
      <c r="J12" s="78" t="s">
        <v>78</v>
      </c>
      <c r="K12" s="77" t="s">
        <v>119</v>
      </c>
      <c r="L12" s="79" t="s">
        <v>176</v>
      </c>
    </row>
    <row r="13" spans="1:12" ht="8.25" customHeight="1" x14ac:dyDescent="0.15"/>
    <row r="14" spans="1:12" ht="20.100000000000001" customHeight="1" x14ac:dyDescent="0.15">
      <c r="A14" s="61" t="s">
        <v>178</v>
      </c>
      <c r="B14" s="61"/>
    </row>
    <row r="15" spans="1:12" ht="20.100000000000001" customHeight="1" x14ac:dyDescent="0.15">
      <c r="B15" s="153" t="s">
        <v>6</v>
      </c>
      <c r="C15" s="154"/>
      <c r="D15" s="111" t="s">
        <v>7</v>
      </c>
      <c r="E15" s="111"/>
      <c r="F15" s="62" t="s">
        <v>8</v>
      </c>
      <c r="G15" s="62" t="s">
        <v>9</v>
      </c>
      <c r="H15" s="111" t="s">
        <v>10</v>
      </c>
      <c r="I15" s="111"/>
      <c r="J15" s="111"/>
      <c r="K15" s="111" t="s">
        <v>11</v>
      </c>
      <c r="L15" s="111"/>
    </row>
    <row r="16" spans="1:12" ht="39" customHeight="1" x14ac:dyDescent="0.15">
      <c r="B16" s="153" t="s">
        <v>17</v>
      </c>
      <c r="C16" s="154"/>
      <c r="D16" s="111" t="s">
        <v>18</v>
      </c>
      <c r="E16" s="111"/>
      <c r="F16" s="62" t="s">
        <v>186</v>
      </c>
      <c r="G16" s="62" t="s">
        <v>1</v>
      </c>
      <c r="H16" s="111" t="s">
        <v>22</v>
      </c>
      <c r="I16" s="111"/>
      <c r="J16" s="111"/>
      <c r="K16" s="111" t="s">
        <v>25</v>
      </c>
      <c r="L16" s="111"/>
    </row>
    <row r="17" spans="1:12" ht="50.1" customHeight="1" x14ac:dyDescent="0.15">
      <c r="B17" s="155" t="s">
        <v>135</v>
      </c>
      <c r="C17" s="156"/>
      <c r="D17" s="115" t="s">
        <v>136</v>
      </c>
      <c r="E17" s="115"/>
      <c r="F17" s="108" t="str">
        <f>IF('MPS(input)'!E17="","",'MPS(input)'!E17)</f>
        <v/>
      </c>
      <c r="G17" s="66" t="s">
        <v>137</v>
      </c>
      <c r="H17" s="149" t="str">
        <f>IF('MPS(input)'!G17="","",'MPS(input)'!G17)</f>
        <v>Default values are provided in the additional information. Once the default values are revised, the revised values are applied.</v>
      </c>
      <c r="I17" s="149"/>
      <c r="J17" s="149"/>
      <c r="K17" s="149" t="str">
        <f>IF('MPS(input)'!J17="","",'MPS(input)'!J17)</f>
        <v>N/A</v>
      </c>
      <c r="L17" s="149"/>
    </row>
    <row r="18" spans="1:12" ht="99.95" customHeight="1" x14ac:dyDescent="0.15">
      <c r="B18" s="155" t="s">
        <v>138</v>
      </c>
      <c r="C18" s="156"/>
      <c r="D18" s="115" t="s">
        <v>139</v>
      </c>
      <c r="E18" s="115"/>
      <c r="F18" s="70" t="s">
        <v>40</v>
      </c>
      <c r="G18" s="66" t="s">
        <v>39</v>
      </c>
      <c r="H18" s="149" t="str">
        <f>IF('MPS(input)'!G18="","",'MPS(input)'!G18)</f>
        <v>In the order of preference:
a)	Values provided by the fuel supplier;
b)	Measurement by the project participants;
c)	Reginal or national default values;
d)	IPCC default values provided in 2006 IPCC Guidelines on National GHG Inventories. Upper value is applied.</v>
      </c>
      <c r="I18" s="149"/>
      <c r="J18" s="149"/>
      <c r="K18" s="149" t="str">
        <f>IF('MPS(input)'!J18="","",'MPS(input)'!J18)</f>
        <v>Input on "MPS(input_separate)" sheet</v>
      </c>
      <c r="L18" s="149"/>
    </row>
    <row r="19" spans="1:12" ht="99.95" customHeight="1" x14ac:dyDescent="0.15">
      <c r="B19" s="155" t="s">
        <v>140</v>
      </c>
      <c r="C19" s="156"/>
      <c r="D19" s="115" t="s">
        <v>141</v>
      </c>
      <c r="E19" s="115"/>
      <c r="F19" s="70" t="s">
        <v>40</v>
      </c>
      <c r="G19" s="66" t="s">
        <v>142</v>
      </c>
      <c r="H19" s="149" t="str">
        <f>IF('MPS(input)'!G19="","",'MPS(input)'!G19)</f>
        <v>In the order of preference:
a)	Values provided by the fuel supplier;
b)	Measurement by the project participants;
c)	Reginal or national default values;
d)	IPCC default values provided in 2006 IPCC Guidelines on National GHG Inventories. Upper value is applied.</v>
      </c>
      <c r="I19" s="149"/>
      <c r="J19" s="149"/>
      <c r="K19" s="149" t="str">
        <f>IF('MPS(input)'!J19="","",'MPS(input)'!J19)</f>
        <v>Input on "MPS(input_separate)" sheet</v>
      </c>
      <c r="L19" s="149"/>
    </row>
    <row r="20" spans="1:12" ht="99.95" customHeight="1" x14ac:dyDescent="0.15">
      <c r="B20" s="155" t="s">
        <v>143</v>
      </c>
      <c r="C20" s="156"/>
      <c r="D20" s="115" t="s">
        <v>144</v>
      </c>
      <c r="E20" s="115"/>
      <c r="F20" s="70" t="s">
        <v>40</v>
      </c>
      <c r="G20" s="66" t="s">
        <v>39</v>
      </c>
      <c r="H20" s="149" t="str">
        <f>IF('MPS(input)'!G20="","",'MPS(input)'!G20)</f>
        <v>In the order of preference:
a)	Values provided by the fuel supplier;
b)	Measurement by the project participants;
c)	Reginal or national default values;
d)	IPCC default values provided in 2006 IPCC Guidelines on National GHG Inventories. Upper value is applied.</v>
      </c>
      <c r="I20" s="149"/>
      <c r="J20" s="149"/>
      <c r="K20" s="149" t="str">
        <f>IF('MPS(input)'!J20="","",'MPS(input)'!J20)</f>
        <v>Input on "MPS(input_separate)" sheet</v>
      </c>
      <c r="L20" s="149"/>
    </row>
    <row r="21" spans="1:12" ht="99.95" customHeight="1" x14ac:dyDescent="0.15">
      <c r="B21" s="155" t="s">
        <v>145</v>
      </c>
      <c r="C21" s="156"/>
      <c r="D21" s="115" t="s">
        <v>146</v>
      </c>
      <c r="E21" s="115"/>
      <c r="F21" s="70" t="s">
        <v>40</v>
      </c>
      <c r="G21" s="66" t="s">
        <v>142</v>
      </c>
      <c r="H21" s="149" t="str">
        <f>IF('MPS(input)'!G21="","",'MPS(input)'!G21)</f>
        <v>In the order of preference:
a)	Values provided by the fuel supplier;
b)	Measurement by the project participants;
c)	Reginal or national default values;
d)	IPCC default values provided in 2006 IPCC Guidelines on National GHG Inventories. Upper value is applied.</v>
      </c>
      <c r="I21" s="149"/>
      <c r="J21" s="149"/>
      <c r="K21" s="149" t="str">
        <f>IF('MPS(input)'!J21="","",'MPS(input)'!J21)</f>
        <v>Input on "MPS(input_separate)" sheet</v>
      </c>
      <c r="L21" s="149"/>
    </row>
    <row r="22" spans="1:12" ht="50.1" customHeight="1" x14ac:dyDescent="0.15">
      <c r="B22" s="155" t="s">
        <v>147</v>
      </c>
      <c r="C22" s="156"/>
      <c r="D22" s="115" t="s">
        <v>148</v>
      </c>
      <c r="E22" s="115"/>
      <c r="F22" s="70" t="s">
        <v>40</v>
      </c>
      <c r="G22" s="66" t="s">
        <v>149</v>
      </c>
      <c r="H22" s="149" t="str">
        <f>IF('MPS(input)'!G22="","",'MPS(input)'!G22)</f>
        <v xml:space="preserve">The default values are provided in the CDM methodological tool “Project and leakage emissions from transportation of freight.” </v>
      </c>
      <c r="I22" s="149"/>
      <c r="J22" s="149"/>
      <c r="K22" s="149" t="str">
        <f>IF('MPS(input)'!J22="","",'MPS(input)'!J22)</f>
        <v>Input on "MPS(input_separate)" sheet</v>
      </c>
      <c r="L22" s="149"/>
    </row>
    <row r="23" spans="1:12" ht="18" customHeight="1" x14ac:dyDescent="0.15"/>
    <row r="24" spans="1:12" ht="18.75" customHeight="1" x14ac:dyDescent="0.15">
      <c r="A24" s="71" t="s">
        <v>179</v>
      </c>
      <c r="B24" s="71"/>
      <c r="C24" s="71"/>
    </row>
    <row r="25" spans="1:12" ht="17.25" thickBot="1" x14ac:dyDescent="0.2">
      <c r="B25" s="62" t="s">
        <v>184</v>
      </c>
      <c r="C25" s="112" t="s">
        <v>151</v>
      </c>
      <c r="D25" s="112"/>
      <c r="E25" s="72" t="s">
        <v>1</v>
      </c>
    </row>
    <row r="26" spans="1:12" ht="19.5" thickBot="1" x14ac:dyDescent="0.2">
      <c r="B26" s="106"/>
      <c r="C26" s="113">
        <f>ROUNDDOWN('MRS(calc_process)'!G6, 0)</f>
        <v>0</v>
      </c>
      <c r="D26" s="114"/>
      <c r="E26" s="73" t="s">
        <v>32</v>
      </c>
    </row>
    <row r="27" spans="1:12" ht="20.100000000000001" customHeight="1" x14ac:dyDescent="0.15">
      <c r="C27" s="69"/>
      <c r="D27" s="69"/>
      <c r="G27" s="74"/>
      <c r="H27" s="74"/>
    </row>
    <row r="28" spans="1:12" ht="18.75" customHeight="1" x14ac:dyDescent="0.15">
      <c r="A28" s="61" t="s">
        <v>5</v>
      </c>
      <c r="B28" s="61"/>
    </row>
    <row r="29" spans="1:12" ht="18" customHeight="1" x14ac:dyDescent="0.15">
      <c r="B29" s="75" t="s">
        <v>27</v>
      </c>
      <c r="C29" s="150" t="s">
        <v>28</v>
      </c>
      <c r="D29" s="151"/>
      <c r="E29" s="151"/>
      <c r="F29" s="151"/>
      <c r="G29" s="151"/>
      <c r="H29" s="151"/>
      <c r="I29" s="151"/>
      <c r="J29" s="152"/>
      <c r="K29" s="76"/>
    </row>
    <row r="30" spans="1:12" ht="18" customHeight="1" x14ac:dyDescent="0.15">
      <c r="B30" s="75" t="s">
        <v>26</v>
      </c>
      <c r="C30" s="150" t="s">
        <v>29</v>
      </c>
      <c r="D30" s="151"/>
      <c r="E30" s="151"/>
      <c r="F30" s="151"/>
      <c r="G30" s="151"/>
      <c r="H30" s="151"/>
      <c r="I30" s="151"/>
      <c r="J30" s="152"/>
      <c r="K30" s="76"/>
    </row>
    <row r="31" spans="1:12" ht="18" customHeight="1" x14ac:dyDescent="0.15">
      <c r="B31" s="75" t="s">
        <v>30</v>
      </c>
      <c r="C31" s="150" t="s">
        <v>31</v>
      </c>
      <c r="D31" s="151"/>
      <c r="E31" s="151"/>
      <c r="F31" s="151"/>
      <c r="G31" s="151"/>
      <c r="H31" s="151"/>
      <c r="I31" s="151"/>
      <c r="J31" s="152"/>
      <c r="K31" s="76"/>
    </row>
  </sheetData>
  <sheetProtection password="C7C3" sheet="1" objects="1" scenarios="1" formatCells="0" formatRows="0"/>
  <mergeCells count="37">
    <mergeCell ref="C30:J30"/>
    <mergeCell ref="C31:J31"/>
    <mergeCell ref="C25:D25"/>
    <mergeCell ref="C26:D26"/>
    <mergeCell ref="B15:C15"/>
    <mergeCell ref="B16:C16"/>
    <mergeCell ref="B17:C17"/>
    <mergeCell ref="B18:C18"/>
    <mergeCell ref="B19:C19"/>
    <mergeCell ref="D21:E21"/>
    <mergeCell ref="H21:J21"/>
    <mergeCell ref="D17:E17"/>
    <mergeCell ref="H17:J17"/>
    <mergeCell ref="B20:C20"/>
    <mergeCell ref="B21:C21"/>
    <mergeCell ref="B22:C22"/>
    <mergeCell ref="C29:J29"/>
    <mergeCell ref="K21:L21"/>
    <mergeCell ref="D22:E22"/>
    <mergeCell ref="H22:J22"/>
    <mergeCell ref="K22:L22"/>
    <mergeCell ref="D19:E19"/>
    <mergeCell ref="H19:J19"/>
    <mergeCell ref="K19:L19"/>
    <mergeCell ref="D20:E20"/>
    <mergeCell ref="H20:J20"/>
    <mergeCell ref="K20:L20"/>
    <mergeCell ref="K17:L17"/>
    <mergeCell ref="D18:E18"/>
    <mergeCell ref="H18:J18"/>
    <mergeCell ref="K18:L18"/>
    <mergeCell ref="D15:E15"/>
    <mergeCell ref="H15:J15"/>
    <mergeCell ref="K15:L15"/>
    <mergeCell ref="D16:E16"/>
    <mergeCell ref="H16:J16"/>
    <mergeCell ref="K16:L16"/>
  </mergeCells>
  <phoneticPr fontId="11"/>
  <pageMargins left="0.70866141732283472" right="0.70866141732283472" top="0.74803149606299213" bottom="0.74803149606299213" header="0.31496062992125984" footer="0.31496062992125984"/>
  <pageSetup paperSize="8"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3F75-CF3D-4ABB-B0CE-42422656DBBF}">
  <sheetPr>
    <tabColor theme="5" tint="0.39997558519241921"/>
    <pageSetUpPr fitToPage="1"/>
  </sheetPr>
  <dimension ref="A1:H56"/>
  <sheetViews>
    <sheetView showGridLines="0" view="pageBreakPreview" zoomScale="70" zoomScaleNormal="70" zoomScaleSheetLayoutView="70" workbookViewId="0"/>
  </sheetViews>
  <sheetFormatPr defaultColWidth="8.875" defaultRowHeight="14.25" x14ac:dyDescent="0.15"/>
  <cols>
    <col min="1" max="1" width="4.125" style="82" customWidth="1"/>
    <col min="2" max="2" width="27.625" style="82" customWidth="1"/>
    <col min="3" max="4" width="32" style="82" customWidth="1"/>
    <col min="5" max="8" width="58.375" style="82" customWidth="1"/>
    <col min="9" max="20" width="16.875" style="82" customWidth="1"/>
    <col min="21" max="16384" width="8.875" style="82"/>
  </cols>
  <sheetData>
    <row r="1" spans="1:8" ht="18" customHeight="1" x14ac:dyDescent="0.15">
      <c r="H1" s="83" t="str">
        <f>'MPS(input)'!K1</f>
        <v>Monitoring Spreadsheet: JCM_ID_AM027_ver01.0</v>
      </c>
    </row>
    <row r="2" spans="1:8" ht="18" customHeight="1" x14ac:dyDescent="0.15">
      <c r="H2" s="83" t="str">
        <f>'MPS(input)'!K2</f>
        <v>Reference Number:</v>
      </c>
    </row>
    <row r="3" spans="1:8" ht="27" customHeight="1" x14ac:dyDescent="0.15">
      <c r="A3" s="136" t="s">
        <v>174</v>
      </c>
      <c r="B3" s="136"/>
      <c r="C3" s="136"/>
      <c r="D3" s="136"/>
      <c r="E3" s="136"/>
      <c r="F3" s="136"/>
      <c r="G3" s="136"/>
      <c r="H3" s="136"/>
    </row>
    <row r="4" spans="1:8" ht="18" customHeight="1" x14ac:dyDescent="0.15"/>
    <row r="5" spans="1:8" ht="18" customHeight="1" x14ac:dyDescent="0.15">
      <c r="A5" s="84" t="s">
        <v>180</v>
      </c>
    </row>
    <row r="6" spans="1:8" ht="18" customHeight="1" x14ac:dyDescent="0.15">
      <c r="B6" s="124" t="s">
        <v>17</v>
      </c>
      <c r="C6" s="134" t="s">
        <v>188</v>
      </c>
      <c r="D6" s="135"/>
      <c r="E6" s="85" t="s">
        <v>189</v>
      </c>
      <c r="F6" s="86" t="s">
        <v>51</v>
      </c>
    </row>
    <row r="7" spans="1:8" ht="18" customHeight="1" x14ac:dyDescent="0.15">
      <c r="B7" s="125"/>
      <c r="C7" s="126" t="s">
        <v>123</v>
      </c>
      <c r="D7" s="127"/>
      <c r="E7" s="87" t="s">
        <v>135</v>
      </c>
      <c r="F7" s="87" t="s">
        <v>155</v>
      </c>
    </row>
    <row r="8" spans="1:8" ht="36" customHeight="1" x14ac:dyDescent="0.15">
      <c r="B8" s="86" t="s">
        <v>43</v>
      </c>
      <c r="C8" s="130" t="s">
        <v>124</v>
      </c>
      <c r="D8" s="131"/>
      <c r="E8" s="88" t="s">
        <v>136</v>
      </c>
      <c r="F8" s="88" t="s">
        <v>156</v>
      </c>
    </row>
    <row r="9" spans="1:8" ht="18" customHeight="1" x14ac:dyDescent="0.15">
      <c r="B9" s="89" t="s">
        <v>1</v>
      </c>
      <c r="C9" s="137" t="s">
        <v>36</v>
      </c>
      <c r="D9" s="138"/>
      <c r="E9" s="87" t="s">
        <v>137</v>
      </c>
      <c r="F9" s="87" t="s">
        <v>157</v>
      </c>
    </row>
    <row r="10" spans="1:8" ht="18" customHeight="1" x14ac:dyDescent="0.15">
      <c r="B10" s="89" t="s">
        <v>185</v>
      </c>
      <c r="C10" s="139"/>
      <c r="D10" s="140"/>
      <c r="E10" s="90" t="str">
        <f>IF('MRS(input)'!F17="","",'MRS(input)'!F17)</f>
        <v/>
      </c>
      <c r="F10" s="91" t="str">
        <f>IF(OR(C10="",E10=""),"",C10*E10)</f>
        <v/>
      </c>
    </row>
    <row r="11" spans="1:8" ht="18" customHeight="1" x14ac:dyDescent="0.15">
      <c r="B11" s="89" t="s">
        <v>46</v>
      </c>
      <c r="C11" s="126" t="s">
        <v>40</v>
      </c>
      <c r="D11" s="127"/>
      <c r="E11" s="87" t="s">
        <v>40</v>
      </c>
      <c r="F11" s="91">
        <f>SUM(F10)</f>
        <v>0</v>
      </c>
    </row>
    <row r="12" spans="1:8" ht="8.1" customHeight="1" x14ac:dyDescent="0.15"/>
    <row r="13" spans="1:8" ht="18" customHeight="1" x14ac:dyDescent="0.15">
      <c r="A13" s="84" t="s">
        <v>181</v>
      </c>
    </row>
    <row r="14" spans="1:8" ht="18" customHeight="1" x14ac:dyDescent="0.15">
      <c r="B14" s="124" t="s">
        <v>17</v>
      </c>
      <c r="C14" s="134" t="s">
        <v>45</v>
      </c>
      <c r="D14" s="135"/>
      <c r="E14" s="85" t="s">
        <v>188</v>
      </c>
      <c r="F14" s="122" t="s">
        <v>190</v>
      </c>
      <c r="G14" s="123"/>
      <c r="H14" s="86" t="s">
        <v>49</v>
      </c>
    </row>
    <row r="15" spans="1:8" ht="18" customHeight="1" x14ac:dyDescent="0.15">
      <c r="B15" s="125"/>
      <c r="C15" s="132" t="s">
        <v>44</v>
      </c>
      <c r="D15" s="133"/>
      <c r="E15" s="87" t="s">
        <v>125</v>
      </c>
      <c r="F15" s="87" t="s">
        <v>138</v>
      </c>
      <c r="G15" s="87" t="s">
        <v>140</v>
      </c>
      <c r="H15" s="87" t="s">
        <v>158</v>
      </c>
    </row>
    <row r="16" spans="1:8" ht="36" customHeight="1" x14ac:dyDescent="0.15">
      <c r="B16" s="86" t="s">
        <v>43</v>
      </c>
      <c r="C16" s="130" t="s">
        <v>65</v>
      </c>
      <c r="D16" s="131"/>
      <c r="E16" s="88" t="s">
        <v>126</v>
      </c>
      <c r="F16" s="88" t="s">
        <v>139</v>
      </c>
      <c r="G16" s="88" t="s">
        <v>141</v>
      </c>
      <c r="H16" s="88" t="s">
        <v>159</v>
      </c>
    </row>
    <row r="17" spans="1:8" ht="18" customHeight="1" x14ac:dyDescent="0.15">
      <c r="B17" s="89" t="s">
        <v>1</v>
      </c>
      <c r="C17" s="126" t="s">
        <v>40</v>
      </c>
      <c r="D17" s="127"/>
      <c r="E17" s="87" t="s">
        <v>37</v>
      </c>
      <c r="F17" s="87" t="s">
        <v>39</v>
      </c>
      <c r="G17" s="87" t="s">
        <v>142</v>
      </c>
      <c r="H17" s="87" t="s">
        <v>157</v>
      </c>
    </row>
    <row r="18" spans="1:8" ht="18" customHeight="1" x14ac:dyDescent="0.15">
      <c r="B18" s="118" t="s">
        <v>185</v>
      </c>
      <c r="C18" s="126" t="str">
        <f>IF('MPS(input_separate)'!C18="","",'MPS(input_separate)'!C18)</f>
        <v/>
      </c>
      <c r="D18" s="127"/>
      <c r="E18" s="97"/>
      <c r="F18" s="109" t="str">
        <f>IF('MPS(input_separate)'!F18="","",'MPS(input_separate)'!F18)</f>
        <v/>
      </c>
      <c r="G18" s="109" t="str">
        <f>IF('MPS(input_separate)'!G18="","",'MPS(input_separate)'!G18)</f>
        <v/>
      </c>
      <c r="H18" s="91" t="str">
        <f>IF(OR(C18="",E18="",F18="",G18=""),"",E18*F18*G18)</f>
        <v/>
      </c>
    </row>
    <row r="19" spans="1:8" ht="18" customHeight="1" x14ac:dyDescent="0.15">
      <c r="B19" s="119"/>
      <c r="C19" s="126" t="str">
        <f>IF('MPS(input_separate)'!C19="","",'MPS(input_separate)'!C19)</f>
        <v/>
      </c>
      <c r="D19" s="127"/>
      <c r="E19" s="97"/>
      <c r="F19" s="109" t="str">
        <f>IF('MPS(input_separate)'!F19="","",'MPS(input_separate)'!F19)</f>
        <v/>
      </c>
      <c r="G19" s="109" t="str">
        <f>IF('MPS(input_separate)'!G19="","",'MPS(input_separate)'!G19)</f>
        <v/>
      </c>
      <c r="H19" s="91" t="str">
        <f t="shared" ref="H19:H22" si="0">IF(OR(C19="",E19="",F19="",G19=""),"",E19*F19*G19)</f>
        <v/>
      </c>
    </row>
    <row r="20" spans="1:8" ht="18" customHeight="1" x14ac:dyDescent="0.15">
      <c r="B20" s="119"/>
      <c r="C20" s="126" t="str">
        <f>IF('MPS(input_separate)'!C20="","",'MPS(input_separate)'!C20)</f>
        <v/>
      </c>
      <c r="D20" s="127"/>
      <c r="E20" s="97"/>
      <c r="F20" s="109" t="str">
        <f>IF('MPS(input_separate)'!F20="","",'MPS(input_separate)'!F20)</f>
        <v/>
      </c>
      <c r="G20" s="109" t="str">
        <f>IF('MPS(input_separate)'!G20="","",'MPS(input_separate)'!G20)</f>
        <v/>
      </c>
      <c r="H20" s="91" t="str">
        <f t="shared" si="0"/>
        <v/>
      </c>
    </row>
    <row r="21" spans="1:8" ht="18" customHeight="1" x14ac:dyDescent="0.15">
      <c r="B21" s="119"/>
      <c r="C21" s="126" t="str">
        <f>IF('MPS(input_separate)'!C21="","",'MPS(input_separate)'!C21)</f>
        <v/>
      </c>
      <c r="D21" s="127"/>
      <c r="E21" s="97"/>
      <c r="F21" s="109" t="str">
        <f>IF('MPS(input_separate)'!F21="","",'MPS(input_separate)'!F21)</f>
        <v/>
      </c>
      <c r="G21" s="109" t="str">
        <f>IF('MPS(input_separate)'!G21="","",'MPS(input_separate)'!G21)</f>
        <v/>
      </c>
      <c r="H21" s="91" t="str">
        <f t="shared" si="0"/>
        <v/>
      </c>
    </row>
    <row r="22" spans="1:8" ht="18" customHeight="1" x14ac:dyDescent="0.15">
      <c r="B22" s="119"/>
      <c r="C22" s="126" t="str">
        <f>IF('MPS(input_separate)'!C22="","",'MPS(input_separate)'!C22)</f>
        <v/>
      </c>
      <c r="D22" s="127"/>
      <c r="E22" s="97"/>
      <c r="F22" s="109" t="str">
        <f>IF('MPS(input_separate)'!F22="","",'MPS(input_separate)'!F22)</f>
        <v/>
      </c>
      <c r="G22" s="109" t="str">
        <f>IF('MPS(input_separate)'!G22="","",'MPS(input_separate)'!G22)</f>
        <v/>
      </c>
      <c r="H22" s="91" t="str">
        <f t="shared" si="0"/>
        <v/>
      </c>
    </row>
    <row r="23" spans="1:8" ht="18" customHeight="1" x14ac:dyDescent="0.15">
      <c r="B23" s="89" t="s">
        <v>46</v>
      </c>
      <c r="C23" s="126" t="s">
        <v>40</v>
      </c>
      <c r="D23" s="127"/>
      <c r="E23" s="87" t="s">
        <v>40</v>
      </c>
      <c r="F23" s="87" t="s">
        <v>40</v>
      </c>
      <c r="G23" s="87" t="s">
        <v>40</v>
      </c>
      <c r="H23" s="91">
        <f>SUM(H18:H22)</f>
        <v>0</v>
      </c>
    </row>
    <row r="24" spans="1:8" ht="8.1" customHeight="1" x14ac:dyDescent="0.15"/>
    <row r="25" spans="1:8" ht="18" customHeight="1" x14ac:dyDescent="0.15">
      <c r="A25" s="84" t="s">
        <v>182</v>
      </c>
    </row>
    <row r="26" spans="1:8" ht="18" customHeight="1" x14ac:dyDescent="0.15">
      <c r="B26" s="89" t="s">
        <v>47</v>
      </c>
      <c r="C26" s="157"/>
      <c r="D26" s="158"/>
    </row>
    <row r="27" spans="1:8" ht="18" customHeight="1" x14ac:dyDescent="0.15">
      <c r="B27" s="124" t="s">
        <v>17</v>
      </c>
      <c r="C27" s="134" t="s">
        <v>45</v>
      </c>
      <c r="D27" s="135"/>
      <c r="E27" s="85" t="s">
        <v>188</v>
      </c>
      <c r="F27" s="122" t="s">
        <v>190</v>
      </c>
      <c r="G27" s="123"/>
      <c r="H27" s="86" t="s">
        <v>49</v>
      </c>
    </row>
    <row r="28" spans="1:8" ht="18" customHeight="1" x14ac:dyDescent="0.15">
      <c r="B28" s="125"/>
      <c r="C28" s="132" t="s">
        <v>48</v>
      </c>
      <c r="D28" s="133"/>
      <c r="E28" s="70" t="s">
        <v>127</v>
      </c>
      <c r="F28" s="70" t="s">
        <v>143</v>
      </c>
      <c r="G28" s="70" t="s">
        <v>145</v>
      </c>
      <c r="H28" s="87" t="s">
        <v>160</v>
      </c>
    </row>
    <row r="29" spans="1:8" ht="36" customHeight="1" x14ac:dyDescent="0.15">
      <c r="B29" s="86" t="s">
        <v>43</v>
      </c>
      <c r="C29" s="130" t="s">
        <v>65</v>
      </c>
      <c r="D29" s="131"/>
      <c r="E29" s="88" t="s">
        <v>128</v>
      </c>
      <c r="F29" s="88" t="s">
        <v>144</v>
      </c>
      <c r="G29" s="88" t="s">
        <v>146</v>
      </c>
      <c r="H29" s="88" t="s">
        <v>161</v>
      </c>
    </row>
    <row r="30" spans="1:8" ht="18" customHeight="1" x14ac:dyDescent="0.15">
      <c r="B30" s="89" t="s">
        <v>1</v>
      </c>
      <c r="C30" s="126" t="s">
        <v>40</v>
      </c>
      <c r="D30" s="127"/>
      <c r="E30" s="87" t="s">
        <v>37</v>
      </c>
      <c r="F30" s="87" t="s">
        <v>39</v>
      </c>
      <c r="G30" s="87" t="s">
        <v>142</v>
      </c>
      <c r="H30" s="87" t="s">
        <v>157</v>
      </c>
    </row>
    <row r="31" spans="1:8" ht="18" customHeight="1" x14ac:dyDescent="0.15">
      <c r="B31" s="118" t="s">
        <v>185</v>
      </c>
      <c r="C31" s="126" t="str">
        <f>IF('MPS(input_separate)'!C31="","",'MPS(input_separate)'!C31)</f>
        <v/>
      </c>
      <c r="D31" s="127"/>
      <c r="E31" s="97"/>
      <c r="F31" s="109" t="str">
        <f>IF('MPS(input_separate)'!F31="","",'MPS(input_separate)'!F31)</f>
        <v/>
      </c>
      <c r="G31" s="109" t="str">
        <f>IF('MPS(input_separate)'!G31="","",'MPS(input_separate)'!G31)</f>
        <v/>
      </c>
      <c r="H31" s="91" t="str">
        <f>IF(OR(C31="",E31="",F31="",G31=""),"",E31*F31*G31)</f>
        <v/>
      </c>
    </row>
    <row r="32" spans="1:8" ht="18" customHeight="1" x14ac:dyDescent="0.15">
      <c r="B32" s="119"/>
      <c r="C32" s="126" t="str">
        <f>IF('MPS(input_separate)'!C32="","",'MPS(input_separate)'!C32)</f>
        <v/>
      </c>
      <c r="D32" s="127"/>
      <c r="E32" s="97"/>
      <c r="F32" s="109" t="str">
        <f>IF('MPS(input_separate)'!F32="","",'MPS(input_separate)'!F32)</f>
        <v/>
      </c>
      <c r="G32" s="109" t="str">
        <f>IF('MPS(input_separate)'!G32="","",'MPS(input_separate)'!G32)</f>
        <v/>
      </c>
      <c r="H32" s="91" t="str">
        <f>IF(OR(C32="",E32="",F32="",G32=""),"",E32*F32*G32)</f>
        <v/>
      </c>
    </row>
    <row r="33" spans="1:8" ht="18" customHeight="1" x14ac:dyDescent="0.15">
      <c r="B33" s="119"/>
      <c r="C33" s="126" t="str">
        <f>IF('MPS(input_separate)'!C33="","",'MPS(input_separate)'!C33)</f>
        <v/>
      </c>
      <c r="D33" s="127"/>
      <c r="E33" s="97"/>
      <c r="F33" s="109" t="str">
        <f>IF('MPS(input_separate)'!F33="","",'MPS(input_separate)'!F33)</f>
        <v/>
      </c>
      <c r="G33" s="109" t="str">
        <f>IF('MPS(input_separate)'!G33="","",'MPS(input_separate)'!G33)</f>
        <v/>
      </c>
      <c r="H33" s="91" t="str">
        <f>IF(OR(C33="",E33="",F33="",G33=""),"",E33*F33*G33)</f>
        <v/>
      </c>
    </row>
    <row r="34" spans="1:8" ht="18" customHeight="1" x14ac:dyDescent="0.15">
      <c r="B34" s="119"/>
      <c r="C34" s="126" t="str">
        <f>IF('MPS(input_separate)'!C34="","",'MPS(input_separate)'!C34)</f>
        <v/>
      </c>
      <c r="D34" s="127"/>
      <c r="E34" s="97"/>
      <c r="F34" s="109" t="str">
        <f>IF('MPS(input_separate)'!F34="","",'MPS(input_separate)'!F34)</f>
        <v/>
      </c>
      <c r="G34" s="109" t="str">
        <f>IF('MPS(input_separate)'!G34="","",'MPS(input_separate)'!G34)</f>
        <v/>
      </c>
      <c r="H34" s="91" t="str">
        <f>IF(OR(C34="",E34="",F34="",G34=""),"",E34*F34*G34)</f>
        <v/>
      </c>
    </row>
    <row r="35" spans="1:8" ht="18" customHeight="1" x14ac:dyDescent="0.15">
      <c r="B35" s="119"/>
      <c r="C35" s="126" t="str">
        <f>IF('MPS(input_separate)'!C35="","",'MPS(input_separate)'!C35)</f>
        <v/>
      </c>
      <c r="D35" s="127"/>
      <c r="E35" s="97"/>
      <c r="F35" s="109" t="str">
        <f>IF('MPS(input_separate)'!F35="","",'MPS(input_separate)'!F35)</f>
        <v/>
      </c>
      <c r="G35" s="109" t="str">
        <f>IF('MPS(input_separate)'!G35="","",'MPS(input_separate)'!G35)</f>
        <v/>
      </c>
      <c r="H35" s="91" t="str">
        <f>IF(OR(C35="",E35="",F35="",G35=""),"",E35*F35*G35)</f>
        <v/>
      </c>
    </row>
    <row r="36" spans="1:8" ht="18" customHeight="1" x14ac:dyDescent="0.15">
      <c r="B36" s="89" t="s">
        <v>46</v>
      </c>
      <c r="C36" s="126" t="s">
        <v>40</v>
      </c>
      <c r="D36" s="127"/>
      <c r="E36" s="87" t="s">
        <v>40</v>
      </c>
      <c r="F36" s="87" t="s">
        <v>40</v>
      </c>
      <c r="G36" s="87" t="s">
        <v>40</v>
      </c>
      <c r="H36" s="91">
        <f>SUM(H31:H35)</f>
        <v>0</v>
      </c>
    </row>
    <row r="37" spans="1:8" ht="18" customHeight="1" x14ac:dyDescent="0.15">
      <c r="B37" s="92" t="s">
        <v>100</v>
      </c>
      <c r="C37" s="93"/>
      <c r="D37" s="93"/>
      <c r="E37" s="93"/>
      <c r="F37" s="93"/>
      <c r="G37" s="93"/>
      <c r="H37" s="93"/>
    </row>
    <row r="38" spans="1:8" ht="8.1" customHeight="1" x14ac:dyDescent="0.15"/>
    <row r="39" spans="1:8" ht="18" customHeight="1" x14ac:dyDescent="0.15">
      <c r="A39" s="84" t="s">
        <v>183</v>
      </c>
    </row>
    <row r="40" spans="1:8" ht="18" customHeight="1" x14ac:dyDescent="0.15">
      <c r="B40" s="94" t="s">
        <v>50</v>
      </c>
      <c r="C40" s="126" t="str">
        <f>IF(C26="Yes","No",IF(C26="No","Yes",""))</f>
        <v/>
      </c>
      <c r="D40" s="127"/>
    </row>
    <row r="41" spans="1:8" ht="18" customHeight="1" x14ac:dyDescent="0.15">
      <c r="B41" s="124" t="s">
        <v>17</v>
      </c>
      <c r="C41" s="120" t="s">
        <v>45</v>
      </c>
      <c r="D41" s="121"/>
      <c r="E41" s="120" t="s">
        <v>188</v>
      </c>
      <c r="F41" s="121"/>
      <c r="G41" s="95" t="s">
        <v>190</v>
      </c>
      <c r="H41" s="86" t="s">
        <v>49</v>
      </c>
    </row>
    <row r="42" spans="1:8" ht="18" customHeight="1" x14ac:dyDescent="0.15">
      <c r="B42" s="125"/>
      <c r="C42" s="96" t="s">
        <v>69</v>
      </c>
      <c r="D42" s="96" t="s">
        <v>68</v>
      </c>
      <c r="E42" s="70" t="s">
        <v>129</v>
      </c>
      <c r="F42" s="70" t="s">
        <v>132</v>
      </c>
      <c r="G42" s="70" t="s">
        <v>147</v>
      </c>
      <c r="H42" s="87" t="s">
        <v>160</v>
      </c>
    </row>
    <row r="43" spans="1:8" ht="36" customHeight="1" x14ac:dyDescent="0.15">
      <c r="B43" s="86" t="s">
        <v>43</v>
      </c>
      <c r="C43" s="88" t="s">
        <v>71</v>
      </c>
      <c r="D43" s="88" t="s">
        <v>70</v>
      </c>
      <c r="E43" s="88" t="s">
        <v>162</v>
      </c>
      <c r="F43" s="88" t="s">
        <v>133</v>
      </c>
      <c r="G43" s="88" t="s">
        <v>148</v>
      </c>
      <c r="H43" s="88" t="s">
        <v>161</v>
      </c>
    </row>
    <row r="44" spans="1:8" ht="18" customHeight="1" x14ac:dyDescent="0.15">
      <c r="B44" s="89" t="s">
        <v>1</v>
      </c>
      <c r="C44" s="87" t="s">
        <v>40</v>
      </c>
      <c r="D44" s="87" t="s">
        <v>40</v>
      </c>
      <c r="E44" s="87" t="s">
        <v>38</v>
      </c>
      <c r="F44" s="87" t="s">
        <v>67</v>
      </c>
      <c r="G44" s="87" t="s">
        <v>149</v>
      </c>
      <c r="H44" s="87" t="s">
        <v>157</v>
      </c>
    </row>
    <row r="45" spans="1:8" ht="18" customHeight="1" x14ac:dyDescent="0.15">
      <c r="B45" s="118" t="s">
        <v>185</v>
      </c>
      <c r="C45" s="87" t="str">
        <f>IF('MPS(input_separate)'!C45="","",'MPS(input_separate)'!C45)</f>
        <v/>
      </c>
      <c r="D45" s="87" t="str">
        <f>IF('MPS(input_separate)'!D45="","",'MPS(input_separate)'!D45)</f>
        <v/>
      </c>
      <c r="E45" s="101"/>
      <c r="F45" s="97"/>
      <c r="G45" s="87" t="str">
        <f>IF('MPS(input_separate)'!G45="","",'MPS(input_separate)'!G45)</f>
        <v/>
      </c>
      <c r="H45" s="91" t="str">
        <f>IF(OR(C45="",D45="",E45="",F45="",G45=""),"",E45*F45*G45)</f>
        <v/>
      </c>
    </row>
    <row r="46" spans="1:8" ht="18" customHeight="1" x14ac:dyDescent="0.15">
      <c r="B46" s="119"/>
      <c r="C46" s="87" t="str">
        <f>IF('MPS(input_separate)'!C46="","",'MPS(input_separate)'!C46)</f>
        <v/>
      </c>
      <c r="D46" s="87" t="str">
        <f>IF('MPS(input_separate)'!D46="","",'MPS(input_separate)'!D46)</f>
        <v/>
      </c>
      <c r="E46" s="101"/>
      <c r="F46" s="97"/>
      <c r="G46" s="87" t="str">
        <f>IF('MPS(input_separate)'!G46="","",'MPS(input_separate)'!G46)</f>
        <v/>
      </c>
      <c r="H46" s="91" t="str">
        <f t="shared" ref="H46:H54" si="1">IF(OR(C46="",D46="",E46="",F46="",G46=""),"",E46*F46*G46)</f>
        <v/>
      </c>
    </row>
    <row r="47" spans="1:8" ht="18" customHeight="1" x14ac:dyDescent="0.15">
      <c r="B47" s="119"/>
      <c r="C47" s="87" t="str">
        <f>IF('MPS(input_separate)'!C47="","",'MPS(input_separate)'!C47)</f>
        <v/>
      </c>
      <c r="D47" s="87" t="str">
        <f>IF('MPS(input_separate)'!D47="","",'MPS(input_separate)'!D47)</f>
        <v/>
      </c>
      <c r="E47" s="101"/>
      <c r="F47" s="97"/>
      <c r="G47" s="87" t="str">
        <f>IF('MPS(input_separate)'!G47="","",'MPS(input_separate)'!G47)</f>
        <v/>
      </c>
      <c r="H47" s="91" t="str">
        <f t="shared" si="1"/>
        <v/>
      </c>
    </row>
    <row r="48" spans="1:8" ht="18" customHeight="1" x14ac:dyDescent="0.15">
      <c r="B48" s="119"/>
      <c r="C48" s="87" t="str">
        <f>IF('MPS(input_separate)'!C48="","",'MPS(input_separate)'!C48)</f>
        <v/>
      </c>
      <c r="D48" s="87" t="str">
        <f>IF('MPS(input_separate)'!D48="","",'MPS(input_separate)'!D48)</f>
        <v/>
      </c>
      <c r="E48" s="101"/>
      <c r="F48" s="97"/>
      <c r="G48" s="87" t="str">
        <f>IF('MPS(input_separate)'!G48="","",'MPS(input_separate)'!G48)</f>
        <v/>
      </c>
      <c r="H48" s="91" t="str">
        <f t="shared" si="1"/>
        <v/>
      </c>
    </row>
    <row r="49" spans="2:8" ht="18" customHeight="1" x14ac:dyDescent="0.15">
      <c r="B49" s="119"/>
      <c r="C49" s="87" t="str">
        <f>IF('MPS(input_separate)'!C49="","",'MPS(input_separate)'!C49)</f>
        <v/>
      </c>
      <c r="D49" s="87" t="str">
        <f>IF('MPS(input_separate)'!D49="","",'MPS(input_separate)'!D49)</f>
        <v/>
      </c>
      <c r="E49" s="101"/>
      <c r="F49" s="97"/>
      <c r="G49" s="87" t="str">
        <f>IF('MPS(input_separate)'!G49="","",'MPS(input_separate)'!G49)</f>
        <v/>
      </c>
      <c r="H49" s="91" t="str">
        <f t="shared" si="1"/>
        <v/>
      </c>
    </row>
    <row r="50" spans="2:8" ht="18" customHeight="1" x14ac:dyDescent="0.15">
      <c r="B50" s="119"/>
      <c r="C50" s="87" t="str">
        <f>IF('MPS(input_separate)'!C50="","",'MPS(input_separate)'!C50)</f>
        <v/>
      </c>
      <c r="D50" s="87" t="str">
        <f>IF('MPS(input_separate)'!D50="","",'MPS(input_separate)'!D50)</f>
        <v/>
      </c>
      <c r="E50" s="101"/>
      <c r="F50" s="97"/>
      <c r="G50" s="87" t="str">
        <f>IF('MPS(input_separate)'!G50="","",'MPS(input_separate)'!G50)</f>
        <v/>
      </c>
      <c r="H50" s="91" t="str">
        <f t="shared" si="1"/>
        <v/>
      </c>
    </row>
    <row r="51" spans="2:8" ht="18" customHeight="1" x14ac:dyDescent="0.15">
      <c r="B51" s="119"/>
      <c r="C51" s="87" t="str">
        <f>IF('MPS(input_separate)'!C51="","",'MPS(input_separate)'!C51)</f>
        <v/>
      </c>
      <c r="D51" s="87" t="str">
        <f>IF('MPS(input_separate)'!D51="","",'MPS(input_separate)'!D51)</f>
        <v/>
      </c>
      <c r="E51" s="101"/>
      <c r="F51" s="97"/>
      <c r="G51" s="87" t="str">
        <f>IF('MPS(input_separate)'!G51="","",'MPS(input_separate)'!G51)</f>
        <v/>
      </c>
      <c r="H51" s="91" t="str">
        <f t="shared" si="1"/>
        <v/>
      </c>
    </row>
    <row r="52" spans="2:8" ht="18" customHeight="1" x14ac:dyDescent="0.15">
      <c r="B52" s="119"/>
      <c r="C52" s="87" t="str">
        <f>IF('MPS(input_separate)'!C52="","",'MPS(input_separate)'!C52)</f>
        <v/>
      </c>
      <c r="D52" s="87" t="str">
        <f>IF('MPS(input_separate)'!D52="","",'MPS(input_separate)'!D52)</f>
        <v/>
      </c>
      <c r="E52" s="101"/>
      <c r="F52" s="97"/>
      <c r="G52" s="87" t="str">
        <f>IF('MPS(input_separate)'!G52="","",'MPS(input_separate)'!G52)</f>
        <v/>
      </c>
      <c r="H52" s="91" t="str">
        <f t="shared" si="1"/>
        <v/>
      </c>
    </row>
    <row r="53" spans="2:8" ht="18" customHeight="1" x14ac:dyDescent="0.15">
      <c r="B53" s="119"/>
      <c r="C53" s="87" t="str">
        <f>IF('MPS(input_separate)'!C53="","",'MPS(input_separate)'!C53)</f>
        <v/>
      </c>
      <c r="D53" s="87" t="str">
        <f>IF('MPS(input_separate)'!D53="","",'MPS(input_separate)'!D53)</f>
        <v/>
      </c>
      <c r="E53" s="101"/>
      <c r="F53" s="97"/>
      <c r="G53" s="87" t="str">
        <f>IF('MPS(input_separate)'!G53="","",'MPS(input_separate)'!G53)</f>
        <v/>
      </c>
      <c r="H53" s="91" t="str">
        <f t="shared" si="1"/>
        <v/>
      </c>
    </row>
    <row r="54" spans="2:8" ht="18" customHeight="1" x14ac:dyDescent="0.15">
      <c r="B54" s="119"/>
      <c r="C54" s="87" t="str">
        <f>IF('MPS(input_separate)'!C54="","",'MPS(input_separate)'!C54)</f>
        <v/>
      </c>
      <c r="D54" s="87" t="str">
        <f>IF('MPS(input_separate)'!D54="","",'MPS(input_separate)'!D54)</f>
        <v/>
      </c>
      <c r="E54" s="101"/>
      <c r="F54" s="97"/>
      <c r="G54" s="87" t="str">
        <f>IF('MPS(input_separate)'!G54="","",'MPS(input_separate)'!G54)</f>
        <v/>
      </c>
      <c r="H54" s="91" t="str">
        <f t="shared" si="1"/>
        <v/>
      </c>
    </row>
    <row r="55" spans="2:8" ht="18" customHeight="1" x14ac:dyDescent="0.15">
      <c r="B55" s="89" t="s">
        <v>46</v>
      </c>
      <c r="C55" s="87" t="s">
        <v>40</v>
      </c>
      <c r="D55" s="87" t="s">
        <v>40</v>
      </c>
      <c r="E55" s="87" t="s">
        <v>40</v>
      </c>
      <c r="F55" s="87" t="s">
        <v>40</v>
      </c>
      <c r="G55" s="87" t="s">
        <v>40</v>
      </c>
      <c r="H55" s="91">
        <f>SUM(H45:H54)</f>
        <v>0</v>
      </c>
    </row>
    <row r="56" spans="2:8" ht="18" customHeight="1" x14ac:dyDescent="0.15">
      <c r="B56" s="92" t="s">
        <v>100</v>
      </c>
    </row>
  </sheetData>
  <sheetProtection password="C7C3" sheet="1" objects="1" scenarios="1" formatCells="0" formatRows="0"/>
  <mergeCells count="40">
    <mergeCell ref="E41:F41"/>
    <mergeCell ref="B45:B54"/>
    <mergeCell ref="C29:D29"/>
    <mergeCell ref="C30:D30"/>
    <mergeCell ref="B31:B35"/>
    <mergeCell ref="C31:D31"/>
    <mergeCell ref="C32:D32"/>
    <mergeCell ref="C33:D33"/>
    <mergeCell ref="C34:D34"/>
    <mergeCell ref="C35:D35"/>
    <mergeCell ref="C36:D36"/>
    <mergeCell ref="C40:D40"/>
    <mergeCell ref="B41:B42"/>
    <mergeCell ref="C41:D41"/>
    <mergeCell ref="C23:D23"/>
    <mergeCell ref="C26:D26"/>
    <mergeCell ref="B27:B28"/>
    <mergeCell ref="C27:D27"/>
    <mergeCell ref="F27:G27"/>
    <mergeCell ref="C28:D28"/>
    <mergeCell ref="C16:D16"/>
    <mergeCell ref="C17:D17"/>
    <mergeCell ref="B18:B22"/>
    <mergeCell ref="C18:D18"/>
    <mergeCell ref="C19:D19"/>
    <mergeCell ref="C20:D20"/>
    <mergeCell ref="C21:D21"/>
    <mergeCell ref="C22:D22"/>
    <mergeCell ref="C10:D10"/>
    <mergeCell ref="C11:D11"/>
    <mergeCell ref="B14:B15"/>
    <mergeCell ref="C14:D14"/>
    <mergeCell ref="F14:G14"/>
    <mergeCell ref="C15:D15"/>
    <mergeCell ref="C9:D9"/>
    <mergeCell ref="A3:H3"/>
    <mergeCell ref="B6:B7"/>
    <mergeCell ref="C6:D6"/>
    <mergeCell ref="C7:D7"/>
    <mergeCell ref="C8:D8"/>
  </mergeCells>
  <phoneticPr fontId="11"/>
  <dataValidations count="1">
    <dataValidation type="list" allowBlank="1" showInputMessage="1" showErrorMessage="1" sqref="C26" xr:uid="{0EB0EE93-C495-4CA7-90F0-00594B74CD18}">
      <formula1>"Yes,No"</formula1>
    </dataValidation>
  </dataValidations>
  <pageMargins left="0.7" right="0.7" top="0.75" bottom="0.75" header="0.3" footer="0.3"/>
  <pageSetup paperSize="8"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403D-BC36-401D-8C9F-86D39E95319C}">
  <sheetPr>
    <tabColor theme="5" tint="0.39997558519241921"/>
  </sheetPr>
  <dimension ref="A1:I4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125" style="1" customWidth="1"/>
    <col min="6" max="8" width="14.125" style="1" customWidth="1"/>
    <col min="9" max="9" width="17.625" style="4" customWidth="1"/>
    <col min="10" max="16384" width="9" style="1"/>
  </cols>
  <sheetData>
    <row r="1" spans="1:9" ht="18" customHeight="1" x14ac:dyDescent="0.15">
      <c r="I1" s="7" t="str">
        <f>'MPS(input)'!K1</f>
        <v>Monitoring Spreadsheet: JCM_ID_AM027_ver01.0</v>
      </c>
    </row>
    <row r="2" spans="1:9" ht="18" customHeight="1" x14ac:dyDescent="0.15">
      <c r="I2" s="7" t="str">
        <f>'MPS(input)'!K2</f>
        <v>Reference Number:</v>
      </c>
    </row>
    <row r="3" spans="1:9" ht="27" customHeight="1" x14ac:dyDescent="0.15">
      <c r="A3" s="159" t="s">
        <v>175</v>
      </c>
      <c r="B3" s="159"/>
      <c r="C3" s="159"/>
      <c r="D3" s="159"/>
      <c r="E3" s="159"/>
      <c r="F3" s="159"/>
      <c r="G3" s="159"/>
      <c r="H3" s="159"/>
      <c r="I3" s="159"/>
    </row>
    <row r="5" spans="1:9" ht="20.100000000000001" customHeight="1" thickBot="1" x14ac:dyDescent="0.2">
      <c r="A5" s="15" t="s">
        <v>2</v>
      </c>
      <c r="B5" s="8"/>
      <c r="C5" s="8"/>
      <c r="D5" s="8"/>
      <c r="E5" s="9"/>
      <c r="F5" s="10" t="s">
        <v>3</v>
      </c>
      <c r="G5" s="49" t="s">
        <v>0</v>
      </c>
      <c r="H5" s="10" t="s">
        <v>1</v>
      </c>
      <c r="I5" s="11" t="s">
        <v>4</v>
      </c>
    </row>
    <row r="6" spans="1:9" ht="20.100000000000001" customHeight="1" thickBot="1" x14ac:dyDescent="0.2">
      <c r="A6" s="16"/>
      <c r="B6" s="19" t="s">
        <v>33</v>
      </c>
      <c r="C6" s="12"/>
      <c r="D6" s="12"/>
      <c r="E6" s="19"/>
      <c r="F6" s="47" t="s">
        <v>52</v>
      </c>
      <c r="G6" s="52">
        <f>G8-G10</f>
        <v>0</v>
      </c>
      <c r="H6" s="48" t="s">
        <v>32</v>
      </c>
      <c r="I6" s="20" t="s">
        <v>81</v>
      </c>
    </row>
    <row r="7" spans="1:9" ht="20.100000000000001" customHeight="1" thickBot="1" x14ac:dyDescent="0.2">
      <c r="A7" s="15" t="s">
        <v>62</v>
      </c>
      <c r="B7" s="9"/>
      <c r="C7" s="8"/>
      <c r="D7" s="10"/>
      <c r="E7" s="10"/>
      <c r="F7" s="10"/>
      <c r="G7" s="51"/>
      <c r="H7" s="10"/>
      <c r="I7" s="10"/>
    </row>
    <row r="8" spans="1:9" ht="20.100000000000001" customHeight="1" thickBot="1" x14ac:dyDescent="0.2">
      <c r="A8" s="17"/>
      <c r="B8" s="23" t="s">
        <v>34</v>
      </c>
      <c r="C8" s="12"/>
      <c r="D8" s="12"/>
      <c r="E8" s="19"/>
      <c r="F8" s="50" t="s">
        <v>53</v>
      </c>
      <c r="G8" s="52">
        <f>SUM('MRS(input_separate)'!F11)</f>
        <v>0</v>
      </c>
      <c r="H8" s="48" t="s">
        <v>32</v>
      </c>
      <c r="I8" s="21" t="s">
        <v>82</v>
      </c>
    </row>
    <row r="9" spans="1:9" ht="20.100000000000001" customHeight="1" thickBot="1" x14ac:dyDescent="0.2">
      <c r="A9" s="15" t="s">
        <v>63</v>
      </c>
      <c r="B9" s="8"/>
      <c r="C9" s="8"/>
      <c r="D9" s="8"/>
      <c r="E9" s="9"/>
      <c r="F9" s="10"/>
      <c r="G9" s="51"/>
      <c r="H9" s="10"/>
      <c r="I9" s="10"/>
    </row>
    <row r="10" spans="1:9" ht="20.100000000000001" customHeight="1" thickBot="1" x14ac:dyDescent="0.2">
      <c r="A10" s="17"/>
      <c r="B10" s="24" t="s">
        <v>35</v>
      </c>
      <c r="C10" s="14"/>
      <c r="D10" s="14"/>
      <c r="E10" s="22"/>
      <c r="F10" s="47" t="s">
        <v>52</v>
      </c>
      <c r="G10" s="52">
        <f>SUM(G11:G12)</f>
        <v>0</v>
      </c>
      <c r="H10" s="48" t="s">
        <v>32</v>
      </c>
      <c r="I10" s="21" t="s">
        <v>83</v>
      </c>
    </row>
    <row r="11" spans="1:9" ht="39.6" customHeight="1" x14ac:dyDescent="0.15">
      <c r="A11" s="17"/>
      <c r="B11" s="18"/>
      <c r="C11" s="142" t="s">
        <v>79</v>
      </c>
      <c r="D11" s="143"/>
      <c r="E11" s="144"/>
      <c r="F11" s="13" t="s">
        <v>52</v>
      </c>
      <c r="G11" s="53">
        <f>SUM('MRS(input_separate)'!H23)</f>
        <v>0</v>
      </c>
      <c r="H11" s="21" t="s">
        <v>32</v>
      </c>
      <c r="I11" s="13" t="s">
        <v>84</v>
      </c>
    </row>
    <row r="12" spans="1:9" ht="39.6" customHeight="1" x14ac:dyDescent="0.15">
      <c r="A12" s="25"/>
      <c r="B12" s="26"/>
      <c r="C12" s="145" t="s">
        <v>80</v>
      </c>
      <c r="D12" s="146"/>
      <c r="E12" s="147"/>
      <c r="F12" s="42" t="s">
        <v>52</v>
      </c>
      <c r="G12" s="54">
        <f>IF('MRS(input_separate)'!C26="Yes",'MRS(input_separate)'!H36, 'MRS(input_separate)'!H55)</f>
        <v>0</v>
      </c>
      <c r="H12" s="43" t="s">
        <v>32</v>
      </c>
      <c r="I12" s="27" t="s">
        <v>85</v>
      </c>
    </row>
    <row r="13" spans="1:9" x14ac:dyDescent="0.15">
      <c r="A13" s="2"/>
      <c r="B13" s="2"/>
      <c r="C13" s="2"/>
      <c r="D13" s="2"/>
      <c r="E13" s="2"/>
      <c r="F13" s="6"/>
      <c r="G13" s="5"/>
      <c r="H13" s="5"/>
      <c r="I13" s="3"/>
    </row>
    <row r="14" spans="1:9" x14ac:dyDescent="0.15">
      <c r="A14" s="2"/>
      <c r="B14" s="2"/>
      <c r="C14" s="2"/>
      <c r="D14" s="2"/>
      <c r="E14" s="2"/>
      <c r="F14" s="6"/>
      <c r="G14" s="5"/>
      <c r="H14" s="5"/>
      <c r="I14" s="3"/>
    </row>
    <row r="15" spans="1:9" x14ac:dyDescent="0.15">
      <c r="E15" s="2" t="s">
        <v>54</v>
      </c>
      <c r="F15" s="6"/>
      <c r="G15" s="5"/>
      <c r="H15" s="5"/>
    </row>
    <row r="16" spans="1:9" ht="18.75" x14ac:dyDescent="0.15">
      <c r="E16" s="44" t="s">
        <v>99</v>
      </c>
      <c r="F16" s="6"/>
      <c r="G16" s="5"/>
      <c r="H16" s="5"/>
    </row>
    <row r="17" spans="5:8" ht="38.450000000000003" customHeight="1" x14ac:dyDescent="0.15">
      <c r="E17" s="45" t="s">
        <v>55</v>
      </c>
      <c r="F17" s="29" t="s">
        <v>56</v>
      </c>
      <c r="G17" s="30" t="s">
        <v>88</v>
      </c>
      <c r="H17" s="30" t="s">
        <v>89</v>
      </c>
    </row>
    <row r="18" spans="5:8" ht="27" customHeight="1" x14ac:dyDescent="0.15">
      <c r="E18" s="46" t="s">
        <v>102</v>
      </c>
      <c r="F18" s="31" t="s">
        <v>57</v>
      </c>
      <c r="G18" s="32">
        <v>0.61899999999999999</v>
      </c>
      <c r="H18" s="32">
        <v>0.53300000000000003</v>
      </c>
    </row>
    <row r="19" spans="5:8" ht="27" customHeight="1" x14ac:dyDescent="0.15">
      <c r="E19" s="46" t="s">
        <v>103</v>
      </c>
      <c r="F19" s="31" t="s">
        <v>57</v>
      </c>
      <c r="G19" s="32">
        <v>0.45800000000000002</v>
      </c>
      <c r="H19" s="32">
        <v>0.45800000000000002</v>
      </c>
    </row>
    <row r="20" spans="5:8" ht="27" customHeight="1" x14ac:dyDescent="0.15">
      <c r="E20" s="46" t="s">
        <v>104</v>
      </c>
      <c r="F20" s="31" t="s">
        <v>57</v>
      </c>
      <c r="G20" s="32">
        <v>0.53300000000000003</v>
      </c>
      <c r="H20" s="32">
        <v>0.53300000000000003</v>
      </c>
    </row>
    <row r="21" spans="5:8" ht="32.450000000000003" customHeight="1" x14ac:dyDescent="0.15">
      <c r="E21" s="46" t="s">
        <v>105</v>
      </c>
      <c r="F21" s="31" t="s">
        <v>57</v>
      </c>
      <c r="G21" s="32">
        <v>0.52900000000000003</v>
      </c>
      <c r="H21" s="32">
        <v>0.52900000000000003</v>
      </c>
    </row>
    <row r="22" spans="5:8" ht="57.95" customHeight="1" x14ac:dyDescent="0.15">
      <c r="E22" s="46" t="s">
        <v>106</v>
      </c>
      <c r="F22" s="31" t="s">
        <v>57</v>
      </c>
      <c r="G22" s="32">
        <v>0.499</v>
      </c>
      <c r="H22" s="32">
        <v>0.499</v>
      </c>
    </row>
    <row r="23" spans="5:8" ht="48.6" customHeight="1" x14ac:dyDescent="0.15">
      <c r="E23" s="46" t="s">
        <v>107</v>
      </c>
      <c r="F23" s="31" t="s">
        <v>57</v>
      </c>
      <c r="G23" s="32">
        <v>0.54500000000000004</v>
      </c>
      <c r="H23" s="32">
        <v>0.53300000000000003</v>
      </c>
    </row>
    <row r="24" spans="5:8" ht="27" customHeight="1" x14ac:dyDescent="0.15">
      <c r="E24" s="46" t="s">
        <v>108</v>
      </c>
      <c r="F24" s="31" t="s">
        <v>57</v>
      </c>
      <c r="G24" s="32">
        <v>0.628</v>
      </c>
      <c r="H24" s="32">
        <v>0.53300000000000003</v>
      </c>
    </row>
    <row r="25" spans="5:8" s="4" customFormat="1" ht="27" customHeight="1" x14ac:dyDescent="0.15">
      <c r="E25" s="46" t="s">
        <v>92</v>
      </c>
      <c r="F25" s="31" t="s">
        <v>57</v>
      </c>
      <c r="G25" s="32">
        <v>0.65300000000000002</v>
      </c>
      <c r="H25" s="32">
        <v>0.53300000000000003</v>
      </c>
    </row>
    <row r="26" spans="5:8" s="4" customFormat="1" ht="27" customHeight="1" x14ac:dyDescent="0.15">
      <c r="E26" s="46" t="s">
        <v>91</v>
      </c>
      <c r="F26" s="31" t="s">
        <v>57</v>
      </c>
      <c r="G26" s="32">
        <v>0.54900000000000004</v>
      </c>
      <c r="H26" s="32">
        <v>0.53300000000000003</v>
      </c>
    </row>
    <row r="27" spans="5:8" s="4" customFormat="1" ht="27" customHeight="1" x14ac:dyDescent="0.15">
      <c r="E27" s="46" t="s">
        <v>109</v>
      </c>
      <c r="F27" s="31" t="s">
        <v>57</v>
      </c>
      <c r="G27" s="32">
        <v>0.53400000000000003</v>
      </c>
      <c r="H27" s="32">
        <v>0.53300000000000003</v>
      </c>
    </row>
    <row r="28" spans="5:8" ht="27" customHeight="1" x14ac:dyDescent="0.15">
      <c r="E28" s="46" t="s">
        <v>93</v>
      </c>
      <c r="F28" s="31" t="s">
        <v>57</v>
      </c>
      <c r="G28" s="32">
        <v>0.27400000000000002</v>
      </c>
      <c r="H28" s="32">
        <v>0.27400000000000002</v>
      </c>
    </row>
    <row r="29" spans="5:8" ht="30" customHeight="1" x14ac:dyDescent="0.15">
      <c r="E29" s="46" t="s">
        <v>94</v>
      </c>
      <c r="F29" s="31" t="s">
        <v>57</v>
      </c>
      <c r="G29" s="32">
        <v>0.24299999999999999</v>
      </c>
      <c r="H29" s="32">
        <v>0.24299999999999999</v>
      </c>
    </row>
    <row r="30" spans="5:8" ht="33.950000000000003" customHeight="1" x14ac:dyDescent="0.15">
      <c r="E30" s="46" t="s">
        <v>95</v>
      </c>
      <c r="F30" s="31" t="s">
        <v>57</v>
      </c>
      <c r="G30" s="32">
        <v>0.56399999999999995</v>
      </c>
      <c r="H30" s="32">
        <v>0.53300000000000003</v>
      </c>
    </row>
    <row r="31" spans="5:8" ht="44.45" customHeight="1" x14ac:dyDescent="0.15">
      <c r="E31" s="46" t="s">
        <v>110</v>
      </c>
      <c r="F31" s="31" t="s">
        <v>57</v>
      </c>
      <c r="G31" s="32">
        <v>0.51500000000000001</v>
      </c>
      <c r="H31" s="32">
        <v>0.51500000000000001</v>
      </c>
    </row>
    <row r="32" spans="5:8" ht="30" customHeight="1" x14ac:dyDescent="0.15">
      <c r="E32" s="46" t="s">
        <v>96</v>
      </c>
      <c r="F32" s="31" t="s">
        <v>57</v>
      </c>
      <c r="G32" s="32">
        <v>0.56799999999999995</v>
      </c>
      <c r="H32" s="32">
        <v>0.53300000000000003</v>
      </c>
    </row>
    <row r="33" spans="5:9" ht="30.95" customHeight="1" x14ac:dyDescent="0.15">
      <c r="E33" s="46" t="s">
        <v>111</v>
      </c>
      <c r="F33" s="31" t="s">
        <v>57</v>
      </c>
      <c r="G33" s="33">
        <v>0.53700000000000003</v>
      </c>
      <c r="H33" s="33">
        <v>0.53300000000000003</v>
      </c>
    </row>
    <row r="34" spans="5:9" ht="60.95" customHeight="1" x14ac:dyDescent="0.15">
      <c r="E34" s="46" t="s">
        <v>112</v>
      </c>
      <c r="F34" s="31" t="s">
        <v>57</v>
      </c>
      <c r="G34" s="33">
        <v>0.55700000000000005</v>
      </c>
      <c r="H34" s="33">
        <v>0.53300000000000003</v>
      </c>
    </row>
    <row r="35" spans="5:9" ht="30" customHeight="1" x14ac:dyDescent="0.15">
      <c r="E35" s="46" t="s">
        <v>113</v>
      </c>
      <c r="F35" s="31" t="s">
        <v>57</v>
      </c>
      <c r="G35" s="33">
        <v>0.53200000000000003</v>
      </c>
      <c r="H35" s="33">
        <v>0.53200000000000003</v>
      </c>
    </row>
    <row r="36" spans="5:9" ht="33" customHeight="1" x14ac:dyDescent="0.15">
      <c r="E36" s="46" t="s">
        <v>114</v>
      </c>
      <c r="F36" s="31" t="s">
        <v>57</v>
      </c>
      <c r="G36" s="32">
        <v>0.49099999999999999</v>
      </c>
      <c r="H36" s="32">
        <v>0.49099999999999999</v>
      </c>
    </row>
    <row r="37" spans="5:9" ht="27" customHeight="1" x14ac:dyDescent="0.15">
      <c r="E37" s="46" t="s">
        <v>115</v>
      </c>
      <c r="F37" s="31" t="s">
        <v>57</v>
      </c>
      <c r="G37" s="32">
        <v>0.51800000000000002</v>
      </c>
      <c r="H37" s="32">
        <v>0.51800000000000002</v>
      </c>
    </row>
    <row r="38" spans="5:9" ht="27" customHeight="1" x14ac:dyDescent="0.15">
      <c r="E38" s="46" t="s">
        <v>116</v>
      </c>
      <c r="F38" s="31" t="s">
        <v>57</v>
      </c>
      <c r="G38" s="32">
        <v>0.53200000000000003</v>
      </c>
      <c r="H38" s="32">
        <v>0.53200000000000003</v>
      </c>
    </row>
    <row r="39" spans="5:9" x14ac:dyDescent="0.15">
      <c r="E39" s="34"/>
      <c r="F39" s="35"/>
      <c r="G39" s="36"/>
      <c r="H39" s="36"/>
    </row>
    <row r="40" spans="5:9" ht="18.75" x14ac:dyDescent="0.15">
      <c r="E40" s="28" t="s">
        <v>86</v>
      </c>
      <c r="F40" s="35"/>
      <c r="G40" s="37"/>
      <c r="H40" s="36"/>
    </row>
    <row r="41" spans="5:9" ht="27.6" customHeight="1" x14ac:dyDescent="0.15">
      <c r="E41" s="38" t="s">
        <v>58</v>
      </c>
      <c r="F41" s="39" t="s">
        <v>59</v>
      </c>
      <c r="G41" s="40">
        <v>0.53300000000000003</v>
      </c>
      <c r="H41" s="3"/>
    </row>
    <row r="43" spans="5:9" ht="18.75" x14ac:dyDescent="0.15">
      <c r="E43" s="1" t="s">
        <v>87</v>
      </c>
    </row>
    <row r="44" spans="5:9" ht="26.45" customHeight="1" x14ac:dyDescent="0.15">
      <c r="E44" s="38" t="s">
        <v>60</v>
      </c>
      <c r="F44" s="41">
        <v>2.4499999999999999E-4</v>
      </c>
      <c r="I44" s="1"/>
    </row>
    <row r="45" spans="5:9" ht="26.45" customHeight="1" x14ac:dyDescent="0.15">
      <c r="E45" s="38" t="s">
        <v>61</v>
      </c>
      <c r="F45" s="41">
        <v>1.2899999999999999E-4</v>
      </c>
      <c r="I45" s="1"/>
    </row>
  </sheetData>
  <sheetProtection password="C7C3" sheet="1" objects="1" scenarios="1"/>
  <mergeCells count="3">
    <mergeCell ref="A3:I3"/>
    <mergeCell ref="C11:E11"/>
    <mergeCell ref="C12:E12"/>
  </mergeCells>
  <phoneticPr fontId="11"/>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2020-11-30T01:59:32Z</dcterms:created>
  <dcterms:modified xsi:type="dcterms:W3CDTF">2021-02-24T09:25:13Z</dcterms:modified>
</cp:coreProperties>
</file>