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328"/>
  <workbookPr defaultThemeVersion="124226"/>
  <mc:AlternateContent xmlns:mc="http://schemas.openxmlformats.org/markup-compatibility/2006">
    <mc:Choice Requires="x15">
      <x15ac:absPath xmlns:x15ac="http://schemas.microsoft.com/office/spreadsheetml/2010/11/ac" url="\\azabu\project\2018\P180330801_二国間クレジット制度の効率的な運用のための検討・実施事業\02_作業\02_各種申請\01_Methodology\08_ID\ID_PM033(IGES(デンソー)、コジェネ&amp;吸収式冷凍機)\7_ID_AM023_ver01.0\"/>
    </mc:Choice>
  </mc:AlternateContent>
  <xr:revisionPtr revIDLastSave="0" documentId="13_ncr:1_{B25FEE1E-8A2D-43F8-82E1-B7DD95D4DA17}" xr6:coauthVersionLast="41" xr6:coauthVersionMax="41" xr10:uidLastSave="{00000000-0000-0000-0000-000000000000}"/>
  <bookViews>
    <workbookView xWindow="-120" yWindow="-120" windowWidth="29040" windowHeight="15990" tabRatio="587" xr2:uid="{00000000-000D-0000-FFFF-FFFF00000000}"/>
  </bookViews>
  <sheets>
    <sheet name="MPS(input)" sheetId="30" r:id="rId1"/>
    <sheet name="MPS(input_separate)" sheetId="32" r:id="rId2"/>
    <sheet name="MPS(calc_process)" sheetId="31" r:id="rId3"/>
    <sheet name="MSS" sheetId="33" r:id="rId4"/>
    <sheet name="MRS(input)" sheetId="34" r:id="rId5"/>
    <sheet name="MRS(input_separate)" sheetId="35" r:id="rId6"/>
    <sheet name="MRS(calc_process)" sheetId="36" r:id="rId7"/>
  </sheets>
  <definedNames>
    <definedName name="_xlnm.Print_Area" localSheetId="2">'MPS(calc_process)'!$A$1:$I$29</definedName>
    <definedName name="_xlnm.Print_Area" localSheetId="0">'MPS(input)'!$A$1:$K$55</definedName>
    <definedName name="_xlnm.Print_Area" localSheetId="1">'MPS(input_separate)'!$A$1:$T$65</definedName>
    <definedName name="_xlnm.Print_Area" localSheetId="6">'MRS(calc_process)'!$A$1:$I$29</definedName>
    <definedName name="_xlnm.Print_Area" localSheetId="4">'MRS(input)'!$A$1:$L$55</definedName>
    <definedName name="_xlnm.Print_Area" localSheetId="5">'MRS(input_separate)'!$A$1:$T$65</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R63" i="35" l="1"/>
  <c r="Q63" i="35"/>
  <c r="P63" i="35"/>
  <c r="O63" i="35"/>
  <c r="N63" i="35"/>
  <c r="M63" i="35"/>
  <c r="R62" i="35"/>
  <c r="Q62" i="35"/>
  <c r="P62" i="35"/>
  <c r="O62" i="35"/>
  <c r="N62" i="35"/>
  <c r="M62" i="35"/>
  <c r="R61" i="35"/>
  <c r="Q61" i="35"/>
  <c r="P61" i="35"/>
  <c r="O61" i="35"/>
  <c r="N61" i="35"/>
  <c r="M61" i="35"/>
  <c r="R60" i="35"/>
  <c r="Q60" i="35"/>
  <c r="P60" i="35"/>
  <c r="O60" i="35"/>
  <c r="N60" i="35"/>
  <c r="M60" i="35"/>
  <c r="R59" i="35"/>
  <c r="Q59" i="35"/>
  <c r="P59" i="35"/>
  <c r="O59" i="35"/>
  <c r="N59" i="35"/>
  <c r="M59" i="35"/>
  <c r="R58" i="35"/>
  <c r="Q58" i="35"/>
  <c r="P58" i="35"/>
  <c r="O58" i="35"/>
  <c r="N58" i="35"/>
  <c r="M58" i="35"/>
  <c r="R57" i="35"/>
  <c r="Q57" i="35"/>
  <c r="P57" i="35"/>
  <c r="O57" i="35"/>
  <c r="N57" i="35"/>
  <c r="M57" i="35"/>
  <c r="R56" i="35"/>
  <c r="Q56" i="35"/>
  <c r="P56" i="35"/>
  <c r="O56" i="35"/>
  <c r="N56" i="35"/>
  <c r="M56" i="35"/>
  <c r="R55" i="35"/>
  <c r="Q55" i="35"/>
  <c r="P55" i="35"/>
  <c r="O55" i="35"/>
  <c r="N55" i="35"/>
  <c r="M55" i="35"/>
  <c r="R54" i="35"/>
  <c r="Q54" i="35"/>
  <c r="P54" i="35"/>
  <c r="O54" i="35"/>
  <c r="N54" i="35"/>
  <c r="M54" i="35"/>
  <c r="R53" i="35"/>
  <c r="Q53" i="35"/>
  <c r="P53" i="35"/>
  <c r="O53" i="35"/>
  <c r="N53" i="35"/>
  <c r="M53" i="35"/>
  <c r="R52" i="35"/>
  <c r="Q52" i="35"/>
  <c r="P52" i="35"/>
  <c r="O52" i="35"/>
  <c r="N52" i="35"/>
  <c r="M52" i="35"/>
  <c r="R51" i="35"/>
  <c r="Q51" i="35"/>
  <c r="P51" i="35"/>
  <c r="O51" i="35"/>
  <c r="N51" i="35"/>
  <c r="M51" i="35"/>
  <c r="R50" i="35"/>
  <c r="Q50" i="35"/>
  <c r="P50" i="35"/>
  <c r="O50" i="35"/>
  <c r="N50" i="35"/>
  <c r="M50" i="35"/>
  <c r="R49" i="35"/>
  <c r="Q49" i="35"/>
  <c r="P49" i="35"/>
  <c r="O49" i="35"/>
  <c r="N49" i="35"/>
  <c r="M49" i="35"/>
  <c r="R48" i="35"/>
  <c r="Q48" i="35"/>
  <c r="P48" i="35"/>
  <c r="O48" i="35"/>
  <c r="N48" i="35"/>
  <c r="M48" i="35"/>
  <c r="R47" i="35"/>
  <c r="Q47" i="35"/>
  <c r="P47" i="35"/>
  <c r="O47" i="35"/>
  <c r="N47" i="35"/>
  <c r="M47" i="35"/>
  <c r="R46" i="35"/>
  <c r="Q46" i="35"/>
  <c r="P46" i="35"/>
  <c r="O46" i="35"/>
  <c r="N46" i="35"/>
  <c r="M46" i="35"/>
  <c r="R45" i="35"/>
  <c r="Q45" i="35"/>
  <c r="P45" i="35"/>
  <c r="O45" i="35"/>
  <c r="N45" i="35"/>
  <c r="M45" i="35"/>
  <c r="R44" i="35"/>
  <c r="Q44" i="35"/>
  <c r="P44" i="35"/>
  <c r="O44" i="35"/>
  <c r="N44" i="35"/>
  <c r="M44" i="35"/>
  <c r="J63" i="35"/>
  <c r="I63" i="35"/>
  <c r="J62" i="35"/>
  <c r="I62" i="35"/>
  <c r="S62" i="35" s="1"/>
  <c r="J61" i="35"/>
  <c r="I61" i="35"/>
  <c r="J60" i="35"/>
  <c r="I60" i="35"/>
  <c r="S60" i="35" s="1"/>
  <c r="J59" i="35"/>
  <c r="I59" i="35"/>
  <c r="J58" i="35"/>
  <c r="I58" i="35"/>
  <c r="S58" i="35" s="1"/>
  <c r="J57" i="35"/>
  <c r="I57" i="35"/>
  <c r="J56" i="35"/>
  <c r="I56" i="35"/>
  <c r="S56" i="35" s="1"/>
  <c r="J55" i="35"/>
  <c r="I55" i="35"/>
  <c r="J54" i="35"/>
  <c r="I54" i="35"/>
  <c r="S54" i="35" s="1"/>
  <c r="J53" i="35"/>
  <c r="I53" i="35"/>
  <c r="J52" i="35"/>
  <c r="I52" i="35"/>
  <c r="S52" i="35" s="1"/>
  <c r="J51" i="35"/>
  <c r="I51" i="35"/>
  <c r="J50" i="35"/>
  <c r="I50" i="35"/>
  <c r="S50" i="35" s="1"/>
  <c r="J49" i="35"/>
  <c r="I49" i="35"/>
  <c r="J48" i="35"/>
  <c r="I48" i="35"/>
  <c r="S48" i="35" s="1"/>
  <c r="J47" i="35"/>
  <c r="I47" i="35"/>
  <c r="J46" i="35"/>
  <c r="I46" i="35"/>
  <c r="S46" i="35" s="1"/>
  <c r="J45" i="35"/>
  <c r="I45" i="35"/>
  <c r="J44" i="35"/>
  <c r="I44" i="35"/>
  <c r="M19" i="35"/>
  <c r="L19" i="35"/>
  <c r="I19" i="35" s="1"/>
  <c r="K19" i="35"/>
  <c r="H19" i="35" s="1"/>
  <c r="J19" i="35"/>
  <c r="M18" i="35"/>
  <c r="L18" i="35"/>
  <c r="K18" i="35"/>
  <c r="J18" i="35"/>
  <c r="M17" i="35"/>
  <c r="L17" i="35"/>
  <c r="I17" i="35" s="1"/>
  <c r="K17" i="35"/>
  <c r="H17" i="35" s="1"/>
  <c r="J17" i="35"/>
  <c r="M16" i="35"/>
  <c r="L16" i="35"/>
  <c r="K16" i="35"/>
  <c r="J16" i="35"/>
  <c r="M15" i="35"/>
  <c r="L15" i="35"/>
  <c r="I15" i="35" s="1"/>
  <c r="K15" i="35"/>
  <c r="H15" i="35" s="1"/>
  <c r="J15" i="35"/>
  <c r="M14" i="35"/>
  <c r="L14" i="35"/>
  <c r="K14" i="35"/>
  <c r="J14" i="35"/>
  <c r="M13" i="35"/>
  <c r="L13" i="35"/>
  <c r="I13" i="35" s="1"/>
  <c r="K13" i="35"/>
  <c r="H13" i="35" s="1"/>
  <c r="J13" i="35"/>
  <c r="M12" i="35"/>
  <c r="L12" i="35"/>
  <c r="K12" i="35"/>
  <c r="J12" i="35"/>
  <c r="M11" i="35"/>
  <c r="L11" i="35"/>
  <c r="I11" i="35" s="1"/>
  <c r="K11" i="35"/>
  <c r="H11" i="35" s="1"/>
  <c r="J11" i="35"/>
  <c r="M10" i="35"/>
  <c r="L10" i="35"/>
  <c r="I10" i="35" s="1"/>
  <c r="K10" i="35"/>
  <c r="J10" i="35"/>
  <c r="G19" i="35"/>
  <c r="G18" i="35"/>
  <c r="G17" i="35"/>
  <c r="G16" i="35"/>
  <c r="G15" i="35"/>
  <c r="G14" i="35"/>
  <c r="G13" i="35"/>
  <c r="G12" i="35"/>
  <c r="G11" i="35"/>
  <c r="G10" i="35"/>
  <c r="K46" i="34"/>
  <c r="H46" i="34"/>
  <c r="K45" i="34"/>
  <c r="H45" i="34"/>
  <c r="K44" i="34"/>
  <c r="H44" i="34"/>
  <c r="K43" i="34"/>
  <c r="H43" i="34"/>
  <c r="K42" i="34"/>
  <c r="H42" i="34"/>
  <c r="K41" i="34"/>
  <c r="H41" i="34"/>
  <c r="K40" i="34"/>
  <c r="H40" i="34"/>
  <c r="K39" i="34"/>
  <c r="H39" i="34"/>
  <c r="K38" i="34"/>
  <c r="H38" i="34"/>
  <c r="K37" i="34"/>
  <c r="H37" i="34"/>
  <c r="K36" i="34"/>
  <c r="H36" i="34"/>
  <c r="K35" i="34"/>
  <c r="H35" i="34"/>
  <c r="K34" i="34"/>
  <c r="H34" i="34"/>
  <c r="K33" i="34"/>
  <c r="H33" i="34"/>
  <c r="K32" i="34"/>
  <c r="H32" i="34"/>
  <c r="K31" i="34"/>
  <c r="H31" i="34"/>
  <c r="K30" i="34"/>
  <c r="H30" i="34"/>
  <c r="K29" i="34"/>
  <c r="H29" i="34"/>
  <c r="K28" i="34"/>
  <c r="H28" i="34"/>
  <c r="K27" i="34"/>
  <c r="H27" i="34"/>
  <c r="K26" i="34"/>
  <c r="H26" i="34"/>
  <c r="F29" i="34"/>
  <c r="F28" i="34"/>
  <c r="F35" i="35" s="1"/>
  <c r="G35" i="35" s="1"/>
  <c r="F27" i="34"/>
  <c r="G19" i="36"/>
  <c r="I2" i="36"/>
  <c r="I1" i="36"/>
  <c r="T2" i="35"/>
  <c r="T1" i="35"/>
  <c r="L2" i="34"/>
  <c r="L1" i="34"/>
  <c r="G18" i="36"/>
  <c r="G17" i="36"/>
  <c r="G8" i="36"/>
  <c r="L63" i="35"/>
  <c r="T63" i="35" s="1"/>
  <c r="K63" i="35"/>
  <c r="L62" i="35"/>
  <c r="T62" i="35" s="1"/>
  <c r="K62" i="35"/>
  <c r="L61" i="35"/>
  <c r="T61" i="35" s="1"/>
  <c r="K61" i="35"/>
  <c r="L60" i="35"/>
  <c r="T60" i="35" s="1"/>
  <c r="K60" i="35"/>
  <c r="L59" i="35"/>
  <c r="T59" i="35" s="1"/>
  <c r="K59" i="35"/>
  <c r="L58" i="35"/>
  <c r="T58" i="35" s="1"/>
  <c r="K58" i="35"/>
  <c r="L57" i="35"/>
  <c r="T57" i="35" s="1"/>
  <c r="K57" i="35"/>
  <c r="L56" i="35"/>
  <c r="T56" i="35" s="1"/>
  <c r="K56" i="35"/>
  <c r="L55" i="35"/>
  <c r="T55" i="35" s="1"/>
  <c r="K55" i="35"/>
  <c r="L54" i="35"/>
  <c r="T54" i="35" s="1"/>
  <c r="K54" i="35"/>
  <c r="L53" i="35"/>
  <c r="T53" i="35" s="1"/>
  <c r="K53" i="35"/>
  <c r="L52" i="35"/>
  <c r="T52" i="35" s="1"/>
  <c r="K52" i="35"/>
  <c r="L51" i="35"/>
  <c r="T51" i="35" s="1"/>
  <c r="K51" i="35"/>
  <c r="L50" i="35"/>
  <c r="T50" i="35" s="1"/>
  <c r="K50" i="35"/>
  <c r="L49" i="35"/>
  <c r="T49" i="35" s="1"/>
  <c r="K49" i="35"/>
  <c r="L48" i="35"/>
  <c r="T48" i="35" s="1"/>
  <c r="K48" i="35"/>
  <c r="L47" i="35"/>
  <c r="T47" i="35" s="1"/>
  <c r="K47" i="35"/>
  <c r="S47" i="35" s="1"/>
  <c r="L46" i="35"/>
  <c r="T46" i="35" s="1"/>
  <c r="K46" i="35"/>
  <c r="L45" i="35"/>
  <c r="T45" i="35" s="1"/>
  <c r="K45" i="35"/>
  <c r="S45" i="35" s="1"/>
  <c r="L44" i="35"/>
  <c r="T44" i="35" s="1"/>
  <c r="T64" i="35" s="1"/>
  <c r="G20" i="36" s="1"/>
  <c r="K44" i="35"/>
  <c r="S44" i="35" s="1"/>
  <c r="F36" i="35"/>
  <c r="G36" i="35" s="1"/>
  <c r="E36" i="35"/>
  <c r="E35" i="35"/>
  <c r="F34" i="35"/>
  <c r="E34" i="35"/>
  <c r="F33" i="35"/>
  <c r="E33" i="35"/>
  <c r="F32" i="35"/>
  <c r="G32" i="35" s="1"/>
  <c r="E32" i="35"/>
  <c r="F31" i="35"/>
  <c r="G31" i="35" s="1"/>
  <c r="E31" i="35"/>
  <c r="F30" i="35"/>
  <c r="E30" i="35"/>
  <c r="F29" i="35"/>
  <c r="E29" i="35"/>
  <c r="F28" i="35"/>
  <c r="G28" i="35" s="1"/>
  <c r="E28" i="35"/>
  <c r="F27" i="35"/>
  <c r="G27" i="35" s="1"/>
  <c r="E27" i="35"/>
  <c r="I18" i="35"/>
  <c r="H18" i="35"/>
  <c r="N18" i="35" s="1"/>
  <c r="I16" i="35"/>
  <c r="H16" i="35"/>
  <c r="I14" i="35"/>
  <c r="H14" i="35"/>
  <c r="N14" i="35" s="1"/>
  <c r="I12" i="35"/>
  <c r="H12" i="35"/>
  <c r="N12" i="35" s="1"/>
  <c r="H10" i="35"/>
  <c r="F26" i="34"/>
  <c r="C2" i="33"/>
  <c r="C1" i="33"/>
  <c r="I2" i="31"/>
  <c r="T2" i="32"/>
  <c r="S49" i="35" l="1"/>
  <c r="S64" i="35" s="1"/>
  <c r="G13" i="36" s="1"/>
  <c r="S51" i="35"/>
  <c r="S53" i="35"/>
  <c r="S55" i="35"/>
  <c r="S57" i="35"/>
  <c r="S59" i="35"/>
  <c r="S61" i="35"/>
  <c r="S63" i="35"/>
  <c r="N16" i="35"/>
  <c r="N13" i="35"/>
  <c r="N17" i="35"/>
  <c r="N10" i="35"/>
  <c r="N19" i="35"/>
  <c r="N11" i="35"/>
  <c r="N15" i="35"/>
  <c r="G34" i="35"/>
  <c r="G29" i="35"/>
  <c r="G33" i="35"/>
  <c r="G30" i="35"/>
  <c r="G37" i="35" s="1"/>
  <c r="G12" i="36" s="1"/>
  <c r="G16" i="36"/>
  <c r="G15" i="36" s="1"/>
  <c r="N20" i="35" l="1"/>
  <c r="G11" i="36" s="1"/>
  <c r="G10" i="36" s="1"/>
  <c r="G6" i="36" s="1"/>
  <c r="C50" i="34" s="1"/>
  <c r="S64" i="32" l="1"/>
  <c r="T64" i="32"/>
  <c r="T63" i="32"/>
  <c r="T62" i="32"/>
  <c r="T61" i="32"/>
  <c r="T60" i="32"/>
  <c r="T59" i="32"/>
  <c r="T58" i="32"/>
  <c r="T57" i="32"/>
  <c r="T56" i="32"/>
  <c r="T55" i="32"/>
  <c r="T54" i="32"/>
  <c r="T53" i="32"/>
  <c r="T52" i="32"/>
  <c r="T51" i="32"/>
  <c r="T50" i="32"/>
  <c r="T49" i="32"/>
  <c r="T48" i="32"/>
  <c r="T47" i="32"/>
  <c r="T46" i="32"/>
  <c r="T45" i="32"/>
  <c r="T44" i="32"/>
  <c r="G17" i="31" l="1"/>
  <c r="L45" i="32"/>
  <c r="L46" i="32"/>
  <c r="L47" i="32"/>
  <c r="L48" i="32"/>
  <c r="L49" i="32"/>
  <c r="L50" i="32"/>
  <c r="L51" i="32"/>
  <c r="L52" i="32"/>
  <c r="L53" i="32"/>
  <c r="L54" i="32"/>
  <c r="L55" i="32"/>
  <c r="S55" i="32" s="1"/>
  <c r="L56" i="32"/>
  <c r="L57" i="32"/>
  <c r="L58" i="32"/>
  <c r="L59" i="32"/>
  <c r="S59" i="32" s="1"/>
  <c r="L60" i="32"/>
  <c r="L61" i="32"/>
  <c r="L62" i="32"/>
  <c r="L63" i="32"/>
  <c r="S63" i="32" s="1"/>
  <c r="L44" i="32"/>
  <c r="K54" i="32"/>
  <c r="S54" i="32" s="1"/>
  <c r="K55" i="32"/>
  <c r="K56" i="32"/>
  <c r="K57" i="32"/>
  <c r="K58" i="32"/>
  <c r="S58" i="32" s="1"/>
  <c r="K59" i="32"/>
  <c r="K60" i="32"/>
  <c r="K61" i="32"/>
  <c r="K62" i="32"/>
  <c r="S62" i="32" s="1"/>
  <c r="K63" i="32"/>
  <c r="K53" i="32"/>
  <c r="S53" i="32" s="1"/>
  <c r="K52" i="32"/>
  <c r="S52" i="32" s="1"/>
  <c r="K51" i="32"/>
  <c r="K50" i="32"/>
  <c r="S50" i="32" s="1"/>
  <c r="K49" i="32"/>
  <c r="S49" i="32" s="1"/>
  <c r="K48" i="32"/>
  <c r="S48" i="32" s="1"/>
  <c r="K47" i="32"/>
  <c r="K46" i="32"/>
  <c r="S46" i="32" s="1"/>
  <c r="K45" i="32"/>
  <c r="S45" i="32" s="1"/>
  <c r="K44" i="32"/>
  <c r="F36" i="32"/>
  <c r="F35" i="32"/>
  <c r="F34" i="32"/>
  <c r="F33" i="32"/>
  <c r="F32" i="32"/>
  <c r="F31" i="32"/>
  <c r="F30" i="32"/>
  <c r="F29" i="32"/>
  <c r="F28" i="32"/>
  <c r="F27" i="32"/>
  <c r="E36" i="32"/>
  <c r="E35" i="32"/>
  <c r="E34" i="32"/>
  <c r="E33" i="32"/>
  <c r="E32" i="32"/>
  <c r="E31" i="32"/>
  <c r="E30" i="32"/>
  <c r="E29" i="32"/>
  <c r="E28" i="32"/>
  <c r="E27" i="32"/>
  <c r="S44" i="32" l="1"/>
  <c r="G20" i="31"/>
  <c r="S60" i="32"/>
  <c r="S56" i="32"/>
  <c r="S51" i="32"/>
  <c r="S47" i="32"/>
  <c r="S61" i="32"/>
  <c r="S57" i="32"/>
  <c r="G34" i="32"/>
  <c r="G30" i="32"/>
  <c r="G27" i="32"/>
  <c r="G31" i="32"/>
  <c r="G35" i="32"/>
  <c r="G29" i="32"/>
  <c r="G33" i="32"/>
  <c r="G28" i="32"/>
  <c r="G32" i="32"/>
  <c r="G36" i="32"/>
  <c r="I1" i="31"/>
  <c r="T1" i="32"/>
  <c r="G13" i="31" l="1"/>
  <c r="I19" i="32"/>
  <c r="I18" i="32"/>
  <c r="I17" i="32"/>
  <c r="I16" i="32"/>
  <c r="I15" i="32"/>
  <c r="I14" i="32"/>
  <c r="I13" i="32"/>
  <c r="I12" i="32"/>
  <c r="I11" i="32"/>
  <c r="I10" i="32"/>
  <c r="H19" i="32"/>
  <c r="H18" i="32"/>
  <c r="H17" i="32"/>
  <c r="H16" i="32"/>
  <c r="H15" i="32"/>
  <c r="H14" i="32"/>
  <c r="H13" i="32"/>
  <c r="H12" i="32"/>
  <c r="H11" i="32"/>
  <c r="H10" i="32"/>
  <c r="N10" i="32" l="1"/>
  <c r="G19" i="31"/>
  <c r="G18" i="31"/>
  <c r="G16" i="31" s="1"/>
  <c r="G15" i="31" s="1"/>
  <c r="G8" i="31"/>
  <c r="N11" i="32"/>
  <c r="N13" i="32"/>
  <c r="N15" i="32"/>
  <c r="N17" i="32"/>
  <c r="N16" i="32" l="1"/>
  <c r="N12" i="32"/>
  <c r="N18" i="32"/>
  <c r="N14" i="32"/>
  <c r="G37" i="32" l="1"/>
  <c r="G12" i="31" s="1"/>
  <c r="E26" i="30"/>
  <c r="N19" i="32" l="1"/>
  <c r="N20" i="32" l="1"/>
  <c r="G11" i="31" s="1"/>
  <c r="G10" i="31" l="1"/>
  <c r="G6" i="31" s="1"/>
  <c r="B50" i="30" s="1"/>
</calcChain>
</file>

<file path=xl/sharedStrings.xml><?xml version="1.0" encoding="utf-8"?>
<sst xmlns="http://schemas.openxmlformats.org/spreadsheetml/2006/main" count="1004" uniqueCount="293">
  <si>
    <t>Value</t>
    <phoneticPr fontId="2"/>
  </si>
  <si>
    <t>Units</t>
    <phoneticPr fontId="2"/>
  </si>
  <si>
    <t>1. Calculations for emission reductions</t>
    <phoneticPr fontId="2"/>
  </si>
  <si>
    <t>2. Selected default values, etc.</t>
    <phoneticPr fontId="2"/>
  </si>
  <si>
    <t>3. Calculations for reference emissions</t>
    <phoneticPr fontId="2"/>
  </si>
  <si>
    <t>4. Calculations of the project emissions</t>
    <phoneticPr fontId="2"/>
  </si>
  <si>
    <t>Fuel type</t>
    <phoneticPr fontId="2"/>
  </si>
  <si>
    <t>Parameter</t>
  </si>
  <si>
    <t>[List of Default Values]</t>
    <phoneticPr fontId="2"/>
  </si>
  <si>
    <t>[Monitoring option]</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</si>
  <si>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</si>
  <si>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</si>
  <si>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</si>
  <si>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</si>
  <si>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</si>
  <si>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</si>
  <si>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</si>
  <si>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</si>
  <si>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</si>
  <si>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</si>
  <si>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Monitoring point No.</t>
    <phoneticPr fontId="2"/>
  </si>
  <si>
    <t>Parameters</t>
    <phoneticPr fontId="2"/>
  </si>
  <si>
    <t>Description of data</t>
    <phoneticPr fontId="2"/>
  </si>
  <si>
    <t>Estimated Values</t>
    <phoneticPr fontId="2"/>
  </si>
  <si>
    <t>Units</t>
    <phoneticPr fontId="2"/>
  </si>
  <si>
    <t>Monitoring option</t>
    <phoneticPr fontId="2"/>
  </si>
  <si>
    <t>Source of data</t>
    <phoneticPr fontId="2"/>
  </si>
  <si>
    <t>Measurement methods and procedures</t>
    <phoneticPr fontId="2"/>
  </si>
  <si>
    <t>Monitoring frequency</t>
    <phoneticPr fontId="2"/>
  </si>
  <si>
    <t>Other comments</t>
    <phoneticPr fontId="2"/>
  </si>
  <si>
    <t>Option B</t>
    <phoneticPr fontId="2"/>
  </si>
  <si>
    <t>Option A</t>
    <phoneticPr fontId="2"/>
  </si>
  <si>
    <t>Based on public data which is measured by entities other than the project participants (Data used: publicly recognized data such as statistical data and specifications)</t>
    <phoneticPr fontId="2"/>
  </si>
  <si>
    <t>Based on the amount of transaction which is measured directly using measuring equipments (Data used: commercial evidence such as invoices)</t>
    <phoneticPr fontId="2"/>
  </si>
  <si>
    <t>Option C</t>
    <phoneticPr fontId="2"/>
  </si>
  <si>
    <t>Based on the actual measurement using measuring equipments (Data used: measured values)</t>
    <phoneticPr fontId="2"/>
  </si>
  <si>
    <t>(1)</t>
    <phoneticPr fontId="2"/>
  </si>
  <si>
    <t>(2)</t>
  </si>
  <si>
    <t>MWh/p</t>
    <phoneticPr fontId="2"/>
  </si>
  <si>
    <t>GJ/p</t>
    <phoneticPr fontId="2"/>
  </si>
  <si>
    <t>Option C</t>
    <phoneticPr fontId="2"/>
  </si>
  <si>
    <t>Monitored data</t>
    <phoneticPr fontId="2"/>
  </si>
  <si>
    <t>Reference boiler efficiency</t>
    <phoneticPr fontId="2"/>
  </si>
  <si>
    <t>Net calorific value of gas fuel consumed by the CGS</t>
    <phoneticPr fontId="2"/>
  </si>
  <si>
    <t>%</t>
    <phoneticPr fontId="2"/>
  </si>
  <si>
    <t>parameters</t>
    <phoneticPr fontId="2"/>
  </si>
  <si>
    <t>Units</t>
    <phoneticPr fontId="11"/>
  </si>
  <si>
    <t>Estimated Values</t>
    <phoneticPr fontId="11"/>
  </si>
  <si>
    <t>Total</t>
    <phoneticPr fontId="11"/>
  </si>
  <si>
    <t>Description of data</t>
    <phoneticPr fontId="2"/>
  </si>
  <si>
    <t>i</t>
    <phoneticPr fontId="2"/>
  </si>
  <si>
    <t>Identification number for the recipient facility to which electricity and heat generated by the CGS is supplied</t>
    <phoneticPr fontId="11"/>
  </si>
  <si>
    <t>Ex-ante estimation of reference emissions</t>
    <phoneticPr fontId="11"/>
  </si>
  <si>
    <t>Reference boiler efficiency</t>
    <phoneticPr fontId="11"/>
  </si>
  <si>
    <t>-</t>
    <phoneticPr fontId="11"/>
  </si>
  <si>
    <t>MWh/p</t>
    <phoneticPr fontId="11"/>
  </si>
  <si>
    <t>GJ/p</t>
    <phoneticPr fontId="11"/>
  </si>
  <si>
    <t>%</t>
    <phoneticPr fontId="11"/>
  </si>
  <si>
    <t>-</t>
    <phoneticPr fontId="11"/>
  </si>
  <si>
    <t>-</t>
    <phoneticPr fontId="2"/>
  </si>
  <si>
    <t>Reference boiler efficiency</t>
    <phoneticPr fontId="2"/>
  </si>
  <si>
    <t>%</t>
    <phoneticPr fontId="2"/>
  </si>
  <si>
    <t>Reference boiler efficiency</t>
    <phoneticPr fontId="2"/>
  </si>
  <si>
    <r>
      <t>tCO</t>
    </r>
    <r>
      <rPr>
        <vertAlign val="subscript"/>
        <sz val="11"/>
        <rFont val="Arial"/>
        <family val="2"/>
      </rPr>
      <t>2</t>
    </r>
    <r>
      <rPr>
        <sz val="11"/>
        <rFont val="Arial"/>
        <family val="2"/>
      </rPr>
      <t>/MWh</t>
    </r>
    <phoneticPr fontId="2"/>
  </si>
  <si>
    <r>
      <t>RE</t>
    </r>
    <r>
      <rPr>
        <vertAlign val="subscript"/>
        <sz val="11"/>
        <rFont val="Arial"/>
        <family val="2"/>
      </rPr>
      <t>elec,i,p</t>
    </r>
    <phoneticPr fontId="11"/>
  </si>
  <si>
    <r>
      <t>CO</t>
    </r>
    <r>
      <rPr>
        <vertAlign val="subscript"/>
        <sz val="11"/>
        <color indexed="8"/>
        <rFont val="Arial"/>
        <family val="2"/>
      </rPr>
      <t>2</t>
    </r>
    <r>
      <rPr>
        <sz val="11"/>
        <color indexed="8"/>
        <rFont val="Arial"/>
        <family val="2"/>
      </rPr>
      <t xml:space="preserve"> emission factor for gas fuel consumed by the CGS</t>
    </r>
    <phoneticPr fontId="2"/>
  </si>
  <si>
    <r>
      <t>NCV</t>
    </r>
    <r>
      <rPr>
        <vertAlign val="subscript"/>
        <sz val="11"/>
        <color indexed="8"/>
        <rFont val="Arial"/>
        <family val="2"/>
      </rPr>
      <t>fuel,CGS</t>
    </r>
    <phoneticPr fontId="2"/>
  </si>
  <si>
    <r>
      <t>RE</t>
    </r>
    <r>
      <rPr>
        <vertAlign val="subscript"/>
        <sz val="11"/>
        <color indexed="8"/>
        <rFont val="Arial"/>
        <family val="2"/>
      </rPr>
      <t>heat,i,p</t>
    </r>
    <phoneticPr fontId="2"/>
  </si>
  <si>
    <r>
      <t>η</t>
    </r>
    <r>
      <rPr>
        <vertAlign val="subscript"/>
        <sz val="11"/>
        <color indexed="8"/>
        <rFont val="Arial"/>
        <family val="2"/>
      </rPr>
      <t>RE</t>
    </r>
    <phoneticPr fontId="2"/>
  </si>
  <si>
    <r>
      <rPr>
        <b/>
        <sz val="11"/>
        <rFont val="Arial"/>
        <family val="2"/>
      </rPr>
      <t>[For captive electricity]</t>
    </r>
    <r>
      <rPr>
        <sz val="11"/>
        <rFont val="Arial"/>
        <family val="2"/>
      </rPr>
      <t xml:space="preserve">
CO</t>
    </r>
    <r>
      <rPr>
        <vertAlign val="subscript"/>
        <sz val="11"/>
        <rFont val="Arial"/>
        <family val="2"/>
      </rPr>
      <t>2</t>
    </r>
    <r>
      <rPr>
        <sz val="11"/>
        <rFont val="Arial"/>
        <family val="2"/>
      </rPr>
      <t xml:space="preserve"> emission factor for consumed electricity in the recipient facility </t>
    </r>
    <r>
      <rPr>
        <i/>
        <sz val="11"/>
        <rFont val="Arial"/>
        <family val="2"/>
      </rPr>
      <t xml:space="preserve">i
</t>
    </r>
    <r>
      <rPr>
        <b/>
        <sz val="11"/>
        <rFont val="Arial"/>
        <family val="2"/>
      </rPr>
      <t>Option a</t>
    </r>
    <phoneticPr fontId="11"/>
  </si>
  <si>
    <r>
      <rPr>
        <b/>
        <sz val="11"/>
        <rFont val="Arial"/>
        <family val="2"/>
      </rPr>
      <t>[For captive electricity]</t>
    </r>
    <r>
      <rPr>
        <sz val="11"/>
        <rFont val="Arial"/>
        <family val="2"/>
      </rPr>
      <t xml:space="preserve">
CO</t>
    </r>
    <r>
      <rPr>
        <vertAlign val="subscript"/>
        <sz val="11"/>
        <rFont val="Arial"/>
        <family val="2"/>
      </rPr>
      <t>2</t>
    </r>
    <r>
      <rPr>
        <sz val="11"/>
        <rFont val="Arial"/>
        <family val="2"/>
      </rPr>
      <t xml:space="preserve"> emission factor for consumed electricity in the recipient facility </t>
    </r>
    <r>
      <rPr>
        <i/>
        <sz val="11"/>
        <rFont val="Arial"/>
        <family val="2"/>
      </rPr>
      <t xml:space="preserve">i
</t>
    </r>
    <r>
      <rPr>
        <b/>
        <sz val="11"/>
        <rFont val="Arial"/>
        <family val="2"/>
      </rPr>
      <t>Option b</t>
    </r>
    <phoneticPr fontId="11"/>
  </si>
  <si>
    <r>
      <rPr>
        <b/>
        <sz val="11"/>
        <rFont val="Arial"/>
        <family val="2"/>
      </rPr>
      <t>[For captive electricity]</t>
    </r>
    <r>
      <rPr>
        <sz val="11"/>
        <rFont val="Arial"/>
        <family val="2"/>
      </rPr>
      <t xml:space="preserve">
CO</t>
    </r>
    <r>
      <rPr>
        <vertAlign val="subscript"/>
        <sz val="11"/>
        <rFont val="Arial"/>
        <family val="2"/>
      </rPr>
      <t>2</t>
    </r>
    <r>
      <rPr>
        <sz val="11"/>
        <rFont val="Arial"/>
        <family val="2"/>
      </rPr>
      <t xml:space="preserve"> emission factor for consumed electricity in the recipient facility </t>
    </r>
    <r>
      <rPr>
        <i/>
        <sz val="11"/>
        <rFont val="Arial"/>
        <family val="2"/>
      </rPr>
      <t>i</t>
    </r>
    <phoneticPr fontId="11"/>
  </si>
  <si>
    <t>[Captive electricity with diesel fuel]
CDM approved small scale methodology: AMS-I.A.
[Captive electricity with natural gas]
2006 IPCC Guidelines on National GHG Inventories for the source of EF of natural gas.
CDM Methodological tool "Determining the baseline efficiency of thermal or electric energy generation systems version02.0" for the default efficiency for off-grid power plants.</t>
    <phoneticPr fontId="2"/>
  </si>
  <si>
    <r>
      <t xml:space="preserve">Net calorific value of the fuel consumed by the captive power generation system connected to the recipient facility </t>
    </r>
    <r>
      <rPr>
        <i/>
        <sz val="11"/>
        <rFont val="Arial"/>
        <family val="2"/>
      </rPr>
      <t>i</t>
    </r>
    <phoneticPr fontId="2"/>
  </si>
  <si>
    <r>
      <t>Amount of fuel consumed by the captive power generation system connected to the recipient facility</t>
    </r>
    <r>
      <rPr>
        <i/>
        <sz val="11"/>
        <rFont val="Arial"/>
        <family val="2"/>
      </rPr>
      <t xml:space="preserve"> i</t>
    </r>
    <r>
      <rPr>
        <sz val="11"/>
        <rFont val="Arial"/>
        <family val="2"/>
      </rPr>
      <t xml:space="preserve"> during the period </t>
    </r>
    <r>
      <rPr>
        <i/>
        <sz val="11"/>
        <rFont val="Arial"/>
        <family val="2"/>
      </rPr>
      <t>p</t>
    </r>
    <phoneticPr fontId="2"/>
  </si>
  <si>
    <t>Value derived from the result of survey. The default value, 89 [%], should be revised if necessary.</t>
    <phoneticPr fontId="2"/>
  </si>
  <si>
    <t>Reference emissions for electricity consumed by the recipient facility(ies) which is generated by the CGS</t>
    <phoneticPr fontId="2"/>
  </si>
  <si>
    <t>Reference emissions for heat consumed by the recipient facility(ies) which is generated by the CGS</t>
    <phoneticPr fontId="2"/>
  </si>
  <si>
    <r>
      <t xml:space="preserve">Measuring instrument(s) is installed at the point(s) where the amount of electricity generated by the captive power generation system connected to the recipient facility </t>
    </r>
    <r>
      <rPr>
        <i/>
        <sz val="11"/>
        <rFont val="Arial"/>
        <family val="2"/>
      </rPr>
      <t>i</t>
    </r>
    <r>
      <rPr>
        <sz val="11"/>
        <rFont val="Arial"/>
        <family val="2"/>
      </rPr>
      <t xml:space="preserve"> can be measured.
The measuring instrument(s) is replaced or calibrated at an interval following the regulations in the country in which the measuring instrument(s) is commonly used or according to the manufacturer’s recommendation, unless a type approval, manufacturer’s specification, or certification issued by an entity accredited under international/national standards for the measuring instrument(s) has been prepared by the time of validation.</t>
    </r>
    <phoneticPr fontId="2"/>
  </si>
  <si>
    <t>In the order of preference:
a) values provided by fuel supplier;
b) measurement by the project participants;
c) regional or national default values; or
d) IPCC default values provided in table 1.2 of Ch.1 Vol.2 of 2006 IPCC Guidelines on National GHG Inventories. Upper value is applied.</t>
    <phoneticPr fontId="2"/>
  </si>
  <si>
    <t>In the order of preference:
a) values provided by fuel supplier;
b) measurement by the project participants;
c) regional or national default values; or
d) IPCC default values provided in table 1.4 of Ch.1 Vol.2 of 2006 IPCC Guidelines on National GHG Inventories. Lower value is applied.</t>
    <phoneticPr fontId="2"/>
  </si>
  <si>
    <t>In the order of preference:
a) values provided by fuel supplier;
b) measurement by the project participants;
c) regional or national default values; or
d) IPCC default values provided in table 1.4 of Ch.1 Vol.2 of 2006 IPCC Guidelines on National GHG Inventories. Upper value is applied.</t>
    <phoneticPr fontId="2"/>
  </si>
  <si>
    <t>In the order of preference:
a) values provided by fuel supplier;
b) measurement by the project participants;
c) regional or national default values; or
d) IPCC default values provided in table 1.2 of Ch.1 Vol.2 of 2006 IPCC Guidelines on National GHG Inventories. Lower value is applied.</t>
    <phoneticPr fontId="2"/>
  </si>
  <si>
    <t>Monitoring Plan Sheet (Input Sheet) [Attachment to Project Design Document]</t>
    <phoneticPr fontId="2"/>
  </si>
  <si>
    <t>Monitoring Plan Sheet (Calculation Process Sheet) [Attachment to Project Design Document]</t>
    <phoneticPr fontId="2"/>
  </si>
  <si>
    <t>Monitoring Plan Sheet (Input Separate Sheet) [Attachment to Project Design Document]</t>
    <phoneticPr fontId="2"/>
  </si>
  <si>
    <r>
      <t>tCO</t>
    </r>
    <r>
      <rPr>
        <vertAlign val="subscript"/>
        <sz val="11"/>
        <rFont val="Arial"/>
        <family val="2"/>
      </rPr>
      <t>2</t>
    </r>
    <r>
      <rPr>
        <sz val="11"/>
        <rFont val="Arial"/>
        <family val="2"/>
      </rPr>
      <t>/MWh</t>
    </r>
    <phoneticPr fontId="2"/>
  </si>
  <si>
    <r>
      <t xml:space="preserve">Table 1: Parameters to be monitored </t>
    </r>
    <r>
      <rPr>
        <b/>
        <i/>
        <sz val="11"/>
        <color indexed="8"/>
        <rFont val="Arial"/>
        <family val="2"/>
      </rPr>
      <t>ex post</t>
    </r>
    <phoneticPr fontId="2"/>
  </si>
  <si>
    <r>
      <t>EC</t>
    </r>
    <r>
      <rPr>
        <vertAlign val="subscript"/>
        <sz val="11"/>
        <rFont val="Arial"/>
        <family val="2"/>
      </rPr>
      <t>i,p</t>
    </r>
    <phoneticPr fontId="2"/>
  </si>
  <si>
    <r>
      <t xml:space="preserve">Measuring instrument(s) is installed at the point(s) where the amount of electricity consumed by the recipient facility </t>
    </r>
    <r>
      <rPr>
        <i/>
        <sz val="11"/>
        <rFont val="Arial"/>
        <family val="2"/>
      </rPr>
      <t>i</t>
    </r>
    <r>
      <rPr>
        <sz val="11"/>
        <rFont val="Arial"/>
        <family val="2"/>
      </rPr>
      <t xml:space="preserve"> which is generated by the CGS can be measured.
The measuring instrument(s) is replaced or calibrated at an interval following the regulations in the country in which the measuring instrument(s) is commonly used or according to the manufacturer’s recommendation, unless a type approval, manufacturer’s specification, or certification issued by an entity accredited under international/national standards for the measuring instrument(s) has been prepared by the time of validation.</t>
    </r>
    <phoneticPr fontId="2"/>
  </si>
  <si>
    <r>
      <t>HC</t>
    </r>
    <r>
      <rPr>
        <vertAlign val="subscript"/>
        <sz val="11"/>
        <rFont val="Arial"/>
        <family val="2"/>
      </rPr>
      <t>i,p</t>
    </r>
    <phoneticPr fontId="2"/>
  </si>
  <si>
    <t>mass or 
volume/p</t>
    <phoneticPr fontId="2"/>
  </si>
  <si>
    <r>
      <t>FC</t>
    </r>
    <r>
      <rPr>
        <vertAlign val="subscript"/>
        <sz val="11"/>
        <rFont val="Arial"/>
        <family val="2"/>
      </rPr>
      <t>cap,i,p</t>
    </r>
    <phoneticPr fontId="2"/>
  </si>
  <si>
    <t>mass or 
volume/p</t>
    <phoneticPr fontId="2"/>
  </si>
  <si>
    <r>
      <t>EG</t>
    </r>
    <r>
      <rPr>
        <vertAlign val="subscript"/>
        <sz val="11"/>
        <rFont val="Arial"/>
        <family val="2"/>
      </rPr>
      <t>cap,i,p</t>
    </r>
    <phoneticPr fontId="2"/>
  </si>
  <si>
    <r>
      <t>Amount of electricity generated by the captive power generation system connected to the recipient facility</t>
    </r>
    <r>
      <rPr>
        <i/>
        <sz val="11"/>
        <rFont val="Arial"/>
        <family val="2"/>
      </rPr>
      <t xml:space="preserve"> i</t>
    </r>
    <r>
      <rPr>
        <sz val="11"/>
        <rFont val="Arial"/>
        <family val="2"/>
      </rPr>
      <t xml:space="preserve"> during the period </t>
    </r>
    <r>
      <rPr>
        <i/>
        <sz val="11"/>
        <rFont val="Arial"/>
        <family val="2"/>
      </rPr>
      <t>p</t>
    </r>
    <phoneticPr fontId="2"/>
  </si>
  <si>
    <r>
      <t xml:space="preserve">Table 2: Project-specific parameters to be fixed </t>
    </r>
    <r>
      <rPr>
        <b/>
        <i/>
        <sz val="11"/>
        <color indexed="8"/>
        <rFont val="Arial"/>
        <family val="2"/>
      </rPr>
      <t>ex ante</t>
    </r>
    <phoneticPr fontId="2"/>
  </si>
  <si>
    <r>
      <t>η</t>
    </r>
    <r>
      <rPr>
        <vertAlign val="subscript"/>
        <sz val="11"/>
        <rFont val="Arial"/>
        <family val="2"/>
      </rPr>
      <t>RE</t>
    </r>
    <phoneticPr fontId="2"/>
  </si>
  <si>
    <r>
      <t>NCV</t>
    </r>
    <r>
      <rPr>
        <vertAlign val="subscript"/>
        <sz val="11"/>
        <rFont val="Arial"/>
        <family val="2"/>
      </rPr>
      <t>fuel,CGS</t>
    </r>
    <phoneticPr fontId="2"/>
  </si>
  <si>
    <t>GJ/mass or
volume</t>
    <phoneticPr fontId="2"/>
  </si>
  <si>
    <r>
      <t>EF</t>
    </r>
    <r>
      <rPr>
        <vertAlign val="subscript"/>
        <sz val="11"/>
        <rFont val="Arial"/>
        <family val="2"/>
      </rPr>
      <t>fuel,RE</t>
    </r>
    <phoneticPr fontId="2"/>
  </si>
  <si>
    <r>
      <t>CO</t>
    </r>
    <r>
      <rPr>
        <vertAlign val="subscript"/>
        <sz val="11"/>
        <rFont val="Arial"/>
        <family val="2"/>
      </rPr>
      <t>2</t>
    </r>
    <r>
      <rPr>
        <sz val="11"/>
        <rFont val="Arial"/>
        <family val="2"/>
      </rPr>
      <t xml:space="preserve"> emission factor for fossil fuel consumed by the reference boiler
(CO</t>
    </r>
    <r>
      <rPr>
        <vertAlign val="subscript"/>
        <sz val="11"/>
        <rFont val="Arial"/>
        <family val="2"/>
      </rPr>
      <t>2</t>
    </r>
    <r>
      <rPr>
        <sz val="11"/>
        <rFont val="Arial"/>
        <family val="2"/>
      </rPr>
      <t xml:space="preserve"> emission factor of natural gas is applied in this methodology)</t>
    </r>
    <phoneticPr fontId="2"/>
  </si>
  <si>
    <r>
      <t>tCO</t>
    </r>
    <r>
      <rPr>
        <vertAlign val="subscript"/>
        <sz val="11"/>
        <rFont val="Arial"/>
        <family val="2"/>
      </rPr>
      <t>2</t>
    </r>
    <r>
      <rPr>
        <sz val="11"/>
        <rFont val="Arial"/>
        <family val="2"/>
      </rPr>
      <t>/GJ</t>
    </r>
    <phoneticPr fontId="2"/>
  </si>
  <si>
    <r>
      <t>CO</t>
    </r>
    <r>
      <rPr>
        <vertAlign val="subscript"/>
        <sz val="11"/>
        <rFont val="Arial"/>
        <family val="2"/>
      </rPr>
      <t>2</t>
    </r>
    <r>
      <rPr>
        <sz val="11"/>
        <rFont val="Arial"/>
        <family val="2"/>
      </rPr>
      <t xml:space="preserve"> emission factor for gas fuel consumed by the CGS</t>
    </r>
    <phoneticPr fontId="2"/>
  </si>
  <si>
    <r>
      <t>tCO</t>
    </r>
    <r>
      <rPr>
        <vertAlign val="subscript"/>
        <sz val="11"/>
        <rFont val="Arial"/>
        <family val="2"/>
      </rPr>
      <t>2</t>
    </r>
    <r>
      <rPr>
        <sz val="11"/>
        <rFont val="Arial"/>
        <family val="2"/>
      </rPr>
      <t>/GJ</t>
    </r>
    <phoneticPr fontId="2"/>
  </si>
  <si>
    <r>
      <t>EF</t>
    </r>
    <r>
      <rPr>
        <vertAlign val="subscript"/>
        <sz val="11"/>
        <rFont val="Arial"/>
        <family val="2"/>
      </rPr>
      <t>elec,i</t>
    </r>
    <phoneticPr fontId="2"/>
  </si>
  <si>
    <r>
      <rPr>
        <b/>
        <sz val="11"/>
        <rFont val="Arial"/>
        <family val="2"/>
      </rPr>
      <t>[For grid electricity]</t>
    </r>
    <r>
      <rPr>
        <sz val="11"/>
        <rFont val="Arial"/>
        <family val="2"/>
      </rPr>
      <t xml:space="preserve">
CO</t>
    </r>
    <r>
      <rPr>
        <vertAlign val="subscript"/>
        <sz val="11"/>
        <rFont val="Arial"/>
        <family val="2"/>
      </rPr>
      <t>2</t>
    </r>
    <r>
      <rPr>
        <sz val="11"/>
        <rFont val="Arial"/>
        <family val="2"/>
      </rPr>
      <t xml:space="preserve"> emission factor for consumed electricity in the recipient facility </t>
    </r>
    <r>
      <rPr>
        <i/>
        <sz val="11"/>
        <rFont val="Arial"/>
        <family val="2"/>
      </rPr>
      <t>i</t>
    </r>
    <phoneticPr fontId="2"/>
  </si>
  <si>
    <r>
      <t>EF</t>
    </r>
    <r>
      <rPr>
        <vertAlign val="subscript"/>
        <sz val="11"/>
        <rFont val="Arial"/>
        <family val="2"/>
      </rPr>
      <t>elec,i</t>
    </r>
    <phoneticPr fontId="2"/>
  </si>
  <si>
    <r>
      <rPr>
        <b/>
        <sz val="11"/>
        <rFont val="Arial"/>
        <family val="2"/>
      </rPr>
      <t>[For captive electricity]</t>
    </r>
    <r>
      <rPr>
        <sz val="11"/>
        <rFont val="Arial"/>
        <family val="2"/>
      </rPr>
      <t xml:space="preserve">
CO</t>
    </r>
    <r>
      <rPr>
        <vertAlign val="subscript"/>
        <sz val="11"/>
        <rFont val="Arial"/>
        <family val="2"/>
      </rPr>
      <t>2</t>
    </r>
    <r>
      <rPr>
        <sz val="11"/>
        <rFont val="Arial"/>
        <family val="2"/>
      </rPr>
      <t xml:space="preserve"> emission factor for consumed electricity in the recipient facility </t>
    </r>
    <r>
      <rPr>
        <i/>
        <sz val="11"/>
        <rFont val="Arial"/>
        <family val="2"/>
      </rPr>
      <t>i</t>
    </r>
    <r>
      <rPr>
        <sz val="11"/>
        <rFont val="Arial"/>
        <family val="2"/>
      </rPr>
      <t xml:space="preserve">
</t>
    </r>
    <r>
      <rPr>
        <b/>
        <sz val="11"/>
        <rFont val="Arial"/>
        <family val="2"/>
      </rPr>
      <t>Option a</t>
    </r>
    <phoneticPr fontId="2"/>
  </si>
  <si>
    <r>
      <t>tCO</t>
    </r>
    <r>
      <rPr>
        <vertAlign val="subscript"/>
        <sz val="11"/>
        <rFont val="Arial"/>
        <family val="2"/>
      </rPr>
      <t>2</t>
    </r>
    <r>
      <rPr>
        <sz val="11"/>
        <rFont val="Arial"/>
        <family val="2"/>
      </rPr>
      <t>/MWh</t>
    </r>
    <phoneticPr fontId="2"/>
  </si>
  <si>
    <r>
      <t>Power generation efficiency obtained from manufacturer's specification; and
CO</t>
    </r>
    <r>
      <rPr>
        <vertAlign val="subscript"/>
        <sz val="11"/>
        <rFont val="Arial"/>
        <family val="2"/>
      </rPr>
      <t>2</t>
    </r>
    <r>
      <rPr>
        <sz val="11"/>
        <rFont val="Arial"/>
        <family val="2"/>
      </rPr>
      <t xml:space="preserve"> emission factor for the fuel consumed by the captive power generation system connected to the recipient facility </t>
    </r>
    <r>
      <rPr>
        <i/>
        <sz val="11"/>
        <rFont val="Arial"/>
        <family val="2"/>
      </rPr>
      <t>i</t>
    </r>
    <r>
      <rPr>
        <sz val="11"/>
        <rFont val="Arial"/>
        <family val="2"/>
      </rPr>
      <t>.</t>
    </r>
    <phoneticPr fontId="2"/>
  </si>
  <si>
    <r>
      <t>EF</t>
    </r>
    <r>
      <rPr>
        <vertAlign val="subscript"/>
        <sz val="11"/>
        <rFont val="Arial"/>
        <family val="2"/>
      </rPr>
      <t>elec,i</t>
    </r>
    <phoneticPr fontId="2"/>
  </si>
  <si>
    <r>
      <rPr>
        <b/>
        <sz val="11"/>
        <rFont val="Arial"/>
        <family val="2"/>
      </rPr>
      <t>[For captive electricity]</t>
    </r>
    <r>
      <rPr>
        <sz val="11"/>
        <rFont val="Arial"/>
        <family val="2"/>
      </rPr>
      <t xml:space="preserve">
CO</t>
    </r>
    <r>
      <rPr>
        <vertAlign val="subscript"/>
        <sz val="11"/>
        <rFont val="Arial"/>
        <family val="2"/>
      </rPr>
      <t>2</t>
    </r>
    <r>
      <rPr>
        <sz val="11"/>
        <rFont val="Arial"/>
        <family val="2"/>
      </rPr>
      <t xml:space="preserve"> emission factor for consumed electricity in the recipient facility </t>
    </r>
    <r>
      <rPr>
        <i/>
        <sz val="11"/>
        <rFont val="Arial"/>
        <family val="2"/>
      </rPr>
      <t>i</t>
    </r>
    <r>
      <rPr>
        <sz val="11"/>
        <rFont val="Arial"/>
        <family val="2"/>
      </rPr>
      <t xml:space="preserve">
</t>
    </r>
    <r>
      <rPr>
        <b/>
        <sz val="11"/>
        <rFont val="Arial"/>
        <family val="2"/>
      </rPr>
      <t>Option b</t>
    </r>
    <phoneticPr fontId="2"/>
  </si>
  <si>
    <r>
      <t xml:space="preserve">The power generation efficiency calculated from monitored data of the amount of fuel input for power generation and the amount of electricity generated;
Net calorific value of the fuel consumed by the captive power generation system connected to the recipient facility </t>
    </r>
    <r>
      <rPr>
        <i/>
        <sz val="11"/>
        <rFont val="Arial"/>
        <family val="2"/>
      </rPr>
      <t>i</t>
    </r>
    <r>
      <rPr>
        <sz val="11"/>
        <rFont val="Arial"/>
        <family val="2"/>
      </rPr>
      <t>; and
CO</t>
    </r>
    <r>
      <rPr>
        <vertAlign val="subscript"/>
        <sz val="11"/>
        <rFont val="Arial"/>
        <family val="2"/>
      </rPr>
      <t>2</t>
    </r>
    <r>
      <rPr>
        <sz val="11"/>
        <rFont val="Arial"/>
        <family val="2"/>
      </rPr>
      <t xml:space="preserve"> emission factor for the fuel consumed by the captive power generation system connected to the recipient facility</t>
    </r>
    <r>
      <rPr>
        <i/>
        <sz val="11"/>
        <rFont val="Arial"/>
        <family val="2"/>
      </rPr>
      <t xml:space="preserve"> i.</t>
    </r>
    <phoneticPr fontId="2"/>
  </si>
  <si>
    <r>
      <rPr>
        <b/>
        <sz val="11"/>
        <rFont val="Arial"/>
        <family val="2"/>
      </rPr>
      <t>[For captive electricity]</t>
    </r>
    <r>
      <rPr>
        <sz val="11"/>
        <rFont val="Arial"/>
        <family val="2"/>
      </rPr>
      <t xml:space="preserve">
CO</t>
    </r>
    <r>
      <rPr>
        <vertAlign val="subscript"/>
        <sz val="11"/>
        <rFont val="Arial"/>
        <family val="2"/>
      </rPr>
      <t>2</t>
    </r>
    <r>
      <rPr>
        <sz val="11"/>
        <rFont val="Arial"/>
        <family val="2"/>
      </rPr>
      <t xml:space="preserve"> emission factor for consumed electricity in the recipient facility </t>
    </r>
    <r>
      <rPr>
        <i/>
        <sz val="11"/>
        <rFont val="Arial"/>
        <family val="2"/>
      </rPr>
      <t>i</t>
    </r>
    <phoneticPr fontId="2"/>
  </si>
  <si>
    <r>
      <t>tCO</t>
    </r>
    <r>
      <rPr>
        <vertAlign val="subscript"/>
        <sz val="11"/>
        <rFont val="Arial"/>
        <family val="2"/>
      </rPr>
      <t>2</t>
    </r>
    <r>
      <rPr>
        <sz val="11"/>
        <rFont val="Arial"/>
        <family val="2"/>
      </rPr>
      <t>/MWh</t>
    </r>
    <phoneticPr fontId="2"/>
  </si>
  <si>
    <r>
      <t>η</t>
    </r>
    <r>
      <rPr>
        <vertAlign val="subscript"/>
        <sz val="11"/>
        <rFont val="Arial"/>
        <family val="2"/>
      </rPr>
      <t>cap,i</t>
    </r>
    <phoneticPr fontId="2"/>
  </si>
  <si>
    <r>
      <t xml:space="preserve">Power generation efficiency of the captive power generation system connected to the recipient facility </t>
    </r>
    <r>
      <rPr>
        <i/>
        <sz val="11"/>
        <rFont val="Arial"/>
        <family val="2"/>
      </rPr>
      <t>i</t>
    </r>
    <phoneticPr fontId="2"/>
  </si>
  <si>
    <r>
      <t xml:space="preserve">Specification of the captive power generation system connected to the recipient facility </t>
    </r>
    <r>
      <rPr>
        <i/>
        <sz val="11"/>
        <rFont val="Arial"/>
        <family val="2"/>
      </rPr>
      <t>i</t>
    </r>
    <r>
      <rPr>
        <sz val="11"/>
        <rFont val="Arial"/>
        <family val="2"/>
      </rPr>
      <t>, provided by the manufacturer.</t>
    </r>
    <phoneticPr fontId="2"/>
  </si>
  <si>
    <r>
      <t>NCV</t>
    </r>
    <r>
      <rPr>
        <vertAlign val="subscript"/>
        <sz val="11"/>
        <rFont val="Arial"/>
        <family val="2"/>
      </rPr>
      <t>fuel,cap,i</t>
    </r>
    <phoneticPr fontId="2"/>
  </si>
  <si>
    <r>
      <t xml:space="preserve">Net calorific value of the fuel consumed by the captive power generation system connected to the recipient facility </t>
    </r>
    <r>
      <rPr>
        <i/>
        <sz val="11"/>
        <rFont val="Arial"/>
        <family val="2"/>
      </rPr>
      <t>i</t>
    </r>
    <phoneticPr fontId="2"/>
  </si>
  <si>
    <r>
      <t>EF</t>
    </r>
    <r>
      <rPr>
        <vertAlign val="subscript"/>
        <sz val="11"/>
        <rFont val="Arial"/>
        <family val="2"/>
      </rPr>
      <t>fuel,cap,i</t>
    </r>
    <phoneticPr fontId="2"/>
  </si>
  <si>
    <r>
      <t>CO</t>
    </r>
    <r>
      <rPr>
        <vertAlign val="subscript"/>
        <sz val="11"/>
        <rFont val="Arabic Typesetting"/>
        <family val="4"/>
      </rPr>
      <t>2</t>
    </r>
    <r>
      <rPr>
        <sz val="11"/>
        <rFont val="Arial"/>
        <family val="2"/>
      </rPr>
      <t xml:space="preserve"> emission factor for the fuel consumed by the captive power generation system connected to the recipient facility </t>
    </r>
    <r>
      <rPr>
        <i/>
        <sz val="11"/>
        <rFont val="Arial"/>
        <family val="2"/>
      </rPr>
      <t>i</t>
    </r>
    <phoneticPr fontId="2"/>
  </si>
  <si>
    <r>
      <t xml:space="preserve">Table3: </t>
    </r>
    <r>
      <rPr>
        <b/>
        <i/>
        <sz val="11"/>
        <color indexed="8"/>
        <rFont val="Arial"/>
        <family val="2"/>
      </rPr>
      <t>Ex-ante</t>
    </r>
    <r>
      <rPr>
        <b/>
        <sz val="11"/>
        <color indexed="8"/>
        <rFont val="Arial"/>
        <family val="2"/>
      </rPr>
      <t xml:space="preserve"> estimation of CO</t>
    </r>
    <r>
      <rPr>
        <b/>
        <vertAlign val="subscript"/>
        <sz val="11"/>
        <color indexed="8"/>
        <rFont val="Arial"/>
        <family val="2"/>
      </rPr>
      <t>2</t>
    </r>
    <r>
      <rPr>
        <b/>
        <sz val="11"/>
        <color indexed="8"/>
        <rFont val="Arial"/>
        <family val="2"/>
      </rPr>
      <t xml:space="preserve"> emission reductions</t>
    </r>
    <phoneticPr fontId="2"/>
  </si>
  <si>
    <r>
      <t>CO</t>
    </r>
    <r>
      <rPr>
        <b/>
        <vertAlign val="subscript"/>
        <sz val="11"/>
        <color indexed="9"/>
        <rFont val="Arial"/>
        <family val="2"/>
      </rPr>
      <t>2</t>
    </r>
    <r>
      <rPr>
        <b/>
        <sz val="11"/>
        <color indexed="9"/>
        <rFont val="Arial"/>
        <family val="2"/>
      </rPr>
      <t xml:space="preserve"> emission reductions</t>
    </r>
    <phoneticPr fontId="2"/>
  </si>
  <si>
    <r>
      <t>tCO</t>
    </r>
    <r>
      <rPr>
        <vertAlign val="subscript"/>
        <sz val="11"/>
        <color indexed="8"/>
        <rFont val="Arial"/>
        <family val="2"/>
      </rPr>
      <t>2</t>
    </r>
    <r>
      <rPr>
        <sz val="11"/>
        <color indexed="8"/>
        <rFont val="Arial"/>
        <family val="2"/>
      </rPr>
      <t>/p</t>
    </r>
    <phoneticPr fontId="2"/>
  </si>
  <si>
    <r>
      <t xml:space="preserve">Emission reductions during the period </t>
    </r>
    <r>
      <rPr>
        <i/>
        <sz val="11"/>
        <color indexed="8"/>
        <rFont val="Arial"/>
        <family val="2"/>
      </rPr>
      <t>p</t>
    </r>
    <phoneticPr fontId="2"/>
  </si>
  <si>
    <r>
      <t>tCO</t>
    </r>
    <r>
      <rPr>
        <vertAlign val="subscript"/>
        <sz val="11"/>
        <color indexed="8"/>
        <rFont val="Arial"/>
        <family val="2"/>
      </rPr>
      <t>2</t>
    </r>
    <r>
      <rPr>
        <sz val="11"/>
        <color indexed="8"/>
        <rFont val="Arial"/>
        <family val="2"/>
      </rPr>
      <t>/p</t>
    </r>
    <phoneticPr fontId="2"/>
  </si>
  <si>
    <r>
      <t>ER</t>
    </r>
    <r>
      <rPr>
        <vertAlign val="subscript"/>
        <sz val="11"/>
        <color indexed="8"/>
        <rFont val="Arial"/>
        <family val="2"/>
      </rPr>
      <t>p</t>
    </r>
    <phoneticPr fontId="2"/>
  </si>
  <si>
    <r>
      <t>EF</t>
    </r>
    <r>
      <rPr>
        <vertAlign val="subscript"/>
        <sz val="11"/>
        <color indexed="8"/>
        <rFont val="Arial"/>
        <family val="2"/>
      </rPr>
      <t>fuel,PJ</t>
    </r>
    <phoneticPr fontId="2"/>
  </si>
  <si>
    <r>
      <t xml:space="preserve">Reference emissions during the period </t>
    </r>
    <r>
      <rPr>
        <i/>
        <sz val="11"/>
        <color indexed="8"/>
        <rFont val="Arial"/>
        <family val="2"/>
      </rPr>
      <t>p</t>
    </r>
    <phoneticPr fontId="2"/>
  </si>
  <si>
    <r>
      <t>tCO</t>
    </r>
    <r>
      <rPr>
        <vertAlign val="subscript"/>
        <sz val="11"/>
        <color indexed="8"/>
        <rFont val="Arial"/>
        <family val="2"/>
      </rPr>
      <t>2</t>
    </r>
    <r>
      <rPr>
        <sz val="11"/>
        <color indexed="8"/>
        <rFont val="Arial"/>
        <family val="2"/>
      </rPr>
      <t>/p</t>
    </r>
    <phoneticPr fontId="2"/>
  </si>
  <si>
    <r>
      <t>RE</t>
    </r>
    <r>
      <rPr>
        <vertAlign val="subscript"/>
        <sz val="11"/>
        <color indexed="8"/>
        <rFont val="Arial"/>
        <family val="2"/>
      </rPr>
      <t>p</t>
    </r>
    <phoneticPr fontId="2"/>
  </si>
  <si>
    <r>
      <t>tCO</t>
    </r>
    <r>
      <rPr>
        <vertAlign val="subscript"/>
        <sz val="11"/>
        <color indexed="8"/>
        <rFont val="Arial"/>
        <family val="2"/>
      </rPr>
      <t>2</t>
    </r>
    <r>
      <rPr>
        <sz val="11"/>
        <color indexed="8"/>
        <rFont val="Arial"/>
        <family val="2"/>
      </rPr>
      <t>/p</t>
    </r>
    <phoneticPr fontId="2"/>
  </si>
  <si>
    <r>
      <t xml:space="preserve">Project emissions during the period </t>
    </r>
    <r>
      <rPr>
        <i/>
        <sz val="11"/>
        <color indexed="8"/>
        <rFont val="Arial"/>
        <family val="2"/>
      </rPr>
      <t>p</t>
    </r>
    <phoneticPr fontId="2"/>
  </si>
  <si>
    <r>
      <t>PE</t>
    </r>
    <r>
      <rPr>
        <vertAlign val="subscript"/>
        <sz val="11"/>
        <color indexed="8"/>
        <rFont val="Arial"/>
        <family val="2"/>
      </rPr>
      <t>p</t>
    </r>
    <phoneticPr fontId="2"/>
  </si>
  <si>
    <t>mass or 
volume/p</t>
    <phoneticPr fontId="2"/>
  </si>
  <si>
    <r>
      <t>FC</t>
    </r>
    <r>
      <rPr>
        <vertAlign val="subscript"/>
        <sz val="11"/>
        <color indexed="8"/>
        <rFont val="Arial"/>
        <family val="2"/>
      </rPr>
      <t>CGS,p</t>
    </r>
    <phoneticPr fontId="2"/>
  </si>
  <si>
    <t>GJ/mass or
volume</t>
    <phoneticPr fontId="2"/>
  </si>
  <si>
    <r>
      <t>tCO</t>
    </r>
    <r>
      <rPr>
        <vertAlign val="subscript"/>
        <sz val="11"/>
        <color indexed="8"/>
        <rFont val="Arial"/>
        <family val="2"/>
      </rPr>
      <t>2</t>
    </r>
    <r>
      <rPr>
        <sz val="11"/>
        <color indexed="8"/>
        <rFont val="Arial"/>
        <family val="2"/>
      </rPr>
      <t>/GJ</t>
    </r>
    <phoneticPr fontId="2"/>
  </si>
  <si>
    <r>
      <t xml:space="preserve">Parameters to be monitored </t>
    </r>
    <r>
      <rPr>
        <b/>
        <i/>
        <sz val="11"/>
        <color indexed="9"/>
        <rFont val="Arial"/>
        <family val="2"/>
      </rPr>
      <t>ex post</t>
    </r>
    <r>
      <rPr>
        <b/>
        <sz val="11"/>
        <color indexed="9"/>
        <rFont val="Arial"/>
        <family val="2"/>
      </rPr>
      <t xml:space="preserve">
(in case of EF</t>
    </r>
    <r>
      <rPr>
        <b/>
        <vertAlign val="subscript"/>
        <sz val="11"/>
        <color indexed="9"/>
        <rFont val="Arial"/>
        <family val="2"/>
      </rPr>
      <t>elec,i</t>
    </r>
    <r>
      <rPr>
        <b/>
        <sz val="11"/>
        <color indexed="9"/>
        <rFont val="Arial"/>
        <family val="2"/>
      </rPr>
      <t xml:space="preserve"> is calculated from measured data) </t>
    </r>
    <phoneticPr fontId="2"/>
  </si>
  <si>
    <r>
      <t xml:space="preserve">Power generation efficiency of the captive power generation system connected to the recipient facility </t>
    </r>
    <r>
      <rPr>
        <i/>
        <sz val="11"/>
        <rFont val="Arial"/>
        <family val="2"/>
      </rPr>
      <t>i</t>
    </r>
    <phoneticPr fontId="11"/>
  </si>
  <si>
    <r>
      <t>tCO</t>
    </r>
    <r>
      <rPr>
        <vertAlign val="subscript"/>
        <sz val="11"/>
        <rFont val="Arial"/>
        <family val="2"/>
      </rPr>
      <t>2</t>
    </r>
    <r>
      <rPr>
        <sz val="11"/>
        <rFont val="Arial"/>
        <family val="2"/>
      </rPr>
      <t>/MWh</t>
    </r>
    <phoneticPr fontId="2"/>
  </si>
  <si>
    <t>GJ/mass or volume</t>
    <phoneticPr fontId="2"/>
  </si>
  <si>
    <r>
      <t xml:space="preserve">Table 4: </t>
    </r>
    <r>
      <rPr>
        <b/>
        <i/>
        <sz val="11"/>
        <color indexed="8"/>
        <rFont val="Arial"/>
        <family val="2"/>
      </rPr>
      <t>Ex-ante</t>
    </r>
    <r>
      <rPr>
        <b/>
        <sz val="11"/>
        <color indexed="8"/>
        <rFont val="Arial"/>
        <family val="2"/>
      </rPr>
      <t xml:space="preserve"> estimation of reference emissions for electricity consumed by the recipient facility which is generated by the CGS</t>
    </r>
    <phoneticPr fontId="2"/>
  </si>
  <si>
    <r>
      <t xml:space="preserve">Parameters to be monitored </t>
    </r>
    <r>
      <rPr>
        <b/>
        <i/>
        <sz val="11"/>
        <color indexed="9"/>
        <rFont val="Arial"/>
        <family val="2"/>
      </rPr>
      <t>ex post</t>
    </r>
    <phoneticPr fontId="11"/>
  </si>
  <si>
    <r>
      <t xml:space="preserve">Project-specific parameters to be fixed </t>
    </r>
    <r>
      <rPr>
        <b/>
        <i/>
        <sz val="11"/>
        <color indexed="9"/>
        <rFont val="Arial"/>
        <family val="2"/>
      </rPr>
      <t>ex ante</t>
    </r>
    <phoneticPr fontId="11"/>
  </si>
  <si>
    <r>
      <t>EG</t>
    </r>
    <r>
      <rPr>
        <vertAlign val="subscript"/>
        <sz val="11"/>
        <rFont val="Arial"/>
        <family val="2"/>
      </rPr>
      <t>cap,i,p</t>
    </r>
    <phoneticPr fontId="2"/>
  </si>
  <si>
    <r>
      <t>EF</t>
    </r>
    <r>
      <rPr>
        <vertAlign val="subscript"/>
        <sz val="11"/>
        <rFont val="Arial"/>
        <family val="2"/>
      </rPr>
      <t>elec,i</t>
    </r>
    <phoneticPr fontId="2"/>
  </si>
  <si>
    <r>
      <t>η</t>
    </r>
    <r>
      <rPr>
        <vertAlign val="subscript"/>
        <sz val="11"/>
        <rFont val="Arial"/>
        <family val="2"/>
      </rPr>
      <t>cap,i</t>
    </r>
    <phoneticPr fontId="2"/>
  </si>
  <si>
    <r>
      <t>NCV</t>
    </r>
    <r>
      <rPr>
        <vertAlign val="subscript"/>
        <sz val="11"/>
        <rFont val="Arial"/>
        <family val="2"/>
      </rPr>
      <t>fuel,cap,i</t>
    </r>
    <phoneticPr fontId="2"/>
  </si>
  <si>
    <r>
      <t>EF</t>
    </r>
    <r>
      <rPr>
        <vertAlign val="subscript"/>
        <sz val="11"/>
        <rFont val="Arial"/>
        <family val="2"/>
      </rPr>
      <t>fuel,cap,i</t>
    </r>
    <phoneticPr fontId="2"/>
  </si>
  <si>
    <r>
      <t xml:space="preserve">Amount of fuel consumed by the captive power generation system connected to the recipient facility </t>
    </r>
    <r>
      <rPr>
        <i/>
        <sz val="11"/>
        <rFont val="Arial"/>
        <family val="2"/>
      </rPr>
      <t>i</t>
    </r>
    <r>
      <rPr>
        <sz val="11"/>
        <rFont val="Arial"/>
        <family val="2"/>
      </rPr>
      <t xml:space="preserve"> during the period </t>
    </r>
    <r>
      <rPr>
        <i/>
        <sz val="11"/>
        <rFont val="Arial"/>
        <family val="2"/>
      </rPr>
      <t>p</t>
    </r>
    <phoneticPr fontId="2"/>
  </si>
  <si>
    <r>
      <t xml:space="preserve">Amount of electricity generated by the captive power generation system connected to the recipient facility </t>
    </r>
    <r>
      <rPr>
        <i/>
        <sz val="11"/>
        <rFont val="Arial"/>
        <family val="2"/>
      </rPr>
      <t>i</t>
    </r>
    <r>
      <rPr>
        <sz val="11"/>
        <rFont val="Arial"/>
        <family val="2"/>
      </rPr>
      <t xml:space="preserve"> during the period </t>
    </r>
    <r>
      <rPr>
        <i/>
        <sz val="11"/>
        <rFont val="Arial"/>
        <family val="2"/>
      </rPr>
      <t>p</t>
    </r>
    <phoneticPr fontId="2"/>
  </si>
  <si>
    <r>
      <rPr>
        <b/>
        <sz val="11"/>
        <rFont val="Arial"/>
        <family val="2"/>
      </rPr>
      <t>[For grid electricity]</t>
    </r>
    <r>
      <rPr>
        <sz val="11"/>
        <rFont val="Arial"/>
        <family val="2"/>
      </rPr>
      <t xml:space="preserve">
CO</t>
    </r>
    <r>
      <rPr>
        <vertAlign val="subscript"/>
        <sz val="11"/>
        <rFont val="Arial"/>
        <family val="2"/>
      </rPr>
      <t>2</t>
    </r>
    <r>
      <rPr>
        <sz val="11"/>
        <rFont val="Arial"/>
        <family val="2"/>
      </rPr>
      <t xml:space="preserve"> emission factor for consumed electricity in the recipient facility </t>
    </r>
    <r>
      <rPr>
        <i/>
        <sz val="11"/>
        <rFont val="Arial"/>
        <family val="2"/>
      </rPr>
      <t>i</t>
    </r>
    <phoneticPr fontId="11"/>
  </si>
  <si>
    <r>
      <t>CO</t>
    </r>
    <r>
      <rPr>
        <vertAlign val="subscript"/>
        <sz val="11"/>
        <rFont val="Arial"/>
        <family val="2"/>
      </rPr>
      <t>2</t>
    </r>
    <r>
      <rPr>
        <sz val="11"/>
        <rFont val="Arial"/>
        <family val="2"/>
      </rPr>
      <t xml:space="preserve"> emission factor for the fuel consumed by the captive power generation system connected to the recipient facility </t>
    </r>
    <r>
      <rPr>
        <i/>
        <sz val="11"/>
        <rFont val="Arial"/>
        <family val="2"/>
      </rPr>
      <t>i</t>
    </r>
    <phoneticPr fontId="11"/>
  </si>
  <si>
    <r>
      <t>Reference emissions for electricity consumed by the recipient facility</t>
    </r>
    <r>
      <rPr>
        <i/>
        <sz val="11"/>
        <rFont val="Arial"/>
        <family val="2"/>
      </rPr>
      <t xml:space="preserve"> i</t>
    </r>
    <r>
      <rPr>
        <sz val="11"/>
        <rFont val="Arial"/>
        <family val="2"/>
      </rPr>
      <t xml:space="preserve"> which is generated by the CGS during the period </t>
    </r>
    <r>
      <rPr>
        <i/>
        <sz val="11"/>
        <rFont val="Arial"/>
        <family val="2"/>
      </rPr>
      <t>p</t>
    </r>
    <phoneticPr fontId="11"/>
  </si>
  <si>
    <t>mass or volume/p</t>
    <phoneticPr fontId="2"/>
  </si>
  <si>
    <r>
      <t>tCO</t>
    </r>
    <r>
      <rPr>
        <vertAlign val="subscript"/>
        <sz val="11"/>
        <rFont val="Arial"/>
        <family val="2"/>
      </rPr>
      <t>2</t>
    </r>
    <r>
      <rPr>
        <sz val="11"/>
        <rFont val="Arial"/>
        <family val="2"/>
      </rPr>
      <t>/MWh</t>
    </r>
    <phoneticPr fontId="2"/>
  </si>
  <si>
    <r>
      <t>tCO</t>
    </r>
    <r>
      <rPr>
        <vertAlign val="subscript"/>
        <sz val="11"/>
        <rFont val="Arial"/>
        <family val="2"/>
      </rPr>
      <t>2</t>
    </r>
    <r>
      <rPr>
        <sz val="11"/>
        <rFont val="Arial"/>
        <family val="2"/>
      </rPr>
      <t>/p</t>
    </r>
    <phoneticPr fontId="11"/>
  </si>
  <si>
    <r>
      <t>HC</t>
    </r>
    <r>
      <rPr>
        <vertAlign val="subscript"/>
        <sz val="11"/>
        <rFont val="Arial"/>
        <family val="2"/>
      </rPr>
      <t>i,p</t>
    </r>
    <phoneticPr fontId="2"/>
  </si>
  <si>
    <r>
      <t>RE</t>
    </r>
    <r>
      <rPr>
        <vertAlign val="subscript"/>
        <sz val="11"/>
        <rFont val="Arial"/>
        <family val="2"/>
      </rPr>
      <t>heat,i,p</t>
    </r>
    <phoneticPr fontId="11"/>
  </si>
  <si>
    <r>
      <t xml:space="preserve">Reference emissions for heat consumed by the recipient facility </t>
    </r>
    <r>
      <rPr>
        <i/>
        <sz val="11"/>
        <rFont val="Arial"/>
        <family val="2"/>
      </rPr>
      <t>i</t>
    </r>
    <r>
      <rPr>
        <sz val="11"/>
        <rFont val="Arial"/>
        <family val="2"/>
      </rPr>
      <t xml:space="preserve"> which is generated by the CGS during the period </t>
    </r>
    <r>
      <rPr>
        <i/>
        <sz val="11"/>
        <rFont val="Arial"/>
        <family val="2"/>
      </rPr>
      <t>p</t>
    </r>
    <phoneticPr fontId="11"/>
  </si>
  <si>
    <r>
      <t>tCO</t>
    </r>
    <r>
      <rPr>
        <vertAlign val="subscript"/>
        <sz val="11"/>
        <rFont val="Arial"/>
        <family val="2"/>
      </rPr>
      <t>2</t>
    </r>
    <r>
      <rPr>
        <sz val="11"/>
        <rFont val="Arial"/>
        <family val="2"/>
      </rPr>
      <t>/p</t>
    </r>
    <phoneticPr fontId="11"/>
  </si>
  <si>
    <t>Input on "MPS(input_separate)" sheet</t>
  </si>
  <si>
    <t>N/A</t>
  </si>
  <si>
    <t>N/A</t>
    <phoneticPr fontId="2"/>
  </si>
  <si>
    <t>Gas</t>
    <phoneticPr fontId="2"/>
  </si>
  <si>
    <r>
      <t xml:space="preserve">Electricity consumption by the recipient facility </t>
    </r>
    <r>
      <rPr>
        <i/>
        <sz val="11"/>
        <rFont val="Arial"/>
        <family val="2"/>
      </rPr>
      <t>i</t>
    </r>
    <r>
      <rPr>
        <sz val="11"/>
        <rFont val="Arial"/>
        <family val="2"/>
      </rPr>
      <t xml:space="preserve"> which is generated by the CGS during the period </t>
    </r>
    <r>
      <rPr>
        <i/>
        <sz val="11"/>
        <rFont val="Arial"/>
        <family val="2"/>
      </rPr>
      <t>p</t>
    </r>
    <phoneticPr fontId="2"/>
  </si>
  <si>
    <r>
      <t xml:space="preserve">Heating energy consumption by the recipient facility </t>
    </r>
    <r>
      <rPr>
        <i/>
        <sz val="11"/>
        <rFont val="Arial"/>
        <family val="2"/>
      </rPr>
      <t>i</t>
    </r>
    <r>
      <rPr>
        <sz val="11"/>
        <rFont val="Arial"/>
        <family val="2"/>
      </rPr>
      <t xml:space="preserve"> which is generated by the CGS during the period </t>
    </r>
    <r>
      <rPr>
        <i/>
        <sz val="11"/>
        <rFont val="Arial"/>
        <family val="2"/>
      </rPr>
      <t>p</t>
    </r>
    <phoneticPr fontId="2"/>
  </si>
  <si>
    <t>(3)</t>
    <phoneticPr fontId="2"/>
  </si>
  <si>
    <t>(4)</t>
    <phoneticPr fontId="2"/>
  </si>
  <si>
    <t>(5)</t>
    <phoneticPr fontId="2"/>
  </si>
  <si>
    <t>(6)</t>
    <phoneticPr fontId="2"/>
  </si>
  <si>
    <r>
      <t>C</t>
    </r>
    <r>
      <rPr>
        <vertAlign val="subscript"/>
        <sz val="11"/>
        <rFont val="Arial"/>
        <family val="2"/>
      </rPr>
      <t>PJ,j,p</t>
    </r>
    <phoneticPr fontId="2"/>
  </si>
  <si>
    <r>
      <t xml:space="preserve">Cooling energy generated by the project absorption chiller </t>
    </r>
    <r>
      <rPr>
        <i/>
        <sz val="11"/>
        <rFont val="Arial"/>
        <family val="2"/>
      </rPr>
      <t>j</t>
    </r>
    <r>
      <rPr>
        <sz val="11"/>
        <rFont val="Arial"/>
        <family val="2"/>
      </rPr>
      <t xml:space="preserve"> during the period </t>
    </r>
    <r>
      <rPr>
        <i/>
        <sz val="11"/>
        <rFont val="Arial"/>
        <family val="2"/>
      </rPr>
      <t>p</t>
    </r>
    <phoneticPr fontId="2"/>
  </si>
  <si>
    <t>MWh/p</t>
    <phoneticPr fontId="2"/>
  </si>
  <si>
    <t>Continuously</t>
    <phoneticPr fontId="2"/>
  </si>
  <si>
    <r>
      <t>FC</t>
    </r>
    <r>
      <rPr>
        <vertAlign val="subscript"/>
        <sz val="11"/>
        <rFont val="Arial"/>
        <family val="2"/>
      </rPr>
      <t>PJ,CGS,p</t>
    </r>
    <phoneticPr fontId="2"/>
  </si>
  <si>
    <t>mass or volume/p</t>
    <phoneticPr fontId="2"/>
  </si>
  <si>
    <r>
      <t xml:space="preserve">Gas fuel consumption by the CGS during the period </t>
    </r>
    <r>
      <rPr>
        <i/>
        <sz val="11"/>
        <rFont val="Arial"/>
        <family val="2"/>
      </rPr>
      <t>p</t>
    </r>
    <phoneticPr fontId="2"/>
  </si>
  <si>
    <r>
      <t>EC</t>
    </r>
    <r>
      <rPr>
        <vertAlign val="subscript"/>
        <sz val="11"/>
        <rFont val="Arial"/>
        <family val="2"/>
      </rPr>
      <t>PJ,CL,j,p</t>
    </r>
    <phoneticPr fontId="2"/>
  </si>
  <si>
    <r>
      <t xml:space="preserve">Electricity consumption by project absorption chiller </t>
    </r>
    <r>
      <rPr>
        <i/>
        <sz val="11"/>
        <rFont val="Arial"/>
        <family val="2"/>
      </rPr>
      <t>j</t>
    </r>
    <r>
      <rPr>
        <sz val="11"/>
        <rFont val="Arial"/>
        <family val="2"/>
      </rPr>
      <t xml:space="preserve"> during the period </t>
    </r>
    <r>
      <rPr>
        <i/>
        <sz val="11"/>
        <rFont val="Arial"/>
        <family val="2"/>
      </rPr>
      <t>p</t>
    </r>
    <phoneticPr fontId="2"/>
  </si>
  <si>
    <r>
      <t>FC</t>
    </r>
    <r>
      <rPr>
        <vertAlign val="subscript"/>
        <sz val="11"/>
        <rFont val="Arial"/>
        <family val="2"/>
      </rPr>
      <t>PJ,CL,j,p</t>
    </r>
    <phoneticPr fontId="2"/>
  </si>
  <si>
    <r>
      <t>Nm</t>
    </r>
    <r>
      <rPr>
        <vertAlign val="superscript"/>
        <sz val="11"/>
        <rFont val="Arial"/>
        <family val="2"/>
      </rPr>
      <t>3</t>
    </r>
    <r>
      <rPr>
        <sz val="11"/>
        <rFont val="Arial"/>
        <family val="2"/>
      </rPr>
      <t>/p</t>
    </r>
    <phoneticPr fontId="2"/>
  </si>
  <si>
    <r>
      <t xml:space="preserve">Gas fuel consumption by project absorption chiller </t>
    </r>
    <r>
      <rPr>
        <i/>
        <sz val="11"/>
        <rFont val="Arial"/>
        <family val="2"/>
      </rPr>
      <t>j</t>
    </r>
    <r>
      <rPr>
        <sz val="11"/>
        <rFont val="Arial"/>
        <family val="2"/>
      </rPr>
      <t xml:space="preserve"> during the period </t>
    </r>
    <r>
      <rPr>
        <i/>
        <sz val="11"/>
        <rFont val="Arial"/>
        <family val="2"/>
      </rPr>
      <t>p</t>
    </r>
    <phoneticPr fontId="2"/>
  </si>
  <si>
    <t>Option B or Option C</t>
    <phoneticPr fontId="2"/>
  </si>
  <si>
    <t>Invoice or Monitored data</t>
    <phoneticPr fontId="2"/>
  </si>
  <si>
    <t>Monthly or Continuously</t>
    <phoneticPr fontId="2"/>
  </si>
  <si>
    <r>
      <t xml:space="preserve">Measuring instrument(s) is installed at the point(s) where the amount of heating energy consumed by the recipient facility </t>
    </r>
    <r>
      <rPr>
        <i/>
        <sz val="11"/>
        <rFont val="Arial"/>
        <family val="2"/>
      </rPr>
      <t>i</t>
    </r>
    <r>
      <rPr>
        <sz val="11"/>
        <rFont val="Arial"/>
        <family val="2"/>
      </rPr>
      <t xml:space="preserve"> which is generated by the CGS can be measured.
The measuring instrument(s) is replaced or calibrated at an interval following the regulations in the country in which the measuring instrument(s) is commonly used or according to the manufacturer’s recommendation, unless a type approval, manufacturer’s specification, or certification issued by an entity accredited under international/national standards for the measuring instrument(s) has been prepared by the time of validation.</t>
    </r>
    <phoneticPr fontId="2"/>
  </si>
  <si>
    <r>
      <t xml:space="preserve">Measuring instrument(s) is installed at the point(s) where the amount of cooling energy consumed by the recipient facility </t>
    </r>
    <r>
      <rPr>
        <i/>
        <sz val="11"/>
        <rFont val="Arial"/>
        <family val="2"/>
      </rPr>
      <t>i</t>
    </r>
    <r>
      <rPr>
        <sz val="11"/>
        <rFont val="Arial"/>
        <family val="2"/>
      </rPr>
      <t xml:space="preserve"> which is generated by the CGS can be measured.
The measuring instrument(s) is replaced or calibrated at an interval following the regulations in the country in which the measuring instrument(s) is commonly used or according to the manufacturer’s recommendation, unless a type approval, manufacturer’s specification, or certification issued by an entity accredited under international/national standards for the measuring instrument(s) has been prepared by the time of validation.</t>
    </r>
    <phoneticPr fontId="2"/>
  </si>
  <si>
    <t>[Option B]
Data on invoice provided by gas fuel supplier
[Option C]
The measuring instrument(s) is replaced or calibrated at an interval following the regulations in the country in which the measuring instrument(s) is commonly used or according to the manufacturer’s recommendation, unless a type approval, manufacturer’s specification, or certification issued by an entity accredited under international/national standards for the measuring instrument(s) has been prepared by the time of validation.</t>
    <phoneticPr fontId="2"/>
  </si>
  <si>
    <t>The measuring instrument(s) is replaced or calibrated at an interval following the regulations in the country in which the measuring instrument(s) is commonly used or according to the manufacturer’s recommendation, unless a type approval, manufacturer’s specification, or certification issued by an entity accredited under international/national standards for the measuring instrument(s) has been prepared by the time of validation.</t>
    <phoneticPr fontId="2"/>
  </si>
  <si>
    <r>
      <t>EF</t>
    </r>
    <r>
      <rPr>
        <vertAlign val="subscript"/>
        <sz val="11"/>
        <rFont val="Arial"/>
        <family val="2"/>
      </rPr>
      <t>fuel,CGS</t>
    </r>
    <phoneticPr fontId="2"/>
  </si>
  <si>
    <r>
      <t xml:space="preserve">Table 1-annex: Parameters to be monitored </t>
    </r>
    <r>
      <rPr>
        <b/>
        <i/>
        <sz val="11"/>
        <color indexed="8"/>
        <rFont val="Arial"/>
        <family val="2"/>
      </rPr>
      <t>ex post</t>
    </r>
    <r>
      <rPr>
        <b/>
        <sz val="11"/>
        <color indexed="8"/>
        <rFont val="Arial"/>
        <family val="2"/>
      </rPr>
      <t xml:space="preserve"> (in case of EF</t>
    </r>
    <r>
      <rPr>
        <b/>
        <vertAlign val="subscript"/>
        <sz val="11"/>
        <color indexed="8"/>
        <rFont val="Arial"/>
        <family val="2"/>
      </rPr>
      <t>elec,i</t>
    </r>
    <r>
      <rPr>
        <b/>
        <sz val="11"/>
        <color indexed="8"/>
        <rFont val="Arial"/>
        <family val="2"/>
      </rPr>
      <t xml:space="preserve"> and or EF</t>
    </r>
    <r>
      <rPr>
        <b/>
        <vertAlign val="subscript"/>
        <sz val="11"/>
        <color rgb="FF000000"/>
        <rFont val="Arial"/>
        <family val="2"/>
      </rPr>
      <t>elec,j</t>
    </r>
    <r>
      <rPr>
        <b/>
        <sz val="11"/>
        <color indexed="8"/>
        <rFont val="Arial"/>
        <family val="2"/>
      </rPr>
      <t xml:space="preserve"> is calculated from measured data) </t>
    </r>
    <phoneticPr fontId="2"/>
  </si>
  <si>
    <t>(7)</t>
    <phoneticPr fontId="2"/>
  </si>
  <si>
    <t>(8)</t>
    <phoneticPr fontId="2"/>
  </si>
  <si>
    <t>(9)</t>
    <phoneticPr fontId="2"/>
  </si>
  <si>
    <t>(10)</t>
    <phoneticPr fontId="2"/>
  </si>
  <si>
    <r>
      <t>FC</t>
    </r>
    <r>
      <rPr>
        <vertAlign val="subscript"/>
        <sz val="11"/>
        <rFont val="Arial"/>
        <family val="2"/>
      </rPr>
      <t>cap,j,p</t>
    </r>
    <phoneticPr fontId="2"/>
  </si>
  <si>
    <r>
      <t>EG</t>
    </r>
    <r>
      <rPr>
        <vertAlign val="subscript"/>
        <sz val="11"/>
        <rFont val="Arial"/>
        <family val="2"/>
      </rPr>
      <t>cap,j,p</t>
    </r>
    <phoneticPr fontId="2"/>
  </si>
  <si>
    <r>
      <t xml:space="preserve">Amount of fuel consumed by the captive power generation system connected to the absorption chiller </t>
    </r>
    <r>
      <rPr>
        <i/>
        <sz val="11"/>
        <rFont val="Arial"/>
        <family val="2"/>
      </rPr>
      <t>j</t>
    </r>
    <r>
      <rPr>
        <sz val="11"/>
        <rFont val="Arial"/>
        <family val="2"/>
      </rPr>
      <t xml:space="preserve"> during the period </t>
    </r>
    <r>
      <rPr>
        <i/>
        <sz val="11"/>
        <rFont val="Arial"/>
        <family val="2"/>
      </rPr>
      <t>p</t>
    </r>
    <phoneticPr fontId="2"/>
  </si>
  <si>
    <r>
      <t xml:space="preserve">Amount of electricity generated by the captive power generation system connected to the absorption chiller </t>
    </r>
    <r>
      <rPr>
        <i/>
        <sz val="11"/>
        <rFont val="Arial"/>
        <family val="2"/>
      </rPr>
      <t>j</t>
    </r>
    <r>
      <rPr>
        <sz val="11"/>
        <rFont val="Arial"/>
        <family val="2"/>
      </rPr>
      <t xml:space="preserve"> during the period </t>
    </r>
    <r>
      <rPr>
        <i/>
        <sz val="11"/>
        <rFont val="Arial"/>
        <family val="2"/>
      </rPr>
      <t>p</t>
    </r>
    <phoneticPr fontId="2"/>
  </si>
  <si>
    <r>
      <t xml:space="preserve">Measuring instrument(s) is installed at the point(s) where the amount of electricity generated by the captive power generation system connected to the absorption chiller </t>
    </r>
    <r>
      <rPr>
        <i/>
        <sz val="11"/>
        <rFont val="Arial"/>
        <family val="2"/>
      </rPr>
      <t>j</t>
    </r>
    <r>
      <rPr>
        <sz val="11"/>
        <rFont val="Arial"/>
        <family val="2"/>
      </rPr>
      <t xml:space="preserve"> can be measured.
The measuring instrument(s) is replaced or calibrated at an interval following the regulations in the country in which the measuring instrument(s) is commonly used or according to the manufacturer’s recommendation, unless a type approval, manufacturer’s specification, or certification issued by an entity accredited under international/national standards for the measuring instrument(s) has been prepared by the time of validation.</t>
    </r>
    <phoneticPr fontId="2"/>
  </si>
  <si>
    <r>
      <t>COP</t>
    </r>
    <r>
      <rPr>
        <vertAlign val="subscript"/>
        <sz val="11"/>
        <rFont val="Arial"/>
        <family val="2"/>
      </rPr>
      <t>RE,j</t>
    </r>
    <phoneticPr fontId="2"/>
  </si>
  <si>
    <r>
      <t xml:space="preserve">COP of reference chiller </t>
    </r>
    <r>
      <rPr>
        <i/>
        <sz val="11"/>
        <rFont val="Arial"/>
        <family val="2"/>
      </rPr>
      <t>j</t>
    </r>
    <phoneticPr fontId="2"/>
  </si>
  <si>
    <t>dimensionless</t>
    <phoneticPr fontId="2"/>
  </si>
  <si>
    <r>
      <t xml:space="preserve">Specifications of project chiller </t>
    </r>
    <r>
      <rPr>
        <i/>
        <sz val="11"/>
        <rFont val="Arial"/>
        <family val="2"/>
      </rPr>
      <t>j</t>
    </r>
    <r>
      <rPr>
        <sz val="11"/>
        <rFont val="Arial"/>
        <family val="2"/>
      </rPr>
      <t xml:space="preserve"> prepared for the quotation or factory acceptance test data by manufacturer.
The default COP values are derived from the result of survey on COP of chillers from manufacturers that have high market share. The survey should prove the use of clear methodology. The default COP values should be revised if necessary from survey result which is conducted by JC or project participants.</t>
    </r>
    <phoneticPr fontId="2"/>
  </si>
  <si>
    <r>
      <t>COP</t>
    </r>
    <r>
      <rPr>
        <vertAlign val="subscript"/>
        <sz val="11"/>
        <color rgb="FF000000"/>
        <rFont val="Arial"/>
        <family val="2"/>
      </rPr>
      <t>RE,j</t>
    </r>
    <phoneticPr fontId="2"/>
  </si>
  <si>
    <r>
      <rPr>
        <b/>
        <sz val="11"/>
        <rFont val="Arial"/>
        <family val="2"/>
      </rPr>
      <t>[For grid electricity]</t>
    </r>
    <r>
      <rPr>
        <sz val="11"/>
        <rFont val="Arial"/>
        <family val="2"/>
      </rPr>
      <t xml:space="preserve">
CO</t>
    </r>
    <r>
      <rPr>
        <vertAlign val="subscript"/>
        <sz val="11"/>
        <rFont val="Arial"/>
        <family val="2"/>
      </rPr>
      <t>2</t>
    </r>
    <r>
      <rPr>
        <sz val="11"/>
        <rFont val="Arial"/>
        <family val="2"/>
      </rPr>
      <t xml:space="preserve"> emission factor for consumed electricity by the project absorption chiller </t>
    </r>
    <r>
      <rPr>
        <i/>
        <sz val="11"/>
        <rFont val="Arial"/>
        <family val="2"/>
      </rPr>
      <t>j</t>
    </r>
    <phoneticPr fontId="2"/>
  </si>
  <si>
    <r>
      <t>EF</t>
    </r>
    <r>
      <rPr>
        <vertAlign val="subscript"/>
        <sz val="11"/>
        <rFont val="Arial"/>
        <family val="2"/>
      </rPr>
      <t>elec,j</t>
    </r>
    <phoneticPr fontId="2"/>
  </si>
  <si>
    <r>
      <rPr>
        <b/>
        <sz val="11"/>
        <rFont val="Arial"/>
        <family val="2"/>
      </rPr>
      <t>[For captive electricity]</t>
    </r>
    <r>
      <rPr>
        <sz val="11"/>
        <rFont val="Arial"/>
        <family val="2"/>
      </rPr>
      <t xml:space="preserve">
CO</t>
    </r>
    <r>
      <rPr>
        <vertAlign val="subscript"/>
        <sz val="11"/>
        <rFont val="Arial"/>
        <family val="2"/>
      </rPr>
      <t>2</t>
    </r>
    <r>
      <rPr>
        <sz val="11"/>
        <rFont val="Arial"/>
        <family val="2"/>
      </rPr>
      <t xml:space="preserve"> emission factor for consumed electricity by the project absorption chiller </t>
    </r>
    <r>
      <rPr>
        <i/>
        <sz val="11"/>
        <rFont val="Arial"/>
        <family val="2"/>
      </rPr>
      <t>j</t>
    </r>
    <r>
      <rPr>
        <sz val="11"/>
        <rFont val="Arial"/>
        <family val="2"/>
      </rPr>
      <t xml:space="preserve">
</t>
    </r>
    <r>
      <rPr>
        <b/>
        <sz val="11"/>
        <rFont val="Arial"/>
        <family val="2"/>
      </rPr>
      <t>Option a</t>
    </r>
    <phoneticPr fontId="2"/>
  </si>
  <si>
    <r>
      <rPr>
        <b/>
        <sz val="11"/>
        <rFont val="Arial"/>
        <family val="2"/>
      </rPr>
      <t>[For captive electricity]</t>
    </r>
    <r>
      <rPr>
        <sz val="11"/>
        <rFont val="Arial"/>
        <family val="2"/>
      </rPr>
      <t xml:space="preserve">
CO</t>
    </r>
    <r>
      <rPr>
        <vertAlign val="subscript"/>
        <sz val="11"/>
        <rFont val="Arial"/>
        <family val="2"/>
      </rPr>
      <t>2</t>
    </r>
    <r>
      <rPr>
        <sz val="11"/>
        <rFont val="Arial"/>
        <family val="2"/>
      </rPr>
      <t xml:space="preserve"> emission factor for consumed electricity by the project absorption chiller </t>
    </r>
    <r>
      <rPr>
        <i/>
        <sz val="11"/>
        <rFont val="Arial"/>
        <family val="2"/>
      </rPr>
      <t>j</t>
    </r>
    <r>
      <rPr>
        <sz val="11"/>
        <rFont val="Arial"/>
        <family val="2"/>
      </rPr>
      <t xml:space="preserve">
</t>
    </r>
    <r>
      <rPr>
        <b/>
        <sz val="11"/>
        <rFont val="Arial"/>
        <family val="2"/>
      </rPr>
      <t>Option b</t>
    </r>
    <phoneticPr fontId="2"/>
  </si>
  <si>
    <r>
      <rPr>
        <b/>
        <sz val="11"/>
        <rFont val="Arial"/>
        <family val="2"/>
      </rPr>
      <t>[For captive electricity]</t>
    </r>
    <r>
      <rPr>
        <sz val="11"/>
        <rFont val="Arial"/>
        <family val="2"/>
      </rPr>
      <t xml:space="preserve">
CO</t>
    </r>
    <r>
      <rPr>
        <vertAlign val="subscript"/>
        <sz val="11"/>
        <rFont val="Arial"/>
        <family val="2"/>
      </rPr>
      <t>2</t>
    </r>
    <r>
      <rPr>
        <sz val="11"/>
        <rFont val="Arial"/>
        <family val="2"/>
      </rPr>
      <t xml:space="preserve"> emission factor for consumed electricity by the project absorption chiller </t>
    </r>
    <r>
      <rPr>
        <i/>
        <sz val="11"/>
        <rFont val="Arial"/>
        <family val="2"/>
      </rPr>
      <t>j</t>
    </r>
    <phoneticPr fontId="2"/>
  </si>
  <si>
    <r>
      <t xml:space="preserve">Power generation efficiency of the captive power generation system connected to the project absorption chiller </t>
    </r>
    <r>
      <rPr>
        <i/>
        <sz val="11"/>
        <rFont val="Arial"/>
        <family val="2"/>
      </rPr>
      <t>j</t>
    </r>
    <phoneticPr fontId="2"/>
  </si>
  <si>
    <r>
      <t>η</t>
    </r>
    <r>
      <rPr>
        <vertAlign val="subscript"/>
        <sz val="11"/>
        <rFont val="Arial"/>
        <family val="2"/>
      </rPr>
      <t>cap,</t>
    </r>
    <r>
      <rPr>
        <vertAlign val="subscript"/>
        <sz val="11"/>
        <rFont val="游ゴシック"/>
        <family val="2"/>
        <charset val="128"/>
      </rPr>
      <t>j</t>
    </r>
    <phoneticPr fontId="2"/>
  </si>
  <si>
    <r>
      <t xml:space="preserve">Net calorific value of the fuel consumed by the captive power generation system connected to the project absorption chiller </t>
    </r>
    <r>
      <rPr>
        <i/>
        <sz val="11"/>
        <rFont val="Arial"/>
        <family val="2"/>
      </rPr>
      <t>j</t>
    </r>
    <phoneticPr fontId="2"/>
  </si>
  <si>
    <r>
      <t>NCV</t>
    </r>
    <r>
      <rPr>
        <vertAlign val="subscript"/>
        <sz val="11"/>
        <rFont val="Arial"/>
        <family val="2"/>
      </rPr>
      <t>fuel,cap,j</t>
    </r>
    <phoneticPr fontId="2"/>
  </si>
  <si>
    <r>
      <t>CO</t>
    </r>
    <r>
      <rPr>
        <vertAlign val="subscript"/>
        <sz val="11"/>
        <rFont val="Arabic Typesetting"/>
        <family val="4"/>
      </rPr>
      <t>2</t>
    </r>
    <r>
      <rPr>
        <sz val="11"/>
        <rFont val="Arial"/>
        <family val="2"/>
      </rPr>
      <t xml:space="preserve"> emission factor for the fuel consumed by the captive power generation system connected to the project absorption chiller </t>
    </r>
    <r>
      <rPr>
        <i/>
        <sz val="11"/>
        <rFont val="Arial"/>
        <family val="2"/>
      </rPr>
      <t>j</t>
    </r>
    <phoneticPr fontId="2"/>
  </si>
  <si>
    <r>
      <t>EF</t>
    </r>
    <r>
      <rPr>
        <vertAlign val="subscript"/>
        <sz val="11"/>
        <rFont val="Arial"/>
        <family val="2"/>
      </rPr>
      <t>fuel,cap,j</t>
    </r>
    <phoneticPr fontId="2"/>
  </si>
  <si>
    <r>
      <t xml:space="preserve">Specification of the captive power generation system connected to the project absorption chiller </t>
    </r>
    <r>
      <rPr>
        <i/>
        <sz val="11"/>
        <rFont val="Arial"/>
        <family val="2"/>
      </rPr>
      <t>j</t>
    </r>
    <r>
      <rPr>
        <sz val="11"/>
        <rFont val="Arial"/>
        <family val="2"/>
      </rPr>
      <t>, provided by the manufacturer.</t>
    </r>
    <phoneticPr fontId="2"/>
  </si>
  <si>
    <r>
      <t xml:space="preserve">The power generation efficiency calculated from monitored data of the amount of fuel input for power generation and the amount of electricity generated;
Net calorific value of the fuel consumed by the captive power generation system connected to the project absorption chiller </t>
    </r>
    <r>
      <rPr>
        <i/>
        <sz val="11"/>
        <rFont val="Arial"/>
        <family val="2"/>
      </rPr>
      <t>j</t>
    </r>
    <r>
      <rPr>
        <sz val="11"/>
        <rFont val="Arial"/>
        <family val="2"/>
      </rPr>
      <t>; and
CO</t>
    </r>
    <r>
      <rPr>
        <vertAlign val="subscript"/>
        <sz val="11"/>
        <rFont val="Arial"/>
        <family val="2"/>
      </rPr>
      <t>2</t>
    </r>
    <r>
      <rPr>
        <sz val="11"/>
        <rFont val="Arial"/>
        <family val="2"/>
      </rPr>
      <t xml:space="preserve"> emission factor for the fuel consumed by the captive power generation system connected to the project absorption chiller </t>
    </r>
    <r>
      <rPr>
        <i/>
        <sz val="11"/>
        <rFont val="Arial"/>
        <family val="2"/>
      </rPr>
      <t>j.</t>
    </r>
    <phoneticPr fontId="2"/>
  </si>
  <si>
    <r>
      <t>Power generation efficiency obtained from manufacturer's specification; and
CO</t>
    </r>
    <r>
      <rPr>
        <vertAlign val="subscript"/>
        <sz val="11"/>
        <rFont val="Arial"/>
        <family val="2"/>
      </rPr>
      <t>2</t>
    </r>
    <r>
      <rPr>
        <sz val="11"/>
        <rFont val="Arial"/>
        <family val="2"/>
      </rPr>
      <t xml:space="preserve"> emission factor for the fuel consumed by the captive power generation system connected to the project absorption chiller </t>
    </r>
    <r>
      <rPr>
        <i/>
        <sz val="11"/>
        <rFont val="Arial"/>
        <family val="2"/>
      </rPr>
      <t>j</t>
    </r>
    <r>
      <rPr>
        <sz val="11"/>
        <rFont val="Arial"/>
        <family val="2"/>
      </rPr>
      <t>.</t>
    </r>
    <phoneticPr fontId="2"/>
  </si>
  <si>
    <r>
      <t>NCV</t>
    </r>
    <r>
      <rPr>
        <vertAlign val="subscript"/>
        <sz val="11"/>
        <rFont val="Arial"/>
        <family val="2"/>
      </rPr>
      <t>fuel,CL,j</t>
    </r>
    <phoneticPr fontId="2"/>
  </si>
  <si>
    <r>
      <t>EF</t>
    </r>
    <r>
      <rPr>
        <vertAlign val="subscript"/>
        <sz val="11"/>
        <rFont val="Arial"/>
        <family val="2"/>
      </rPr>
      <t>fuel,CL,j</t>
    </r>
    <phoneticPr fontId="2"/>
  </si>
  <si>
    <r>
      <t xml:space="preserve">Net calorific value of gas fuel consumed by the project absorption chiller </t>
    </r>
    <r>
      <rPr>
        <i/>
        <sz val="11"/>
        <rFont val="Arial"/>
        <family val="2"/>
      </rPr>
      <t>j</t>
    </r>
    <phoneticPr fontId="2"/>
  </si>
  <si>
    <r>
      <t xml:space="preserve">CO2 emission factor for gas fuel consumed by the project absorption chiller </t>
    </r>
    <r>
      <rPr>
        <i/>
        <sz val="11"/>
        <rFont val="Arial"/>
        <family val="2"/>
      </rPr>
      <t>j</t>
    </r>
    <phoneticPr fontId="2"/>
  </si>
  <si>
    <t>Calculated</t>
    <phoneticPr fontId="2"/>
  </si>
  <si>
    <r>
      <t xml:space="preserve">Table 5: </t>
    </r>
    <r>
      <rPr>
        <b/>
        <i/>
        <sz val="11"/>
        <color indexed="8"/>
        <rFont val="Arial"/>
        <family val="2"/>
      </rPr>
      <t>Ex-ante</t>
    </r>
    <r>
      <rPr>
        <b/>
        <sz val="11"/>
        <color indexed="8"/>
        <rFont val="Arial"/>
        <family val="2"/>
      </rPr>
      <t xml:space="preserve"> estimation of reference emissions for heating energy consumed by the recipient facility which is generated by the CGS</t>
    </r>
    <phoneticPr fontId="2"/>
  </si>
  <si>
    <t>j</t>
    <phoneticPr fontId="2"/>
  </si>
  <si>
    <t>Identification number of the project absorption chiller</t>
    <phoneticPr fontId="11"/>
  </si>
  <si>
    <r>
      <t xml:space="preserve">Cooling energy generated by the project absorption chiller </t>
    </r>
    <r>
      <rPr>
        <i/>
        <sz val="11"/>
        <rFont val="Arial"/>
        <family val="2"/>
      </rPr>
      <t>j</t>
    </r>
    <r>
      <rPr>
        <sz val="11"/>
        <rFont val="Arial"/>
        <family val="2"/>
      </rPr>
      <t xml:space="preserve"> during the period </t>
    </r>
    <r>
      <rPr>
        <i/>
        <sz val="11"/>
        <rFont val="Arial"/>
        <family val="2"/>
      </rPr>
      <t>p</t>
    </r>
    <phoneticPr fontId="11"/>
  </si>
  <si>
    <r>
      <t>COP</t>
    </r>
    <r>
      <rPr>
        <vertAlign val="subscript"/>
        <sz val="11"/>
        <rFont val="Arial"/>
        <family val="2"/>
      </rPr>
      <t>RE</t>
    </r>
    <r>
      <rPr>
        <vertAlign val="subscript"/>
        <sz val="11"/>
        <rFont val="游ゴシック"/>
        <family val="2"/>
        <charset val="128"/>
      </rPr>
      <t>,j</t>
    </r>
    <phoneticPr fontId="2"/>
  </si>
  <si>
    <t>dimensionless</t>
    <phoneticPr fontId="11"/>
  </si>
  <si>
    <r>
      <t xml:space="preserve">COP of reference chiller </t>
    </r>
    <r>
      <rPr>
        <i/>
        <sz val="11"/>
        <rFont val="Arial"/>
        <family val="2"/>
      </rPr>
      <t>j</t>
    </r>
    <phoneticPr fontId="11"/>
  </si>
  <si>
    <r>
      <t>RE</t>
    </r>
    <r>
      <rPr>
        <vertAlign val="subscript"/>
        <sz val="11"/>
        <rFont val="Arial"/>
        <family val="2"/>
      </rPr>
      <t>chiller,j,p</t>
    </r>
    <phoneticPr fontId="11"/>
  </si>
  <si>
    <r>
      <t xml:space="preserve">Parameters to be monitored </t>
    </r>
    <r>
      <rPr>
        <b/>
        <i/>
        <sz val="11"/>
        <color indexed="9"/>
        <rFont val="Arial"/>
        <family val="2"/>
      </rPr>
      <t>ex post</t>
    </r>
    <r>
      <rPr>
        <b/>
        <sz val="11"/>
        <color indexed="9"/>
        <rFont val="Arial"/>
        <family val="2"/>
      </rPr>
      <t xml:space="preserve">
(in case of EF</t>
    </r>
    <r>
      <rPr>
        <b/>
        <vertAlign val="subscript"/>
        <sz val="11"/>
        <color indexed="9"/>
        <rFont val="Arial"/>
        <family val="2"/>
      </rPr>
      <t>elec,j</t>
    </r>
    <r>
      <rPr>
        <b/>
        <sz val="11"/>
        <color indexed="9"/>
        <rFont val="Arial"/>
        <family val="2"/>
      </rPr>
      <t xml:space="preserve"> is calculated from measured data) </t>
    </r>
    <phoneticPr fontId="2"/>
  </si>
  <si>
    <r>
      <rPr>
        <b/>
        <sz val="11"/>
        <rFont val="Arial"/>
        <family val="2"/>
      </rPr>
      <t>[For grid electricity]</t>
    </r>
    <r>
      <rPr>
        <sz val="11"/>
        <rFont val="Arial"/>
        <family val="2"/>
      </rPr>
      <t xml:space="preserve">
CO</t>
    </r>
    <r>
      <rPr>
        <vertAlign val="subscript"/>
        <sz val="11"/>
        <rFont val="Arial"/>
        <family val="2"/>
      </rPr>
      <t>2</t>
    </r>
    <r>
      <rPr>
        <sz val="11"/>
        <rFont val="Arial"/>
        <family val="2"/>
      </rPr>
      <t xml:space="preserve"> emission factor for consumed electricity by the project absorption chiller </t>
    </r>
    <r>
      <rPr>
        <i/>
        <sz val="11"/>
        <rFont val="Arial"/>
        <family val="2"/>
      </rPr>
      <t>j</t>
    </r>
    <phoneticPr fontId="11"/>
  </si>
  <si>
    <r>
      <rPr>
        <b/>
        <sz val="11"/>
        <rFont val="Arial"/>
        <family val="2"/>
      </rPr>
      <t>[For captive electricity]</t>
    </r>
    <r>
      <rPr>
        <sz val="11"/>
        <rFont val="Arial"/>
        <family val="2"/>
      </rPr>
      <t xml:space="preserve">
CO</t>
    </r>
    <r>
      <rPr>
        <vertAlign val="subscript"/>
        <sz val="11"/>
        <rFont val="Arial"/>
        <family val="2"/>
      </rPr>
      <t>2</t>
    </r>
    <r>
      <rPr>
        <sz val="11"/>
        <rFont val="Arial"/>
        <family val="2"/>
      </rPr>
      <t xml:space="preserve"> emission factor for consumed electricity by the project absorption chiller </t>
    </r>
    <r>
      <rPr>
        <i/>
        <sz val="11"/>
        <rFont val="Arial"/>
        <family val="2"/>
      </rPr>
      <t xml:space="preserve">j
</t>
    </r>
    <r>
      <rPr>
        <b/>
        <sz val="11"/>
        <rFont val="Arial"/>
        <family val="2"/>
      </rPr>
      <t>Option a</t>
    </r>
    <phoneticPr fontId="11"/>
  </si>
  <si>
    <r>
      <rPr>
        <b/>
        <sz val="11"/>
        <rFont val="Arial"/>
        <family val="2"/>
      </rPr>
      <t>[For captive electricity]</t>
    </r>
    <r>
      <rPr>
        <sz val="11"/>
        <rFont val="Arial"/>
        <family val="2"/>
      </rPr>
      <t xml:space="preserve">
CO</t>
    </r>
    <r>
      <rPr>
        <vertAlign val="subscript"/>
        <sz val="11"/>
        <rFont val="Arial"/>
        <family val="2"/>
      </rPr>
      <t>2</t>
    </r>
    <r>
      <rPr>
        <sz val="11"/>
        <rFont val="Arial"/>
        <family val="2"/>
      </rPr>
      <t xml:space="preserve"> emission factor for consumed electricity by the project absorption chiller </t>
    </r>
    <r>
      <rPr>
        <i/>
        <sz val="11"/>
        <rFont val="Arial"/>
        <family val="2"/>
      </rPr>
      <t xml:space="preserve">j
</t>
    </r>
    <r>
      <rPr>
        <b/>
        <sz val="11"/>
        <rFont val="Arial"/>
        <family val="2"/>
      </rPr>
      <t>Option b</t>
    </r>
    <phoneticPr fontId="11"/>
  </si>
  <si>
    <r>
      <rPr>
        <b/>
        <sz val="11"/>
        <rFont val="Arial"/>
        <family val="2"/>
      </rPr>
      <t>[For captive electricity]</t>
    </r>
    <r>
      <rPr>
        <sz val="11"/>
        <rFont val="Arial"/>
        <family val="2"/>
      </rPr>
      <t xml:space="preserve">
CO</t>
    </r>
    <r>
      <rPr>
        <vertAlign val="subscript"/>
        <sz val="11"/>
        <rFont val="Arial"/>
        <family val="2"/>
      </rPr>
      <t>2</t>
    </r>
    <r>
      <rPr>
        <sz val="11"/>
        <rFont val="Arial"/>
        <family val="2"/>
      </rPr>
      <t xml:space="preserve"> emission factor for consumed electricity by the project absorption chiller </t>
    </r>
    <r>
      <rPr>
        <i/>
        <sz val="11"/>
        <rFont val="Arial"/>
        <family val="2"/>
      </rPr>
      <t>j</t>
    </r>
    <phoneticPr fontId="11"/>
  </si>
  <si>
    <r>
      <t xml:space="preserve">Power generation efficiency of the captive power generation system connected to the project absorption chiller </t>
    </r>
    <r>
      <rPr>
        <i/>
        <sz val="11"/>
        <rFont val="Arial"/>
        <family val="2"/>
      </rPr>
      <t>j</t>
    </r>
    <phoneticPr fontId="11"/>
  </si>
  <si>
    <r>
      <t>CO</t>
    </r>
    <r>
      <rPr>
        <vertAlign val="subscript"/>
        <sz val="11"/>
        <rFont val="Arial"/>
        <family val="2"/>
      </rPr>
      <t>2</t>
    </r>
    <r>
      <rPr>
        <sz val="11"/>
        <rFont val="Arial"/>
        <family val="2"/>
      </rPr>
      <t xml:space="preserve"> emission factor for the fuel consumed by the captive power generation system connected to the project absorption chiller </t>
    </r>
    <r>
      <rPr>
        <i/>
        <sz val="11"/>
        <rFont val="Arial"/>
        <family val="2"/>
      </rPr>
      <t>j</t>
    </r>
    <phoneticPr fontId="11"/>
  </si>
  <si>
    <r>
      <t xml:space="preserve">Reference emissions by reference chiller </t>
    </r>
    <r>
      <rPr>
        <i/>
        <sz val="11"/>
        <rFont val="Arial"/>
        <family val="2"/>
      </rPr>
      <t>j</t>
    </r>
    <r>
      <rPr>
        <sz val="11"/>
        <rFont val="Arial"/>
        <family val="2"/>
      </rPr>
      <t xml:space="preserve"> during the period </t>
    </r>
    <r>
      <rPr>
        <i/>
        <sz val="11"/>
        <rFont val="Arial"/>
        <family val="2"/>
      </rPr>
      <t>p</t>
    </r>
    <phoneticPr fontId="11"/>
  </si>
  <si>
    <t>Reference emissions by reference chiller</t>
    <phoneticPr fontId="2"/>
  </si>
  <si>
    <r>
      <t xml:space="preserve">Table 6: </t>
    </r>
    <r>
      <rPr>
        <b/>
        <i/>
        <sz val="11"/>
        <color indexed="8"/>
        <rFont val="Arial"/>
        <family val="2"/>
      </rPr>
      <t>Ex-ante</t>
    </r>
    <r>
      <rPr>
        <b/>
        <sz val="11"/>
        <color indexed="8"/>
        <rFont val="Arial"/>
        <family val="2"/>
      </rPr>
      <t xml:space="preserve"> estimation of reference emissions and project emissions by reference chiller</t>
    </r>
    <phoneticPr fontId="2"/>
  </si>
  <si>
    <r>
      <t xml:space="preserve">Net calorific value of gas fuel consumed by the project absorption chiller </t>
    </r>
    <r>
      <rPr>
        <i/>
        <sz val="11"/>
        <rFont val="Arial"/>
        <family val="2"/>
      </rPr>
      <t>j</t>
    </r>
    <phoneticPr fontId="2"/>
  </si>
  <si>
    <r>
      <t xml:space="preserve">CO2 emission factor for gas fuel consumed by the project absorption chiller </t>
    </r>
    <r>
      <rPr>
        <i/>
        <sz val="11"/>
        <rFont val="Arial"/>
        <family val="2"/>
      </rPr>
      <t>j</t>
    </r>
    <phoneticPr fontId="2"/>
  </si>
  <si>
    <t>Ex-ante estimation of project emissions</t>
    <phoneticPr fontId="11"/>
  </si>
  <si>
    <r>
      <t>PE</t>
    </r>
    <r>
      <rPr>
        <vertAlign val="subscript"/>
        <sz val="11"/>
        <rFont val="Arial"/>
        <family val="2"/>
      </rPr>
      <t>chiller,j,p</t>
    </r>
    <phoneticPr fontId="11"/>
  </si>
  <si>
    <r>
      <t xml:space="preserve">Project emissions by reference chiller </t>
    </r>
    <r>
      <rPr>
        <i/>
        <sz val="11"/>
        <rFont val="Arial"/>
        <family val="2"/>
      </rPr>
      <t>j</t>
    </r>
    <r>
      <rPr>
        <sz val="11"/>
        <rFont val="Arial"/>
        <family val="2"/>
      </rPr>
      <t xml:space="preserve"> during the period </t>
    </r>
    <r>
      <rPr>
        <i/>
        <sz val="11"/>
        <rFont val="Arial"/>
        <family val="2"/>
      </rPr>
      <t>p</t>
    </r>
    <phoneticPr fontId="11"/>
  </si>
  <si>
    <r>
      <t xml:space="preserve">Gas fuel consumption by the CGS during the period </t>
    </r>
    <r>
      <rPr>
        <i/>
        <sz val="11"/>
        <color rgb="FF000000"/>
        <rFont val="Arial"/>
        <family val="2"/>
      </rPr>
      <t>p</t>
    </r>
    <phoneticPr fontId="2"/>
  </si>
  <si>
    <r>
      <t xml:space="preserve">Project emissions from the CGS during the period </t>
    </r>
    <r>
      <rPr>
        <i/>
        <sz val="11"/>
        <color rgb="FF000000"/>
        <rFont val="Arial"/>
        <family val="2"/>
      </rPr>
      <t>p</t>
    </r>
    <phoneticPr fontId="2"/>
  </si>
  <si>
    <r>
      <t xml:space="preserve">Project emissions from project absorption chiller during the period </t>
    </r>
    <r>
      <rPr>
        <i/>
        <sz val="11"/>
        <color rgb="FF000000"/>
        <rFont val="Arial"/>
        <family val="2"/>
      </rPr>
      <t>p</t>
    </r>
    <phoneticPr fontId="2"/>
  </si>
  <si>
    <r>
      <t>RE</t>
    </r>
    <r>
      <rPr>
        <vertAlign val="subscript"/>
        <sz val="11"/>
        <color indexed="8"/>
        <rFont val="Arial"/>
        <family val="2"/>
      </rPr>
      <t>chiller,j,p</t>
    </r>
    <phoneticPr fontId="2"/>
  </si>
  <si>
    <r>
      <rPr>
        <sz val="11"/>
        <color indexed="8"/>
        <rFont val="Arial"/>
        <family val="2"/>
      </rPr>
      <t>RE</t>
    </r>
    <r>
      <rPr>
        <vertAlign val="subscript"/>
        <sz val="11"/>
        <color indexed="8"/>
        <rFont val="Arial"/>
        <family val="2"/>
      </rPr>
      <t>elec,i,p</t>
    </r>
    <phoneticPr fontId="2"/>
  </si>
  <si>
    <r>
      <t>PE</t>
    </r>
    <r>
      <rPr>
        <vertAlign val="subscript"/>
        <sz val="11"/>
        <color rgb="FF000000"/>
        <rFont val="Arial"/>
        <family val="2"/>
      </rPr>
      <t>PJ,CGS,p</t>
    </r>
    <phoneticPr fontId="2"/>
  </si>
  <si>
    <r>
      <t>PE</t>
    </r>
    <r>
      <rPr>
        <vertAlign val="subscript"/>
        <sz val="11"/>
        <color rgb="FF000000"/>
        <rFont val="Arial"/>
        <family val="2"/>
      </rPr>
      <t>PJ,chiller,p</t>
    </r>
    <phoneticPr fontId="2"/>
  </si>
  <si>
    <t>Identification No.</t>
    <phoneticPr fontId="2"/>
  </si>
  <si>
    <r>
      <t>Cooling capacity per unit (300&lt;=</t>
    </r>
    <r>
      <rPr>
        <sz val="11"/>
        <color rgb="FF000000"/>
        <rFont val="Yu Gothic Medium"/>
        <family val="3"/>
        <charset val="128"/>
      </rPr>
      <t>x&lt;=3</t>
    </r>
    <r>
      <rPr>
        <sz val="11"/>
        <color rgb="FF000000"/>
        <rFont val="Arial"/>
        <family val="2"/>
      </rPr>
      <t>50USRt)</t>
    </r>
    <phoneticPr fontId="2"/>
  </si>
  <si>
    <t>Cooling capacity per unit (350&lt;x&lt;=550USRt)</t>
    <phoneticPr fontId="2"/>
  </si>
  <si>
    <t>Cooling capacity per unit (550&lt;x&lt;=750USRt)</t>
    <phoneticPr fontId="2"/>
  </si>
  <si>
    <t>Cooling capacity per unit (750&lt;x&lt;=1300USRt)</t>
    <phoneticPr fontId="2"/>
  </si>
  <si>
    <t>-</t>
    <phoneticPr fontId="2"/>
  </si>
  <si>
    <t>The most recent value available at the time of validation is applied and fixed for the monitoring period thereafter. The data is sourced from “Emission Factors of Electricity Interconnection Systems”, National Committee on Clean Development Mechanism (Indonesian DNA for CDM), based on data obtained by Directorate General of Electricity, Ministry of Energy and Mineral Resources, Indonesia, unless otherwise instructed by the Joint Committee.</t>
    <phoneticPr fontId="2"/>
  </si>
  <si>
    <r>
      <t xml:space="preserve">Heating energy consumption by the recipient facility </t>
    </r>
    <r>
      <rPr>
        <i/>
        <sz val="11"/>
        <rFont val="Arial"/>
        <family val="2"/>
      </rPr>
      <t>i</t>
    </r>
    <r>
      <rPr>
        <sz val="11"/>
        <rFont val="Arial"/>
        <family val="2"/>
      </rPr>
      <t xml:space="preserve"> which is generated by the CGS during the period </t>
    </r>
    <r>
      <rPr>
        <i/>
        <sz val="11"/>
        <rFont val="Arial"/>
        <family val="2"/>
      </rPr>
      <t>p</t>
    </r>
    <phoneticPr fontId="11"/>
  </si>
  <si>
    <r>
      <t>Electricity consumption by the recipient facility</t>
    </r>
    <r>
      <rPr>
        <i/>
        <sz val="11"/>
        <rFont val="Arial"/>
        <family val="2"/>
      </rPr>
      <t xml:space="preserve"> i</t>
    </r>
    <r>
      <rPr>
        <sz val="11"/>
        <rFont val="Arial"/>
        <family val="2"/>
      </rPr>
      <t xml:space="preserve"> which is generated by the CGS during the period </t>
    </r>
    <r>
      <rPr>
        <i/>
        <sz val="11"/>
        <rFont val="Arial"/>
        <family val="2"/>
      </rPr>
      <t>p</t>
    </r>
    <phoneticPr fontId="11"/>
  </si>
  <si>
    <t>Reference Number:</t>
    <phoneticPr fontId="2"/>
  </si>
  <si>
    <t>Monitoring Spreadsheet: JCM_ID_AM023_ver01.0</t>
    <phoneticPr fontId="2"/>
  </si>
  <si>
    <t>Monitoring Structure Sheet [Attachment to Project Design Document]</t>
    <phoneticPr fontId="2"/>
  </si>
  <si>
    <t>Responsible personnel</t>
  </si>
  <si>
    <t>Role</t>
    <phoneticPr fontId="2"/>
  </si>
  <si>
    <t>Monitoring Report Sheet (Input Sheet) [For Verification]</t>
    <phoneticPr fontId="2"/>
  </si>
  <si>
    <t>Monitoring Report Sheet (Input Separate Sheet) [For Verification]</t>
    <phoneticPr fontId="2"/>
  </si>
  <si>
    <t>Monitoring Report Sheet (Calculation Process Sheet) [For Verification]</t>
    <phoneticPr fontId="2"/>
  </si>
  <si>
    <r>
      <t xml:space="preserve">Table 1: Parameters monitored </t>
    </r>
    <r>
      <rPr>
        <b/>
        <i/>
        <sz val="11"/>
        <color indexed="8"/>
        <rFont val="Arial"/>
        <family val="2"/>
      </rPr>
      <t>ex post</t>
    </r>
    <phoneticPr fontId="2"/>
  </si>
  <si>
    <r>
      <t xml:space="preserve">Table 1-annex: Parameters monitored </t>
    </r>
    <r>
      <rPr>
        <b/>
        <i/>
        <sz val="11"/>
        <color indexed="8"/>
        <rFont val="Arial"/>
        <family val="2"/>
      </rPr>
      <t>ex post</t>
    </r>
    <r>
      <rPr>
        <b/>
        <sz val="11"/>
        <color indexed="8"/>
        <rFont val="Arial"/>
        <family val="2"/>
      </rPr>
      <t xml:space="preserve"> (in case of EF</t>
    </r>
    <r>
      <rPr>
        <b/>
        <vertAlign val="subscript"/>
        <sz val="11"/>
        <color indexed="8"/>
        <rFont val="Arial"/>
        <family val="2"/>
      </rPr>
      <t>elec,i</t>
    </r>
    <r>
      <rPr>
        <b/>
        <sz val="11"/>
        <color indexed="8"/>
        <rFont val="Arial"/>
        <family val="2"/>
      </rPr>
      <t xml:space="preserve"> and or EF</t>
    </r>
    <r>
      <rPr>
        <b/>
        <vertAlign val="subscript"/>
        <sz val="11"/>
        <color rgb="FF000000"/>
        <rFont val="Arial"/>
        <family val="2"/>
      </rPr>
      <t>elec,j</t>
    </r>
    <r>
      <rPr>
        <b/>
        <sz val="11"/>
        <color indexed="8"/>
        <rFont val="Arial"/>
        <family val="2"/>
      </rPr>
      <t xml:space="preserve"> is calculated from measured data) </t>
    </r>
    <phoneticPr fontId="2"/>
  </si>
  <si>
    <r>
      <t xml:space="preserve">Table 2: Project-specific parameters fixed </t>
    </r>
    <r>
      <rPr>
        <b/>
        <i/>
        <sz val="11"/>
        <color indexed="8"/>
        <rFont val="Arial"/>
        <family val="2"/>
      </rPr>
      <t>ex ante</t>
    </r>
    <phoneticPr fontId="2"/>
  </si>
  <si>
    <r>
      <t xml:space="preserve">Table3: </t>
    </r>
    <r>
      <rPr>
        <b/>
        <i/>
        <sz val="11"/>
        <color indexed="8"/>
        <rFont val="Arial"/>
        <family val="2"/>
      </rPr>
      <t>Ex-post</t>
    </r>
    <r>
      <rPr>
        <b/>
        <sz val="11"/>
        <color indexed="8"/>
        <rFont val="Arial"/>
        <family val="2"/>
      </rPr>
      <t xml:space="preserve"> calculation of CO</t>
    </r>
    <r>
      <rPr>
        <b/>
        <vertAlign val="subscript"/>
        <sz val="11"/>
        <color indexed="8"/>
        <rFont val="Arial"/>
        <family val="2"/>
      </rPr>
      <t>2</t>
    </r>
    <r>
      <rPr>
        <b/>
        <sz val="11"/>
        <color indexed="8"/>
        <rFont val="Arial"/>
        <family val="2"/>
      </rPr>
      <t xml:space="preserve"> emission reductions</t>
    </r>
    <phoneticPr fontId="2"/>
  </si>
  <si>
    <r>
      <t xml:space="preserve">Table 4: </t>
    </r>
    <r>
      <rPr>
        <b/>
        <i/>
        <sz val="11"/>
        <color indexed="8"/>
        <rFont val="Arial"/>
        <family val="2"/>
      </rPr>
      <t>Ex-post</t>
    </r>
    <r>
      <rPr>
        <b/>
        <sz val="11"/>
        <color indexed="8"/>
        <rFont val="Arial"/>
        <family val="2"/>
      </rPr>
      <t xml:space="preserve"> calculation of reference emissions for electricity consumed by the recipient facility which is generated by the CGS</t>
    </r>
    <phoneticPr fontId="2"/>
  </si>
  <si>
    <r>
      <t xml:space="preserve">Table 5: </t>
    </r>
    <r>
      <rPr>
        <b/>
        <i/>
        <sz val="11"/>
        <color indexed="8"/>
        <rFont val="Arial"/>
        <family val="2"/>
      </rPr>
      <t>Ex-post</t>
    </r>
    <r>
      <rPr>
        <b/>
        <sz val="11"/>
        <color indexed="8"/>
        <rFont val="Arial"/>
        <family val="2"/>
      </rPr>
      <t xml:space="preserve"> calculation of reference emissions for heating energy consumed by the recipient facility which is generated by the CGS</t>
    </r>
    <phoneticPr fontId="2"/>
  </si>
  <si>
    <r>
      <t xml:space="preserve">Table 6: </t>
    </r>
    <r>
      <rPr>
        <b/>
        <i/>
        <sz val="11"/>
        <color indexed="8"/>
        <rFont val="Arial"/>
        <family val="2"/>
      </rPr>
      <t>Ex-post</t>
    </r>
    <r>
      <rPr>
        <b/>
        <sz val="11"/>
        <color indexed="8"/>
        <rFont val="Arial"/>
        <family val="2"/>
      </rPr>
      <t xml:space="preserve"> calculation of reference emissions and project emissions by reference chiller</t>
    </r>
    <phoneticPr fontId="2"/>
  </si>
  <si>
    <t>Monitoring period</t>
    <phoneticPr fontId="2"/>
  </si>
  <si>
    <t>(k)</t>
    <phoneticPr fontId="2"/>
  </si>
  <si>
    <t>Monitored Values</t>
    <phoneticPr fontId="2"/>
  </si>
  <si>
    <r>
      <t xml:space="preserve">Parameters monitored </t>
    </r>
    <r>
      <rPr>
        <b/>
        <i/>
        <sz val="11"/>
        <color indexed="9"/>
        <rFont val="Arial"/>
        <family val="2"/>
      </rPr>
      <t>ex post</t>
    </r>
    <phoneticPr fontId="11"/>
  </si>
  <si>
    <r>
      <t xml:space="preserve">Parameters monitored </t>
    </r>
    <r>
      <rPr>
        <b/>
        <i/>
        <sz val="11"/>
        <color indexed="9"/>
        <rFont val="Arial"/>
        <family val="2"/>
      </rPr>
      <t>ex post</t>
    </r>
    <r>
      <rPr>
        <b/>
        <sz val="11"/>
        <color indexed="9"/>
        <rFont val="Arial"/>
        <family val="2"/>
      </rPr>
      <t xml:space="preserve">
(in case of EF</t>
    </r>
    <r>
      <rPr>
        <b/>
        <vertAlign val="subscript"/>
        <sz val="11"/>
        <color indexed="9"/>
        <rFont val="Arial"/>
        <family val="2"/>
      </rPr>
      <t>elec,i</t>
    </r>
    <r>
      <rPr>
        <b/>
        <sz val="11"/>
        <color indexed="9"/>
        <rFont val="Arial"/>
        <family val="2"/>
      </rPr>
      <t xml:space="preserve"> is calculated from measured data) </t>
    </r>
    <phoneticPr fontId="2"/>
  </si>
  <si>
    <r>
      <t xml:space="preserve">Project-specific parameters fixed </t>
    </r>
    <r>
      <rPr>
        <b/>
        <i/>
        <sz val="11"/>
        <color indexed="9"/>
        <rFont val="Arial"/>
        <family val="2"/>
      </rPr>
      <t>ex ante</t>
    </r>
    <phoneticPr fontId="11"/>
  </si>
  <si>
    <t>Ex-post calculation of reference emissions</t>
    <phoneticPr fontId="11"/>
  </si>
  <si>
    <t>Monitored/
Estimated Values</t>
    <phoneticPr fontId="11"/>
  </si>
  <si>
    <r>
      <t xml:space="preserve">Parameters monitored </t>
    </r>
    <r>
      <rPr>
        <b/>
        <i/>
        <sz val="11"/>
        <color indexed="9"/>
        <rFont val="Arial"/>
        <family val="2"/>
      </rPr>
      <t>ex post</t>
    </r>
    <r>
      <rPr>
        <b/>
        <sz val="11"/>
        <color indexed="9"/>
        <rFont val="Arial"/>
        <family val="2"/>
      </rPr>
      <t xml:space="preserve">
(in case of EF</t>
    </r>
    <r>
      <rPr>
        <b/>
        <vertAlign val="subscript"/>
        <sz val="11"/>
        <color indexed="9"/>
        <rFont val="Arial"/>
        <family val="2"/>
      </rPr>
      <t>elec,j</t>
    </r>
    <r>
      <rPr>
        <b/>
        <sz val="11"/>
        <color indexed="9"/>
        <rFont val="Arial"/>
        <family val="2"/>
      </rPr>
      <t xml:space="preserve"> is calculated from measured data) </t>
    </r>
    <phoneticPr fontId="2"/>
  </si>
  <si>
    <t>Ex-post calculation of project emissions</t>
    <phoneticPr fontId="11"/>
  </si>
  <si>
    <t>Input on "MRS(input_separate)" 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</si>
</sst>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0_ ;[Red]\-#,##0.00\ "/>
    <numFmt numFmtId="177" formatCode="#,##0.0000_ ;[Red]\-#,##0.0000\ "/>
    <numFmt numFmtId="178" formatCode="#,##0.000_ ;[Red]\-#,##0.000\ "/>
    <numFmt numFmtId="179" formatCode="#,##0.0_ ;[Red]\-#,##0.0\ "/>
    <numFmt numFmtId="180" formatCode="0.0_ ;[Red]\-0.0\ "/>
  </numFmts>
  <fonts count="30"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color indexed="8"/>
      <name val="Arial"/>
      <family val="2"/>
    </font>
    <font>
      <vertAlign val="subscript"/>
      <sz val="11"/>
      <color indexed="8"/>
      <name val="Arial"/>
      <family val="2"/>
    </font>
    <font>
      <b/>
      <sz val="11"/>
      <color indexed="9"/>
      <name val="Arial"/>
      <family val="2"/>
    </font>
    <font>
      <b/>
      <sz val="11"/>
      <color indexed="8"/>
      <name val="Arial"/>
      <family val="2"/>
    </font>
    <font>
      <sz val="11"/>
      <name val="Arial"/>
      <family val="2"/>
    </font>
    <font>
      <b/>
      <sz val="12"/>
      <color indexed="9"/>
      <name val="Arial"/>
      <family val="2"/>
    </font>
    <font>
      <sz val="11"/>
      <color theme="1"/>
      <name val="ＭＳ Ｐゴシック"/>
      <family val="3"/>
      <charset val="128"/>
      <scheme val="minor"/>
    </font>
    <font>
      <i/>
      <sz val="11"/>
      <color indexed="8"/>
      <name val="Arial"/>
      <family val="2"/>
    </font>
    <font>
      <sz val="6"/>
      <name val="ＭＳ Ｐゴシック"/>
      <family val="3"/>
      <charset val="128"/>
      <scheme val="minor"/>
    </font>
    <font>
      <b/>
      <i/>
      <sz val="11"/>
      <color indexed="8"/>
      <name val="Arial"/>
      <family val="2"/>
    </font>
    <font>
      <b/>
      <i/>
      <sz val="11"/>
      <color indexed="9"/>
      <name val="Arial"/>
      <family val="2"/>
    </font>
    <font>
      <sz val="11"/>
      <color theme="1"/>
      <name val="Arial"/>
      <family val="2"/>
    </font>
    <font>
      <vertAlign val="subscript"/>
      <sz val="11"/>
      <name val="Arial"/>
      <family val="2"/>
    </font>
    <font>
      <b/>
      <sz val="11"/>
      <color theme="0"/>
      <name val="Arial"/>
      <family val="2"/>
    </font>
    <font>
      <b/>
      <vertAlign val="subscript"/>
      <sz val="11"/>
      <color indexed="8"/>
      <name val="Arial"/>
      <family val="2"/>
    </font>
    <font>
      <b/>
      <vertAlign val="subscript"/>
      <sz val="11"/>
      <color indexed="9"/>
      <name val="Arial"/>
      <family val="2"/>
    </font>
    <font>
      <sz val="11"/>
      <color indexed="10"/>
      <name val="Arial"/>
      <family val="2"/>
    </font>
    <font>
      <i/>
      <sz val="11"/>
      <name val="Arial"/>
      <family val="2"/>
    </font>
    <font>
      <b/>
      <sz val="11"/>
      <name val="Arial"/>
      <family val="2"/>
    </font>
    <font>
      <vertAlign val="subscript"/>
      <sz val="11"/>
      <name val="Arabic Typesetting"/>
      <family val="4"/>
    </font>
    <font>
      <vertAlign val="superscript"/>
      <sz val="11"/>
      <name val="Arial"/>
      <family val="2"/>
    </font>
    <font>
      <b/>
      <vertAlign val="subscript"/>
      <sz val="11"/>
      <color rgb="FF000000"/>
      <name val="Arial"/>
      <family val="2"/>
    </font>
    <font>
      <vertAlign val="subscript"/>
      <sz val="11"/>
      <color rgb="FF000000"/>
      <name val="Arial"/>
      <family val="2"/>
    </font>
    <font>
      <sz val="11"/>
      <color rgb="FF000000"/>
      <name val="Arial"/>
      <family val="2"/>
    </font>
    <font>
      <sz val="11"/>
      <color rgb="FF000000"/>
      <name val="Yu Gothic Medium"/>
      <family val="3"/>
      <charset val="128"/>
    </font>
    <font>
      <vertAlign val="subscript"/>
      <sz val="11"/>
      <name val="游ゴシック"/>
      <family val="2"/>
      <charset val="128"/>
    </font>
    <font>
      <i/>
      <sz val="11"/>
      <color rgb="FF000000"/>
      <name val="Arial"/>
      <family val="2"/>
    </font>
  </fonts>
  <fills count="13">
    <fill>
      <patternFill patternType="none"/>
    </fill>
    <fill>
      <patternFill patternType="gray125"/>
    </fill>
    <fill>
      <patternFill patternType="solid">
        <fgColor indexed="9"/>
        <bgColor indexed="64"/>
      </patternFill>
    </fill>
    <fill>
      <patternFill patternType="solid">
        <fgColor theme="9" tint="0.59999389629810485"/>
        <bgColor indexed="65"/>
      </patternFill>
    </fill>
    <fill>
      <patternFill patternType="solid">
        <fgColor theme="3" tint="-0.499984740745262"/>
        <bgColor indexed="64"/>
      </patternFill>
    </fill>
    <fill>
      <patternFill patternType="solid">
        <fgColor theme="3" tint="-0.24994659260841701"/>
        <bgColor indexed="64"/>
      </patternFill>
    </fill>
    <fill>
      <patternFill patternType="solid">
        <fgColor theme="3" tint="0.79998168889431442"/>
        <bgColor indexed="64"/>
      </patternFill>
    </fill>
    <fill>
      <patternFill patternType="solid">
        <fgColor theme="3" tint="0.59996337778862885"/>
        <bgColor indexed="64"/>
      </patternFill>
    </fill>
    <fill>
      <patternFill patternType="solid">
        <fgColor theme="5" tint="0.79998168889431442"/>
        <bgColor indexed="64"/>
      </patternFill>
    </fill>
    <fill>
      <patternFill patternType="solid">
        <fgColor rgb="FFC5D9F1"/>
        <bgColor indexed="64"/>
      </patternFill>
    </fill>
    <fill>
      <patternFill patternType="solid">
        <fgColor rgb="FF16365C"/>
        <bgColor indexed="64"/>
      </patternFill>
    </fill>
    <fill>
      <patternFill patternType="solid">
        <fgColor rgb="FFF2DCDB"/>
        <bgColor indexed="64"/>
      </patternFill>
    </fill>
    <fill>
      <patternFill patternType="solid">
        <fgColor rgb="FF8DB4E2"/>
        <bgColor indexed="64"/>
      </patternFill>
    </fill>
  </fills>
  <borders count="29">
    <border>
      <left/>
      <right/>
      <top/>
      <bottom/>
      <diagonal/>
    </border>
    <border>
      <left style="thin">
        <color indexed="23"/>
      </left>
      <right style="thin">
        <color indexed="23"/>
      </right>
      <top style="thin">
        <color indexed="23"/>
      </top>
      <bottom style="thin">
        <color indexed="23"/>
      </bottom>
      <diagonal/>
    </border>
    <border>
      <left/>
      <right style="thin">
        <color indexed="23"/>
      </right>
      <top style="thin">
        <color indexed="23"/>
      </top>
      <bottom style="thin">
        <color indexed="23"/>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top style="thin">
        <color theme="1" tint="0.34998626667073579"/>
      </top>
      <bottom style="thin">
        <color theme="1" tint="0.34998626667073579"/>
      </bottom>
      <diagonal/>
    </border>
    <border>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style="thin">
        <color theme="1" tint="0.34998626667073579"/>
      </right>
      <top/>
      <bottom style="thin">
        <color theme="1" tint="0.34998626667073579"/>
      </bottom>
      <diagonal/>
    </border>
    <border>
      <left style="thin">
        <color theme="1" tint="0.34998626667073579"/>
      </left>
      <right style="thin">
        <color theme="1" tint="0.34998626667073579"/>
      </right>
      <top/>
      <bottom/>
      <diagonal/>
    </border>
    <border>
      <left style="thin">
        <color theme="1" tint="0.34998626667073579"/>
      </left>
      <right/>
      <top style="thin">
        <color theme="1" tint="0.34998626667073579"/>
      </top>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top style="thin">
        <color theme="1" tint="0.34998626667073579"/>
      </top>
      <bottom/>
      <diagonal/>
    </border>
    <border>
      <left/>
      <right style="thin">
        <color theme="1" tint="0.34998626667073579"/>
      </right>
      <top style="thin">
        <color theme="1" tint="0.34998626667073579"/>
      </top>
      <bottom/>
      <diagonal/>
    </border>
    <border>
      <left style="medium">
        <color rgb="FFFF0000"/>
      </left>
      <right style="medium">
        <color rgb="FFFF0000"/>
      </right>
      <top style="medium">
        <color rgb="FFFF0000"/>
      </top>
      <bottom style="medium">
        <color rgb="FFFF0000"/>
      </bottom>
      <diagonal/>
    </border>
    <border>
      <left style="medium">
        <color rgb="FFFF0000"/>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indexed="23"/>
      </left>
      <right/>
      <top style="thin">
        <color indexed="23"/>
      </top>
      <bottom style="medium">
        <color rgb="FFFF0000"/>
      </bottom>
      <diagonal/>
    </border>
    <border>
      <left/>
      <right style="thin">
        <color indexed="23"/>
      </right>
      <top style="thin">
        <color indexed="23"/>
      </top>
      <bottom style="medium">
        <color rgb="FFFF0000"/>
      </bottom>
      <diagonal/>
    </border>
    <border>
      <left style="thin">
        <color indexed="23"/>
      </left>
      <right style="thin">
        <color indexed="23"/>
      </right>
      <top style="thin">
        <color indexed="23"/>
      </top>
      <bottom/>
      <diagonal/>
    </border>
    <border>
      <left style="thin">
        <color indexed="23"/>
      </left>
      <right style="thin">
        <color indexed="23"/>
      </right>
      <top/>
      <bottom/>
      <diagonal/>
    </border>
    <border>
      <left style="thin">
        <color indexed="23"/>
      </left>
      <right style="thin">
        <color indexed="23"/>
      </right>
      <top/>
      <bottom style="thin">
        <color indexed="23"/>
      </bottom>
      <diagonal/>
    </border>
    <border>
      <left/>
      <right style="thin">
        <color theme="1" tint="0.34998626667073579"/>
      </right>
      <top/>
      <bottom style="thin">
        <color theme="1" tint="0.34998626667073579"/>
      </bottom>
      <diagonal/>
    </border>
    <border>
      <left/>
      <right style="thin">
        <color theme="1" tint="0.34998626667073579"/>
      </right>
      <top/>
      <bottom/>
      <diagonal/>
    </border>
    <border>
      <left style="thin">
        <color theme="1" tint="0.34998626667073579"/>
      </left>
      <right style="thin">
        <color auto="1"/>
      </right>
      <top/>
      <bottom style="thin">
        <color theme="1" tint="0.34998626667073579"/>
      </bottom>
      <diagonal/>
    </border>
    <border>
      <left style="thin">
        <color auto="1"/>
      </left>
      <right style="thin">
        <color auto="1"/>
      </right>
      <top/>
      <bottom style="thin">
        <color theme="1" tint="0.34998626667073579"/>
      </bottom>
      <diagonal/>
    </border>
    <border>
      <left style="thin">
        <color theme="1" tint="0.34998626667073579"/>
      </left>
      <right/>
      <top/>
      <bottom/>
      <diagonal/>
    </border>
    <border>
      <left style="thin">
        <color theme="1" tint="0.34998626667073579"/>
      </left>
      <right/>
      <top/>
      <bottom style="thin">
        <color theme="1" tint="0.34998626667073579"/>
      </bottom>
      <diagonal/>
    </border>
  </borders>
  <cellStyleXfs count="4">
    <xf numFmtId="0" fontId="0" fillId="0" borderId="0">
      <alignment vertical="center"/>
    </xf>
    <xf numFmtId="0" fontId="9" fillId="3" borderId="0" applyNumberFormat="0" applyBorder="0" applyAlignment="0" applyProtection="0">
      <alignment vertical="center"/>
    </xf>
    <xf numFmtId="38" fontId="1" fillId="0" borderId="0" applyFont="0" applyFill="0" applyBorder="0" applyAlignment="0" applyProtection="0">
      <alignment vertical="center"/>
    </xf>
    <xf numFmtId="0" fontId="9" fillId="0" borderId="0">
      <alignment vertical="center"/>
    </xf>
  </cellStyleXfs>
  <cellXfs count="171">
    <xf numFmtId="0" fontId="0" fillId="0" borderId="0" xfId="0">
      <alignment vertical="center"/>
    </xf>
    <xf numFmtId="0" fontId="3" fillId="0" borderId="0" xfId="0" applyFont="1" applyProtection="1">
      <alignment vertical="center"/>
    </xf>
    <xf numFmtId="0" fontId="3" fillId="0" borderId="0" xfId="0" applyFont="1" applyAlignment="1" applyProtection="1">
      <alignment horizontal="right" vertical="center"/>
    </xf>
    <xf numFmtId="0" fontId="5" fillId="4" borderId="0" xfId="0" applyFont="1" applyFill="1" applyAlignment="1" applyProtection="1">
      <alignment vertical="center"/>
    </xf>
    <xf numFmtId="0" fontId="5" fillId="4" borderId="0" xfId="0" applyFont="1" applyFill="1" applyAlignment="1" applyProtection="1">
      <alignment horizontal="right" vertical="center"/>
    </xf>
    <xf numFmtId="0" fontId="6" fillId="0" borderId="0" xfId="0" applyFont="1" applyFill="1" applyBorder="1" applyProtection="1">
      <alignment vertical="center"/>
    </xf>
    <xf numFmtId="0" fontId="3" fillId="0" borderId="0" xfId="0" applyFont="1" applyAlignment="1" applyProtection="1">
      <alignment vertical="center" wrapText="1"/>
    </xf>
    <xf numFmtId="0" fontId="7" fillId="6" borderId="1" xfId="0" quotePrefix="1" applyFont="1" applyFill="1" applyBorder="1" applyAlignment="1" applyProtection="1">
      <alignment horizontal="center" vertical="center"/>
    </xf>
    <xf numFmtId="0" fontId="7" fillId="6" borderId="1" xfId="0" applyFont="1" applyFill="1" applyBorder="1" applyAlignment="1" applyProtection="1">
      <alignment vertical="center" wrapText="1"/>
    </xf>
    <xf numFmtId="38" fontId="7" fillId="9" borderId="1" xfId="2" applyFont="1" applyFill="1" applyBorder="1" applyAlignment="1" applyProtection="1">
      <alignment horizontal="center" vertical="center"/>
    </xf>
    <xf numFmtId="0" fontId="7" fillId="6" borderId="1" xfId="0" applyFont="1" applyFill="1" applyBorder="1" applyProtection="1">
      <alignment vertical="center"/>
    </xf>
    <xf numFmtId="180" fontId="7" fillId="9" borderId="1" xfId="0" applyNumberFormat="1" applyFont="1" applyFill="1" applyBorder="1" applyProtection="1">
      <alignment vertical="center"/>
    </xf>
    <xf numFmtId="0" fontId="7" fillId="9" borderId="1" xfId="0" applyFont="1" applyFill="1" applyBorder="1" applyAlignment="1" applyProtection="1">
      <alignment horizontal="center" vertical="center"/>
    </xf>
    <xf numFmtId="0" fontId="6" fillId="0" borderId="0" xfId="0" applyFont="1" applyProtection="1">
      <alignment vertical="center"/>
    </xf>
    <xf numFmtId="0" fontId="5" fillId="5" borderId="1" xfId="0" applyFont="1" applyFill="1" applyBorder="1" applyAlignment="1" applyProtection="1">
      <alignment horizontal="center" vertical="center"/>
    </xf>
    <xf numFmtId="0" fontId="3" fillId="6" borderId="2" xfId="0" applyFont="1" applyFill="1" applyBorder="1" applyProtection="1">
      <alignment vertical="center"/>
    </xf>
    <xf numFmtId="0" fontId="3" fillId="0" borderId="0" xfId="0" applyFont="1" applyBorder="1" applyProtection="1">
      <alignment vertical="center"/>
    </xf>
    <xf numFmtId="38" fontId="3" fillId="0" borderId="0" xfId="2" applyFont="1" applyProtection="1">
      <alignment vertical="center"/>
    </xf>
    <xf numFmtId="0" fontId="3" fillId="0" borderId="3" xfId="0" applyFont="1" applyFill="1" applyBorder="1" applyProtection="1">
      <alignment vertical="center"/>
    </xf>
    <xf numFmtId="0" fontId="3" fillId="0" borderId="0" xfId="0" applyFont="1" applyFill="1" applyBorder="1" applyAlignment="1" applyProtection="1">
      <alignment horizontal="left" vertical="center" wrapText="1"/>
    </xf>
    <xf numFmtId="0" fontId="7" fillId="0" borderId="1" xfId="0" applyFont="1" applyFill="1" applyBorder="1" applyAlignment="1" applyProtection="1">
      <alignment horizontal="center" vertical="center" wrapText="1"/>
      <protection locked="0"/>
    </xf>
    <xf numFmtId="0" fontId="7" fillId="2" borderId="1" xfId="0" quotePrefix="1" applyFont="1" applyFill="1" applyBorder="1" applyAlignment="1" applyProtection="1">
      <alignment vertical="center" wrapText="1"/>
      <protection locked="0"/>
    </xf>
    <xf numFmtId="0" fontId="7" fillId="2" borderId="1" xfId="0" applyFont="1" applyFill="1" applyBorder="1" applyAlignment="1" applyProtection="1">
      <alignment horizontal="center" vertical="center" wrapText="1"/>
      <protection locked="0"/>
    </xf>
    <xf numFmtId="0" fontId="7" fillId="2" borderId="1" xfId="0" applyFont="1" applyFill="1" applyBorder="1" applyAlignment="1" applyProtection="1">
      <alignment vertical="center" wrapText="1"/>
      <protection locked="0"/>
    </xf>
    <xf numFmtId="177" fontId="7" fillId="0" borderId="1" xfId="0" applyNumberFormat="1" applyFont="1" applyBorder="1" applyProtection="1">
      <alignment vertical="center"/>
      <protection locked="0"/>
    </xf>
    <xf numFmtId="0" fontId="14" fillId="0" borderId="0" xfId="0" applyFont="1" applyProtection="1">
      <alignment vertical="center"/>
    </xf>
    <xf numFmtId="0" fontId="14" fillId="0" borderId="0" xfId="0" applyFont="1" applyAlignment="1" applyProtection="1">
      <alignment horizontal="right" vertical="center"/>
    </xf>
    <xf numFmtId="0" fontId="16" fillId="10" borderId="1" xfId="0" quotePrefix="1" applyFont="1" applyFill="1" applyBorder="1" applyAlignment="1" applyProtection="1">
      <alignment horizontal="center" vertical="center" wrapText="1"/>
    </xf>
    <xf numFmtId="0" fontId="7" fillId="9" borderId="1" xfId="0" applyFont="1" applyFill="1" applyBorder="1" applyAlignment="1" applyProtection="1">
      <alignment horizontal="left" vertical="center" wrapText="1"/>
    </xf>
    <xf numFmtId="38" fontId="7" fillId="9" borderId="1" xfId="2" applyFont="1" applyFill="1" applyBorder="1" applyAlignment="1" applyProtection="1">
      <alignment horizontal="left" vertical="center" wrapText="1"/>
    </xf>
    <xf numFmtId="0" fontId="16" fillId="10" borderId="1" xfId="0" applyFont="1" applyFill="1" applyBorder="1" applyAlignment="1" applyProtection="1">
      <alignment horizontal="center" vertical="center"/>
    </xf>
    <xf numFmtId="0" fontId="7" fillId="6" borderId="1" xfId="0" applyFont="1" applyFill="1" applyBorder="1" applyAlignment="1" applyProtection="1">
      <alignment horizontal="center" vertical="center" wrapText="1"/>
    </xf>
    <xf numFmtId="178" fontId="7" fillId="9" borderId="1" xfId="0" applyNumberFormat="1" applyFont="1" applyFill="1" applyBorder="1" applyAlignment="1" applyProtection="1">
      <alignment horizontal="right" vertical="center"/>
    </xf>
    <xf numFmtId="0" fontId="14" fillId="9" borderId="1" xfId="0" applyFont="1" applyFill="1" applyBorder="1" applyAlignment="1" applyProtection="1">
      <alignment horizontal="center" vertical="center"/>
    </xf>
    <xf numFmtId="179" fontId="7" fillId="0" borderId="1" xfId="0" applyNumberFormat="1" applyFont="1" applyBorder="1" applyAlignment="1" applyProtection="1">
      <alignment horizontal="right" vertical="center"/>
      <protection locked="0"/>
    </xf>
    <xf numFmtId="178" fontId="7" fillId="0" borderId="1" xfId="0" applyNumberFormat="1" applyFont="1" applyFill="1" applyBorder="1" applyAlignment="1" applyProtection="1">
      <alignment horizontal="right" vertical="center"/>
      <protection locked="0"/>
    </xf>
    <xf numFmtId="177" fontId="7" fillId="0" borderId="1" xfId="0" applyNumberFormat="1" applyFont="1" applyBorder="1" applyAlignment="1" applyProtection="1">
      <alignment horizontal="right" vertical="center"/>
      <protection locked="0"/>
    </xf>
    <xf numFmtId="176" fontId="7" fillId="0" borderId="1" xfId="0" applyNumberFormat="1" applyFont="1" applyBorder="1" applyAlignment="1" applyProtection="1">
      <alignment horizontal="right" vertical="center"/>
      <protection locked="0"/>
    </xf>
    <xf numFmtId="0" fontId="3" fillId="0" borderId="0" xfId="0" applyFont="1" applyAlignment="1" applyProtection="1">
      <alignment horizontal="center" vertical="center"/>
    </xf>
    <xf numFmtId="0" fontId="5" fillId="5" borderId="7" xfId="0" applyFont="1" applyFill="1" applyBorder="1" applyProtection="1">
      <alignment vertical="center"/>
    </xf>
    <xf numFmtId="0" fontId="3" fillId="5" borderId="3" xfId="0" applyFont="1" applyFill="1" applyBorder="1" applyProtection="1">
      <alignment vertical="center"/>
    </xf>
    <xf numFmtId="0" fontId="5" fillId="5" borderId="3" xfId="0" applyFont="1" applyFill="1" applyBorder="1" applyProtection="1">
      <alignment vertical="center"/>
    </xf>
    <xf numFmtId="0" fontId="5" fillId="5" borderId="3" xfId="0" applyFont="1" applyFill="1" applyBorder="1" applyAlignment="1" applyProtection="1">
      <alignment horizontal="center" vertical="center"/>
    </xf>
    <xf numFmtId="0" fontId="5" fillId="5" borderId="7" xfId="0" applyFont="1" applyFill="1" applyBorder="1" applyAlignment="1" applyProtection="1">
      <alignment horizontal="center" vertical="center"/>
    </xf>
    <xf numFmtId="0" fontId="5" fillId="5" borderId="3" xfId="0" applyFont="1" applyFill="1" applyBorder="1" applyAlignment="1" applyProtection="1">
      <alignment horizontal="center" vertical="center" shrinkToFit="1"/>
    </xf>
    <xf numFmtId="0" fontId="3" fillId="5" borderId="8" xfId="0" applyFont="1" applyFill="1" applyBorder="1" applyProtection="1">
      <alignment vertical="center"/>
    </xf>
    <xf numFmtId="0" fontId="3" fillId="7" borderId="3" xfId="0" applyFont="1" applyFill="1" applyBorder="1" applyProtection="1">
      <alignment vertical="center"/>
    </xf>
    <xf numFmtId="0" fontId="3" fillId="0" borderId="6" xfId="0" applyFont="1" applyBorder="1" applyAlignment="1" applyProtection="1">
      <alignment horizontal="left" vertical="center"/>
    </xf>
    <xf numFmtId="0" fontId="3" fillId="0" borderId="3" xfId="0" applyFont="1" applyFill="1" applyBorder="1" applyAlignment="1" applyProtection="1">
      <alignment horizontal="center" vertical="center"/>
    </xf>
    <xf numFmtId="0" fontId="5" fillId="5" borderId="8" xfId="0" applyFont="1" applyFill="1" applyBorder="1" applyProtection="1">
      <alignment vertical="center"/>
    </xf>
    <xf numFmtId="0" fontId="5" fillId="0" borderId="0" xfId="0" applyFont="1" applyProtection="1">
      <alignment vertical="center"/>
    </xf>
    <xf numFmtId="0" fontId="3" fillId="5" borderId="9" xfId="0" applyFont="1" applyFill="1" applyBorder="1" applyProtection="1">
      <alignment vertical="center"/>
    </xf>
    <xf numFmtId="0" fontId="3" fillId="7" borderId="4" xfId="0" applyFont="1" applyFill="1" applyBorder="1" applyProtection="1">
      <alignment vertical="center"/>
    </xf>
    <xf numFmtId="0" fontId="3" fillId="7" borderId="5" xfId="0" applyFont="1" applyFill="1" applyBorder="1" applyProtection="1">
      <alignment vertical="center"/>
    </xf>
    <xf numFmtId="0" fontId="3" fillId="7" borderId="6" xfId="0" applyFont="1" applyFill="1" applyBorder="1" applyProtection="1">
      <alignment vertical="center"/>
    </xf>
    <xf numFmtId="0" fontId="3" fillId="0" borderId="3" xfId="0" applyFont="1" applyBorder="1" applyAlignment="1" applyProtection="1">
      <alignment horizontal="center" vertical="center"/>
    </xf>
    <xf numFmtId="0" fontId="3" fillId="7" borderId="7" xfId="0" applyFont="1" applyFill="1" applyBorder="1" applyProtection="1">
      <alignment vertical="center"/>
    </xf>
    <xf numFmtId="0" fontId="3" fillId="7" borderId="9" xfId="0" applyFont="1" applyFill="1" applyBorder="1" applyProtection="1">
      <alignment vertical="center"/>
    </xf>
    <xf numFmtId="0" fontId="3" fillId="0" borderId="7" xfId="0" applyFont="1" applyBorder="1" applyAlignment="1" applyProtection="1">
      <alignment horizontal="center" vertical="center"/>
    </xf>
    <xf numFmtId="0" fontId="3" fillId="2" borderId="7" xfId="0" applyFont="1" applyFill="1" applyBorder="1" applyAlignment="1" applyProtection="1">
      <alignment horizontal="center" vertical="center"/>
    </xf>
    <xf numFmtId="0" fontId="3" fillId="7" borderId="7" xfId="0" applyFont="1" applyFill="1" applyBorder="1" applyAlignment="1" applyProtection="1">
      <alignment vertical="center"/>
    </xf>
    <xf numFmtId="0" fontId="3" fillId="7" borderId="3" xfId="0" applyFont="1" applyFill="1" applyBorder="1" applyAlignment="1" applyProtection="1">
      <alignment vertical="center"/>
    </xf>
    <xf numFmtId="0" fontId="3" fillId="0" borderId="4" xfId="0" applyFont="1" applyBorder="1" applyAlignment="1" applyProtection="1">
      <alignment horizontal="center" vertical="center"/>
    </xf>
    <xf numFmtId="0" fontId="3" fillId="0" borderId="0" xfId="0" applyFont="1" applyFill="1" applyBorder="1" applyProtection="1">
      <alignment vertical="center"/>
    </xf>
    <xf numFmtId="0" fontId="7" fillId="0" borderId="0" xfId="0" applyFont="1" applyFill="1" applyBorder="1" applyAlignment="1" applyProtection="1">
      <alignment horizontal="left" vertical="center"/>
    </xf>
    <xf numFmtId="0" fontId="7" fillId="0" borderId="0" xfId="0" applyFont="1" applyFill="1" applyBorder="1" applyProtection="1">
      <alignment vertical="center"/>
    </xf>
    <xf numFmtId="0" fontId="3" fillId="0" borderId="0" xfId="0" applyFont="1" applyFill="1" applyBorder="1" applyAlignment="1" applyProtection="1">
      <alignment horizontal="center" vertical="center"/>
    </xf>
    <xf numFmtId="0" fontId="3" fillId="11" borderId="3" xfId="0" applyFont="1" applyFill="1" applyBorder="1" applyProtection="1">
      <alignment vertical="center"/>
    </xf>
    <xf numFmtId="179" fontId="7" fillId="8" borderId="3" xfId="0" applyNumberFormat="1" applyFont="1" applyFill="1" applyBorder="1" applyAlignment="1" applyProtection="1">
      <alignment horizontal="right" vertical="center"/>
    </xf>
    <xf numFmtId="0" fontId="3" fillId="8" borderId="3" xfId="0" applyFont="1" applyFill="1" applyBorder="1" applyAlignment="1" applyProtection="1">
      <alignment horizontal="left" vertical="center"/>
    </xf>
    <xf numFmtId="0" fontId="3" fillId="2" borderId="0" xfId="0" applyFont="1" applyFill="1" applyBorder="1" applyProtection="1">
      <alignment vertical="center"/>
    </xf>
    <xf numFmtId="0" fontId="7" fillId="0" borderId="3" xfId="0" applyFont="1" applyFill="1" applyBorder="1" applyAlignment="1" applyProtection="1">
      <alignment horizontal="center" vertical="center"/>
    </xf>
    <xf numFmtId="179" fontId="3" fillId="8" borderId="3" xfId="0" applyNumberFormat="1" applyFont="1" applyFill="1" applyBorder="1" applyAlignment="1" applyProtection="1">
      <alignment horizontal="right" vertical="center"/>
    </xf>
    <xf numFmtId="0" fontId="7" fillId="6" borderId="1" xfId="0" applyFont="1" applyFill="1" applyBorder="1" applyAlignment="1" applyProtection="1">
      <alignment horizontal="center" vertical="center"/>
    </xf>
    <xf numFmtId="0" fontId="14" fillId="9" borderId="11" xfId="0" applyFont="1" applyFill="1" applyBorder="1" applyAlignment="1" applyProtection="1">
      <alignment horizontal="center" vertical="center"/>
    </xf>
    <xf numFmtId="0" fontId="7" fillId="6" borderId="11" xfId="0" applyFont="1" applyFill="1" applyBorder="1" applyAlignment="1" applyProtection="1">
      <alignment horizontal="center" vertical="center"/>
    </xf>
    <xf numFmtId="0" fontId="7" fillId="9" borderId="11" xfId="0" applyFont="1" applyFill="1" applyBorder="1" applyAlignment="1" applyProtection="1">
      <alignment horizontal="center" vertical="center"/>
    </xf>
    <xf numFmtId="0" fontId="7" fillId="0" borderId="1" xfId="0" applyFont="1" applyFill="1" applyBorder="1" applyAlignment="1" applyProtection="1">
      <alignment vertical="center" wrapText="1"/>
      <protection locked="0"/>
    </xf>
    <xf numFmtId="49" fontId="26" fillId="11" borderId="3" xfId="0" quotePrefix="1" applyNumberFormat="1" applyFont="1" applyFill="1" applyBorder="1" applyProtection="1">
      <alignment vertical="center"/>
    </xf>
    <xf numFmtId="0" fontId="7" fillId="6" borderId="11" xfId="0" applyFont="1" applyFill="1" applyBorder="1" applyAlignment="1" applyProtection="1">
      <alignment vertical="center"/>
    </xf>
    <xf numFmtId="0" fontId="7" fillId="6" borderId="11" xfId="0" applyFont="1" applyFill="1" applyBorder="1" applyAlignment="1" applyProtection="1">
      <alignment vertical="center" wrapText="1"/>
    </xf>
    <xf numFmtId="179" fontId="7" fillId="0" borderId="11" xfId="0" applyNumberFormat="1" applyFont="1" applyBorder="1" applyAlignment="1" applyProtection="1">
      <alignment vertical="center"/>
      <protection locked="0"/>
    </xf>
    <xf numFmtId="179" fontId="7" fillId="9" borderId="11" xfId="0" applyNumberFormat="1" applyFont="1" applyFill="1" applyBorder="1" applyAlignment="1" applyProtection="1">
      <alignment vertical="center"/>
    </xf>
    <xf numFmtId="176" fontId="7" fillId="9" borderId="1" xfId="0" applyNumberFormat="1" applyFont="1" applyFill="1" applyBorder="1" applyAlignment="1" applyProtection="1">
      <alignment horizontal="right" vertical="center"/>
    </xf>
    <xf numFmtId="176" fontId="14" fillId="9" borderId="1" xfId="0" applyNumberFormat="1" applyFont="1" applyFill="1" applyBorder="1" applyAlignment="1" applyProtection="1">
      <alignment horizontal="right" vertical="center"/>
    </xf>
    <xf numFmtId="176" fontId="3" fillId="0" borderId="15" xfId="0" applyNumberFormat="1" applyFont="1" applyBorder="1" applyAlignment="1" applyProtection="1">
      <alignment horizontal="right" vertical="center"/>
    </xf>
    <xf numFmtId="176" fontId="3" fillId="0" borderId="9" xfId="0" applyNumberFormat="1" applyFont="1" applyFill="1" applyBorder="1" applyAlignment="1" applyProtection="1">
      <alignment horizontal="right" vertical="center"/>
    </xf>
    <xf numFmtId="176" fontId="3" fillId="0" borderId="7" xfId="1" applyNumberFormat="1" applyFont="1" applyFill="1" applyBorder="1" applyAlignment="1" applyProtection="1">
      <alignment horizontal="right" vertical="center"/>
    </xf>
    <xf numFmtId="0" fontId="3" fillId="7" borderId="9" xfId="0" applyFont="1" applyFill="1" applyBorder="1" applyAlignment="1" applyProtection="1">
      <alignment vertical="center"/>
    </xf>
    <xf numFmtId="0" fontId="3" fillId="7" borderId="4" xfId="0" applyFont="1" applyFill="1" applyBorder="1" applyAlignment="1" applyProtection="1">
      <alignment vertical="center"/>
    </xf>
    <xf numFmtId="0" fontId="3" fillId="7" borderId="5" xfId="0" applyFont="1" applyFill="1" applyBorder="1" applyAlignment="1" applyProtection="1">
      <alignment vertical="center"/>
    </xf>
    <xf numFmtId="0" fontId="3" fillId="7" borderId="6" xfId="0" applyFont="1" applyFill="1" applyBorder="1" applyAlignment="1" applyProtection="1">
      <alignment vertical="center"/>
    </xf>
    <xf numFmtId="0" fontId="3" fillId="0" borderId="3" xfId="0" applyFont="1" applyBorder="1" applyAlignment="1" applyProtection="1">
      <alignment horizontal="left" vertical="center"/>
    </xf>
    <xf numFmtId="176" fontId="3" fillId="0" borderId="3" xfId="0" applyNumberFormat="1" applyFont="1" applyBorder="1" applyAlignment="1" applyProtection="1">
      <alignment horizontal="right" vertical="center"/>
    </xf>
    <xf numFmtId="0" fontId="3" fillId="7" borderId="10" xfId="0" applyFont="1" applyFill="1" applyBorder="1" applyAlignment="1" applyProtection="1">
      <alignment vertical="center"/>
    </xf>
    <xf numFmtId="0" fontId="26" fillId="12" borderId="9" xfId="0" applyFont="1" applyFill="1" applyBorder="1" applyAlignment="1" applyProtection="1">
      <alignment vertical="center" wrapText="1"/>
    </xf>
    <xf numFmtId="0" fontId="3" fillId="5" borderId="25" xfId="0" applyFont="1" applyFill="1" applyBorder="1" applyProtection="1">
      <alignment vertical="center"/>
    </xf>
    <xf numFmtId="0" fontId="3" fillId="7" borderId="26" xfId="0" applyFont="1" applyFill="1" applyBorder="1" applyProtection="1">
      <alignment vertical="center"/>
    </xf>
    <xf numFmtId="176" fontId="3" fillId="0" borderId="3" xfId="0" applyNumberFormat="1" applyFont="1" applyFill="1" applyBorder="1" applyAlignment="1" applyProtection="1">
      <alignment horizontal="right" vertical="center"/>
    </xf>
    <xf numFmtId="0" fontId="3" fillId="0" borderId="3" xfId="0" applyFont="1" applyFill="1" applyBorder="1" applyAlignment="1" applyProtection="1">
      <alignment horizontal="left" vertical="center" wrapText="1"/>
    </xf>
    <xf numFmtId="177" fontId="3" fillId="0" borderId="3" xfId="0" applyNumberFormat="1" applyFont="1" applyFill="1" applyBorder="1" applyAlignment="1" applyProtection="1">
      <alignment horizontal="right" vertical="center"/>
    </xf>
    <xf numFmtId="177" fontId="7" fillId="0" borderId="3" xfId="0" applyNumberFormat="1" applyFont="1" applyFill="1" applyBorder="1" applyAlignment="1" applyProtection="1">
      <alignment horizontal="right" vertical="center"/>
    </xf>
    <xf numFmtId="0" fontId="3" fillId="0" borderId="3" xfId="0" applyFont="1" applyFill="1" applyBorder="1" applyAlignment="1" applyProtection="1">
      <alignment horizontal="left" vertical="center"/>
    </xf>
    <xf numFmtId="49" fontId="3" fillId="11" borderId="3" xfId="0" quotePrefix="1" applyNumberFormat="1" applyFont="1" applyFill="1" applyBorder="1" applyProtection="1">
      <alignment vertical="center"/>
    </xf>
    <xf numFmtId="0" fontId="26" fillId="11" borderId="3" xfId="0" quotePrefix="1" applyNumberFormat="1" applyFont="1" applyFill="1" applyBorder="1" applyProtection="1">
      <alignment vertical="center"/>
    </xf>
    <xf numFmtId="176" fontId="7" fillId="8" borderId="3" xfId="0" applyNumberFormat="1" applyFont="1" applyFill="1" applyBorder="1" applyAlignment="1" applyProtection="1">
      <alignment horizontal="right" vertical="center"/>
    </xf>
    <xf numFmtId="0" fontId="5" fillId="5" borderId="1" xfId="0" applyFont="1" applyFill="1" applyBorder="1" applyAlignment="1" applyProtection="1">
      <alignment horizontal="center" vertical="center" wrapText="1"/>
    </xf>
    <xf numFmtId="0" fontId="5" fillId="5" borderId="11" xfId="0" applyFont="1" applyFill="1" applyBorder="1" applyAlignment="1" applyProtection="1">
      <alignment horizontal="center" vertical="center" wrapText="1"/>
    </xf>
    <xf numFmtId="0" fontId="5" fillId="5" borderId="2" xfId="0" applyFont="1" applyFill="1" applyBorder="1" applyAlignment="1" applyProtection="1">
      <alignment horizontal="center" vertical="center" wrapText="1"/>
    </xf>
    <xf numFmtId="0" fontId="8" fillId="4" borderId="0" xfId="0" applyFont="1" applyFill="1" applyAlignment="1" applyProtection="1">
      <alignment vertical="center"/>
    </xf>
    <xf numFmtId="0" fontId="7" fillId="0" borderId="0" xfId="0" quotePrefix="1" applyFont="1" applyFill="1" applyBorder="1" applyAlignment="1" applyProtection="1">
      <alignment horizontal="center" vertical="center"/>
    </xf>
    <xf numFmtId="0" fontId="7" fillId="0" borderId="0" xfId="0" applyFont="1" applyFill="1" applyBorder="1" applyAlignment="1" applyProtection="1">
      <alignment horizontal="center" vertical="center"/>
    </xf>
    <xf numFmtId="0" fontId="7" fillId="0" borderId="0" xfId="0" applyFont="1" applyFill="1" applyBorder="1" applyAlignment="1" applyProtection="1">
      <alignment vertical="center" wrapText="1"/>
    </xf>
    <xf numFmtId="38" fontId="7" fillId="0" borderId="0" xfId="2" applyFont="1" applyFill="1" applyBorder="1" applyAlignment="1" applyProtection="1">
      <alignment horizontal="center" vertical="center"/>
    </xf>
    <xf numFmtId="0" fontId="7" fillId="0" borderId="0" xfId="0" applyFont="1" applyFill="1" applyBorder="1" applyAlignment="1" applyProtection="1">
      <alignment horizontal="center" vertical="center" wrapText="1"/>
    </xf>
    <xf numFmtId="0" fontId="7" fillId="0" borderId="0" xfId="0" quotePrefix="1" applyFont="1" applyFill="1" applyBorder="1" applyAlignment="1" applyProtection="1">
      <alignment vertical="center" wrapText="1"/>
    </xf>
    <xf numFmtId="176" fontId="7" fillId="0" borderId="1" xfId="2" applyNumberFormat="1" applyFont="1" applyFill="1" applyBorder="1" applyAlignment="1" applyProtection="1">
      <alignment horizontal="center" vertical="center"/>
      <protection locked="0"/>
    </xf>
    <xf numFmtId="0" fontId="9" fillId="0" borderId="0" xfId="3">
      <alignment vertical="center"/>
    </xf>
    <xf numFmtId="0" fontId="3" fillId="0" borderId="0" xfId="3" applyFont="1" applyAlignment="1">
      <alignment horizontal="right" vertical="center"/>
    </xf>
    <xf numFmtId="0" fontId="5" fillId="5" borderId="3" xfId="3" applyFont="1" applyFill="1" applyBorder="1" applyAlignment="1">
      <alignment horizontal="center" vertical="center" wrapText="1"/>
    </xf>
    <xf numFmtId="0" fontId="7" fillId="0" borderId="3" xfId="3" applyFont="1" applyBorder="1" applyAlignment="1" applyProtection="1">
      <alignment vertical="center" wrapText="1"/>
      <protection locked="0"/>
    </xf>
    <xf numFmtId="0" fontId="7" fillId="0" borderId="1" xfId="0" quotePrefix="1" applyFont="1" applyFill="1" applyBorder="1" applyAlignment="1" applyProtection="1">
      <alignment horizontal="center" vertical="center" wrapText="1"/>
      <protection locked="0"/>
    </xf>
    <xf numFmtId="0" fontId="7" fillId="2" borderId="1" xfId="0" applyFont="1" applyFill="1" applyBorder="1" applyAlignment="1" applyProtection="1">
      <alignment vertical="center" shrinkToFit="1"/>
      <protection locked="0"/>
    </xf>
    <xf numFmtId="180" fontId="7" fillId="6" borderId="1" xfId="0" applyNumberFormat="1" applyFont="1" applyFill="1" applyBorder="1" applyProtection="1">
      <alignment vertical="center"/>
    </xf>
    <xf numFmtId="177" fontId="7" fillId="6" borderId="1" xfId="0" applyNumberFormat="1" applyFont="1" applyFill="1" applyBorder="1" applyProtection="1">
      <alignment vertical="center"/>
    </xf>
    <xf numFmtId="179" fontId="7" fillId="6" borderId="1" xfId="0" applyNumberFormat="1" applyFont="1" applyFill="1" applyBorder="1" applyAlignment="1" applyProtection="1">
      <alignment horizontal="right" vertical="center"/>
    </xf>
    <xf numFmtId="178" fontId="7" fillId="6" borderId="1" xfId="0" applyNumberFormat="1" applyFont="1" applyFill="1" applyBorder="1" applyAlignment="1" applyProtection="1">
      <alignment horizontal="right" vertical="center"/>
    </xf>
    <xf numFmtId="177" fontId="7" fillId="6" borderId="1" xfId="0" applyNumberFormat="1" applyFont="1" applyFill="1" applyBorder="1" applyAlignment="1" applyProtection="1">
      <alignment horizontal="right" vertical="center"/>
    </xf>
    <xf numFmtId="176" fontId="7" fillId="6" borderId="1" xfId="0" applyNumberFormat="1" applyFont="1" applyFill="1" applyBorder="1" applyAlignment="1" applyProtection="1">
      <alignment horizontal="right" vertical="center"/>
    </xf>
    <xf numFmtId="179" fontId="7" fillId="6" borderId="11" xfId="0" applyNumberFormat="1" applyFont="1" applyFill="1" applyBorder="1" applyAlignment="1" applyProtection="1">
      <alignment vertical="center"/>
    </xf>
    <xf numFmtId="0" fontId="7" fillId="6" borderId="1" xfId="0" applyFont="1" applyFill="1" applyBorder="1" applyAlignment="1" applyProtection="1">
      <alignment horizontal="left" vertical="center" wrapText="1"/>
    </xf>
    <xf numFmtId="0" fontId="7" fillId="0" borderId="11" xfId="0" applyFont="1" applyBorder="1" applyAlignment="1" applyProtection="1">
      <alignment horizontal="left" vertical="center" wrapText="1"/>
      <protection locked="0"/>
    </xf>
    <xf numFmtId="0" fontId="7" fillId="0" borderId="12" xfId="0" applyFont="1" applyBorder="1" applyAlignment="1" applyProtection="1">
      <alignment horizontal="left" vertical="center" wrapText="1"/>
      <protection locked="0"/>
    </xf>
    <xf numFmtId="0" fontId="7" fillId="0" borderId="2" xfId="0" applyFont="1" applyBorder="1" applyAlignment="1" applyProtection="1">
      <alignment horizontal="left" vertical="center" wrapText="1"/>
      <protection locked="0"/>
    </xf>
    <xf numFmtId="0" fontId="7" fillId="6" borderId="11" xfId="0" applyFont="1" applyFill="1" applyBorder="1" applyAlignment="1" applyProtection="1">
      <alignment horizontal="left" vertical="center" wrapText="1"/>
    </xf>
    <xf numFmtId="0" fontId="7" fillId="6" borderId="2" xfId="0" applyFont="1" applyFill="1" applyBorder="1" applyAlignment="1" applyProtection="1">
      <alignment horizontal="left" vertical="center" wrapText="1"/>
    </xf>
    <xf numFmtId="0" fontId="7" fillId="0" borderId="1" xfId="0" applyFont="1" applyFill="1" applyBorder="1" applyAlignment="1" applyProtection="1">
      <alignment horizontal="left" vertical="center" wrapText="1"/>
      <protection locked="0"/>
    </xf>
    <xf numFmtId="0" fontId="7" fillId="0" borderId="1" xfId="0" applyFont="1" applyBorder="1" applyAlignment="1" applyProtection="1">
      <alignment horizontal="left" vertical="center" wrapText="1"/>
      <protection locked="0"/>
    </xf>
    <xf numFmtId="0" fontId="5" fillId="5" borderId="1" xfId="0" applyFont="1" applyFill="1" applyBorder="1" applyAlignment="1" applyProtection="1">
      <alignment horizontal="center" vertical="center" wrapText="1"/>
    </xf>
    <xf numFmtId="0" fontId="3" fillId="0" borderId="3" xfId="0" applyFont="1" applyFill="1" applyBorder="1" applyAlignment="1" applyProtection="1">
      <alignment vertical="center" wrapText="1"/>
    </xf>
    <xf numFmtId="0" fontId="5" fillId="5" borderId="18" xfId="0" applyFont="1" applyFill="1" applyBorder="1" applyAlignment="1" applyProtection="1">
      <alignment horizontal="center" vertical="center"/>
    </xf>
    <xf numFmtId="0" fontId="5" fillId="5" borderId="19" xfId="0" applyFont="1" applyFill="1" applyBorder="1" applyAlignment="1" applyProtection="1">
      <alignment horizontal="center" vertical="center"/>
    </xf>
    <xf numFmtId="38" fontId="19" fillId="2" borderId="16" xfId="2" applyFont="1" applyFill="1" applyBorder="1" applyAlignment="1" applyProtection="1">
      <alignment horizontal="right" vertical="center"/>
    </xf>
    <xf numFmtId="38" fontId="19" fillId="2" borderId="17" xfId="2" applyFont="1" applyFill="1" applyBorder="1" applyAlignment="1" applyProtection="1">
      <alignment horizontal="right" vertical="center"/>
    </xf>
    <xf numFmtId="0" fontId="5" fillId="5" borderId="11" xfId="0" applyFont="1" applyFill="1" applyBorder="1" applyAlignment="1" applyProtection="1">
      <alignment horizontal="center" vertical="center" wrapText="1"/>
    </xf>
    <xf numFmtId="0" fontId="5" fillId="5" borderId="12" xfId="0" applyFont="1" applyFill="1" applyBorder="1" applyAlignment="1" applyProtection="1">
      <alignment horizontal="center" vertical="center" wrapText="1"/>
    </xf>
    <xf numFmtId="0" fontId="5" fillId="5" borderId="2" xfId="0" applyFont="1" applyFill="1" applyBorder="1" applyAlignment="1" applyProtection="1">
      <alignment horizontal="center" vertical="center" wrapText="1"/>
    </xf>
    <xf numFmtId="0" fontId="16" fillId="10" borderId="20" xfId="0" applyFont="1" applyFill="1" applyBorder="1" applyAlignment="1" applyProtection="1">
      <alignment horizontal="center" vertical="center" wrapText="1"/>
    </xf>
    <xf numFmtId="0" fontId="16" fillId="10" borderId="21" xfId="0" applyFont="1" applyFill="1" applyBorder="1" applyAlignment="1" applyProtection="1">
      <alignment horizontal="center" vertical="center" wrapText="1"/>
    </xf>
    <xf numFmtId="0" fontId="16" fillId="10" borderId="22" xfId="0" applyFont="1" applyFill="1" applyBorder="1" applyAlignment="1" applyProtection="1">
      <alignment horizontal="center" vertical="center" wrapText="1"/>
    </xf>
    <xf numFmtId="0" fontId="5" fillId="10" borderId="1" xfId="0" applyFont="1" applyFill="1" applyBorder="1" applyAlignment="1" applyProtection="1">
      <alignment horizontal="center" vertical="center" wrapText="1"/>
    </xf>
    <xf numFmtId="0" fontId="16" fillId="10" borderId="1" xfId="0" applyFont="1" applyFill="1" applyBorder="1" applyAlignment="1" applyProtection="1">
      <alignment horizontal="center" vertical="center" wrapText="1"/>
    </xf>
    <xf numFmtId="0" fontId="3" fillId="11" borderId="10" xfId="0" applyFont="1" applyFill="1" applyBorder="1" applyAlignment="1" applyProtection="1">
      <alignment horizontal="center" vertical="center"/>
    </xf>
    <xf numFmtId="0" fontId="3" fillId="11" borderId="14" xfId="0" applyFont="1" applyFill="1" applyBorder="1" applyAlignment="1" applyProtection="1">
      <alignment horizontal="center" vertical="center"/>
    </xf>
    <xf numFmtId="0" fontId="3" fillId="11" borderId="27" xfId="0" applyFont="1" applyFill="1" applyBorder="1" applyAlignment="1" applyProtection="1">
      <alignment horizontal="center" vertical="center"/>
    </xf>
    <xf numFmtId="0" fontId="3" fillId="11" borderId="24" xfId="0" applyFont="1" applyFill="1" applyBorder="1" applyAlignment="1" applyProtection="1">
      <alignment horizontal="center" vertical="center"/>
    </xf>
    <xf numFmtId="0" fontId="3" fillId="11" borderId="28" xfId="0" applyFont="1" applyFill="1" applyBorder="1" applyAlignment="1" applyProtection="1">
      <alignment horizontal="center" vertical="center"/>
    </xf>
    <xf numFmtId="0" fontId="3" fillId="11" borderId="23" xfId="0" applyFont="1" applyFill="1" applyBorder="1" applyAlignment="1" applyProtection="1">
      <alignment horizontal="center" vertical="center"/>
    </xf>
    <xf numFmtId="0" fontId="8" fillId="4" borderId="0" xfId="0" applyFont="1" applyFill="1" applyAlignment="1" applyProtection="1">
      <alignment vertical="center"/>
    </xf>
    <xf numFmtId="0" fontId="3" fillId="11" borderId="3" xfId="0" applyFont="1" applyFill="1" applyBorder="1" applyAlignment="1" applyProtection="1">
      <alignment horizontal="center" vertical="center"/>
    </xf>
    <xf numFmtId="0" fontId="3" fillId="6" borderId="4" xfId="0" applyFont="1" applyFill="1" applyBorder="1" applyAlignment="1" applyProtection="1">
      <alignment horizontal="left" vertical="center" wrapText="1"/>
    </xf>
    <xf numFmtId="0" fontId="3" fillId="6" borderId="5" xfId="0" applyFont="1" applyFill="1" applyBorder="1" applyAlignment="1" applyProtection="1">
      <alignment horizontal="left" vertical="center" wrapText="1"/>
    </xf>
    <xf numFmtId="0" fontId="3" fillId="6" borderId="6" xfId="0" applyFont="1" applyFill="1" applyBorder="1" applyAlignment="1" applyProtection="1">
      <alignment horizontal="left" vertical="center" wrapText="1"/>
    </xf>
    <xf numFmtId="0" fontId="3" fillId="6" borderId="10" xfId="0" applyFont="1" applyFill="1" applyBorder="1" applyAlignment="1" applyProtection="1">
      <alignment horizontal="left" vertical="center" wrapText="1"/>
    </xf>
    <xf numFmtId="0" fontId="3" fillId="6" borderId="13" xfId="0" applyFont="1" applyFill="1" applyBorder="1" applyAlignment="1" applyProtection="1">
      <alignment horizontal="left" vertical="center" wrapText="1"/>
    </xf>
    <xf numFmtId="0" fontId="3" fillId="6" borderId="14" xfId="0" applyFont="1" applyFill="1" applyBorder="1" applyAlignment="1" applyProtection="1">
      <alignment horizontal="left" vertical="center" wrapText="1"/>
    </xf>
    <xf numFmtId="0" fontId="3" fillId="6" borderId="4" xfId="0" applyFont="1" applyFill="1" applyBorder="1" applyAlignment="1" applyProtection="1">
      <alignment vertical="center" wrapText="1"/>
    </xf>
    <xf numFmtId="0" fontId="3" fillId="6" borderId="6" xfId="0" applyFont="1" applyFill="1" applyBorder="1" applyAlignment="1" applyProtection="1">
      <alignment vertical="center" wrapText="1"/>
    </xf>
    <xf numFmtId="0" fontId="8" fillId="4" borderId="0" xfId="3" applyFont="1" applyFill="1" applyAlignment="1">
      <alignment horizontal="left" vertical="center"/>
    </xf>
    <xf numFmtId="0" fontId="7" fillId="6" borderId="1" xfId="0" applyFont="1" applyFill="1" applyBorder="1" applyAlignment="1" applyProtection="1">
      <alignment horizontal="center" vertical="center"/>
    </xf>
    <xf numFmtId="0" fontId="3" fillId="0" borderId="3" xfId="0" applyFont="1" applyFill="1" applyBorder="1" applyProtection="1">
      <alignment vertical="center"/>
    </xf>
  </cellXfs>
  <cellStyles count="4">
    <cellStyle name="40% - アクセント 6" xfId="1" builtinId="51"/>
    <cellStyle name="桁区切り" xfId="2" builtinId="6"/>
    <cellStyle name="標準" xfId="0" builtinId="0"/>
    <cellStyle name="標準 3" xfId="3" xr:uid="{CD3989BD-A38B-4DA4-AA0C-08361D772C7A}"/>
  </cellStyles>
  <dxfs count="0"/>
  <tableStyles count="0" defaultTableStyle="TableStyleMedium9" defaultPivotStyle="PivotStyleLight16"/>
  <colors>
    <mruColors>
      <color rgb="FFC5D9F1"/>
      <color rgb="FFF2DCDB"/>
      <color rgb="FF16365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A1:K55"/>
  <sheetViews>
    <sheetView showGridLines="0" tabSelected="1" view="pageBreakPreview" zoomScale="60" zoomScaleNormal="55" workbookViewId="0"/>
  </sheetViews>
  <sheetFormatPr defaultColWidth="9" defaultRowHeight="14.25" x14ac:dyDescent="0.15"/>
  <cols>
    <col min="1" max="1" width="3.625" style="1" customWidth="1"/>
    <col min="2" max="3" width="12.625" style="1" customWidth="1"/>
    <col min="4" max="4" width="30.625" style="1" customWidth="1"/>
    <col min="5" max="5" width="15.375" style="1" customWidth="1"/>
    <col min="6" max="7" width="12.625" style="1" customWidth="1"/>
    <col min="8" max="8" width="15.625" style="1" customWidth="1"/>
    <col min="9" max="9" width="82.875" style="1" customWidth="1"/>
    <col min="10" max="10" width="12.625" style="1" customWidth="1"/>
    <col min="11" max="11" width="22.625" style="1" customWidth="1"/>
    <col min="12" max="16384" width="9" style="1"/>
  </cols>
  <sheetData>
    <row r="1" spans="1:11" x14ac:dyDescent="0.15">
      <c r="K1" s="2" t="s">
        <v>268</v>
      </c>
    </row>
    <row r="2" spans="1:11" x14ac:dyDescent="0.15">
      <c r="K2" s="2" t="s">
        <v>267</v>
      </c>
    </row>
    <row r="3" spans="1:11" ht="27.95" customHeight="1" x14ac:dyDescent="0.15">
      <c r="A3" s="109" t="s">
        <v>83</v>
      </c>
      <c r="B3" s="3"/>
      <c r="C3" s="3"/>
      <c r="D3" s="3"/>
      <c r="E3" s="3"/>
      <c r="F3" s="3"/>
      <c r="G3" s="3"/>
      <c r="H3" s="3"/>
      <c r="I3" s="3"/>
      <c r="J3" s="3"/>
      <c r="K3" s="4"/>
    </row>
    <row r="5" spans="1:11" ht="18.95" customHeight="1" x14ac:dyDescent="0.15">
      <c r="A5" s="5" t="s">
        <v>87</v>
      </c>
      <c r="B5" s="5"/>
    </row>
    <row r="6" spans="1:11" ht="18.95" customHeight="1" x14ac:dyDescent="0.15">
      <c r="A6" s="5"/>
      <c r="B6" s="106" t="s">
        <v>10</v>
      </c>
      <c r="C6" s="106" t="s">
        <v>11</v>
      </c>
      <c r="D6" s="106" t="s">
        <v>12</v>
      </c>
      <c r="E6" s="106" t="s">
        <v>13</v>
      </c>
      <c r="F6" s="106" t="s">
        <v>14</v>
      </c>
      <c r="G6" s="106" t="s">
        <v>15</v>
      </c>
      <c r="H6" s="106" t="s">
        <v>16</v>
      </c>
      <c r="I6" s="106" t="s">
        <v>17</v>
      </c>
      <c r="J6" s="106" t="s">
        <v>18</v>
      </c>
      <c r="K6" s="106" t="s">
        <v>19</v>
      </c>
    </row>
    <row r="7" spans="1:11" s="6" customFormat="1" ht="39" customHeight="1" x14ac:dyDescent="0.15">
      <c r="B7" s="106" t="s">
        <v>20</v>
      </c>
      <c r="C7" s="106" t="s">
        <v>21</v>
      </c>
      <c r="D7" s="106" t="s">
        <v>22</v>
      </c>
      <c r="E7" s="106" t="s">
        <v>23</v>
      </c>
      <c r="F7" s="106" t="s">
        <v>24</v>
      </c>
      <c r="G7" s="106" t="s">
        <v>25</v>
      </c>
      <c r="H7" s="106" t="s">
        <v>26</v>
      </c>
      <c r="I7" s="106" t="s">
        <v>27</v>
      </c>
      <c r="J7" s="106" t="s">
        <v>28</v>
      </c>
      <c r="K7" s="106" t="s">
        <v>29</v>
      </c>
    </row>
    <row r="8" spans="1:11" ht="129.94999999999999" customHeight="1" x14ac:dyDescent="0.15">
      <c r="B8" s="7" t="s">
        <v>36</v>
      </c>
      <c r="C8" s="73" t="s">
        <v>88</v>
      </c>
      <c r="D8" s="8" t="s">
        <v>168</v>
      </c>
      <c r="E8" s="9" t="s">
        <v>59</v>
      </c>
      <c r="F8" s="10" t="s">
        <v>38</v>
      </c>
      <c r="G8" s="20" t="s">
        <v>40</v>
      </c>
      <c r="H8" s="20" t="s">
        <v>41</v>
      </c>
      <c r="I8" s="21" t="s">
        <v>89</v>
      </c>
      <c r="J8" s="22" t="s">
        <v>177</v>
      </c>
      <c r="K8" s="23" t="s">
        <v>164</v>
      </c>
    </row>
    <row r="9" spans="1:11" ht="129.94999999999999" customHeight="1" x14ac:dyDescent="0.15">
      <c r="B9" s="7" t="s">
        <v>37</v>
      </c>
      <c r="C9" s="73" t="s">
        <v>90</v>
      </c>
      <c r="D9" s="8" t="s">
        <v>169</v>
      </c>
      <c r="E9" s="9" t="s">
        <v>59</v>
      </c>
      <c r="F9" s="10" t="s">
        <v>39</v>
      </c>
      <c r="G9" s="20" t="s">
        <v>40</v>
      </c>
      <c r="H9" s="20" t="s">
        <v>41</v>
      </c>
      <c r="I9" s="21" t="s">
        <v>189</v>
      </c>
      <c r="J9" s="22" t="s">
        <v>177</v>
      </c>
      <c r="K9" s="23" t="s">
        <v>164</v>
      </c>
    </row>
    <row r="10" spans="1:11" ht="129.94999999999999" customHeight="1" x14ac:dyDescent="0.15">
      <c r="B10" s="7" t="s">
        <v>170</v>
      </c>
      <c r="C10" s="73" t="s">
        <v>174</v>
      </c>
      <c r="D10" s="8" t="s">
        <v>175</v>
      </c>
      <c r="E10" s="9" t="s">
        <v>59</v>
      </c>
      <c r="F10" s="10" t="s">
        <v>176</v>
      </c>
      <c r="G10" s="20" t="s">
        <v>34</v>
      </c>
      <c r="H10" s="20" t="s">
        <v>41</v>
      </c>
      <c r="I10" s="21" t="s">
        <v>190</v>
      </c>
      <c r="J10" s="22" t="s">
        <v>177</v>
      </c>
      <c r="K10" s="23" t="s">
        <v>164</v>
      </c>
    </row>
    <row r="11" spans="1:11" ht="129.94999999999999" customHeight="1" x14ac:dyDescent="0.15">
      <c r="B11" s="7" t="s">
        <v>171</v>
      </c>
      <c r="C11" s="73" t="s">
        <v>178</v>
      </c>
      <c r="D11" s="8" t="s">
        <v>180</v>
      </c>
      <c r="E11" s="116"/>
      <c r="F11" s="8" t="s">
        <v>179</v>
      </c>
      <c r="G11" s="20" t="s">
        <v>186</v>
      </c>
      <c r="H11" s="20" t="s">
        <v>187</v>
      </c>
      <c r="I11" s="77" t="s">
        <v>191</v>
      </c>
      <c r="J11" s="22" t="s">
        <v>188</v>
      </c>
      <c r="K11" s="23"/>
    </row>
    <row r="12" spans="1:11" ht="99.95" customHeight="1" x14ac:dyDescent="0.15">
      <c r="B12" s="7" t="s">
        <v>172</v>
      </c>
      <c r="C12" s="73" t="s">
        <v>181</v>
      </c>
      <c r="D12" s="8" t="s">
        <v>182</v>
      </c>
      <c r="E12" s="9" t="s">
        <v>59</v>
      </c>
      <c r="F12" s="10" t="s">
        <v>176</v>
      </c>
      <c r="G12" s="20" t="s">
        <v>34</v>
      </c>
      <c r="H12" s="20" t="s">
        <v>41</v>
      </c>
      <c r="I12" s="21" t="s">
        <v>192</v>
      </c>
      <c r="J12" s="22" t="s">
        <v>177</v>
      </c>
      <c r="K12" s="23" t="s">
        <v>164</v>
      </c>
    </row>
    <row r="13" spans="1:11" ht="99.95" customHeight="1" x14ac:dyDescent="0.15">
      <c r="B13" s="7" t="s">
        <v>173</v>
      </c>
      <c r="C13" s="73" t="s">
        <v>183</v>
      </c>
      <c r="D13" s="8" t="s">
        <v>185</v>
      </c>
      <c r="E13" s="9" t="s">
        <v>59</v>
      </c>
      <c r="F13" s="8" t="s">
        <v>184</v>
      </c>
      <c r="G13" s="20" t="s">
        <v>34</v>
      </c>
      <c r="H13" s="20" t="s">
        <v>41</v>
      </c>
      <c r="I13" s="21" t="s">
        <v>192</v>
      </c>
      <c r="J13" s="22" t="s">
        <v>188</v>
      </c>
      <c r="K13" s="23" t="s">
        <v>164</v>
      </c>
    </row>
    <row r="14" spans="1:11" x14ac:dyDescent="0.15">
      <c r="B14" s="110"/>
      <c r="C14" s="111"/>
      <c r="D14" s="112"/>
      <c r="E14" s="113"/>
      <c r="F14" s="112"/>
      <c r="G14" s="114"/>
      <c r="H14" s="114"/>
      <c r="I14" s="115"/>
      <c r="J14" s="114"/>
      <c r="K14" s="112"/>
    </row>
    <row r="15" spans="1:11" ht="18.95" customHeight="1" x14ac:dyDescent="0.15">
      <c r="A15" s="5" t="s">
        <v>194</v>
      </c>
      <c r="B15" s="5"/>
    </row>
    <row r="16" spans="1:11" ht="18.95" customHeight="1" x14ac:dyDescent="0.15">
      <c r="A16" s="5"/>
      <c r="B16" s="106" t="s">
        <v>10</v>
      </c>
      <c r="C16" s="106" t="s">
        <v>11</v>
      </c>
      <c r="D16" s="106" t="s">
        <v>12</v>
      </c>
      <c r="E16" s="106" t="s">
        <v>13</v>
      </c>
      <c r="F16" s="106" t="s">
        <v>14</v>
      </c>
      <c r="G16" s="106" t="s">
        <v>15</v>
      </c>
      <c r="H16" s="106" t="s">
        <v>16</v>
      </c>
      <c r="I16" s="106" t="s">
        <v>17</v>
      </c>
      <c r="J16" s="106" t="s">
        <v>18</v>
      </c>
      <c r="K16" s="106" t="s">
        <v>19</v>
      </c>
    </row>
    <row r="17" spans="1:11" s="6" customFormat="1" ht="39" customHeight="1" x14ac:dyDescent="0.15">
      <c r="B17" s="106" t="s">
        <v>20</v>
      </c>
      <c r="C17" s="106" t="s">
        <v>21</v>
      </c>
      <c r="D17" s="106" t="s">
        <v>22</v>
      </c>
      <c r="E17" s="106" t="s">
        <v>23</v>
      </c>
      <c r="F17" s="106" t="s">
        <v>1</v>
      </c>
      <c r="G17" s="106" t="s">
        <v>25</v>
      </c>
      <c r="H17" s="106" t="s">
        <v>26</v>
      </c>
      <c r="I17" s="106" t="s">
        <v>27</v>
      </c>
      <c r="J17" s="106" t="s">
        <v>28</v>
      </c>
      <c r="K17" s="106" t="s">
        <v>29</v>
      </c>
    </row>
    <row r="18" spans="1:11" ht="129.94999999999999" customHeight="1" x14ac:dyDescent="0.15">
      <c r="B18" s="7" t="s">
        <v>195</v>
      </c>
      <c r="C18" s="73" t="s">
        <v>92</v>
      </c>
      <c r="D18" s="8" t="s">
        <v>74</v>
      </c>
      <c r="E18" s="9" t="s">
        <v>59</v>
      </c>
      <c r="F18" s="8" t="s">
        <v>93</v>
      </c>
      <c r="G18" s="20" t="s">
        <v>186</v>
      </c>
      <c r="H18" s="20" t="s">
        <v>187</v>
      </c>
      <c r="I18" s="77" t="s">
        <v>191</v>
      </c>
      <c r="J18" s="22" t="s">
        <v>188</v>
      </c>
      <c r="K18" s="23" t="s">
        <v>164</v>
      </c>
    </row>
    <row r="19" spans="1:11" ht="159.94999999999999" customHeight="1" x14ac:dyDescent="0.15">
      <c r="B19" s="7" t="s">
        <v>196</v>
      </c>
      <c r="C19" s="73" t="s">
        <v>94</v>
      </c>
      <c r="D19" s="8" t="s">
        <v>95</v>
      </c>
      <c r="E19" s="9" t="s">
        <v>59</v>
      </c>
      <c r="F19" s="10" t="s">
        <v>38</v>
      </c>
      <c r="G19" s="20" t="s">
        <v>34</v>
      </c>
      <c r="H19" s="20" t="s">
        <v>41</v>
      </c>
      <c r="I19" s="21" t="s">
        <v>78</v>
      </c>
      <c r="J19" s="22" t="s">
        <v>177</v>
      </c>
      <c r="K19" s="23" t="s">
        <v>164</v>
      </c>
    </row>
    <row r="20" spans="1:11" ht="129.94999999999999" customHeight="1" x14ac:dyDescent="0.15">
      <c r="B20" s="7" t="s">
        <v>197</v>
      </c>
      <c r="C20" s="73" t="s">
        <v>199</v>
      </c>
      <c r="D20" s="8" t="s">
        <v>201</v>
      </c>
      <c r="E20" s="9" t="s">
        <v>59</v>
      </c>
      <c r="F20" s="8" t="s">
        <v>91</v>
      </c>
      <c r="G20" s="20" t="s">
        <v>186</v>
      </c>
      <c r="H20" s="20" t="s">
        <v>187</v>
      </c>
      <c r="I20" s="77" t="s">
        <v>191</v>
      </c>
      <c r="J20" s="22" t="s">
        <v>188</v>
      </c>
      <c r="K20" s="23" t="s">
        <v>164</v>
      </c>
    </row>
    <row r="21" spans="1:11" ht="159.94999999999999" customHeight="1" x14ac:dyDescent="0.15">
      <c r="B21" s="7" t="s">
        <v>198</v>
      </c>
      <c r="C21" s="73" t="s">
        <v>200</v>
      </c>
      <c r="D21" s="8" t="s">
        <v>202</v>
      </c>
      <c r="E21" s="9" t="s">
        <v>59</v>
      </c>
      <c r="F21" s="10" t="s">
        <v>38</v>
      </c>
      <c r="G21" s="20" t="s">
        <v>34</v>
      </c>
      <c r="H21" s="20" t="s">
        <v>41</v>
      </c>
      <c r="I21" s="21" t="s">
        <v>203</v>
      </c>
      <c r="J21" s="22" t="s">
        <v>177</v>
      </c>
      <c r="K21" s="23" t="s">
        <v>164</v>
      </c>
    </row>
    <row r="22" spans="1:11" ht="8.25" customHeight="1" x14ac:dyDescent="0.15"/>
    <row r="23" spans="1:11" ht="20.100000000000001" customHeight="1" x14ac:dyDescent="0.15">
      <c r="A23" s="5" t="s">
        <v>96</v>
      </c>
    </row>
    <row r="24" spans="1:11" ht="20.100000000000001" customHeight="1" x14ac:dyDescent="0.15">
      <c r="B24" s="106" t="s">
        <v>10</v>
      </c>
      <c r="C24" s="138" t="s">
        <v>11</v>
      </c>
      <c r="D24" s="138"/>
      <c r="E24" s="106" t="s">
        <v>12</v>
      </c>
      <c r="F24" s="106" t="s">
        <v>13</v>
      </c>
      <c r="G24" s="138" t="s">
        <v>14</v>
      </c>
      <c r="H24" s="138"/>
      <c r="I24" s="138"/>
      <c r="J24" s="138" t="s">
        <v>15</v>
      </c>
      <c r="K24" s="138"/>
    </row>
    <row r="25" spans="1:11" ht="39" customHeight="1" x14ac:dyDescent="0.15">
      <c r="B25" s="106" t="s">
        <v>21</v>
      </c>
      <c r="C25" s="138" t="s">
        <v>22</v>
      </c>
      <c r="D25" s="138"/>
      <c r="E25" s="106" t="s">
        <v>23</v>
      </c>
      <c r="F25" s="106" t="s">
        <v>24</v>
      </c>
      <c r="G25" s="138" t="s">
        <v>26</v>
      </c>
      <c r="H25" s="138"/>
      <c r="I25" s="138"/>
      <c r="J25" s="138" t="s">
        <v>29</v>
      </c>
      <c r="K25" s="138"/>
    </row>
    <row r="26" spans="1:11" ht="99.95" customHeight="1" x14ac:dyDescent="0.15">
      <c r="B26" s="73" t="s">
        <v>97</v>
      </c>
      <c r="C26" s="130" t="s">
        <v>42</v>
      </c>
      <c r="D26" s="130"/>
      <c r="E26" s="11">
        <f>'MPS(calc_process)'!F23</f>
        <v>89</v>
      </c>
      <c r="F26" s="10" t="s">
        <v>44</v>
      </c>
      <c r="G26" s="136" t="s">
        <v>75</v>
      </c>
      <c r="H26" s="136"/>
      <c r="I26" s="136"/>
      <c r="J26" s="137"/>
      <c r="K26" s="137"/>
    </row>
    <row r="27" spans="1:11" ht="99.95" customHeight="1" x14ac:dyDescent="0.15">
      <c r="B27" s="73" t="s">
        <v>98</v>
      </c>
      <c r="C27" s="130" t="s">
        <v>43</v>
      </c>
      <c r="D27" s="130"/>
      <c r="E27" s="24"/>
      <c r="F27" s="8" t="s">
        <v>99</v>
      </c>
      <c r="G27" s="131" t="s">
        <v>79</v>
      </c>
      <c r="H27" s="132"/>
      <c r="I27" s="133"/>
      <c r="J27" s="131"/>
      <c r="K27" s="133"/>
    </row>
    <row r="28" spans="1:11" ht="99.95" customHeight="1" x14ac:dyDescent="0.15">
      <c r="B28" s="73" t="s">
        <v>100</v>
      </c>
      <c r="C28" s="134" t="s">
        <v>101</v>
      </c>
      <c r="D28" s="135"/>
      <c r="E28" s="24"/>
      <c r="F28" s="8" t="s">
        <v>102</v>
      </c>
      <c r="G28" s="131" t="s">
        <v>80</v>
      </c>
      <c r="H28" s="132"/>
      <c r="I28" s="133"/>
      <c r="J28" s="131"/>
      <c r="K28" s="133"/>
    </row>
    <row r="29" spans="1:11" ht="99.95" customHeight="1" x14ac:dyDescent="0.15">
      <c r="B29" s="73" t="s">
        <v>193</v>
      </c>
      <c r="C29" s="134" t="s">
        <v>103</v>
      </c>
      <c r="D29" s="135"/>
      <c r="E29" s="24"/>
      <c r="F29" s="8" t="s">
        <v>104</v>
      </c>
      <c r="G29" s="131" t="s">
        <v>81</v>
      </c>
      <c r="H29" s="132"/>
      <c r="I29" s="133"/>
      <c r="J29" s="131"/>
      <c r="K29" s="133"/>
    </row>
    <row r="30" spans="1:11" ht="120" customHeight="1" x14ac:dyDescent="0.15">
      <c r="B30" s="73" t="s">
        <v>105</v>
      </c>
      <c r="C30" s="130" t="s">
        <v>106</v>
      </c>
      <c r="D30" s="130"/>
      <c r="E30" s="12" t="s">
        <v>59</v>
      </c>
      <c r="F30" s="8" t="s">
        <v>86</v>
      </c>
      <c r="G30" s="131" t="s">
        <v>264</v>
      </c>
      <c r="H30" s="132"/>
      <c r="I30" s="133"/>
      <c r="J30" s="131" t="s">
        <v>164</v>
      </c>
      <c r="K30" s="133"/>
    </row>
    <row r="31" spans="1:11" ht="120" customHeight="1" x14ac:dyDescent="0.15">
      <c r="B31" s="73" t="s">
        <v>107</v>
      </c>
      <c r="C31" s="130" t="s">
        <v>108</v>
      </c>
      <c r="D31" s="130"/>
      <c r="E31" s="12" t="s">
        <v>59</v>
      </c>
      <c r="F31" s="8" t="s">
        <v>109</v>
      </c>
      <c r="G31" s="136" t="s">
        <v>110</v>
      </c>
      <c r="H31" s="136"/>
      <c r="I31" s="136"/>
      <c r="J31" s="137" t="s">
        <v>227</v>
      </c>
      <c r="K31" s="137"/>
    </row>
    <row r="32" spans="1:11" ht="120" customHeight="1" x14ac:dyDescent="0.15">
      <c r="B32" s="73" t="s">
        <v>111</v>
      </c>
      <c r="C32" s="130" t="s">
        <v>112</v>
      </c>
      <c r="D32" s="130"/>
      <c r="E32" s="12" t="s">
        <v>59</v>
      </c>
      <c r="F32" s="8" t="s">
        <v>86</v>
      </c>
      <c r="G32" s="136" t="s">
        <v>113</v>
      </c>
      <c r="H32" s="136"/>
      <c r="I32" s="136"/>
      <c r="J32" s="137" t="s">
        <v>227</v>
      </c>
      <c r="K32" s="137"/>
    </row>
    <row r="33" spans="1:11" ht="120" customHeight="1" x14ac:dyDescent="0.15">
      <c r="B33" s="73" t="s">
        <v>107</v>
      </c>
      <c r="C33" s="130" t="s">
        <v>114</v>
      </c>
      <c r="D33" s="130"/>
      <c r="E33" s="12" t="s">
        <v>59</v>
      </c>
      <c r="F33" s="8" t="s">
        <v>115</v>
      </c>
      <c r="G33" s="131" t="s">
        <v>72</v>
      </c>
      <c r="H33" s="132"/>
      <c r="I33" s="133"/>
      <c r="J33" s="131" t="s">
        <v>164</v>
      </c>
      <c r="K33" s="133"/>
    </row>
    <row r="34" spans="1:11" ht="99.95" customHeight="1" x14ac:dyDescent="0.15">
      <c r="B34" s="73" t="s">
        <v>116</v>
      </c>
      <c r="C34" s="134" t="s">
        <v>117</v>
      </c>
      <c r="D34" s="135"/>
      <c r="E34" s="12" t="s">
        <v>59</v>
      </c>
      <c r="F34" s="8" t="s">
        <v>44</v>
      </c>
      <c r="G34" s="131" t="s">
        <v>118</v>
      </c>
      <c r="H34" s="132"/>
      <c r="I34" s="133"/>
      <c r="J34" s="131" t="s">
        <v>164</v>
      </c>
      <c r="K34" s="133"/>
    </row>
    <row r="35" spans="1:11" ht="99.95" customHeight="1" x14ac:dyDescent="0.15">
      <c r="B35" s="73" t="s">
        <v>119</v>
      </c>
      <c r="C35" s="134" t="s">
        <v>120</v>
      </c>
      <c r="D35" s="135"/>
      <c r="E35" s="12" t="s">
        <v>59</v>
      </c>
      <c r="F35" s="8" t="s">
        <v>99</v>
      </c>
      <c r="G35" s="131" t="s">
        <v>82</v>
      </c>
      <c r="H35" s="132"/>
      <c r="I35" s="133"/>
      <c r="J35" s="131" t="s">
        <v>164</v>
      </c>
      <c r="K35" s="133"/>
    </row>
    <row r="36" spans="1:11" ht="99.95" customHeight="1" x14ac:dyDescent="0.15">
      <c r="B36" s="73" t="s">
        <v>121</v>
      </c>
      <c r="C36" s="134" t="s">
        <v>122</v>
      </c>
      <c r="D36" s="135"/>
      <c r="E36" s="12" t="s">
        <v>59</v>
      </c>
      <c r="F36" s="8" t="s">
        <v>104</v>
      </c>
      <c r="G36" s="131" t="s">
        <v>80</v>
      </c>
      <c r="H36" s="132"/>
      <c r="I36" s="133"/>
      <c r="J36" s="131" t="s">
        <v>164</v>
      </c>
      <c r="K36" s="133"/>
    </row>
    <row r="37" spans="1:11" ht="99.95" customHeight="1" x14ac:dyDescent="0.15">
      <c r="B37" s="73" t="s">
        <v>204</v>
      </c>
      <c r="C37" s="134" t="s">
        <v>205</v>
      </c>
      <c r="D37" s="135"/>
      <c r="E37" s="12" t="s">
        <v>59</v>
      </c>
      <c r="F37" s="8" t="s">
        <v>206</v>
      </c>
      <c r="G37" s="131" t="s">
        <v>207</v>
      </c>
      <c r="H37" s="132"/>
      <c r="I37" s="133"/>
      <c r="J37" s="131" t="s">
        <v>164</v>
      </c>
      <c r="K37" s="133"/>
    </row>
    <row r="38" spans="1:11" ht="120" customHeight="1" x14ac:dyDescent="0.15">
      <c r="B38" s="73" t="s">
        <v>210</v>
      </c>
      <c r="C38" s="130" t="s">
        <v>209</v>
      </c>
      <c r="D38" s="130"/>
      <c r="E38" s="12" t="s">
        <v>59</v>
      </c>
      <c r="F38" s="8" t="s">
        <v>63</v>
      </c>
      <c r="G38" s="131" t="s">
        <v>264</v>
      </c>
      <c r="H38" s="132"/>
      <c r="I38" s="133"/>
      <c r="J38" s="131" t="s">
        <v>164</v>
      </c>
      <c r="K38" s="133"/>
    </row>
    <row r="39" spans="1:11" ht="120" customHeight="1" x14ac:dyDescent="0.15">
      <c r="B39" s="73" t="s">
        <v>210</v>
      </c>
      <c r="C39" s="130" t="s">
        <v>211</v>
      </c>
      <c r="D39" s="130"/>
      <c r="E39" s="12" t="s">
        <v>59</v>
      </c>
      <c r="F39" s="8" t="s">
        <v>63</v>
      </c>
      <c r="G39" s="136" t="s">
        <v>222</v>
      </c>
      <c r="H39" s="136"/>
      <c r="I39" s="136"/>
      <c r="J39" s="137" t="s">
        <v>227</v>
      </c>
      <c r="K39" s="137"/>
    </row>
    <row r="40" spans="1:11" ht="120" customHeight="1" x14ac:dyDescent="0.15">
      <c r="B40" s="73" t="s">
        <v>210</v>
      </c>
      <c r="C40" s="130" t="s">
        <v>212</v>
      </c>
      <c r="D40" s="130"/>
      <c r="E40" s="12" t="s">
        <v>59</v>
      </c>
      <c r="F40" s="8" t="s">
        <v>63</v>
      </c>
      <c r="G40" s="136" t="s">
        <v>221</v>
      </c>
      <c r="H40" s="136"/>
      <c r="I40" s="136"/>
      <c r="J40" s="137" t="s">
        <v>227</v>
      </c>
      <c r="K40" s="137"/>
    </row>
    <row r="41" spans="1:11" ht="120" customHeight="1" x14ac:dyDescent="0.15">
      <c r="B41" s="73" t="s">
        <v>210</v>
      </c>
      <c r="C41" s="130" t="s">
        <v>213</v>
      </c>
      <c r="D41" s="130"/>
      <c r="E41" s="12" t="s">
        <v>59</v>
      </c>
      <c r="F41" s="8" t="s">
        <v>63</v>
      </c>
      <c r="G41" s="131" t="s">
        <v>72</v>
      </c>
      <c r="H41" s="132"/>
      <c r="I41" s="133"/>
      <c r="J41" s="131" t="s">
        <v>164</v>
      </c>
      <c r="K41" s="133"/>
    </row>
    <row r="42" spans="1:11" ht="99.95" customHeight="1" x14ac:dyDescent="0.15">
      <c r="B42" s="73" t="s">
        <v>215</v>
      </c>
      <c r="C42" s="134" t="s">
        <v>214</v>
      </c>
      <c r="D42" s="135"/>
      <c r="E42" s="12" t="s">
        <v>59</v>
      </c>
      <c r="F42" s="8" t="s">
        <v>44</v>
      </c>
      <c r="G42" s="131" t="s">
        <v>220</v>
      </c>
      <c r="H42" s="132"/>
      <c r="I42" s="133"/>
      <c r="J42" s="131" t="s">
        <v>164</v>
      </c>
      <c r="K42" s="133"/>
    </row>
    <row r="43" spans="1:11" ht="99.95" customHeight="1" x14ac:dyDescent="0.15">
      <c r="B43" s="73" t="s">
        <v>217</v>
      </c>
      <c r="C43" s="134" t="s">
        <v>216</v>
      </c>
      <c r="D43" s="135"/>
      <c r="E43" s="12" t="s">
        <v>59</v>
      </c>
      <c r="F43" s="8" t="s">
        <v>99</v>
      </c>
      <c r="G43" s="131" t="s">
        <v>82</v>
      </c>
      <c r="H43" s="132"/>
      <c r="I43" s="133"/>
      <c r="J43" s="131" t="s">
        <v>164</v>
      </c>
      <c r="K43" s="133"/>
    </row>
    <row r="44" spans="1:11" ht="99.95" customHeight="1" x14ac:dyDescent="0.15">
      <c r="B44" s="73" t="s">
        <v>219</v>
      </c>
      <c r="C44" s="134" t="s">
        <v>218</v>
      </c>
      <c r="D44" s="135"/>
      <c r="E44" s="12" t="s">
        <v>59</v>
      </c>
      <c r="F44" s="8" t="s">
        <v>102</v>
      </c>
      <c r="G44" s="131" t="s">
        <v>80</v>
      </c>
      <c r="H44" s="132"/>
      <c r="I44" s="133"/>
      <c r="J44" s="131" t="s">
        <v>164</v>
      </c>
      <c r="K44" s="133"/>
    </row>
    <row r="45" spans="1:11" ht="99.95" customHeight="1" x14ac:dyDescent="0.15">
      <c r="B45" s="73" t="s">
        <v>223</v>
      </c>
      <c r="C45" s="130" t="s">
        <v>225</v>
      </c>
      <c r="D45" s="130"/>
      <c r="E45" s="12" t="s">
        <v>59</v>
      </c>
      <c r="F45" s="8" t="s">
        <v>99</v>
      </c>
      <c r="G45" s="131" t="s">
        <v>79</v>
      </c>
      <c r="H45" s="132"/>
      <c r="I45" s="133"/>
      <c r="J45" s="131" t="s">
        <v>164</v>
      </c>
      <c r="K45" s="133"/>
    </row>
    <row r="46" spans="1:11" ht="99.95" customHeight="1" x14ac:dyDescent="0.15">
      <c r="B46" s="73" t="s">
        <v>224</v>
      </c>
      <c r="C46" s="134" t="s">
        <v>226</v>
      </c>
      <c r="D46" s="135"/>
      <c r="E46" s="12" t="s">
        <v>59</v>
      </c>
      <c r="F46" s="8" t="s">
        <v>102</v>
      </c>
      <c r="G46" s="131" t="s">
        <v>80</v>
      </c>
      <c r="H46" s="132"/>
      <c r="I46" s="133"/>
      <c r="J46" s="131" t="s">
        <v>164</v>
      </c>
      <c r="K46" s="133"/>
    </row>
    <row r="47" spans="1:11" ht="6.75" customHeight="1" x14ac:dyDescent="0.15"/>
    <row r="48" spans="1:11" ht="18.95" customHeight="1" x14ac:dyDescent="0.15">
      <c r="A48" s="13" t="s">
        <v>123</v>
      </c>
      <c r="B48" s="13"/>
    </row>
    <row r="49" spans="1:10" ht="17.25" thickBot="1" x14ac:dyDescent="0.2">
      <c r="B49" s="140" t="s">
        <v>124</v>
      </c>
      <c r="C49" s="141"/>
      <c r="D49" s="14" t="s">
        <v>24</v>
      </c>
    </row>
    <row r="50" spans="1:10" ht="19.5" thickBot="1" x14ac:dyDescent="0.2">
      <c r="B50" s="142">
        <f>ROUNDDOWN('MPS(calc_process)'!G6, 0)</f>
        <v>0</v>
      </c>
      <c r="C50" s="143"/>
      <c r="D50" s="15" t="s">
        <v>125</v>
      </c>
    </row>
    <row r="51" spans="1:10" ht="20.100000000000001" customHeight="1" x14ac:dyDescent="0.15">
      <c r="B51" s="16"/>
      <c r="C51" s="16"/>
      <c r="F51" s="17"/>
      <c r="G51" s="17"/>
    </row>
    <row r="52" spans="1:10" ht="18.95" customHeight="1" x14ac:dyDescent="0.15">
      <c r="A52" s="5" t="s">
        <v>9</v>
      </c>
    </row>
    <row r="53" spans="1:10" ht="18" customHeight="1" x14ac:dyDescent="0.15">
      <c r="B53" s="18" t="s">
        <v>31</v>
      </c>
      <c r="C53" s="139" t="s">
        <v>32</v>
      </c>
      <c r="D53" s="139"/>
      <c r="E53" s="139"/>
      <c r="F53" s="139"/>
      <c r="G53" s="139"/>
      <c r="H53" s="139"/>
      <c r="I53" s="139"/>
      <c r="J53" s="19"/>
    </row>
    <row r="54" spans="1:10" ht="18" customHeight="1" x14ac:dyDescent="0.15">
      <c r="B54" s="18" t="s">
        <v>30</v>
      </c>
      <c r="C54" s="139" t="s">
        <v>33</v>
      </c>
      <c r="D54" s="139"/>
      <c r="E54" s="139"/>
      <c r="F54" s="139"/>
      <c r="G54" s="139"/>
      <c r="H54" s="139"/>
      <c r="I54" s="139"/>
      <c r="J54" s="19"/>
    </row>
    <row r="55" spans="1:10" ht="18" customHeight="1" x14ac:dyDescent="0.15">
      <c r="B55" s="18" t="s">
        <v>34</v>
      </c>
      <c r="C55" s="139" t="s">
        <v>35</v>
      </c>
      <c r="D55" s="139"/>
      <c r="E55" s="139"/>
      <c r="F55" s="139"/>
      <c r="G55" s="139"/>
      <c r="H55" s="139"/>
      <c r="I55" s="139"/>
      <c r="J55" s="19"/>
    </row>
  </sheetData>
  <sheetProtection password="C7C3" sheet="1" formatCells="0" formatRows="0"/>
  <mergeCells count="74">
    <mergeCell ref="C44:D44"/>
    <mergeCell ref="G44:I44"/>
    <mergeCell ref="J44:K44"/>
    <mergeCell ref="C37:D37"/>
    <mergeCell ref="G37:I37"/>
    <mergeCell ref="J37:K37"/>
    <mergeCell ref="C42:D42"/>
    <mergeCell ref="G42:I42"/>
    <mergeCell ref="J42:K42"/>
    <mergeCell ref="C43:D43"/>
    <mergeCell ref="G43:I43"/>
    <mergeCell ref="J43:K43"/>
    <mergeCell ref="C40:D40"/>
    <mergeCell ref="G40:I40"/>
    <mergeCell ref="J40:K40"/>
    <mergeCell ref="C41:D41"/>
    <mergeCell ref="G41:I41"/>
    <mergeCell ref="J41:K41"/>
    <mergeCell ref="C38:D38"/>
    <mergeCell ref="G38:I38"/>
    <mergeCell ref="J38:K38"/>
    <mergeCell ref="C39:D39"/>
    <mergeCell ref="G39:I39"/>
    <mergeCell ref="J39:K39"/>
    <mergeCell ref="C54:I54"/>
    <mergeCell ref="C55:I55"/>
    <mergeCell ref="C24:D24"/>
    <mergeCell ref="C25:D25"/>
    <mergeCell ref="B49:C49"/>
    <mergeCell ref="B50:C50"/>
    <mergeCell ref="C26:D26"/>
    <mergeCell ref="C53:I53"/>
    <mergeCell ref="C27:D27"/>
    <mergeCell ref="C31:D31"/>
    <mergeCell ref="G31:I31"/>
    <mergeCell ref="G27:I27"/>
    <mergeCell ref="G34:I34"/>
    <mergeCell ref="G36:I36"/>
    <mergeCell ref="C28:D28"/>
    <mergeCell ref="C29:D29"/>
    <mergeCell ref="J24:K24"/>
    <mergeCell ref="J25:K25"/>
    <mergeCell ref="J26:K26"/>
    <mergeCell ref="G24:I24"/>
    <mergeCell ref="G25:I25"/>
    <mergeCell ref="G26:I26"/>
    <mergeCell ref="J27:K27"/>
    <mergeCell ref="C30:D30"/>
    <mergeCell ref="C34:D34"/>
    <mergeCell ref="C36:D36"/>
    <mergeCell ref="J31:K31"/>
    <mergeCell ref="G29:I29"/>
    <mergeCell ref="G30:I30"/>
    <mergeCell ref="G33:I33"/>
    <mergeCell ref="C33:D33"/>
    <mergeCell ref="J28:K28"/>
    <mergeCell ref="J29:K29"/>
    <mergeCell ref="J30:K30"/>
    <mergeCell ref="J33:K33"/>
    <mergeCell ref="J34:K34"/>
    <mergeCell ref="J36:K36"/>
    <mergeCell ref="G28:I28"/>
    <mergeCell ref="C32:D32"/>
    <mergeCell ref="G32:I32"/>
    <mergeCell ref="J32:K32"/>
    <mergeCell ref="C35:D35"/>
    <mergeCell ref="G35:I35"/>
    <mergeCell ref="J35:K35"/>
    <mergeCell ref="C45:D45"/>
    <mergeCell ref="G45:I45"/>
    <mergeCell ref="J45:K45"/>
    <mergeCell ref="C46:D46"/>
    <mergeCell ref="G46:I46"/>
    <mergeCell ref="J46:K46"/>
  </mergeCells>
  <phoneticPr fontId="2"/>
  <pageMargins left="0.70866141732283472" right="0.70866141732283472" top="0.74803149606299213" bottom="0.74803149606299213" header="0.31496062992125984" footer="0.31496062992125984"/>
  <pageSetup paperSize="8" scale="83" fitToHeight="0" orientation="landscape" r:id="rId1"/>
  <rowBreaks count="2" manualBreakCount="2">
    <brk id="14" max="10" man="1"/>
    <brk id="22" max="10" man="1"/>
  </rowBreaks>
  <ignoredErrors>
    <ignoredError sqref="B8:B9"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pageSetUpPr fitToPage="1"/>
  </sheetPr>
  <dimension ref="A1:T64"/>
  <sheetViews>
    <sheetView showGridLines="0" view="pageBreakPreview" zoomScale="60" zoomScaleNormal="100" workbookViewId="0"/>
  </sheetViews>
  <sheetFormatPr defaultColWidth="9" defaultRowHeight="14.25" x14ac:dyDescent="0.15"/>
  <cols>
    <col min="1" max="1" width="1.625" style="25" customWidth="1"/>
    <col min="2" max="2" width="13.875" style="25" customWidth="1"/>
    <col min="3" max="20" width="22.875" style="25" customWidth="1"/>
    <col min="21" max="16384" width="9" style="25"/>
  </cols>
  <sheetData>
    <row r="1" spans="1:20" x14ac:dyDescent="0.15">
      <c r="T1" s="26" t="str">
        <f>'MPS(input)'!K1</f>
        <v>Monitoring Spreadsheet: JCM_ID_AM023_ver01.0</v>
      </c>
    </row>
    <row r="2" spans="1:20" x14ac:dyDescent="0.15">
      <c r="T2" s="26" t="str">
        <f>'MPS(input)'!K2</f>
        <v>Reference Number:</v>
      </c>
    </row>
    <row r="3" spans="1:20" ht="27" customHeight="1" x14ac:dyDescent="0.15">
      <c r="A3" s="109" t="s">
        <v>85</v>
      </c>
      <c r="B3" s="3"/>
      <c r="C3" s="3"/>
      <c r="D3" s="3"/>
      <c r="E3" s="3"/>
      <c r="F3" s="3"/>
      <c r="G3" s="3"/>
      <c r="H3" s="3"/>
      <c r="I3" s="3"/>
      <c r="J3" s="3"/>
      <c r="K3" s="3"/>
      <c r="L3" s="3"/>
      <c r="M3" s="3"/>
      <c r="N3" s="4"/>
      <c r="O3" s="4"/>
      <c r="P3" s="4"/>
      <c r="Q3" s="4"/>
      <c r="R3" s="4"/>
      <c r="S3" s="4"/>
      <c r="T3" s="4"/>
    </row>
    <row r="4" spans="1:20" x14ac:dyDescent="0.15">
      <c r="A4" s="1"/>
      <c r="B4" s="1"/>
      <c r="C4" s="1"/>
      <c r="D4" s="1"/>
      <c r="E4" s="1"/>
      <c r="F4" s="1"/>
      <c r="G4" s="1"/>
      <c r="H4" s="1"/>
      <c r="I4" s="1"/>
      <c r="J4" s="1"/>
      <c r="K4" s="1"/>
      <c r="L4" s="1"/>
      <c r="M4" s="1"/>
      <c r="N4" s="1"/>
    </row>
    <row r="5" spans="1:20" ht="15" x14ac:dyDescent="0.15">
      <c r="A5" s="5" t="s">
        <v>144</v>
      </c>
      <c r="B5" s="5"/>
      <c r="C5" s="1"/>
      <c r="D5" s="1"/>
      <c r="E5" s="1"/>
      <c r="F5" s="1"/>
      <c r="G5" s="1"/>
      <c r="H5" s="1"/>
      <c r="I5" s="1"/>
      <c r="J5" s="1"/>
      <c r="K5" s="1"/>
      <c r="L5" s="1"/>
      <c r="M5" s="1"/>
      <c r="N5" s="1"/>
    </row>
    <row r="6" spans="1:20" ht="43.5" customHeight="1" x14ac:dyDescent="0.15">
      <c r="A6" s="5"/>
      <c r="B6" s="150" t="s">
        <v>45</v>
      </c>
      <c r="C6" s="106" t="s">
        <v>258</v>
      </c>
      <c r="D6" s="108" t="s">
        <v>145</v>
      </c>
      <c r="E6" s="144" t="s">
        <v>140</v>
      </c>
      <c r="F6" s="146"/>
      <c r="G6" s="144" t="s">
        <v>146</v>
      </c>
      <c r="H6" s="145"/>
      <c r="I6" s="145"/>
      <c r="J6" s="145"/>
      <c r="K6" s="145"/>
      <c r="L6" s="145"/>
      <c r="M6" s="146"/>
      <c r="N6" s="106" t="s">
        <v>52</v>
      </c>
    </row>
    <row r="7" spans="1:20" ht="20.100000000000001" customHeight="1" x14ac:dyDescent="0.15">
      <c r="A7" s="6"/>
      <c r="B7" s="150"/>
      <c r="C7" s="12" t="s">
        <v>50</v>
      </c>
      <c r="D7" s="73" t="s">
        <v>88</v>
      </c>
      <c r="E7" s="73" t="s">
        <v>92</v>
      </c>
      <c r="F7" s="73" t="s">
        <v>147</v>
      </c>
      <c r="G7" s="73" t="s">
        <v>148</v>
      </c>
      <c r="H7" s="73" t="s">
        <v>111</v>
      </c>
      <c r="I7" s="73" t="s">
        <v>111</v>
      </c>
      <c r="J7" s="73" t="s">
        <v>111</v>
      </c>
      <c r="K7" s="73" t="s">
        <v>149</v>
      </c>
      <c r="L7" s="73" t="s">
        <v>150</v>
      </c>
      <c r="M7" s="73" t="s">
        <v>151</v>
      </c>
      <c r="N7" s="12" t="s">
        <v>64</v>
      </c>
    </row>
    <row r="8" spans="1:20" ht="120" customHeight="1" x14ac:dyDescent="0.15">
      <c r="A8" s="1"/>
      <c r="B8" s="27" t="s">
        <v>49</v>
      </c>
      <c r="C8" s="28" t="s">
        <v>51</v>
      </c>
      <c r="D8" s="28" t="s">
        <v>266</v>
      </c>
      <c r="E8" s="8" t="s">
        <v>152</v>
      </c>
      <c r="F8" s="8" t="s">
        <v>153</v>
      </c>
      <c r="G8" s="29" t="s">
        <v>154</v>
      </c>
      <c r="H8" s="29" t="s">
        <v>69</v>
      </c>
      <c r="I8" s="29" t="s">
        <v>70</v>
      </c>
      <c r="J8" s="29" t="s">
        <v>71</v>
      </c>
      <c r="K8" s="28" t="s">
        <v>141</v>
      </c>
      <c r="L8" s="28" t="s">
        <v>73</v>
      </c>
      <c r="M8" s="28" t="s">
        <v>155</v>
      </c>
      <c r="N8" s="28" t="s">
        <v>156</v>
      </c>
    </row>
    <row r="9" spans="1:20" ht="30" customHeight="1" x14ac:dyDescent="0.15">
      <c r="B9" s="30" t="s">
        <v>46</v>
      </c>
      <c r="C9" s="12" t="s">
        <v>54</v>
      </c>
      <c r="D9" s="12" t="s">
        <v>55</v>
      </c>
      <c r="E9" s="31" t="s">
        <v>157</v>
      </c>
      <c r="F9" s="73" t="s">
        <v>38</v>
      </c>
      <c r="G9" s="73" t="s">
        <v>63</v>
      </c>
      <c r="H9" s="73" t="s">
        <v>142</v>
      </c>
      <c r="I9" s="73" t="s">
        <v>115</v>
      </c>
      <c r="J9" s="73" t="s">
        <v>158</v>
      </c>
      <c r="K9" s="31" t="s">
        <v>44</v>
      </c>
      <c r="L9" s="31" t="s">
        <v>143</v>
      </c>
      <c r="M9" s="31" t="s">
        <v>102</v>
      </c>
      <c r="N9" s="12" t="s">
        <v>159</v>
      </c>
    </row>
    <row r="10" spans="1:20" ht="20.100000000000001" customHeight="1" x14ac:dyDescent="0.15">
      <c r="B10" s="151" t="s">
        <v>47</v>
      </c>
      <c r="C10" s="12">
        <v>1</v>
      </c>
      <c r="D10" s="34"/>
      <c r="E10" s="34"/>
      <c r="F10" s="34"/>
      <c r="G10" s="35"/>
      <c r="H10" s="32">
        <f>IF(ISERROR(3.6*(100/K10)*M10),0,3.6*(100/K10)*M10)</f>
        <v>0</v>
      </c>
      <c r="I10" s="32">
        <f>IF(ISERROR(E10*L10*M10/F10),0,E10*L10*M10/F10)</f>
        <v>0</v>
      </c>
      <c r="J10" s="35"/>
      <c r="K10" s="34"/>
      <c r="L10" s="37"/>
      <c r="M10" s="36"/>
      <c r="N10" s="83">
        <f>IF(ISERROR(D10*SMALL(G10:J10,COUNTIF(G10:J10,0)+1)),0,D10*SMALL(G10:J10,COUNTIF(G10:J10,0)+1))</f>
        <v>0</v>
      </c>
    </row>
    <row r="11" spans="1:20" ht="20.100000000000001" customHeight="1" x14ac:dyDescent="0.15">
      <c r="B11" s="151"/>
      <c r="C11" s="12">
        <v>2</v>
      </c>
      <c r="D11" s="34"/>
      <c r="E11" s="34"/>
      <c r="F11" s="34"/>
      <c r="G11" s="35"/>
      <c r="H11" s="32">
        <f t="shared" ref="H11:H19" si="0">IF(ISERROR(3.6*(100/K11)*M11),0,3.6*(100/K11)*M11)</f>
        <v>0</v>
      </c>
      <c r="I11" s="32">
        <f t="shared" ref="I11:I19" si="1">IF(ISERROR(E11*L11*M11/F11),0,E11*L11*M11/F11)</f>
        <v>0</v>
      </c>
      <c r="J11" s="35"/>
      <c r="K11" s="34"/>
      <c r="L11" s="37"/>
      <c r="M11" s="36"/>
      <c r="N11" s="83">
        <f t="shared" ref="N11:N19" si="2">IF(ISERROR(D11*SMALL(G11:J11,COUNTIF(G11:J11,0)+1)),0,D11*SMALL(G11:J11,COUNTIF(G11:J11,0)+1))</f>
        <v>0</v>
      </c>
    </row>
    <row r="12" spans="1:20" ht="20.100000000000001" customHeight="1" x14ac:dyDescent="0.15">
      <c r="B12" s="151"/>
      <c r="C12" s="12">
        <v>3</v>
      </c>
      <c r="D12" s="34"/>
      <c r="E12" s="34"/>
      <c r="F12" s="34"/>
      <c r="G12" s="35"/>
      <c r="H12" s="32">
        <f t="shared" si="0"/>
        <v>0</v>
      </c>
      <c r="I12" s="32">
        <f t="shared" si="1"/>
        <v>0</v>
      </c>
      <c r="J12" s="35"/>
      <c r="K12" s="34"/>
      <c r="L12" s="37"/>
      <c r="M12" s="36"/>
      <c r="N12" s="83">
        <f t="shared" si="2"/>
        <v>0</v>
      </c>
    </row>
    <row r="13" spans="1:20" ht="20.100000000000001" customHeight="1" x14ac:dyDescent="0.15">
      <c r="B13" s="151"/>
      <c r="C13" s="12">
        <v>4</v>
      </c>
      <c r="D13" s="34"/>
      <c r="E13" s="34"/>
      <c r="F13" s="34"/>
      <c r="G13" s="35"/>
      <c r="H13" s="32">
        <f t="shared" si="0"/>
        <v>0</v>
      </c>
      <c r="I13" s="32">
        <f t="shared" si="1"/>
        <v>0</v>
      </c>
      <c r="J13" s="35"/>
      <c r="K13" s="34"/>
      <c r="L13" s="37"/>
      <c r="M13" s="36"/>
      <c r="N13" s="83">
        <f t="shared" si="2"/>
        <v>0</v>
      </c>
    </row>
    <row r="14" spans="1:20" ht="20.100000000000001" customHeight="1" x14ac:dyDescent="0.15">
      <c r="B14" s="151"/>
      <c r="C14" s="12">
        <v>5</v>
      </c>
      <c r="D14" s="34"/>
      <c r="E14" s="34"/>
      <c r="F14" s="34"/>
      <c r="G14" s="35"/>
      <c r="H14" s="32">
        <f t="shared" si="0"/>
        <v>0</v>
      </c>
      <c r="I14" s="32">
        <f t="shared" si="1"/>
        <v>0</v>
      </c>
      <c r="J14" s="35"/>
      <c r="K14" s="34"/>
      <c r="L14" s="37"/>
      <c r="M14" s="36"/>
      <c r="N14" s="83">
        <f t="shared" si="2"/>
        <v>0</v>
      </c>
    </row>
    <row r="15" spans="1:20" ht="20.100000000000001" customHeight="1" x14ac:dyDescent="0.15">
      <c r="B15" s="151"/>
      <c r="C15" s="12">
        <v>6</v>
      </c>
      <c r="D15" s="34"/>
      <c r="E15" s="34"/>
      <c r="F15" s="34"/>
      <c r="G15" s="35"/>
      <c r="H15" s="32">
        <f t="shared" si="0"/>
        <v>0</v>
      </c>
      <c r="I15" s="32">
        <f t="shared" si="1"/>
        <v>0</v>
      </c>
      <c r="J15" s="35"/>
      <c r="K15" s="34"/>
      <c r="L15" s="37"/>
      <c r="M15" s="36"/>
      <c r="N15" s="83">
        <f t="shared" si="2"/>
        <v>0</v>
      </c>
    </row>
    <row r="16" spans="1:20" ht="20.100000000000001" customHeight="1" x14ac:dyDescent="0.15">
      <c r="B16" s="151"/>
      <c r="C16" s="12">
        <v>7</v>
      </c>
      <c r="D16" s="34"/>
      <c r="E16" s="34"/>
      <c r="F16" s="34"/>
      <c r="G16" s="35"/>
      <c r="H16" s="32">
        <f t="shared" si="0"/>
        <v>0</v>
      </c>
      <c r="I16" s="32">
        <f t="shared" si="1"/>
        <v>0</v>
      </c>
      <c r="J16" s="35"/>
      <c r="K16" s="34"/>
      <c r="L16" s="37"/>
      <c r="M16" s="36"/>
      <c r="N16" s="83">
        <f t="shared" si="2"/>
        <v>0</v>
      </c>
    </row>
    <row r="17" spans="1:16" ht="20.100000000000001" customHeight="1" x14ac:dyDescent="0.15">
      <c r="B17" s="151"/>
      <c r="C17" s="12">
        <v>8</v>
      </c>
      <c r="D17" s="34"/>
      <c r="E17" s="34"/>
      <c r="F17" s="34"/>
      <c r="G17" s="35"/>
      <c r="H17" s="32">
        <f t="shared" si="0"/>
        <v>0</v>
      </c>
      <c r="I17" s="32">
        <f t="shared" si="1"/>
        <v>0</v>
      </c>
      <c r="J17" s="35"/>
      <c r="K17" s="34"/>
      <c r="L17" s="37"/>
      <c r="M17" s="36"/>
      <c r="N17" s="83">
        <f t="shared" si="2"/>
        <v>0</v>
      </c>
    </row>
    <row r="18" spans="1:16" ht="20.100000000000001" customHeight="1" x14ac:dyDescent="0.15">
      <c r="B18" s="151"/>
      <c r="C18" s="12">
        <v>9</v>
      </c>
      <c r="D18" s="34"/>
      <c r="E18" s="34"/>
      <c r="F18" s="34"/>
      <c r="G18" s="35"/>
      <c r="H18" s="32">
        <f t="shared" si="0"/>
        <v>0</v>
      </c>
      <c r="I18" s="32">
        <f t="shared" si="1"/>
        <v>0</v>
      </c>
      <c r="J18" s="35"/>
      <c r="K18" s="34"/>
      <c r="L18" s="37"/>
      <c r="M18" s="36"/>
      <c r="N18" s="83">
        <f t="shared" si="2"/>
        <v>0</v>
      </c>
    </row>
    <row r="19" spans="1:16" ht="20.100000000000001" customHeight="1" x14ac:dyDescent="0.15">
      <c r="B19" s="151"/>
      <c r="C19" s="12">
        <v>10</v>
      </c>
      <c r="D19" s="34"/>
      <c r="E19" s="34"/>
      <c r="F19" s="34"/>
      <c r="G19" s="35"/>
      <c r="H19" s="32">
        <f t="shared" si="0"/>
        <v>0</v>
      </c>
      <c r="I19" s="32">
        <f t="shared" si="1"/>
        <v>0</v>
      </c>
      <c r="J19" s="35"/>
      <c r="K19" s="34"/>
      <c r="L19" s="37"/>
      <c r="M19" s="36"/>
      <c r="N19" s="83">
        <f t="shared" si="2"/>
        <v>0</v>
      </c>
    </row>
    <row r="20" spans="1:16" ht="20.100000000000001" customHeight="1" x14ac:dyDescent="0.15">
      <c r="B20" s="30" t="s">
        <v>48</v>
      </c>
      <c r="C20" s="33" t="s">
        <v>54</v>
      </c>
      <c r="D20" s="74" t="s">
        <v>58</v>
      </c>
      <c r="E20" s="74"/>
      <c r="F20" s="74"/>
      <c r="G20" s="33" t="s">
        <v>58</v>
      </c>
      <c r="H20" s="33" t="s">
        <v>54</v>
      </c>
      <c r="I20" s="33" t="s">
        <v>58</v>
      </c>
      <c r="J20" s="33" t="s">
        <v>58</v>
      </c>
      <c r="K20" s="33" t="s">
        <v>58</v>
      </c>
      <c r="L20" s="33"/>
      <c r="M20" s="33" t="s">
        <v>58</v>
      </c>
      <c r="N20" s="84">
        <f>SUM(N10:N19)</f>
        <v>0</v>
      </c>
    </row>
    <row r="22" spans="1:16" ht="15" x14ac:dyDescent="0.15">
      <c r="A22" s="5" t="s">
        <v>228</v>
      </c>
      <c r="B22" s="5"/>
      <c r="C22" s="1"/>
      <c r="D22" s="1"/>
      <c r="E22" s="1"/>
      <c r="F22" s="1"/>
      <c r="G22" s="1"/>
      <c r="H22" s="1"/>
      <c r="I22" s="5"/>
      <c r="J22" s="1"/>
      <c r="K22" s="1"/>
      <c r="L22" s="1"/>
      <c r="M22" s="1"/>
      <c r="N22" s="1"/>
      <c r="O22" s="1"/>
      <c r="P22" s="1"/>
    </row>
    <row r="23" spans="1:16" ht="43.5" customHeight="1" x14ac:dyDescent="0.15">
      <c r="A23" s="5"/>
      <c r="B23" s="138" t="s">
        <v>45</v>
      </c>
      <c r="C23" s="106" t="s">
        <v>258</v>
      </c>
      <c r="D23" s="107" t="s">
        <v>145</v>
      </c>
      <c r="E23" s="144" t="s">
        <v>146</v>
      </c>
      <c r="F23" s="146"/>
      <c r="G23" s="106" t="s">
        <v>52</v>
      </c>
    </row>
    <row r="24" spans="1:16" ht="20.100000000000001" customHeight="1" x14ac:dyDescent="0.15">
      <c r="A24" s="6"/>
      <c r="B24" s="138"/>
      <c r="C24" s="12" t="s">
        <v>50</v>
      </c>
      <c r="D24" s="75" t="s">
        <v>160</v>
      </c>
      <c r="E24" s="75" t="s">
        <v>97</v>
      </c>
      <c r="F24" s="75" t="s">
        <v>100</v>
      </c>
      <c r="G24" s="12" t="s">
        <v>161</v>
      </c>
    </row>
    <row r="25" spans="1:16" ht="120" customHeight="1" x14ac:dyDescent="0.15">
      <c r="A25" s="1"/>
      <c r="B25" s="27" t="s">
        <v>49</v>
      </c>
      <c r="C25" s="28" t="s">
        <v>51</v>
      </c>
      <c r="D25" s="80" t="s">
        <v>265</v>
      </c>
      <c r="E25" s="80" t="s">
        <v>53</v>
      </c>
      <c r="F25" s="80" t="s">
        <v>101</v>
      </c>
      <c r="G25" s="28" t="s">
        <v>162</v>
      </c>
    </row>
    <row r="26" spans="1:16" ht="30" customHeight="1" x14ac:dyDescent="0.15">
      <c r="B26" s="30" t="s">
        <v>46</v>
      </c>
      <c r="C26" s="12" t="s">
        <v>54</v>
      </c>
      <c r="D26" s="76" t="s">
        <v>56</v>
      </c>
      <c r="E26" s="76" t="s">
        <v>57</v>
      </c>
      <c r="F26" s="75" t="s">
        <v>102</v>
      </c>
      <c r="G26" s="12" t="s">
        <v>163</v>
      </c>
    </row>
    <row r="27" spans="1:16" ht="20.100000000000001" customHeight="1" x14ac:dyDescent="0.15">
      <c r="B27" s="151" t="s">
        <v>47</v>
      </c>
      <c r="C27" s="12">
        <v>1</v>
      </c>
      <c r="D27" s="81"/>
      <c r="E27" s="82">
        <f>'MPS(calc_process)'!$F$23</f>
        <v>89</v>
      </c>
      <c r="F27" s="79">
        <f>'MPS(input)'!$E$28</f>
        <v>0</v>
      </c>
      <c r="G27" s="83">
        <f>IF(ISERROR(D27*(100/E27)*F27),0,D27*(100/E27)*F27)</f>
        <v>0</v>
      </c>
    </row>
    <row r="28" spans="1:16" ht="20.100000000000001" customHeight="1" x14ac:dyDescent="0.15">
      <c r="B28" s="151"/>
      <c r="C28" s="12">
        <v>2</v>
      </c>
      <c r="D28" s="81"/>
      <c r="E28" s="82">
        <f>'MPS(calc_process)'!$F$23</f>
        <v>89</v>
      </c>
      <c r="F28" s="79">
        <f>'MPS(input)'!$E$28</f>
        <v>0</v>
      </c>
      <c r="G28" s="83">
        <f t="shared" ref="G28:G36" si="3">IF(ISERROR(D28*(100/E28)*F28),0,D28*(100/E28)*F28)</f>
        <v>0</v>
      </c>
    </row>
    <row r="29" spans="1:16" ht="20.100000000000001" customHeight="1" x14ac:dyDescent="0.15">
      <c r="B29" s="151"/>
      <c r="C29" s="12">
        <v>3</v>
      </c>
      <c r="D29" s="81"/>
      <c r="E29" s="82">
        <f>'MPS(calc_process)'!$F$23</f>
        <v>89</v>
      </c>
      <c r="F29" s="79">
        <f>'MPS(input)'!$E$28</f>
        <v>0</v>
      </c>
      <c r="G29" s="83">
        <f t="shared" si="3"/>
        <v>0</v>
      </c>
    </row>
    <row r="30" spans="1:16" ht="20.100000000000001" customHeight="1" x14ac:dyDescent="0.15">
      <c r="B30" s="151"/>
      <c r="C30" s="12">
        <v>4</v>
      </c>
      <c r="D30" s="81"/>
      <c r="E30" s="82">
        <f>'MPS(calc_process)'!$F$23</f>
        <v>89</v>
      </c>
      <c r="F30" s="79">
        <f>'MPS(input)'!$E$28</f>
        <v>0</v>
      </c>
      <c r="G30" s="83">
        <f t="shared" si="3"/>
        <v>0</v>
      </c>
    </row>
    <row r="31" spans="1:16" ht="20.100000000000001" customHeight="1" x14ac:dyDescent="0.15">
      <c r="B31" s="151"/>
      <c r="C31" s="12">
        <v>5</v>
      </c>
      <c r="D31" s="81"/>
      <c r="E31" s="82">
        <f>'MPS(calc_process)'!$F$23</f>
        <v>89</v>
      </c>
      <c r="F31" s="79">
        <f>'MPS(input)'!$E$28</f>
        <v>0</v>
      </c>
      <c r="G31" s="83">
        <f t="shared" si="3"/>
        <v>0</v>
      </c>
    </row>
    <row r="32" spans="1:16" ht="20.100000000000001" customHeight="1" x14ac:dyDescent="0.15">
      <c r="B32" s="151"/>
      <c r="C32" s="12">
        <v>6</v>
      </c>
      <c r="D32" s="81"/>
      <c r="E32" s="82">
        <f>'MPS(calc_process)'!$F$23</f>
        <v>89</v>
      </c>
      <c r="F32" s="79">
        <f>'MPS(input)'!$E$28</f>
        <v>0</v>
      </c>
      <c r="G32" s="83">
        <f t="shared" si="3"/>
        <v>0</v>
      </c>
    </row>
    <row r="33" spans="1:20" ht="20.100000000000001" customHeight="1" x14ac:dyDescent="0.15">
      <c r="B33" s="151"/>
      <c r="C33" s="12">
        <v>7</v>
      </c>
      <c r="D33" s="81"/>
      <c r="E33" s="82">
        <f>'MPS(calc_process)'!$F$23</f>
        <v>89</v>
      </c>
      <c r="F33" s="79">
        <f>'MPS(input)'!$E$28</f>
        <v>0</v>
      </c>
      <c r="G33" s="83">
        <f t="shared" si="3"/>
        <v>0</v>
      </c>
    </row>
    <row r="34" spans="1:20" ht="20.100000000000001" customHeight="1" x14ac:dyDescent="0.15">
      <c r="B34" s="151"/>
      <c r="C34" s="12">
        <v>8</v>
      </c>
      <c r="D34" s="81"/>
      <c r="E34" s="82">
        <f>'MPS(calc_process)'!$F$23</f>
        <v>89</v>
      </c>
      <c r="F34" s="79">
        <f>'MPS(input)'!$E$28</f>
        <v>0</v>
      </c>
      <c r="G34" s="83">
        <f t="shared" si="3"/>
        <v>0</v>
      </c>
    </row>
    <row r="35" spans="1:20" ht="20.100000000000001" customHeight="1" x14ac:dyDescent="0.15">
      <c r="B35" s="151"/>
      <c r="C35" s="12">
        <v>9</v>
      </c>
      <c r="D35" s="81"/>
      <c r="E35" s="82">
        <f>'MPS(calc_process)'!$F$23</f>
        <v>89</v>
      </c>
      <c r="F35" s="79">
        <f>'MPS(input)'!$E$28</f>
        <v>0</v>
      </c>
      <c r="G35" s="83">
        <f t="shared" si="3"/>
        <v>0</v>
      </c>
    </row>
    <row r="36" spans="1:20" ht="20.100000000000001" customHeight="1" x14ac:dyDescent="0.15">
      <c r="B36" s="151"/>
      <c r="C36" s="12">
        <v>10</v>
      </c>
      <c r="D36" s="81"/>
      <c r="E36" s="82">
        <f>'MPS(calc_process)'!$F$23</f>
        <v>89</v>
      </c>
      <c r="F36" s="79">
        <f>'MPS(input)'!$E$28</f>
        <v>0</v>
      </c>
      <c r="G36" s="83">
        <f t="shared" si="3"/>
        <v>0</v>
      </c>
    </row>
    <row r="37" spans="1:20" ht="20.100000000000001" customHeight="1" x14ac:dyDescent="0.15">
      <c r="B37" s="30" t="s">
        <v>48</v>
      </c>
      <c r="C37" s="33" t="s">
        <v>54</v>
      </c>
      <c r="D37" s="74" t="s">
        <v>58</v>
      </c>
      <c r="E37" s="74" t="s">
        <v>54</v>
      </c>
      <c r="F37" s="75" t="s">
        <v>59</v>
      </c>
      <c r="G37" s="84">
        <f>SUM(G27:G36)</f>
        <v>0</v>
      </c>
    </row>
    <row r="39" spans="1:20" ht="15" x14ac:dyDescent="0.15">
      <c r="A39" s="5" t="s">
        <v>245</v>
      </c>
      <c r="B39" s="5"/>
      <c r="C39" s="1"/>
      <c r="D39" s="1"/>
      <c r="E39" s="1"/>
      <c r="F39" s="1"/>
      <c r="G39" s="1"/>
      <c r="H39" s="1"/>
      <c r="I39" s="5"/>
      <c r="J39" s="1"/>
      <c r="K39" s="1"/>
      <c r="L39" s="1"/>
      <c r="M39" s="1"/>
      <c r="N39" s="1"/>
      <c r="O39" s="1"/>
      <c r="P39" s="1"/>
    </row>
    <row r="40" spans="1:20" ht="43.5" customHeight="1" x14ac:dyDescent="0.15">
      <c r="A40" s="5"/>
      <c r="B40" s="138" t="s">
        <v>45</v>
      </c>
      <c r="C40" s="106" t="s">
        <v>258</v>
      </c>
      <c r="D40" s="144" t="s">
        <v>145</v>
      </c>
      <c r="E40" s="145"/>
      <c r="F40" s="146"/>
      <c r="G40" s="144" t="s">
        <v>236</v>
      </c>
      <c r="H40" s="146"/>
      <c r="I40" s="144" t="s">
        <v>146</v>
      </c>
      <c r="J40" s="145"/>
      <c r="K40" s="145"/>
      <c r="L40" s="145"/>
      <c r="M40" s="145"/>
      <c r="N40" s="145"/>
      <c r="O40" s="145"/>
      <c r="P40" s="145"/>
      <c r="Q40" s="145"/>
      <c r="R40" s="146"/>
      <c r="S40" s="106" t="s">
        <v>52</v>
      </c>
      <c r="T40" s="106" t="s">
        <v>248</v>
      </c>
    </row>
    <row r="41" spans="1:20" ht="20.100000000000001" customHeight="1" x14ac:dyDescent="0.15">
      <c r="A41" s="6"/>
      <c r="B41" s="138"/>
      <c r="C41" s="12" t="s">
        <v>229</v>
      </c>
      <c r="D41" s="75" t="s">
        <v>174</v>
      </c>
      <c r="E41" s="73" t="s">
        <v>181</v>
      </c>
      <c r="F41" s="73" t="s">
        <v>183</v>
      </c>
      <c r="G41" s="73" t="s">
        <v>199</v>
      </c>
      <c r="H41" s="73" t="s">
        <v>200</v>
      </c>
      <c r="I41" s="75" t="s">
        <v>232</v>
      </c>
      <c r="J41" s="73" t="s">
        <v>210</v>
      </c>
      <c r="K41" s="73" t="s">
        <v>210</v>
      </c>
      <c r="L41" s="73" t="s">
        <v>210</v>
      </c>
      <c r="M41" s="73" t="s">
        <v>210</v>
      </c>
      <c r="N41" s="73" t="s">
        <v>215</v>
      </c>
      <c r="O41" s="73" t="s">
        <v>217</v>
      </c>
      <c r="P41" s="73" t="s">
        <v>219</v>
      </c>
      <c r="Q41" s="73" t="s">
        <v>223</v>
      </c>
      <c r="R41" s="73" t="s">
        <v>224</v>
      </c>
      <c r="S41" s="12" t="s">
        <v>235</v>
      </c>
      <c r="T41" s="12" t="s">
        <v>249</v>
      </c>
    </row>
    <row r="42" spans="1:20" ht="120" customHeight="1" x14ac:dyDescent="0.15">
      <c r="A42" s="1"/>
      <c r="B42" s="27" t="s">
        <v>22</v>
      </c>
      <c r="C42" s="28" t="s">
        <v>230</v>
      </c>
      <c r="D42" s="80" t="s">
        <v>231</v>
      </c>
      <c r="E42" s="8" t="s">
        <v>182</v>
      </c>
      <c r="F42" s="8" t="s">
        <v>185</v>
      </c>
      <c r="G42" s="8" t="s">
        <v>201</v>
      </c>
      <c r="H42" s="8" t="s">
        <v>202</v>
      </c>
      <c r="I42" s="80" t="s">
        <v>234</v>
      </c>
      <c r="J42" s="29" t="s">
        <v>237</v>
      </c>
      <c r="K42" s="29" t="s">
        <v>238</v>
      </c>
      <c r="L42" s="29" t="s">
        <v>239</v>
      </c>
      <c r="M42" s="29" t="s">
        <v>240</v>
      </c>
      <c r="N42" s="28" t="s">
        <v>241</v>
      </c>
      <c r="O42" s="28" t="s">
        <v>216</v>
      </c>
      <c r="P42" s="28" t="s">
        <v>242</v>
      </c>
      <c r="Q42" s="28" t="s">
        <v>246</v>
      </c>
      <c r="R42" s="28" t="s">
        <v>247</v>
      </c>
      <c r="S42" s="28" t="s">
        <v>243</v>
      </c>
      <c r="T42" s="28" t="s">
        <v>250</v>
      </c>
    </row>
    <row r="43" spans="1:20" ht="30" customHeight="1" x14ac:dyDescent="0.15">
      <c r="B43" s="30" t="s">
        <v>46</v>
      </c>
      <c r="C43" s="12" t="s">
        <v>54</v>
      </c>
      <c r="D43" s="76" t="s">
        <v>55</v>
      </c>
      <c r="E43" s="73" t="s">
        <v>38</v>
      </c>
      <c r="F43" s="31" t="s">
        <v>184</v>
      </c>
      <c r="G43" s="31" t="s">
        <v>157</v>
      </c>
      <c r="H43" s="73" t="s">
        <v>38</v>
      </c>
      <c r="I43" s="76" t="s">
        <v>233</v>
      </c>
      <c r="J43" s="73" t="s">
        <v>63</v>
      </c>
      <c r="K43" s="73" t="s">
        <v>63</v>
      </c>
      <c r="L43" s="73" t="s">
        <v>63</v>
      </c>
      <c r="M43" s="73" t="s">
        <v>63</v>
      </c>
      <c r="N43" s="31" t="s">
        <v>44</v>
      </c>
      <c r="O43" s="31" t="s">
        <v>143</v>
      </c>
      <c r="P43" s="31" t="s">
        <v>102</v>
      </c>
      <c r="Q43" s="31" t="s">
        <v>143</v>
      </c>
      <c r="R43" s="31" t="s">
        <v>102</v>
      </c>
      <c r="S43" s="12" t="s">
        <v>159</v>
      </c>
      <c r="T43" s="12" t="s">
        <v>159</v>
      </c>
    </row>
    <row r="44" spans="1:20" ht="20.100000000000001" customHeight="1" x14ac:dyDescent="0.15">
      <c r="B44" s="147" t="s">
        <v>47</v>
      </c>
      <c r="C44" s="12">
        <v>1</v>
      </c>
      <c r="D44" s="81"/>
      <c r="E44" s="81"/>
      <c r="F44" s="81"/>
      <c r="G44" s="34"/>
      <c r="H44" s="34"/>
      <c r="I44" s="34"/>
      <c r="J44" s="35"/>
      <c r="K44" s="32">
        <f>IF(ISERROR(3.6*(100/N44)*P44),0,3.6*(100/N44)*P44)</f>
        <v>0</v>
      </c>
      <c r="L44" s="32">
        <f>IF(ISERROR(G44*O44*P44/H44),0,G44*O44*P44/H44)</f>
        <v>0</v>
      </c>
      <c r="M44" s="35"/>
      <c r="N44" s="34"/>
      <c r="O44" s="36"/>
      <c r="P44" s="36"/>
      <c r="Q44" s="36"/>
      <c r="R44" s="36"/>
      <c r="S44" s="83">
        <f t="shared" ref="S44:S63" si="4">IF(ISERROR(D44/I44*SMALL(J44:M44,COUNTIF(J44:M44,0)+1)),0,D44/I44*SMALL(J44:M44,COUNTIF(J44:M44,0)+1))</f>
        <v>0</v>
      </c>
      <c r="T44" s="83">
        <f>IF(ISERROR(E44*SMALL(J44:M44,COUNTIF(J44:M44,0)+1)),0,E44*SMALL(J44:M44,COUNTIF(J44:M44,0)+1)+ISERROR(F44*Q44/1000*R44))</f>
        <v>0</v>
      </c>
    </row>
    <row r="45" spans="1:20" ht="20.100000000000001" customHeight="1" x14ac:dyDescent="0.15">
      <c r="B45" s="148"/>
      <c r="C45" s="12">
        <v>2</v>
      </c>
      <c r="D45" s="81"/>
      <c r="E45" s="81"/>
      <c r="F45" s="81"/>
      <c r="G45" s="34"/>
      <c r="H45" s="34"/>
      <c r="I45" s="34"/>
      <c r="J45" s="35"/>
      <c r="K45" s="32">
        <f t="shared" ref="K45:K53" si="5">IF(ISERROR(3.6*(100/N45)*P45),0,3.6*(100/N45)*P45)</f>
        <v>0</v>
      </c>
      <c r="L45" s="32">
        <f t="shared" ref="L45:L63" si="6">IF(ISERROR(G45*O45*P45/H45),0,G45*O45*P45/H45)</f>
        <v>0</v>
      </c>
      <c r="M45" s="35"/>
      <c r="N45" s="34"/>
      <c r="O45" s="37"/>
      <c r="P45" s="36"/>
      <c r="Q45" s="36"/>
      <c r="R45" s="36"/>
      <c r="S45" s="83">
        <f t="shared" si="4"/>
        <v>0</v>
      </c>
      <c r="T45" s="83">
        <f t="shared" ref="T45:T63" si="7">IF(ISERROR(E45*SMALL(J45:M45,COUNTIF(J45:M45,0)+1)),0,E45*SMALL(J45:M45,COUNTIF(J45:M45,0)+1)+ISERROR(F45*Q45/1000*R45))</f>
        <v>0</v>
      </c>
    </row>
    <row r="46" spans="1:20" ht="20.100000000000001" customHeight="1" x14ac:dyDescent="0.15">
      <c r="B46" s="148"/>
      <c r="C46" s="12">
        <v>3</v>
      </c>
      <c r="D46" s="81"/>
      <c r="E46" s="81"/>
      <c r="F46" s="81"/>
      <c r="G46" s="34"/>
      <c r="H46" s="34"/>
      <c r="I46" s="34"/>
      <c r="J46" s="35"/>
      <c r="K46" s="32">
        <f t="shared" si="5"/>
        <v>0</v>
      </c>
      <c r="L46" s="32">
        <f t="shared" si="6"/>
        <v>0</v>
      </c>
      <c r="M46" s="35"/>
      <c r="N46" s="34"/>
      <c r="O46" s="37"/>
      <c r="P46" s="36"/>
      <c r="Q46" s="36"/>
      <c r="R46" s="36"/>
      <c r="S46" s="83">
        <f t="shared" si="4"/>
        <v>0</v>
      </c>
      <c r="T46" s="83">
        <f t="shared" si="7"/>
        <v>0</v>
      </c>
    </row>
    <row r="47" spans="1:20" ht="20.100000000000001" customHeight="1" x14ac:dyDescent="0.15">
      <c r="B47" s="148"/>
      <c r="C47" s="12">
        <v>4</v>
      </c>
      <c r="D47" s="81"/>
      <c r="E47" s="81"/>
      <c r="F47" s="81"/>
      <c r="G47" s="34"/>
      <c r="H47" s="34"/>
      <c r="I47" s="34"/>
      <c r="J47" s="35"/>
      <c r="K47" s="32">
        <f t="shared" si="5"/>
        <v>0</v>
      </c>
      <c r="L47" s="32">
        <f t="shared" si="6"/>
        <v>0</v>
      </c>
      <c r="M47" s="35"/>
      <c r="N47" s="34"/>
      <c r="O47" s="37"/>
      <c r="P47" s="36"/>
      <c r="Q47" s="36"/>
      <c r="R47" s="36"/>
      <c r="S47" s="83">
        <f t="shared" si="4"/>
        <v>0</v>
      </c>
      <c r="T47" s="83">
        <f t="shared" si="7"/>
        <v>0</v>
      </c>
    </row>
    <row r="48" spans="1:20" ht="20.100000000000001" customHeight="1" x14ac:dyDescent="0.15">
      <c r="B48" s="148"/>
      <c r="C48" s="12">
        <v>5</v>
      </c>
      <c r="D48" s="81"/>
      <c r="E48" s="81"/>
      <c r="F48" s="81"/>
      <c r="G48" s="34"/>
      <c r="H48" s="34"/>
      <c r="I48" s="34"/>
      <c r="J48" s="35"/>
      <c r="K48" s="32">
        <f t="shared" si="5"/>
        <v>0</v>
      </c>
      <c r="L48" s="32">
        <f t="shared" si="6"/>
        <v>0</v>
      </c>
      <c r="M48" s="35"/>
      <c r="N48" s="34"/>
      <c r="O48" s="37"/>
      <c r="P48" s="36"/>
      <c r="Q48" s="36"/>
      <c r="R48" s="36"/>
      <c r="S48" s="83">
        <f t="shared" si="4"/>
        <v>0</v>
      </c>
      <c r="T48" s="83">
        <f t="shared" si="7"/>
        <v>0</v>
      </c>
    </row>
    <row r="49" spans="2:20" ht="20.100000000000001" customHeight="1" x14ac:dyDescent="0.15">
      <c r="B49" s="148"/>
      <c r="C49" s="12">
        <v>6</v>
      </c>
      <c r="D49" s="81"/>
      <c r="E49" s="81"/>
      <c r="F49" s="81"/>
      <c r="G49" s="34"/>
      <c r="H49" s="34"/>
      <c r="I49" s="34"/>
      <c r="J49" s="35"/>
      <c r="K49" s="32">
        <f t="shared" si="5"/>
        <v>0</v>
      </c>
      <c r="L49" s="32">
        <f t="shared" si="6"/>
        <v>0</v>
      </c>
      <c r="M49" s="35"/>
      <c r="N49" s="34"/>
      <c r="O49" s="37"/>
      <c r="P49" s="36"/>
      <c r="Q49" s="36"/>
      <c r="R49" s="36"/>
      <c r="S49" s="83">
        <f t="shared" si="4"/>
        <v>0</v>
      </c>
      <c r="T49" s="83">
        <f t="shared" si="7"/>
        <v>0</v>
      </c>
    </row>
    <row r="50" spans="2:20" ht="20.100000000000001" customHeight="1" x14ac:dyDescent="0.15">
      <c r="B50" s="148"/>
      <c r="C50" s="12">
        <v>7</v>
      </c>
      <c r="D50" s="81"/>
      <c r="E50" s="81"/>
      <c r="F50" s="81"/>
      <c r="G50" s="34"/>
      <c r="H50" s="34"/>
      <c r="I50" s="34"/>
      <c r="J50" s="35"/>
      <c r="K50" s="32">
        <f t="shared" si="5"/>
        <v>0</v>
      </c>
      <c r="L50" s="32">
        <f t="shared" si="6"/>
        <v>0</v>
      </c>
      <c r="M50" s="35"/>
      <c r="N50" s="34"/>
      <c r="O50" s="37"/>
      <c r="P50" s="36"/>
      <c r="Q50" s="36"/>
      <c r="R50" s="36"/>
      <c r="S50" s="83">
        <f t="shared" si="4"/>
        <v>0</v>
      </c>
      <c r="T50" s="83">
        <f t="shared" si="7"/>
        <v>0</v>
      </c>
    </row>
    <row r="51" spans="2:20" ht="20.100000000000001" customHeight="1" x14ac:dyDescent="0.15">
      <c r="B51" s="148"/>
      <c r="C51" s="12">
        <v>8</v>
      </c>
      <c r="D51" s="81"/>
      <c r="E51" s="81"/>
      <c r="F51" s="81"/>
      <c r="G51" s="34"/>
      <c r="H51" s="34"/>
      <c r="I51" s="34"/>
      <c r="J51" s="35"/>
      <c r="K51" s="32">
        <f t="shared" si="5"/>
        <v>0</v>
      </c>
      <c r="L51" s="32">
        <f t="shared" si="6"/>
        <v>0</v>
      </c>
      <c r="M51" s="35"/>
      <c r="N51" s="34"/>
      <c r="O51" s="37"/>
      <c r="P51" s="36"/>
      <c r="Q51" s="36"/>
      <c r="R51" s="36"/>
      <c r="S51" s="83">
        <f t="shared" si="4"/>
        <v>0</v>
      </c>
      <c r="T51" s="83">
        <f t="shared" si="7"/>
        <v>0</v>
      </c>
    </row>
    <row r="52" spans="2:20" ht="20.100000000000001" customHeight="1" x14ac:dyDescent="0.15">
      <c r="B52" s="148"/>
      <c r="C52" s="12">
        <v>9</v>
      </c>
      <c r="D52" s="81"/>
      <c r="E52" s="81"/>
      <c r="F52" s="81"/>
      <c r="G52" s="34"/>
      <c r="H52" s="34"/>
      <c r="I52" s="34"/>
      <c r="J52" s="35"/>
      <c r="K52" s="32">
        <f t="shared" si="5"/>
        <v>0</v>
      </c>
      <c r="L52" s="32">
        <f t="shared" si="6"/>
        <v>0</v>
      </c>
      <c r="M52" s="35"/>
      <c r="N52" s="34"/>
      <c r="O52" s="37"/>
      <c r="P52" s="36"/>
      <c r="Q52" s="36"/>
      <c r="R52" s="36"/>
      <c r="S52" s="83">
        <f t="shared" si="4"/>
        <v>0</v>
      </c>
      <c r="T52" s="83">
        <f t="shared" si="7"/>
        <v>0</v>
      </c>
    </row>
    <row r="53" spans="2:20" ht="20.100000000000001" customHeight="1" x14ac:dyDescent="0.15">
      <c r="B53" s="148"/>
      <c r="C53" s="12">
        <v>10</v>
      </c>
      <c r="D53" s="81"/>
      <c r="E53" s="81"/>
      <c r="F53" s="81"/>
      <c r="G53" s="34"/>
      <c r="H53" s="34"/>
      <c r="I53" s="34"/>
      <c r="J53" s="35"/>
      <c r="K53" s="32">
        <f t="shared" si="5"/>
        <v>0</v>
      </c>
      <c r="L53" s="32">
        <f t="shared" si="6"/>
        <v>0</v>
      </c>
      <c r="M53" s="35"/>
      <c r="N53" s="34"/>
      <c r="O53" s="37"/>
      <c r="P53" s="36"/>
      <c r="Q53" s="36"/>
      <c r="R53" s="36"/>
      <c r="S53" s="83">
        <f t="shared" si="4"/>
        <v>0</v>
      </c>
      <c r="T53" s="83">
        <f t="shared" si="7"/>
        <v>0</v>
      </c>
    </row>
    <row r="54" spans="2:20" ht="20.100000000000001" customHeight="1" x14ac:dyDescent="0.15">
      <c r="B54" s="148"/>
      <c r="C54" s="12">
        <v>11</v>
      </c>
      <c r="D54" s="81"/>
      <c r="E54" s="81"/>
      <c r="F54" s="81"/>
      <c r="G54" s="81"/>
      <c r="H54" s="81"/>
      <c r="I54" s="81"/>
      <c r="J54" s="35"/>
      <c r="K54" s="32">
        <f t="shared" ref="K54:K63" si="8">IF(ISERROR(3.6*(100/N54)*P54),0,3.6*(100/N54)*P54)</f>
        <v>0</v>
      </c>
      <c r="L54" s="32">
        <f t="shared" si="6"/>
        <v>0</v>
      </c>
      <c r="M54" s="35"/>
      <c r="N54" s="34"/>
      <c r="O54" s="37"/>
      <c r="P54" s="36"/>
      <c r="Q54" s="36"/>
      <c r="R54" s="36"/>
      <c r="S54" s="83">
        <f t="shared" si="4"/>
        <v>0</v>
      </c>
      <c r="T54" s="83">
        <f t="shared" si="7"/>
        <v>0</v>
      </c>
    </row>
    <row r="55" spans="2:20" ht="20.100000000000001" customHeight="1" x14ac:dyDescent="0.15">
      <c r="B55" s="148"/>
      <c r="C55" s="12">
        <v>12</v>
      </c>
      <c r="D55" s="81"/>
      <c r="E55" s="81"/>
      <c r="F55" s="81"/>
      <c r="G55" s="81"/>
      <c r="H55" s="81"/>
      <c r="I55" s="81"/>
      <c r="J55" s="35"/>
      <c r="K55" s="32">
        <f t="shared" si="8"/>
        <v>0</v>
      </c>
      <c r="L55" s="32">
        <f t="shared" si="6"/>
        <v>0</v>
      </c>
      <c r="M55" s="35"/>
      <c r="N55" s="34"/>
      <c r="O55" s="37"/>
      <c r="P55" s="36"/>
      <c r="Q55" s="36"/>
      <c r="R55" s="36"/>
      <c r="S55" s="83">
        <f t="shared" si="4"/>
        <v>0</v>
      </c>
      <c r="T55" s="83">
        <f t="shared" si="7"/>
        <v>0</v>
      </c>
    </row>
    <row r="56" spans="2:20" ht="20.100000000000001" customHeight="1" x14ac:dyDescent="0.15">
      <c r="B56" s="148"/>
      <c r="C56" s="12">
        <v>13</v>
      </c>
      <c r="D56" s="81"/>
      <c r="E56" s="81"/>
      <c r="F56" s="81"/>
      <c r="G56" s="81"/>
      <c r="H56" s="81"/>
      <c r="I56" s="81"/>
      <c r="J56" s="35"/>
      <c r="K56" s="32">
        <f t="shared" si="8"/>
        <v>0</v>
      </c>
      <c r="L56" s="32">
        <f t="shared" si="6"/>
        <v>0</v>
      </c>
      <c r="M56" s="35"/>
      <c r="N56" s="34"/>
      <c r="O56" s="37"/>
      <c r="P56" s="36"/>
      <c r="Q56" s="36"/>
      <c r="R56" s="36"/>
      <c r="S56" s="83">
        <f t="shared" si="4"/>
        <v>0</v>
      </c>
      <c r="T56" s="83">
        <f t="shared" si="7"/>
        <v>0</v>
      </c>
    </row>
    <row r="57" spans="2:20" ht="20.100000000000001" customHeight="1" x14ac:dyDescent="0.15">
      <c r="B57" s="148"/>
      <c r="C57" s="12">
        <v>14</v>
      </c>
      <c r="D57" s="81"/>
      <c r="E57" s="81"/>
      <c r="F57" s="81"/>
      <c r="G57" s="81"/>
      <c r="H57" s="81"/>
      <c r="I57" s="81"/>
      <c r="J57" s="35"/>
      <c r="K57" s="32">
        <f t="shared" si="8"/>
        <v>0</v>
      </c>
      <c r="L57" s="32">
        <f t="shared" si="6"/>
        <v>0</v>
      </c>
      <c r="M57" s="35"/>
      <c r="N57" s="34"/>
      <c r="O57" s="37"/>
      <c r="P57" s="36"/>
      <c r="Q57" s="36"/>
      <c r="R57" s="36"/>
      <c r="S57" s="83">
        <f t="shared" si="4"/>
        <v>0</v>
      </c>
      <c r="T57" s="83">
        <f t="shared" si="7"/>
        <v>0</v>
      </c>
    </row>
    <row r="58" spans="2:20" ht="20.100000000000001" customHeight="1" x14ac:dyDescent="0.15">
      <c r="B58" s="148"/>
      <c r="C58" s="12">
        <v>15</v>
      </c>
      <c r="D58" s="81"/>
      <c r="E58" s="81"/>
      <c r="F58" s="81"/>
      <c r="G58" s="81"/>
      <c r="H58" s="81"/>
      <c r="I58" s="81"/>
      <c r="J58" s="35"/>
      <c r="K58" s="32">
        <f t="shared" si="8"/>
        <v>0</v>
      </c>
      <c r="L58" s="32">
        <f t="shared" si="6"/>
        <v>0</v>
      </c>
      <c r="M58" s="35"/>
      <c r="N58" s="34"/>
      <c r="O58" s="37"/>
      <c r="P58" s="36"/>
      <c r="Q58" s="36"/>
      <c r="R58" s="36"/>
      <c r="S58" s="83">
        <f t="shared" si="4"/>
        <v>0</v>
      </c>
      <c r="T58" s="83">
        <f t="shared" si="7"/>
        <v>0</v>
      </c>
    </row>
    <row r="59" spans="2:20" ht="20.100000000000001" customHeight="1" x14ac:dyDescent="0.15">
      <c r="B59" s="148"/>
      <c r="C59" s="12">
        <v>16</v>
      </c>
      <c r="D59" s="81"/>
      <c r="E59" s="81"/>
      <c r="F59" s="81"/>
      <c r="G59" s="81"/>
      <c r="H59" s="81"/>
      <c r="I59" s="81"/>
      <c r="J59" s="35"/>
      <c r="K59" s="32">
        <f t="shared" si="8"/>
        <v>0</v>
      </c>
      <c r="L59" s="32">
        <f t="shared" si="6"/>
        <v>0</v>
      </c>
      <c r="M59" s="35"/>
      <c r="N59" s="34"/>
      <c r="O59" s="37"/>
      <c r="P59" s="36"/>
      <c r="Q59" s="36"/>
      <c r="R59" s="36"/>
      <c r="S59" s="83">
        <f t="shared" si="4"/>
        <v>0</v>
      </c>
      <c r="T59" s="83">
        <f t="shared" si="7"/>
        <v>0</v>
      </c>
    </row>
    <row r="60" spans="2:20" ht="20.100000000000001" customHeight="1" x14ac:dyDescent="0.15">
      <c r="B60" s="148"/>
      <c r="C60" s="12">
        <v>17</v>
      </c>
      <c r="D60" s="81"/>
      <c r="E60" s="81"/>
      <c r="F60" s="81"/>
      <c r="G60" s="81"/>
      <c r="H60" s="81"/>
      <c r="I60" s="81"/>
      <c r="J60" s="35"/>
      <c r="K60" s="32">
        <f t="shared" si="8"/>
        <v>0</v>
      </c>
      <c r="L60" s="32">
        <f t="shared" si="6"/>
        <v>0</v>
      </c>
      <c r="M60" s="35"/>
      <c r="N60" s="34"/>
      <c r="O60" s="37"/>
      <c r="P60" s="36"/>
      <c r="Q60" s="36"/>
      <c r="R60" s="36"/>
      <c r="S60" s="83">
        <f t="shared" si="4"/>
        <v>0</v>
      </c>
      <c r="T60" s="83">
        <f t="shared" si="7"/>
        <v>0</v>
      </c>
    </row>
    <row r="61" spans="2:20" ht="20.100000000000001" customHeight="1" x14ac:dyDescent="0.15">
      <c r="B61" s="148"/>
      <c r="C61" s="12">
        <v>18</v>
      </c>
      <c r="D61" s="81"/>
      <c r="E61" s="81"/>
      <c r="F61" s="81"/>
      <c r="G61" s="81"/>
      <c r="H61" s="81"/>
      <c r="I61" s="81"/>
      <c r="J61" s="35"/>
      <c r="K61" s="32">
        <f t="shared" si="8"/>
        <v>0</v>
      </c>
      <c r="L61" s="32">
        <f t="shared" si="6"/>
        <v>0</v>
      </c>
      <c r="M61" s="35"/>
      <c r="N61" s="34"/>
      <c r="O61" s="37"/>
      <c r="P61" s="36"/>
      <c r="Q61" s="36"/>
      <c r="R61" s="36"/>
      <c r="S61" s="83">
        <f t="shared" si="4"/>
        <v>0</v>
      </c>
      <c r="T61" s="83">
        <f t="shared" si="7"/>
        <v>0</v>
      </c>
    </row>
    <row r="62" spans="2:20" ht="20.100000000000001" customHeight="1" x14ac:dyDescent="0.15">
      <c r="B62" s="148"/>
      <c r="C62" s="12">
        <v>19</v>
      </c>
      <c r="D62" s="81"/>
      <c r="E62" s="81"/>
      <c r="F62" s="81"/>
      <c r="G62" s="81"/>
      <c r="H62" s="81"/>
      <c r="I62" s="81"/>
      <c r="J62" s="35"/>
      <c r="K62" s="32">
        <f t="shared" si="8"/>
        <v>0</v>
      </c>
      <c r="L62" s="32">
        <f t="shared" si="6"/>
        <v>0</v>
      </c>
      <c r="M62" s="35"/>
      <c r="N62" s="34"/>
      <c r="O62" s="37"/>
      <c r="P62" s="36"/>
      <c r="Q62" s="36"/>
      <c r="R62" s="36"/>
      <c r="S62" s="83">
        <f t="shared" si="4"/>
        <v>0</v>
      </c>
      <c r="T62" s="83">
        <f t="shared" si="7"/>
        <v>0</v>
      </c>
    </row>
    <row r="63" spans="2:20" ht="20.100000000000001" customHeight="1" x14ac:dyDescent="0.15">
      <c r="B63" s="149"/>
      <c r="C63" s="12">
        <v>20</v>
      </c>
      <c r="D63" s="81"/>
      <c r="E63" s="81"/>
      <c r="F63" s="81"/>
      <c r="G63" s="81"/>
      <c r="H63" s="81"/>
      <c r="I63" s="81"/>
      <c r="J63" s="35"/>
      <c r="K63" s="32">
        <f t="shared" si="8"/>
        <v>0</v>
      </c>
      <c r="L63" s="32">
        <f t="shared" si="6"/>
        <v>0</v>
      </c>
      <c r="M63" s="35"/>
      <c r="N63" s="34"/>
      <c r="O63" s="37"/>
      <c r="P63" s="36"/>
      <c r="Q63" s="36"/>
      <c r="R63" s="36"/>
      <c r="S63" s="83">
        <f t="shared" si="4"/>
        <v>0</v>
      </c>
      <c r="T63" s="83">
        <f t="shared" si="7"/>
        <v>0</v>
      </c>
    </row>
    <row r="64" spans="2:20" ht="20.100000000000001" customHeight="1" x14ac:dyDescent="0.15">
      <c r="B64" s="30" t="s">
        <v>48</v>
      </c>
      <c r="C64" s="33" t="s">
        <v>54</v>
      </c>
      <c r="D64" s="74" t="s">
        <v>54</v>
      </c>
      <c r="E64" s="74"/>
      <c r="F64" s="74"/>
      <c r="G64" s="74" t="s">
        <v>54</v>
      </c>
      <c r="H64" s="74" t="s">
        <v>54</v>
      </c>
      <c r="I64" s="74" t="s">
        <v>54</v>
      </c>
      <c r="J64" s="75" t="s">
        <v>59</v>
      </c>
      <c r="K64" s="75" t="s">
        <v>59</v>
      </c>
      <c r="L64" s="75" t="s">
        <v>59</v>
      </c>
      <c r="M64" s="75" t="s">
        <v>59</v>
      </c>
      <c r="N64" s="75" t="s">
        <v>59</v>
      </c>
      <c r="O64" s="75" t="s">
        <v>59</v>
      </c>
      <c r="P64" s="75" t="s">
        <v>59</v>
      </c>
      <c r="Q64" s="75"/>
      <c r="R64" s="75"/>
      <c r="S64" s="84">
        <f>SUM(S44:S63)</f>
        <v>0</v>
      </c>
      <c r="T64" s="84">
        <f>SUM(T44:T63)</f>
        <v>0</v>
      </c>
    </row>
  </sheetData>
  <sheetProtection password="C7C3" sheet="1" formatCells="0" formatRows="0"/>
  <mergeCells count="12">
    <mergeCell ref="E23:F23"/>
    <mergeCell ref="B6:B7"/>
    <mergeCell ref="B23:B24"/>
    <mergeCell ref="B27:B36"/>
    <mergeCell ref="G6:M6"/>
    <mergeCell ref="B10:B19"/>
    <mergeCell ref="E6:F6"/>
    <mergeCell ref="D40:F40"/>
    <mergeCell ref="I40:R40"/>
    <mergeCell ref="G40:H40"/>
    <mergeCell ref="B40:B41"/>
    <mergeCell ref="B44:B63"/>
  </mergeCells>
  <phoneticPr fontId="2"/>
  <pageMargins left="0.70866141732283472" right="0.70866141732283472" top="0.74803149606299213" bottom="0.74803149606299213" header="0.31496062992125984" footer="0.31496062992125984"/>
  <pageSetup paperSize="8" scale="46"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39997558519241921"/>
  </sheetPr>
  <dimension ref="A1:K30"/>
  <sheetViews>
    <sheetView showGridLines="0" view="pageBreakPreview" zoomScale="80" zoomScaleNormal="100" zoomScaleSheetLayoutView="80" workbookViewId="0"/>
  </sheetViews>
  <sheetFormatPr defaultColWidth="9" defaultRowHeight="14.25" x14ac:dyDescent="0.15"/>
  <cols>
    <col min="1" max="2" width="3.625" style="1" customWidth="1"/>
    <col min="3" max="4" width="4.875" style="1" customWidth="1"/>
    <col min="5" max="5" width="57.5" style="1" customWidth="1"/>
    <col min="6" max="6" width="15.625" style="1" customWidth="1"/>
    <col min="7" max="7" width="20.625" style="1" customWidth="1"/>
    <col min="8" max="8" width="15.625" style="1" customWidth="1"/>
    <col min="9" max="9" width="15.625" style="38" customWidth="1"/>
    <col min="10" max="16384" width="9" style="1"/>
  </cols>
  <sheetData>
    <row r="1" spans="1:11" x14ac:dyDescent="0.15">
      <c r="I1" s="2" t="str">
        <f>'MPS(input)'!K1</f>
        <v>Monitoring Spreadsheet: JCM_ID_AM023_ver01.0</v>
      </c>
    </row>
    <row r="2" spans="1:11" x14ac:dyDescent="0.15">
      <c r="I2" s="2" t="str">
        <f>'MPS(input)'!K2</f>
        <v>Reference Number:</v>
      </c>
    </row>
    <row r="3" spans="1:11" ht="27.95" customHeight="1" x14ac:dyDescent="0.15">
      <c r="A3" s="158" t="s">
        <v>84</v>
      </c>
      <c r="B3" s="158"/>
      <c r="C3" s="158"/>
      <c r="D3" s="158"/>
      <c r="E3" s="158"/>
      <c r="F3" s="158"/>
      <c r="G3" s="158"/>
      <c r="H3" s="158"/>
      <c r="I3" s="158"/>
    </row>
    <row r="4" spans="1:11" ht="11.25" customHeight="1" x14ac:dyDescent="0.15"/>
    <row r="5" spans="1:11" ht="18.95" customHeight="1" thickBot="1" x14ac:dyDescent="0.2">
      <c r="A5" s="39" t="s">
        <v>2</v>
      </c>
      <c r="B5" s="40"/>
      <c r="C5" s="40"/>
      <c r="D5" s="40"/>
      <c r="E5" s="41"/>
      <c r="F5" s="42" t="s">
        <v>6</v>
      </c>
      <c r="G5" s="43" t="s">
        <v>0</v>
      </c>
      <c r="H5" s="42" t="s">
        <v>1</v>
      </c>
      <c r="I5" s="44" t="s">
        <v>7</v>
      </c>
    </row>
    <row r="6" spans="1:11" ht="18.95" customHeight="1" thickBot="1" x14ac:dyDescent="0.2">
      <c r="A6" s="45"/>
      <c r="B6" s="46" t="s">
        <v>126</v>
      </c>
      <c r="C6" s="46"/>
      <c r="D6" s="46"/>
      <c r="E6" s="46"/>
      <c r="F6" s="62" t="s">
        <v>166</v>
      </c>
      <c r="G6" s="85">
        <f>G10-G15</f>
        <v>0</v>
      </c>
      <c r="H6" s="47" t="s">
        <v>127</v>
      </c>
      <c r="I6" s="48" t="s">
        <v>128</v>
      </c>
    </row>
    <row r="7" spans="1:11" ht="18.95" customHeight="1" x14ac:dyDescent="0.15">
      <c r="A7" s="39" t="s">
        <v>3</v>
      </c>
      <c r="B7" s="40"/>
      <c r="C7" s="40"/>
      <c r="D7" s="40"/>
      <c r="E7" s="41"/>
      <c r="F7" s="41"/>
      <c r="G7" s="49"/>
      <c r="H7" s="41"/>
      <c r="I7" s="42"/>
      <c r="J7" s="50"/>
      <c r="K7" s="50"/>
    </row>
    <row r="8" spans="1:11" ht="18.95" customHeight="1" x14ac:dyDescent="0.15">
      <c r="A8" s="51"/>
      <c r="B8" s="52" t="s">
        <v>62</v>
      </c>
      <c r="C8" s="53"/>
      <c r="D8" s="53"/>
      <c r="E8" s="54"/>
      <c r="F8" s="48" t="s">
        <v>165</v>
      </c>
      <c r="G8" s="72">
        <f>F23</f>
        <v>89</v>
      </c>
      <c r="H8" s="69" t="s">
        <v>61</v>
      </c>
      <c r="I8" s="55" t="s">
        <v>68</v>
      </c>
    </row>
    <row r="9" spans="1:11" ht="18.95" customHeight="1" thickBot="1" x14ac:dyDescent="0.2">
      <c r="A9" s="39" t="s">
        <v>4</v>
      </c>
      <c r="B9" s="41"/>
      <c r="C9" s="40"/>
      <c r="D9" s="42"/>
      <c r="E9" s="42"/>
      <c r="F9" s="42"/>
      <c r="G9" s="39"/>
      <c r="H9" s="41"/>
      <c r="I9" s="42"/>
    </row>
    <row r="10" spans="1:11" ht="18.95" customHeight="1" thickBot="1" x14ac:dyDescent="0.2">
      <c r="A10" s="51"/>
      <c r="B10" s="56" t="s">
        <v>130</v>
      </c>
      <c r="C10" s="46"/>
      <c r="D10" s="46"/>
      <c r="E10" s="46"/>
      <c r="F10" s="62" t="s">
        <v>165</v>
      </c>
      <c r="G10" s="85">
        <f>SUM(G11:G13)</f>
        <v>0</v>
      </c>
      <c r="H10" s="47" t="s">
        <v>131</v>
      </c>
      <c r="I10" s="55" t="s">
        <v>132</v>
      </c>
    </row>
    <row r="11" spans="1:11" ht="39.950000000000003" customHeight="1" x14ac:dyDescent="0.15">
      <c r="A11" s="51"/>
      <c r="B11" s="57"/>
      <c r="C11" s="160" t="s">
        <v>76</v>
      </c>
      <c r="D11" s="161"/>
      <c r="E11" s="162"/>
      <c r="F11" s="58" t="s">
        <v>165</v>
      </c>
      <c r="G11" s="86">
        <f>'MPS(input_separate)'!N20</f>
        <v>0</v>
      </c>
      <c r="H11" s="47" t="s">
        <v>133</v>
      </c>
      <c r="I11" s="58" t="s">
        <v>255</v>
      </c>
    </row>
    <row r="12" spans="1:11" ht="39.950000000000003" customHeight="1" x14ac:dyDescent="0.15">
      <c r="A12" s="51"/>
      <c r="B12" s="57"/>
      <c r="C12" s="163" t="s">
        <v>77</v>
      </c>
      <c r="D12" s="164"/>
      <c r="E12" s="165"/>
      <c r="F12" s="58" t="s">
        <v>165</v>
      </c>
      <c r="G12" s="87">
        <f>'MPS(input_separate)'!G37</f>
        <v>0</v>
      </c>
      <c r="H12" s="47" t="s">
        <v>127</v>
      </c>
      <c r="I12" s="59" t="s">
        <v>67</v>
      </c>
    </row>
    <row r="13" spans="1:11" ht="39.950000000000003" customHeight="1" x14ac:dyDescent="0.15">
      <c r="A13" s="51"/>
      <c r="B13" s="57"/>
      <c r="C13" s="163" t="s">
        <v>244</v>
      </c>
      <c r="D13" s="164"/>
      <c r="E13" s="165"/>
      <c r="F13" s="58" t="s">
        <v>165</v>
      </c>
      <c r="G13" s="87">
        <f>'MPS(input_separate)'!S64</f>
        <v>0</v>
      </c>
      <c r="H13" s="47" t="s">
        <v>125</v>
      </c>
      <c r="I13" s="59" t="s">
        <v>254</v>
      </c>
    </row>
    <row r="14" spans="1:11" ht="18.95" customHeight="1" thickBot="1" x14ac:dyDescent="0.2">
      <c r="A14" s="39" t="s">
        <v>5</v>
      </c>
      <c r="B14" s="40"/>
      <c r="C14" s="40"/>
      <c r="D14" s="40"/>
      <c r="E14" s="41"/>
      <c r="F14" s="43"/>
      <c r="G14" s="39"/>
      <c r="H14" s="39"/>
      <c r="I14" s="43"/>
    </row>
    <row r="15" spans="1:11" ht="18.95" customHeight="1" thickBot="1" x14ac:dyDescent="0.2">
      <c r="A15" s="51"/>
      <c r="B15" s="60" t="s">
        <v>134</v>
      </c>
      <c r="C15" s="61"/>
      <c r="D15" s="61"/>
      <c r="E15" s="61"/>
      <c r="F15" s="55" t="s">
        <v>165</v>
      </c>
      <c r="G15" s="85">
        <f>G16+G20</f>
        <v>0</v>
      </c>
      <c r="H15" s="92" t="s">
        <v>127</v>
      </c>
      <c r="I15" s="55" t="s">
        <v>135</v>
      </c>
    </row>
    <row r="16" spans="1:11" ht="18.95" customHeight="1" x14ac:dyDescent="0.15">
      <c r="A16" s="51"/>
      <c r="B16" s="88"/>
      <c r="C16" s="94" t="s">
        <v>252</v>
      </c>
      <c r="D16" s="90"/>
      <c r="E16" s="91"/>
      <c r="F16" s="55" t="s">
        <v>167</v>
      </c>
      <c r="G16" s="93">
        <f>G17*G18*G19</f>
        <v>0</v>
      </c>
      <c r="H16" s="92" t="s">
        <v>125</v>
      </c>
      <c r="I16" s="55" t="s">
        <v>256</v>
      </c>
    </row>
    <row r="17" spans="1:9" ht="39.950000000000003" customHeight="1" x14ac:dyDescent="0.15">
      <c r="A17" s="51"/>
      <c r="B17" s="57"/>
      <c r="C17" s="95"/>
      <c r="D17" s="166" t="s">
        <v>251</v>
      </c>
      <c r="E17" s="167"/>
      <c r="F17" s="55" t="s">
        <v>167</v>
      </c>
      <c r="G17" s="98">
        <f>'MPS(input)'!E11</f>
        <v>0</v>
      </c>
      <c r="H17" s="99" t="s">
        <v>136</v>
      </c>
      <c r="I17" s="55" t="s">
        <v>137</v>
      </c>
    </row>
    <row r="18" spans="1:9" ht="39.950000000000003" customHeight="1" x14ac:dyDescent="0.15">
      <c r="A18" s="51"/>
      <c r="B18" s="57"/>
      <c r="C18" s="95"/>
      <c r="D18" s="160" t="s">
        <v>43</v>
      </c>
      <c r="E18" s="162"/>
      <c r="F18" s="48" t="s">
        <v>167</v>
      </c>
      <c r="G18" s="100">
        <f>'MPS(input)'!E27</f>
        <v>0</v>
      </c>
      <c r="H18" s="99" t="s">
        <v>138</v>
      </c>
      <c r="I18" s="55" t="s">
        <v>66</v>
      </c>
    </row>
    <row r="19" spans="1:9" ht="39.950000000000003" customHeight="1" x14ac:dyDescent="0.15">
      <c r="A19" s="51"/>
      <c r="B19" s="57"/>
      <c r="C19" s="95"/>
      <c r="D19" s="163" t="s">
        <v>65</v>
      </c>
      <c r="E19" s="165"/>
      <c r="F19" s="71" t="s">
        <v>167</v>
      </c>
      <c r="G19" s="101">
        <f>'MPS(input)'!E29</f>
        <v>0</v>
      </c>
      <c r="H19" s="102" t="s">
        <v>139</v>
      </c>
      <c r="I19" s="55" t="s">
        <v>129</v>
      </c>
    </row>
    <row r="20" spans="1:9" ht="18.600000000000001" customHeight="1" x14ac:dyDescent="0.15">
      <c r="A20" s="96"/>
      <c r="B20" s="97"/>
      <c r="C20" s="89" t="s">
        <v>253</v>
      </c>
      <c r="D20" s="90"/>
      <c r="E20" s="91"/>
      <c r="F20" s="71" t="s">
        <v>166</v>
      </c>
      <c r="G20" s="93">
        <f>'MPS(input_separate)'!T64</f>
        <v>0</v>
      </c>
      <c r="H20" s="92" t="s">
        <v>125</v>
      </c>
      <c r="I20" s="55" t="s">
        <v>257</v>
      </c>
    </row>
    <row r="21" spans="1:9" x14ac:dyDescent="0.15">
      <c r="A21" s="63"/>
      <c r="B21" s="63"/>
      <c r="C21" s="63"/>
      <c r="D21" s="63"/>
      <c r="E21" s="63"/>
      <c r="F21" s="64"/>
      <c r="G21" s="65"/>
      <c r="H21" s="65"/>
      <c r="I21" s="66"/>
    </row>
    <row r="22" spans="1:9" ht="21.75" customHeight="1" x14ac:dyDescent="0.15">
      <c r="C22" s="63" t="s">
        <v>8</v>
      </c>
      <c r="F22" s="16"/>
    </row>
    <row r="23" spans="1:9" ht="21.75" customHeight="1" x14ac:dyDescent="0.15">
      <c r="C23" s="159" t="s">
        <v>68</v>
      </c>
      <c r="D23" s="159"/>
      <c r="E23" s="67" t="s">
        <v>60</v>
      </c>
      <c r="F23" s="68">
        <v>89</v>
      </c>
      <c r="G23" s="69" t="s">
        <v>61</v>
      </c>
      <c r="H23" s="66"/>
    </row>
    <row r="24" spans="1:9" x14ac:dyDescent="0.15">
      <c r="E24" s="70"/>
      <c r="F24" s="70"/>
      <c r="G24" s="63"/>
      <c r="H24" s="63"/>
    </row>
    <row r="25" spans="1:9" ht="21.75" customHeight="1" x14ac:dyDescent="0.15">
      <c r="C25" s="152" t="s">
        <v>208</v>
      </c>
      <c r="D25" s="153"/>
      <c r="E25" s="78" t="s">
        <v>259</v>
      </c>
      <c r="F25" s="105">
        <v>5.46</v>
      </c>
      <c r="G25" s="69" t="s">
        <v>263</v>
      </c>
      <c r="H25" s="66"/>
    </row>
    <row r="26" spans="1:9" ht="21.75" customHeight="1" x14ac:dyDescent="0.15">
      <c r="C26" s="154"/>
      <c r="D26" s="155"/>
      <c r="E26" s="104" t="s">
        <v>260</v>
      </c>
      <c r="F26" s="105">
        <v>5.69</v>
      </c>
      <c r="G26" s="69" t="s">
        <v>263</v>
      </c>
      <c r="H26" s="66"/>
    </row>
    <row r="27" spans="1:9" ht="21.75" customHeight="1" x14ac:dyDescent="0.15">
      <c r="C27" s="154"/>
      <c r="D27" s="155"/>
      <c r="E27" s="103" t="s">
        <v>261</v>
      </c>
      <c r="F27" s="105">
        <v>5.9</v>
      </c>
      <c r="G27" s="69" t="s">
        <v>263</v>
      </c>
      <c r="H27" s="66"/>
    </row>
    <row r="28" spans="1:9" ht="21.75" customHeight="1" x14ac:dyDescent="0.15">
      <c r="C28" s="156"/>
      <c r="D28" s="157"/>
      <c r="E28" s="103" t="s">
        <v>262</v>
      </c>
      <c r="F28" s="105">
        <v>6.03</v>
      </c>
      <c r="G28" s="69" t="s">
        <v>263</v>
      </c>
      <c r="H28" s="66"/>
    </row>
    <row r="29" spans="1:9" x14ac:dyDescent="0.15">
      <c r="E29" s="70"/>
      <c r="F29" s="70"/>
      <c r="G29" s="63"/>
      <c r="H29" s="63"/>
    </row>
    <row r="30" spans="1:9" s="38" customFormat="1" x14ac:dyDescent="0.15">
      <c r="E30" s="63"/>
      <c r="F30" s="63"/>
      <c r="G30" s="63"/>
      <c r="H30" s="63"/>
    </row>
  </sheetData>
  <sheetProtection password="C7C3" sheet="1" objects="1" scenarios="1"/>
  <mergeCells count="9">
    <mergeCell ref="C25:D28"/>
    <mergeCell ref="A3:I3"/>
    <mergeCell ref="C23:D23"/>
    <mergeCell ref="C11:E11"/>
    <mergeCell ref="C12:E12"/>
    <mergeCell ref="C13:E13"/>
    <mergeCell ref="D17:E17"/>
    <mergeCell ref="D18:E18"/>
    <mergeCell ref="D19:E19"/>
  </mergeCells>
  <phoneticPr fontId="2"/>
  <pageMargins left="0.70866141732283472" right="0.70866141732283472" top="0.74803149606299213" bottom="0.74803149606299213" header="0.31496062992125984" footer="0.31496062992125984"/>
  <pageSetup paperSize="9" scale="81"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0BE239-D71D-42F7-A891-1BDC0DB7F6B4}">
  <sheetPr>
    <tabColor theme="3" tint="0.39997558519241921"/>
  </sheetPr>
  <dimension ref="A1:C12"/>
  <sheetViews>
    <sheetView showGridLines="0" view="pageBreakPreview" zoomScale="80" zoomScaleNormal="80" zoomScaleSheetLayoutView="80" workbookViewId="0"/>
  </sheetViews>
  <sheetFormatPr defaultRowHeight="13.5" x14ac:dyDescent="0.15"/>
  <cols>
    <col min="1" max="1" width="3.625" style="117" customWidth="1"/>
    <col min="2" max="2" width="36.375" style="117" customWidth="1"/>
    <col min="3" max="3" width="49.125" style="117" customWidth="1"/>
    <col min="4" max="256" width="9" style="117"/>
    <col min="257" max="257" width="3.625" style="117" customWidth="1"/>
    <col min="258" max="258" width="36.375" style="117" customWidth="1"/>
    <col min="259" max="259" width="49.125" style="117" customWidth="1"/>
    <col min="260" max="512" width="9" style="117"/>
    <col min="513" max="513" width="3.625" style="117" customWidth="1"/>
    <col min="514" max="514" width="36.375" style="117" customWidth="1"/>
    <col min="515" max="515" width="49.125" style="117" customWidth="1"/>
    <col min="516" max="768" width="9" style="117"/>
    <col min="769" max="769" width="3.625" style="117" customWidth="1"/>
    <col min="770" max="770" width="36.375" style="117" customWidth="1"/>
    <col min="771" max="771" width="49.125" style="117" customWidth="1"/>
    <col min="772" max="1024" width="9" style="117"/>
    <col min="1025" max="1025" width="3.625" style="117" customWidth="1"/>
    <col min="1026" max="1026" width="36.375" style="117" customWidth="1"/>
    <col min="1027" max="1027" width="49.125" style="117" customWidth="1"/>
    <col min="1028" max="1280" width="9" style="117"/>
    <col min="1281" max="1281" width="3.625" style="117" customWidth="1"/>
    <col min="1282" max="1282" width="36.375" style="117" customWidth="1"/>
    <col min="1283" max="1283" width="49.125" style="117" customWidth="1"/>
    <col min="1284" max="1536" width="9" style="117"/>
    <col min="1537" max="1537" width="3.625" style="117" customWidth="1"/>
    <col min="1538" max="1538" width="36.375" style="117" customWidth="1"/>
    <col min="1539" max="1539" width="49.125" style="117" customWidth="1"/>
    <col min="1540" max="1792" width="9" style="117"/>
    <col min="1793" max="1793" width="3.625" style="117" customWidth="1"/>
    <col min="1794" max="1794" width="36.375" style="117" customWidth="1"/>
    <col min="1795" max="1795" width="49.125" style="117" customWidth="1"/>
    <col min="1796" max="2048" width="9" style="117"/>
    <col min="2049" max="2049" width="3.625" style="117" customWidth="1"/>
    <col min="2050" max="2050" width="36.375" style="117" customWidth="1"/>
    <col min="2051" max="2051" width="49.125" style="117" customWidth="1"/>
    <col min="2052" max="2304" width="9" style="117"/>
    <col min="2305" max="2305" width="3.625" style="117" customWidth="1"/>
    <col min="2306" max="2306" width="36.375" style="117" customWidth="1"/>
    <col min="2307" max="2307" width="49.125" style="117" customWidth="1"/>
    <col min="2308" max="2560" width="9" style="117"/>
    <col min="2561" max="2561" width="3.625" style="117" customWidth="1"/>
    <col min="2562" max="2562" width="36.375" style="117" customWidth="1"/>
    <col min="2563" max="2563" width="49.125" style="117" customWidth="1"/>
    <col min="2564" max="2816" width="9" style="117"/>
    <col min="2817" max="2817" width="3.625" style="117" customWidth="1"/>
    <col min="2818" max="2818" width="36.375" style="117" customWidth="1"/>
    <col min="2819" max="2819" width="49.125" style="117" customWidth="1"/>
    <col min="2820" max="3072" width="9" style="117"/>
    <col min="3073" max="3073" width="3.625" style="117" customWidth="1"/>
    <col min="3074" max="3074" width="36.375" style="117" customWidth="1"/>
    <col min="3075" max="3075" width="49.125" style="117" customWidth="1"/>
    <col min="3076" max="3328" width="9" style="117"/>
    <col min="3329" max="3329" width="3.625" style="117" customWidth="1"/>
    <col min="3330" max="3330" width="36.375" style="117" customWidth="1"/>
    <col min="3331" max="3331" width="49.125" style="117" customWidth="1"/>
    <col min="3332" max="3584" width="9" style="117"/>
    <col min="3585" max="3585" width="3.625" style="117" customWidth="1"/>
    <col min="3586" max="3586" width="36.375" style="117" customWidth="1"/>
    <col min="3587" max="3587" width="49.125" style="117" customWidth="1"/>
    <col min="3588" max="3840" width="9" style="117"/>
    <col min="3841" max="3841" width="3.625" style="117" customWidth="1"/>
    <col min="3842" max="3842" width="36.375" style="117" customWidth="1"/>
    <col min="3843" max="3843" width="49.125" style="117" customWidth="1"/>
    <col min="3844" max="4096" width="9" style="117"/>
    <col min="4097" max="4097" width="3.625" style="117" customWidth="1"/>
    <col min="4098" max="4098" width="36.375" style="117" customWidth="1"/>
    <col min="4099" max="4099" width="49.125" style="117" customWidth="1"/>
    <col min="4100" max="4352" width="9" style="117"/>
    <col min="4353" max="4353" width="3.625" style="117" customWidth="1"/>
    <col min="4354" max="4354" width="36.375" style="117" customWidth="1"/>
    <col min="4355" max="4355" width="49.125" style="117" customWidth="1"/>
    <col min="4356" max="4608" width="9" style="117"/>
    <col min="4609" max="4609" width="3.625" style="117" customWidth="1"/>
    <col min="4610" max="4610" width="36.375" style="117" customWidth="1"/>
    <col min="4611" max="4611" width="49.125" style="117" customWidth="1"/>
    <col min="4612" max="4864" width="9" style="117"/>
    <col min="4865" max="4865" width="3.625" style="117" customWidth="1"/>
    <col min="4866" max="4866" width="36.375" style="117" customWidth="1"/>
    <col min="4867" max="4867" width="49.125" style="117" customWidth="1"/>
    <col min="4868" max="5120" width="9" style="117"/>
    <col min="5121" max="5121" width="3.625" style="117" customWidth="1"/>
    <col min="5122" max="5122" width="36.375" style="117" customWidth="1"/>
    <col min="5123" max="5123" width="49.125" style="117" customWidth="1"/>
    <col min="5124" max="5376" width="9" style="117"/>
    <col min="5377" max="5377" width="3.625" style="117" customWidth="1"/>
    <col min="5378" max="5378" width="36.375" style="117" customWidth="1"/>
    <col min="5379" max="5379" width="49.125" style="117" customWidth="1"/>
    <col min="5380" max="5632" width="9" style="117"/>
    <col min="5633" max="5633" width="3.625" style="117" customWidth="1"/>
    <col min="5634" max="5634" width="36.375" style="117" customWidth="1"/>
    <col min="5635" max="5635" width="49.125" style="117" customWidth="1"/>
    <col min="5636" max="5888" width="9" style="117"/>
    <col min="5889" max="5889" width="3.625" style="117" customWidth="1"/>
    <col min="5890" max="5890" width="36.375" style="117" customWidth="1"/>
    <col min="5891" max="5891" width="49.125" style="117" customWidth="1"/>
    <col min="5892" max="6144" width="9" style="117"/>
    <col min="6145" max="6145" width="3.625" style="117" customWidth="1"/>
    <col min="6146" max="6146" width="36.375" style="117" customWidth="1"/>
    <col min="6147" max="6147" width="49.125" style="117" customWidth="1"/>
    <col min="6148" max="6400" width="9" style="117"/>
    <col min="6401" max="6401" width="3.625" style="117" customWidth="1"/>
    <col min="6402" max="6402" width="36.375" style="117" customWidth="1"/>
    <col min="6403" max="6403" width="49.125" style="117" customWidth="1"/>
    <col min="6404" max="6656" width="9" style="117"/>
    <col min="6657" max="6657" width="3.625" style="117" customWidth="1"/>
    <col min="6658" max="6658" width="36.375" style="117" customWidth="1"/>
    <col min="6659" max="6659" width="49.125" style="117" customWidth="1"/>
    <col min="6660" max="6912" width="9" style="117"/>
    <col min="6913" max="6913" width="3.625" style="117" customWidth="1"/>
    <col min="6914" max="6914" width="36.375" style="117" customWidth="1"/>
    <col min="6915" max="6915" width="49.125" style="117" customWidth="1"/>
    <col min="6916" max="7168" width="9" style="117"/>
    <col min="7169" max="7169" width="3.625" style="117" customWidth="1"/>
    <col min="7170" max="7170" width="36.375" style="117" customWidth="1"/>
    <col min="7171" max="7171" width="49.125" style="117" customWidth="1"/>
    <col min="7172" max="7424" width="9" style="117"/>
    <col min="7425" max="7425" width="3.625" style="117" customWidth="1"/>
    <col min="7426" max="7426" width="36.375" style="117" customWidth="1"/>
    <col min="7427" max="7427" width="49.125" style="117" customWidth="1"/>
    <col min="7428" max="7680" width="9" style="117"/>
    <col min="7681" max="7681" width="3.625" style="117" customWidth="1"/>
    <col min="7682" max="7682" width="36.375" style="117" customWidth="1"/>
    <col min="7683" max="7683" width="49.125" style="117" customWidth="1"/>
    <col min="7684" max="7936" width="9" style="117"/>
    <col min="7937" max="7937" width="3.625" style="117" customWidth="1"/>
    <col min="7938" max="7938" width="36.375" style="117" customWidth="1"/>
    <col min="7939" max="7939" width="49.125" style="117" customWidth="1"/>
    <col min="7940" max="8192" width="9" style="117"/>
    <col min="8193" max="8193" width="3.625" style="117" customWidth="1"/>
    <col min="8194" max="8194" width="36.375" style="117" customWidth="1"/>
    <col min="8195" max="8195" width="49.125" style="117" customWidth="1"/>
    <col min="8196" max="8448" width="9" style="117"/>
    <col min="8449" max="8449" width="3.625" style="117" customWidth="1"/>
    <col min="8450" max="8450" width="36.375" style="117" customWidth="1"/>
    <col min="8451" max="8451" width="49.125" style="117" customWidth="1"/>
    <col min="8452" max="8704" width="9" style="117"/>
    <col min="8705" max="8705" width="3.625" style="117" customWidth="1"/>
    <col min="8706" max="8706" width="36.375" style="117" customWidth="1"/>
    <col min="8707" max="8707" width="49.125" style="117" customWidth="1"/>
    <col min="8708" max="8960" width="9" style="117"/>
    <col min="8961" max="8961" width="3.625" style="117" customWidth="1"/>
    <col min="8962" max="8962" width="36.375" style="117" customWidth="1"/>
    <col min="8963" max="8963" width="49.125" style="117" customWidth="1"/>
    <col min="8964" max="9216" width="9" style="117"/>
    <col min="9217" max="9217" width="3.625" style="117" customWidth="1"/>
    <col min="9218" max="9218" width="36.375" style="117" customWidth="1"/>
    <col min="9219" max="9219" width="49.125" style="117" customWidth="1"/>
    <col min="9220" max="9472" width="9" style="117"/>
    <col min="9473" max="9473" width="3.625" style="117" customWidth="1"/>
    <col min="9474" max="9474" width="36.375" style="117" customWidth="1"/>
    <col min="9475" max="9475" width="49.125" style="117" customWidth="1"/>
    <col min="9476" max="9728" width="9" style="117"/>
    <col min="9729" max="9729" width="3.625" style="117" customWidth="1"/>
    <col min="9730" max="9730" width="36.375" style="117" customWidth="1"/>
    <col min="9731" max="9731" width="49.125" style="117" customWidth="1"/>
    <col min="9732" max="9984" width="9" style="117"/>
    <col min="9985" max="9985" width="3.625" style="117" customWidth="1"/>
    <col min="9986" max="9986" width="36.375" style="117" customWidth="1"/>
    <col min="9987" max="9987" width="49.125" style="117" customWidth="1"/>
    <col min="9988" max="10240" width="9" style="117"/>
    <col min="10241" max="10241" width="3.625" style="117" customWidth="1"/>
    <col min="10242" max="10242" width="36.375" style="117" customWidth="1"/>
    <col min="10243" max="10243" width="49.125" style="117" customWidth="1"/>
    <col min="10244" max="10496" width="9" style="117"/>
    <col min="10497" max="10497" width="3.625" style="117" customWidth="1"/>
    <col min="10498" max="10498" width="36.375" style="117" customWidth="1"/>
    <col min="10499" max="10499" width="49.125" style="117" customWidth="1"/>
    <col min="10500" max="10752" width="9" style="117"/>
    <col min="10753" max="10753" width="3.625" style="117" customWidth="1"/>
    <col min="10754" max="10754" width="36.375" style="117" customWidth="1"/>
    <col min="10755" max="10755" width="49.125" style="117" customWidth="1"/>
    <col min="10756" max="11008" width="9" style="117"/>
    <col min="11009" max="11009" width="3.625" style="117" customWidth="1"/>
    <col min="11010" max="11010" width="36.375" style="117" customWidth="1"/>
    <col min="11011" max="11011" width="49.125" style="117" customWidth="1"/>
    <col min="11012" max="11264" width="9" style="117"/>
    <col min="11265" max="11265" width="3.625" style="117" customWidth="1"/>
    <col min="11266" max="11266" width="36.375" style="117" customWidth="1"/>
    <col min="11267" max="11267" width="49.125" style="117" customWidth="1"/>
    <col min="11268" max="11520" width="9" style="117"/>
    <col min="11521" max="11521" width="3.625" style="117" customWidth="1"/>
    <col min="11522" max="11522" width="36.375" style="117" customWidth="1"/>
    <col min="11523" max="11523" width="49.125" style="117" customWidth="1"/>
    <col min="11524" max="11776" width="9" style="117"/>
    <col min="11777" max="11777" width="3.625" style="117" customWidth="1"/>
    <col min="11778" max="11778" width="36.375" style="117" customWidth="1"/>
    <col min="11779" max="11779" width="49.125" style="117" customWidth="1"/>
    <col min="11780" max="12032" width="9" style="117"/>
    <col min="12033" max="12033" width="3.625" style="117" customWidth="1"/>
    <col min="12034" max="12034" width="36.375" style="117" customWidth="1"/>
    <col min="12035" max="12035" width="49.125" style="117" customWidth="1"/>
    <col min="12036" max="12288" width="9" style="117"/>
    <col min="12289" max="12289" width="3.625" style="117" customWidth="1"/>
    <col min="12290" max="12290" width="36.375" style="117" customWidth="1"/>
    <col min="12291" max="12291" width="49.125" style="117" customWidth="1"/>
    <col min="12292" max="12544" width="9" style="117"/>
    <col min="12545" max="12545" width="3.625" style="117" customWidth="1"/>
    <col min="12546" max="12546" width="36.375" style="117" customWidth="1"/>
    <col min="12547" max="12547" width="49.125" style="117" customWidth="1"/>
    <col min="12548" max="12800" width="9" style="117"/>
    <col min="12801" max="12801" width="3.625" style="117" customWidth="1"/>
    <col min="12802" max="12802" width="36.375" style="117" customWidth="1"/>
    <col min="12803" max="12803" width="49.125" style="117" customWidth="1"/>
    <col min="12804" max="13056" width="9" style="117"/>
    <col min="13057" max="13057" width="3.625" style="117" customWidth="1"/>
    <col min="13058" max="13058" width="36.375" style="117" customWidth="1"/>
    <col min="13059" max="13059" width="49.125" style="117" customWidth="1"/>
    <col min="13060" max="13312" width="9" style="117"/>
    <col min="13313" max="13313" width="3.625" style="117" customWidth="1"/>
    <col min="13314" max="13314" width="36.375" style="117" customWidth="1"/>
    <col min="13315" max="13315" width="49.125" style="117" customWidth="1"/>
    <col min="13316" max="13568" width="9" style="117"/>
    <col min="13569" max="13569" width="3.625" style="117" customWidth="1"/>
    <col min="13570" max="13570" width="36.375" style="117" customWidth="1"/>
    <col min="13571" max="13571" width="49.125" style="117" customWidth="1"/>
    <col min="13572" max="13824" width="9" style="117"/>
    <col min="13825" max="13825" width="3.625" style="117" customWidth="1"/>
    <col min="13826" max="13826" width="36.375" style="117" customWidth="1"/>
    <col min="13827" max="13827" width="49.125" style="117" customWidth="1"/>
    <col min="13828" max="14080" width="9" style="117"/>
    <col min="14081" max="14081" width="3.625" style="117" customWidth="1"/>
    <col min="14082" max="14082" width="36.375" style="117" customWidth="1"/>
    <col min="14083" max="14083" width="49.125" style="117" customWidth="1"/>
    <col min="14084" max="14336" width="9" style="117"/>
    <col min="14337" max="14337" width="3.625" style="117" customWidth="1"/>
    <col min="14338" max="14338" width="36.375" style="117" customWidth="1"/>
    <col min="14339" max="14339" width="49.125" style="117" customWidth="1"/>
    <col min="14340" max="14592" width="9" style="117"/>
    <col min="14593" max="14593" width="3.625" style="117" customWidth="1"/>
    <col min="14594" max="14594" width="36.375" style="117" customWidth="1"/>
    <col min="14595" max="14595" width="49.125" style="117" customWidth="1"/>
    <col min="14596" max="14848" width="9" style="117"/>
    <col min="14849" max="14849" width="3.625" style="117" customWidth="1"/>
    <col min="14850" max="14850" width="36.375" style="117" customWidth="1"/>
    <col min="14851" max="14851" width="49.125" style="117" customWidth="1"/>
    <col min="14852" max="15104" width="9" style="117"/>
    <col min="15105" max="15105" width="3.625" style="117" customWidth="1"/>
    <col min="15106" max="15106" width="36.375" style="117" customWidth="1"/>
    <col min="15107" max="15107" width="49.125" style="117" customWidth="1"/>
    <col min="15108" max="15360" width="9" style="117"/>
    <col min="15361" max="15361" width="3.625" style="117" customWidth="1"/>
    <col min="15362" max="15362" width="36.375" style="117" customWidth="1"/>
    <col min="15363" max="15363" width="49.125" style="117" customWidth="1"/>
    <col min="15364" max="15616" width="9" style="117"/>
    <col min="15617" max="15617" width="3.625" style="117" customWidth="1"/>
    <col min="15618" max="15618" width="36.375" style="117" customWidth="1"/>
    <col min="15619" max="15619" width="49.125" style="117" customWidth="1"/>
    <col min="15620" max="15872" width="9" style="117"/>
    <col min="15873" max="15873" width="3.625" style="117" customWidth="1"/>
    <col min="15874" max="15874" width="36.375" style="117" customWidth="1"/>
    <col min="15875" max="15875" width="49.125" style="117" customWidth="1"/>
    <col min="15876" max="16128" width="9" style="117"/>
    <col min="16129" max="16129" width="3.625" style="117" customWidth="1"/>
    <col min="16130" max="16130" width="36.375" style="117" customWidth="1"/>
    <col min="16131" max="16131" width="49.125" style="117" customWidth="1"/>
    <col min="16132" max="16384" width="9" style="117"/>
  </cols>
  <sheetData>
    <row r="1" spans="1:3" ht="18" customHeight="1" x14ac:dyDescent="0.15">
      <c r="C1" s="118" t="str">
        <f>'MPS(input)'!K1</f>
        <v>Monitoring Spreadsheet: JCM_ID_AM023_ver01.0</v>
      </c>
    </row>
    <row r="2" spans="1:3" ht="18" customHeight="1" x14ac:dyDescent="0.15">
      <c r="C2" s="118" t="str">
        <f>'MPS(input)'!K2</f>
        <v>Reference Number:</v>
      </c>
    </row>
    <row r="3" spans="1:3" ht="24" customHeight="1" x14ac:dyDescent="0.15">
      <c r="A3" s="168" t="s">
        <v>269</v>
      </c>
      <c r="B3" s="168"/>
      <c r="C3" s="168"/>
    </row>
    <row r="5" spans="1:3" ht="21" customHeight="1" x14ac:dyDescent="0.15">
      <c r="B5" s="119" t="s">
        <v>270</v>
      </c>
      <c r="C5" s="119" t="s">
        <v>271</v>
      </c>
    </row>
    <row r="6" spans="1:3" ht="54" customHeight="1" x14ac:dyDescent="0.15">
      <c r="B6" s="120"/>
      <c r="C6" s="120"/>
    </row>
    <row r="7" spans="1:3" ht="54" customHeight="1" x14ac:dyDescent="0.15">
      <c r="B7" s="120"/>
      <c r="C7" s="120"/>
    </row>
    <row r="8" spans="1:3" ht="54" customHeight="1" x14ac:dyDescent="0.15">
      <c r="B8" s="120"/>
      <c r="C8" s="120"/>
    </row>
    <row r="9" spans="1:3" ht="54" customHeight="1" x14ac:dyDescent="0.15">
      <c r="B9" s="120"/>
      <c r="C9" s="120"/>
    </row>
    <row r="10" spans="1:3" ht="54" customHeight="1" x14ac:dyDescent="0.15">
      <c r="B10" s="120"/>
      <c r="C10" s="120"/>
    </row>
    <row r="11" spans="1:3" ht="54" customHeight="1" x14ac:dyDescent="0.15">
      <c r="B11" s="120"/>
      <c r="C11" s="120"/>
    </row>
    <row r="12" spans="1:3" ht="54" customHeight="1" x14ac:dyDescent="0.15">
      <c r="B12" s="120"/>
      <c r="C12" s="120"/>
    </row>
  </sheetData>
  <sheetProtection password="C7C3" sheet="1" formatCells="0" formatRows="0" insertRows="0"/>
  <mergeCells count="1">
    <mergeCell ref="A3:C3"/>
  </mergeCells>
  <phoneticPr fontId="11"/>
  <pageMargins left="0.70866141732283472" right="0.70866141732283472"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2ED598-8301-4455-A37A-7BF3393CFFEF}">
  <sheetPr>
    <tabColor theme="5" tint="0.39997558519241921"/>
    <pageSetUpPr fitToPage="1"/>
  </sheetPr>
  <dimension ref="A1:L55"/>
  <sheetViews>
    <sheetView showGridLines="0" view="pageBreakPreview" zoomScale="60" zoomScaleNormal="55" workbookViewId="0"/>
  </sheetViews>
  <sheetFormatPr defaultColWidth="9" defaultRowHeight="14.25" x14ac:dyDescent="0.15"/>
  <cols>
    <col min="1" max="1" width="3.625" style="1" customWidth="1"/>
    <col min="2" max="2" width="19.5" style="1" customWidth="1"/>
    <col min="3" max="4" width="12.625" style="1" customWidth="1"/>
    <col min="5" max="5" width="30.625" style="1" customWidth="1"/>
    <col min="6" max="6" width="15.375" style="1" customWidth="1"/>
    <col min="7" max="8" width="12.625" style="1" customWidth="1"/>
    <col min="9" max="9" width="15.625" style="1" customWidth="1"/>
    <col min="10" max="10" width="82.875" style="1" customWidth="1"/>
    <col min="11" max="11" width="12.625" style="1" customWidth="1"/>
    <col min="12" max="12" width="22.625" style="1" customWidth="1"/>
    <col min="13" max="16384" width="9" style="1"/>
  </cols>
  <sheetData>
    <row r="1" spans="1:12" x14ac:dyDescent="0.15">
      <c r="L1" s="2" t="str">
        <f>'MPS(input)'!K1</f>
        <v>Monitoring Spreadsheet: JCM_ID_AM023_ver01.0</v>
      </c>
    </row>
    <row r="2" spans="1:12" x14ac:dyDescent="0.15">
      <c r="L2" s="2" t="str">
        <f>'MPS(input)'!K2</f>
        <v>Reference Number:</v>
      </c>
    </row>
    <row r="3" spans="1:12" ht="27.95" customHeight="1" x14ac:dyDescent="0.15">
      <c r="A3" s="109" t="s">
        <v>272</v>
      </c>
      <c r="B3" s="109"/>
      <c r="C3" s="3"/>
      <c r="D3" s="3"/>
      <c r="E3" s="3"/>
      <c r="F3" s="3"/>
      <c r="G3" s="3"/>
      <c r="H3" s="3"/>
      <c r="I3" s="3"/>
      <c r="J3" s="3"/>
      <c r="K3" s="3"/>
      <c r="L3" s="4"/>
    </row>
    <row r="5" spans="1:12" ht="18.95" customHeight="1" x14ac:dyDescent="0.15">
      <c r="A5" s="5" t="s">
        <v>275</v>
      </c>
      <c r="B5" s="5"/>
      <c r="C5" s="5"/>
    </row>
    <row r="6" spans="1:12" ht="18.95" customHeight="1" x14ac:dyDescent="0.15">
      <c r="A6" s="5"/>
      <c r="B6" s="106" t="s">
        <v>10</v>
      </c>
      <c r="C6" s="106" t="s">
        <v>11</v>
      </c>
      <c r="D6" s="106" t="s">
        <v>12</v>
      </c>
      <c r="E6" s="106" t="s">
        <v>13</v>
      </c>
      <c r="F6" s="106" t="s">
        <v>14</v>
      </c>
      <c r="G6" s="106" t="s">
        <v>15</v>
      </c>
      <c r="H6" s="106" t="s">
        <v>16</v>
      </c>
      <c r="I6" s="106" t="s">
        <v>17</v>
      </c>
      <c r="J6" s="106" t="s">
        <v>18</v>
      </c>
      <c r="K6" s="106" t="s">
        <v>19</v>
      </c>
      <c r="L6" s="106" t="s">
        <v>283</v>
      </c>
    </row>
    <row r="7" spans="1:12" s="6" customFormat="1" ht="39" customHeight="1" x14ac:dyDescent="0.15">
      <c r="B7" s="106" t="s">
        <v>282</v>
      </c>
      <c r="C7" s="106" t="s">
        <v>20</v>
      </c>
      <c r="D7" s="106" t="s">
        <v>21</v>
      </c>
      <c r="E7" s="106" t="s">
        <v>22</v>
      </c>
      <c r="F7" s="106" t="s">
        <v>284</v>
      </c>
      <c r="G7" s="106" t="s">
        <v>1</v>
      </c>
      <c r="H7" s="106" t="s">
        <v>25</v>
      </c>
      <c r="I7" s="106" t="s">
        <v>26</v>
      </c>
      <c r="J7" s="106" t="s">
        <v>27</v>
      </c>
      <c r="K7" s="106" t="s">
        <v>28</v>
      </c>
      <c r="L7" s="106" t="s">
        <v>29</v>
      </c>
    </row>
    <row r="8" spans="1:12" ht="129.94999999999999" customHeight="1" x14ac:dyDescent="0.15">
      <c r="B8" s="121"/>
      <c r="C8" s="7" t="s">
        <v>36</v>
      </c>
      <c r="D8" s="73" t="s">
        <v>88</v>
      </c>
      <c r="E8" s="8" t="s">
        <v>168</v>
      </c>
      <c r="F8" s="9" t="s">
        <v>59</v>
      </c>
      <c r="G8" s="10" t="s">
        <v>38</v>
      </c>
      <c r="H8" s="20" t="s">
        <v>34</v>
      </c>
      <c r="I8" s="20" t="s">
        <v>41</v>
      </c>
      <c r="J8" s="21" t="s">
        <v>89</v>
      </c>
      <c r="K8" s="22" t="s">
        <v>177</v>
      </c>
      <c r="L8" s="23" t="s">
        <v>292</v>
      </c>
    </row>
    <row r="9" spans="1:12" ht="129.94999999999999" customHeight="1" x14ac:dyDescent="0.15">
      <c r="B9" s="121"/>
      <c r="C9" s="7" t="s">
        <v>37</v>
      </c>
      <c r="D9" s="73" t="s">
        <v>90</v>
      </c>
      <c r="E9" s="8" t="s">
        <v>169</v>
      </c>
      <c r="F9" s="9" t="s">
        <v>59</v>
      </c>
      <c r="G9" s="10" t="s">
        <v>39</v>
      </c>
      <c r="H9" s="20" t="s">
        <v>34</v>
      </c>
      <c r="I9" s="20" t="s">
        <v>41</v>
      </c>
      <c r="J9" s="21" t="s">
        <v>189</v>
      </c>
      <c r="K9" s="22" t="s">
        <v>177</v>
      </c>
      <c r="L9" s="23" t="s">
        <v>292</v>
      </c>
    </row>
    <row r="10" spans="1:12" ht="129.94999999999999" customHeight="1" x14ac:dyDescent="0.15">
      <c r="B10" s="121"/>
      <c r="C10" s="7" t="s">
        <v>170</v>
      </c>
      <c r="D10" s="73" t="s">
        <v>174</v>
      </c>
      <c r="E10" s="8" t="s">
        <v>175</v>
      </c>
      <c r="F10" s="9" t="s">
        <v>59</v>
      </c>
      <c r="G10" s="10" t="s">
        <v>38</v>
      </c>
      <c r="H10" s="20" t="s">
        <v>34</v>
      </c>
      <c r="I10" s="20" t="s">
        <v>41</v>
      </c>
      <c r="J10" s="21" t="s">
        <v>190</v>
      </c>
      <c r="K10" s="22" t="s">
        <v>177</v>
      </c>
      <c r="L10" s="23" t="s">
        <v>292</v>
      </c>
    </row>
    <row r="11" spans="1:12" ht="129.94999999999999" customHeight="1" x14ac:dyDescent="0.15">
      <c r="B11" s="121"/>
      <c r="C11" s="7" t="s">
        <v>171</v>
      </c>
      <c r="D11" s="73" t="s">
        <v>178</v>
      </c>
      <c r="E11" s="8" t="s">
        <v>180</v>
      </c>
      <c r="F11" s="116"/>
      <c r="G11" s="8" t="s">
        <v>157</v>
      </c>
      <c r="H11" s="20" t="s">
        <v>186</v>
      </c>
      <c r="I11" s="20" t="s">
        <v>187</v>
      </c>
      <c r="J11" s="77" t="s">
        <v>191</v>
      </c>
      <c r="K11" s="22" t="s">
        <v>188</v>
      </c>
      <c r="L11" s="23"/>
    </row>
    <row r="12" spans="1:12" ht="99.95" customHeight="1" x14ac:dyDescent="0.15">
      <c r="B12" s="121"/>
      <c r="C12" s="7" t="s">
        <v>172</v>
      </c>
      <c r="D12" s="73" t="s">
        <v>181</v>
      </c>
      <c r="E12" s="8" t="s">
        <v>182</v>
      </c>
      <c r="F12" s="9" t="s">
        <v>59</v>
      </c>
      <c r="G12" s="10" t="s">
        <v>38</v>
      </c>
      <c r="H12" s="20" t="s">
        <v>34</v>
      </c>
      <c r="I12" s="20" t="s">
        <v>41</v>
      </c>
      <c r="J12" s="21" t="s">
        <v>192</v>
      </c>
      <c r="K12" s="22" t="s">
        <v>177</v>
      </c>
      <c r="L12" s="23" t="s">
        <v>292</v>
      </c>
    </row>
    <row r="13" spans="1:12" ht="99.95" customHeight="1" x14ac:dyDescent="0.15">
      <c r="B13" s="121"/>
      <c r="C13" s="7" t="s">
        <v>173</v>
      </c>
      <c r="D13" s="73" t="s">
        <v>183</v>
      </c>
      <c r="E13" s="8" t="s">
        <v>185</v>
      </c>
      <c r="F13" s="9" t="s">
        <v>59</v>
      </c>
      <c r="G13" s="8" t="s">
        <v>184</v>
      </c>
      <c r="H13" s="20" t="s">
        <v>34</v>
      </c>
      <c r="I13" s="20" t="s">
        <v>41</v>
      </c>
      <c r="J13" s="21" t="s">
        <v>192</v>
      </c>
      <c r="K13" s="22" t="s">
        <v>188</v>
      </c>
      <c r="L13" s="23" t="s">
        <v>292</v>
      </c>
    </row>
    <row r="14" spans="1:12" x14ac:dyDescent="0.15">
      <c r="C14" s="110"/>
      <c r="D14" s="111"/>
      <c r="E14" s="112"/>
      <c r="F14" s="113"/>
      <c r="G14" s="112"/>
      <c r="H14" s="114"/>
      <c r="I14" s="114"/>
      <c r="J14" s="115"/>
      <c r="K14" s="114"/>
      <c r="L14" s="112"/>
    </row>
    <row r="15" spans="1:12" ht="18.95" customHeight="1" x14ac:dyDescent="0.15">
      <c r="A15" s="5" t="s">
        <v>276</v>
      </c>
      <c r="B15" s="5"/>
      <c r="C15" s="5"/>
    </row>
    <row r="16" spans="1:12" ht="18.95" customHeight="1" x14ac:dyDescent="0.15">
      <c r="A16" s="5"/>
      <c r="B16" s="106" t="s">
        <v>10</v>
      </c>
      <c r="C16" s="106" t="s">
        <v>11</v>
      </c>
      <c r="D16" s="106" t="s">
        <v>12</v>
      </c>
      <c r="E16" s="106" t="s">
        <v>13</v>
      </c>
      <c r="F16" s="106" t="s">
        <v>14</v>
      </c>
      <c r="G16" s="106" t="s">
        <v>15</v>
      </c>
      <c r="H16" s="106" t="s">
        <v>16</v>
      </c>
      <c r="I16" s="106" t="s">
        <v>17</v>
      </c>
      <c r="J16" s="106" t="s">
        <v>18</v>
      </c>
      <c r="K16" s="106" t="s">
        <v>19</v>
      </c>
      <c r="L16" s="106" t="s">
        <v>283</v>
      </c>
    </row>
    <row r="17" spans="1:12" s="6" customFormat="1" ht="39" customHeight="1" x14ac:dyDescent="0.15">
      <c r="B17" s="106" t="s">
        <v>282</v>
      </c>
      <c r="C17" s="106" t="s">
        <v>20</v>
      </c>
      <c r="D17" s="106" t="s">
        <v>21</v>
      </c>
      <c r="E17" s="106" t="s">
        <v>22</v>
      </c>
      <c r="F17" s="106" t="s">
        <v>284</v>
      </c>
      <c r="G17" s="106" t="s">
        <v>1</v>
      </c>
      <c r="H17" s="106" t="s">
        <v>25</v>
      </c>
      <c r="I17" s="106" t="s">
        <v>26</v>
      </c>
      <c r="J17" s="106" t="s">
        <v>27</v>
      </c>
      <c r="K17" s="106" t="s">
        <v>28</v>
      </c>
      <c r="L17" s="106" t="s">
        <v>29</v>
      </c>
    </row>
    <row r="18" spans="1:12" ht="129.94999999999999" customHeight="1" x14ac:dyDescent="0.15">
      <c r="B18" s="121"/>
      <c r="C18" s="7" t="s">
        <v>195</v>
      </c>
      <c r="D18" s="73" t="s">
        <v>92</v>
      </c>
      <c r="E18" s="8" t="s">
        <v>74</v>
      </c>
      <c r="F18" s="9" t="s">
        <v>59</v>
      </c>
      <c r="G18" s="8" t="s">
        <v>91</v>
      </c>
      <c r="H18" s="20" t="s">
        <v>186</v>
      </c>
      <c r="I18" s="20" t="s">
        <v>187</v>
      </c>
      <c r="J18" s="77" t="s">
        <v>191</v>
      </c>
      <c r="K18" s="22" t="s">
        <v>188</v>
      </c>
      <c r="L18" s="23" t="s">
        <v>292</v>
      </c>
    </row>
    <row r="19" spans="1:12" ht="159.94999999999999" customHeight="1" x14ac:dyDescent="0.15">
      <c r="B19" s="121"/>
      <c r="C19" s="7" t="s">
        <v>196</v>
      </c>
      <c r="D19" s="73" t="s">
        <v>94</v>
      </c>
      <c r="E19" s="8" t="s">
        <v>95</v>
      </c>
      <c r="F19" s="9" t="s">
        <v>59</v>
      </c>
      <c r="G19" s="10" t="s">
        <v>38</v>
      </c>
      <c r="H19" s="20" t="s">
        <v>34</v>
      </c>
      <c r="I19" s="20" t="s">
        <v>41</v>
      </c>
      <c r="J19" s="21" t="s">
        <v>78</v>
      </c>
      <c r="K19" s="22" t="s">
        <v>177</v>
      </c>
      <c r="L19" s="23" t="s">
        <v>292</v>
      </c>
    </row>
    <row r="20" spans="1:12" ht="129.94999999999999" customHeight="1" x14ac:dyDescent="0.15">
      <c r="B20" s="121"/>
      <c r="C20" s="7" t="s">
        <v>197</v>
      </c>
      <c r="D20" s="73" t="s">
        <v>199</v>
      </c>
      <c r="E20" s="8" t="s">
        <v>201</v>
      </c>
      <c r="F20" s="9" t="s">
        <v>59</v>
      </c>
      <c r="G20" s="8" t="s">
        <v>91</v>
      </c>
      <c r="H20" s="20" t="s">
        <v>186</v>
      </c>
      <c r="I20" s="20" t="s">
        <v>187</v>
      </c>
      <c r="J20" s="77" t="s">
        <v>191</v>
      </c>
      <c r="K20" s="22" t="s">
        <v>188</v>
      </c>
      <c r="L20" s="23" t="s">
        <v>292</v>
      </c>
    </row>
    <row r="21" spans="1:12" ht="159.94999999999999" customHeight="1" x14ac:dyDescent="0.15">
      <c r="B21" s="121"/>
      <c r="C21" s="7" t="s">
        <v>198</v>
      </c>
      <c r="D21" s="73" t="s">
        <v>200</v>
      </c>
      <c r="E21" s="8" t="s">
        <v>202</v>
      </c>
      <c r="F21" s="9" t="s">
        <v>59</v>
      </c>
      <c r="G21" s="10" t="s">
        <v>38</v>
      </c>
      <c r="H21" s="20" t="s">
        <v>34</v>
      </c>
      <c r="I21" s="20" t="s">
        <v>41</v>
      </c>
      <c r="J21" s="21" t="s">
        <v>203</v>
      </c>
      <c r="K21" s="22" t="s">
        <v>177</v>
      </c>
      <c r="L21" s="23" t="s">
        <v>292</v>
      </c>
    </row>
    <row r="22" spans="1:12" ht="8.25" customHeight="1" x14ac:dyDescent="0.15"/>
    <row r="23" spans="1:12" ht="20.100000000000001" customHeight="1" x14ac:dyDescent="0.15">
      <c r="A23" s="5" t="s">
        <v>277</v>
      </c>
      <c r="B23" s="5"/>
    </row>
    <row r="24" spans="1:12" ht="20.100000000000001" customHeight="1" x14ac:dyDescent="0.15">
      <c r="B24" s="138" t="s">
        <v>10</v>
      </c>
      <c r="C24" s="138"/>
      <c r="D24" s="138" t="s">
        <v>11</v>
      </c>
      <c r="E24" s="138"/>
      <c r="F24" s="106" t="s">
        <v>12</v>
      </c>
      <c r="G24" s="106" t="s">
        <v>13</v>
      </c>
      <c r="H24" s="138" t="s">
        <v>14</v>
      </c>
      <c r="I24" s="138"/>
      <c r="J24" s="138"/>
      <c r="K24" s="138" t="s">
        <v>15</v>
      </c>
      <c r="L24" s="138"/>
    </row>
    <row r="25" spans="1:12" ht="39" customHeight="1" x14ac:dyDescent="0.15">
      <c r="B25" s="138" t="s">
        <v>21</v>
      </c>
      <c r="C25" s="138"/>
      <c r="D25" s="138" t="s">
        <v>22</v>
      </c>
      <c r="E25" s="138"/>
      <c r="F25" s="106" t="s">
        <v>23</v>
      </c>
      <c r="G25" s="106" t="s">
        <v>1</v>
      </c>
      <c r="H25" s="138" t="s">
        <v>26</v>
      </c>
      <c r="I25" s="138"/>
      <c r="J25" s="138"/>
      <c r="K25" s="138" t="s">
        <v>29</v>
      </c>
      <c r="L25" s="138"/>
    </row>
    <row r="26" spans="1:12" ht="99.95" customHeight="1" x14ac:dyDescent="0.15">
      <c r="B26" s="169" t="s">
        <v>97</v>
      </c>
      <c r="C26" s="169"/>
      <c r="D26" s="130" t="s">
        <v>42</v>
      </c>
      <c r="E26" s="130"/>
      <c r="F26" s="123">
        <f>'MRS(calc_process)'!F23</f>
        <v>89</v>
      </c>
      <c r="G26" s="10" t="s">
        <v>44</v>
      </c>
      <c r="H26" s="130" t="str">
        <f>IF('MPS(input)'!G26="","",'MPS(input)'!G26)</f>
        <v>Value derived from the result of survey. The default value, 89 [%], should be revised if necessary.</v>
      </c>
      <c r="I26" s="130"/>
      <c r="J26" s="130"/>
      <c r="K26" s="130" t="str">
        <f>IF('MPS(input)'!J26="","",'MPS(input)'!J26)</f>
        <v/>
      </c>
      <c r="L26" s="130"/>
    </row>
    <row r="27" spans="1:12" ht="99.95" customHeight="1" x14ac:dyDescent="0.15">
      <c r="B27" s="169" t="s">
        <v>98</v>
      </c>
      <c r="C27" s="169"/>
      <c r="D27" s="130" t="s">
        <v>43</v>
      </c>
      <c r="E27" s="130"/>
      <c r="F27" s="124">
        <f>'MPS(input)'!E27</f>
        <v>0</v>
      </c>
      <c r="G27" s="8" t="s">
        <v>99</v>
      </c>
      <c r="H27" s="130" t="str">
        <f>IF('MPS(input)'!G27="","",'MPS(input)'!G27)</f>
        <v>In the order of preference:
a) values provided by fuel supplier;
b) measurement by the project participants;
c) regional or national default values; or
d) IPCC default values provided in table 1.2 of Ch.1 Vol.2 of 2006 IPCC Guidelines on National GHG Inventories. Upper value is applied.</v>
      </c>
      <c r="I27" s="130"/>
      <c r="J27" s="130"/>
      <c r="K27" s="130" t="str">
        <f>IF('MPS(input)'!J27="","",'MPS(input)'!J27)</f>
        <v/>
      </c>
      <c r="L27" s="130"/>
    </row>
    <row r="28" spans="1:12" ht="99.95" customHeight="1" x14ac:dyDescent="0.15">
      <c r="B28" s="169" t="s">
        <v>100</v>
      </c>
      <c r="C28" s="169"/>
      <c r="D28" s="130" t="s">
        <v>101</v>
      </c>
      <c r="E28" s="130"/>
      <c r="F28" s="124">
        <f>'MPS(input)'!E28</f>
        <v>0</v>
      </c>
      <c r="G28" s="8" t="s">
        <v>102</v>
      </c>
      <c r="H28" s="130" t="str">
        <f>IF('MPS(input)'!G28="","",'MPS(input)'!G28)</f>
        <v>In the order of preference:
a) values provided by fuel supplier;
b) measurement by the project participants;
c) regional or national default values; or
d) IPCC default values provided in table 1.4 of Ch.1 Vol.2 of 2006 IPCC Guidelines on National GHG Inventories. Lower value is applied.</v>
      </c>
      <c r="I28" s="130"/>
      <c r="J28" s="130"/>
      <c r="K28" s="130" t="str">
        <f>IF('MPS(input)'!J28="","",'MPS(input)'!J28)</f>
        <v/>
      </c>
      <c r="L28" s="130"/>
    </row>
    <row r="29" spans="1:12" ht="99.95" customHeight="1" x14ac:dyDescent="0.15">
      <c r="B29" s="169" t="s">
        <v>193</v>
      </c>
      <c r="C29" s="169"/>
      <c r="D29" s="130" t="s">
        <v>103</v>
      </c>
      <c r="E29" s="130"/>
      <c r="F29" s="124">
        <f>'MPS(input)'!E29</f>
        <v>0</v>
      </c>
      <c r="G29" s="8" t="s">
        <v>102</v>
      </c>
      <c r="H29" s="130" t="str">
        <f>IF('MPS(input)'!G29="","",'MPS(input)'!G29)</f>
        <v>In the order of preference:
a) values provided by fuel supplier;
b) measurement by the project participants;
c) regional or national default values; or
d) IPCC default values provided in table 1.4 of Ch.1 Vol.2 of 2006 IPCC Guidelines on National GHG Inventories. Upper value is applied.</v>
      </c>
      <c r="I29" s="130"/>
      <c r="J29" s="130"/>
      <c r="K29" s="130" t="str">
        <f>IF('MPS(input)'!J29="","",'MPS(input)'!J29)</f>
        <v/>
      </c>
      <c r="L29" s="130"/>
    </row>
    <row r="30" spans="1:12" ht="120" customHeight="1" x14ac:dyDescent="0.15">
      <c r="B30" s="169" t="s">
        <v>105</v>
      </c>
      <c r="C30" s="169"/>
      <c r="D30" s="130" t="s">
        <v>106</v>
      </c>
      <c r="E30" s="130"/>
      <c r="F30" s="73" t="s">
        <v>59</v>
      </c>
      <c r="G30" s="8" t="s">
        <v>63</v>
      </c>
      <c r="H30" s="130" t="str">
        <f>IF('MPS(input)'!G30="","",'MPS(input)'!G30)</f>
        <v>The most recent value available at the time of validation is applied and fixed for the monitoring period thereafter. The data is sourced from “Emission Factors of Electricity Interconnection Systems”, National Committee on Clean Development Mechanism (Indonesian DNA for CDM), based on data obtained by Directorate General of Electricity, Ministry of Energy and Mineral Resources, Indonesia, unless otherwise instructed by the Joint Committee.</v>
      </c>
      <c r="I30" s="130"/>
      <c r="J30" s="130"/>
      <c r="K30" s="130" t="str">
        <f>IF('MPS(input)'!J30="","",'MPS(input)'!J30)</f>
        <v>Input on "MPS(input_separate)" sheet</v>
      </c>
      <c r="L30" s="130"/>
    </row>
    <row r="31" spans="1:12" ht="120" customHeight="1" x14ac:dyDescent="0.15">
      <c r="B31" s="169" t="s">
        <v>105</v>
      </c>
      <c r="C31" s="169"/>
      <c r="D31" s="130" t="s">
        <v>108</v>
      </c>
      <c r="E31" s="130"/>
      <c r="F31" s="73" t="s">
        <v>59</v>
      </c>
      <c r="G31" s="8" t="s">
        <v>63</v>
      </c>
      <c r="H31" s="130" t="str">
        <f>IF('MPS(input)'!G31="","",'MPS(input)'!G31)</f>
        <v>Power generation efficiency obtained from manufacturer's specification; and
CO2 emission factor for the fuel consumed by the captive power generation system connected to the recipient facility i.</v>
      </c>
      <c r="I31" s="130"/>
      <c r="J31" s="130"/>
      <c r="K31" s="130" t="str">
        <f>IF('MPS(input)'!J31="","",'MPS(input)'!J31)</f>
        <v>Calculated</v>
      </c>
      <c r="L31" s="130"/>
    </row>
    <row r="32" spans="1:12" ht="120" customHeight="1" x14ac:dyDescent="0.15">
      <c r="B32" s="169" t="s">
        <v>105</v>
      </c>
      <c r="C32" s="169"/>
      <c r="D32" s="130" t="s">
        <v>112</v>
      </c>
      <c r="E32" s="130"/>
      <c r="F32" s="73" t="s">
        <v>59</v>
      </c>
      <c r="G32" s="8" t="s">
        <v>63</v>
      </c>
      <c r="H32" s="130" t="str">
        <f>IF('MPS(input)'!G32="","",'MPS(input)'!G32)</f>
        <v>The power generation efficiency calculated from monitored data of the amount of fuel input for power generation and the amount of electricity generated;
Net calorific value of the fuel consumed by the captive power generation system connected to the recipient facility i; and
CO2 emission factor for the fuel consumed by the captive power generation system connected to the recipient facility i.</v>
      </c>
      <c r="I32" s="130"/>
      <c r="J32" s="130"/>
      <c r="K32" s="130" t="str">
        <f>IF('MPS(input)'!J32="","",'MPS(input)'!J32)</f>
        <v>Calculated</v>
      </c>
      <c r="L32" s="130"/>
    </row>
    <row r="33" spans="1:12" ht="120" customHeight="1" x14ac:dyDescent="0.15">
      <c r="B33" s="169" t="s">
        <v>105</v>
      </c>
      <c r="C33" s="169"/>
      <c r="D33" s="130" t="s">
        <v>114</v>
      </c>
      <c r="E33" s="130"/>
      <c r="F33" s="73" t="s">
        <v>59</v>
      </c>
      <c r="G33" s="8" t="s">
        <v>63</v>
      </c>
      <c r="H33" s="130" t="str">
        <f>IF('MPS(input)'!G33="","",'MPS(input)'!G33)</f>
        <v>[Captive electricity with diesel fuel]
CDM approved small scale methodology: AMS-I.A.
[Captive electricity with natural gas]
2006 IPCC Guidelines on National GHG Inventories for the source of EF of natural gas.
CDM Methodological tool "Determining the baseline efficiency of thermal or electric energy generation systems version02.0" for the default efficiency for off-grid power plants.</v>
      </c>
      <c r="I33" s="130"/>
      <c r="J33" s="130"/>
      <c r="K33" s="130" t="str">
        <f>IF('MPS(input)'!J33="","",'MPS(input)'!J33)</f>
        <v>Input on "MPS(input_separate)" sheet</v>
      </c>
      <c r="L33" s="130"/>
    </row>
    <row r="34" spans="1:12" ht="99.95" customHeight="1" x14ac:dyDescent="0.15">
      <c r="B34" s="169" t="s">
        <v>116</v>
      </c>
      <c r="C34" s="169"/>
      <c r="D34" s="130" t="s">
        <v>117</v>
      </c>
      <c r="E34" s="130"/>
      <c r="F34" s="73" t="s">
        <v>59</v>
      </c>
      <c r="G34" s="8" t="s">
        <v>44</v>
      </c>
      <c r="H34" s="130" t="str">
        <f>IF('MPS(input)'!G34="","",'MPS(input)'!G34)</f>
        <v>Specification of the captive power generation system connected to the recipient facility i, provided by the manufacturer.</v>
      </c>
      <c r="I34" s="130"/>
      <c r="J34" s="130"/>
      <c r="K34" s="130" t="str">
        <f>IF('MPS(input)'!J34="","",'MPS(input)'!J34)</f>
        <v>Input on "MPS(input_separate)" sheet</v>
      </c>
      <c r="L34" s="130"/>
    </row>
    <row r="35" spans="1:12" ht="99.95" customHeight="1" x14ac:dyDescent="0.15">
      <c r="B35" s="169" t="s">
        <v>119</v>
      </c>
      <c r="C35" s="169"/>
      <c r="D35" s="130" t="s">
        <v>73</v>
      </c>
      <c r="E35" s="130"/>
      <c r="F35" s="73" t="s">
        <v>59</v>
      </c>
      <c r="G35" s="8" t="s">
        <v>99</v>
      </c>
      <c r="H35" s="130" t="str">
        <f>IF('MPS(input)'!G35="","",'MPS(input)'!G35)</f>
        <v>In the order of preference:
a) values provided by fuel supplier;
b) measurement by the project participants;
c) regional or national default values; or
d) IPCC default values provided in table 1.2 of Ch.1 Vol.2 of 2006 IPCC Guidelines on National GHG Inventories. Lower value is applied.</v>
      </c>
      <c r="I35" s="130"/>
      <c r="J35" s="130"/>
      <c r="K35" s="130" t="str">
        <f>IF('MPS(input)'!J35="","",'MPS(input)'!J35)</f>
        <v>Input on "MPS(input_separate)" sheet</v>
      </c>
      <c r="L35" s="130"/>
    </row>
    <row r="36" spans="1:12" ht="99.95" customHeight="1" x14ac:dyDescent="0.15">
      <c r="B36" s="169" t="s">
        <v>121</v>
      </c>
      <c r="C36" s="169"/>
      <c r="D36" s="130" t="s">
        <v>122</v>
      </c>
      <c r="E36" s="130"/>
      <c r="F36" s="73" t="s">
        <v>59</v>
      </c>
      <c r="G36" s="8" t="s">
        <v>102</v>
      </c>
      <c r="H36" s="130" t="str">
        <f>IF('MPS(input)'!G36="","",'MPS(input)'!G36)</f>
        <v>In the order of preference:
a) values provided by fuel supplier;
b) measurement by the project participants;
c) regional or national default values; or
d) IPCC default values provided in table 1.4 of Ch.1 Vol.2 of 2006 IPCC Guidelines on National GHG Inventories. Lower value is applied.</v>
      </c>
      <c r="I36" s="130"/>
      <c r="J36" s="130"/>
      <c r="K36" s="130" t="str">
        <f>IF('MPS(input)'!J36="","",'MPS(input)'!J36)</f>
        <v>Input on "MPS(input_separate)" sheet</v>
      </c>
      <c r="L36" s="130"/>
    </row>
    <row r="37" spans="1:12" ht="99.95" customHeight="1" x14ac:dyDescent="0.15">
      <c r="B37" s="169" t="s">
        <v>204</v>
      </c>
      <c r="C37" s="169"/>
      <c r="D37" s="130" t="s">
        <v>205</v>
      </c>
      <c r="E37" s="130"/>
      <c r="F37" s="73" t="s">
        <v>59</v>
      </c>
      <c r="G37" s="8" t="s">
        <v>206</v>
      </c>
      <c r="H37" s="130" t="str">
        <f>IF('MPS(input)'!G37="","",'MPS(input)'!G37)</f>
        <v>Specifications of project chiller j prepared for the quotation or factory acceptance test data by manufacturer.
The default COP values are derived from the result of survey on COP of chillers from manufacturers that have high market share. The survey should prove the use of clear methodology. The default COP values should be revised if necessary from survey result which is conducted by JC or project participants.</v>
      </c>
      <c r="I37" s="130"/>
      <c r="J37" s="130"/>
      <c r="K37" s="130" t="str">
        <f>IF('MPS(input)'!J37="","",'MPS(input)'!J37)</f>
        <v>Input on "MPS(input_separate)" sheet</v>
      </c>
      <c r="L37" s="130"/>
    </row>
    <row r="38" spans="1:12" ht="120" customHeight="1" x14ac:dyDescent="0.15">
      <c r="B38" s="169" t="s">
        <v>210</v>
      </c>
      <c r="C38" s="169"/>
      <c r="D38" s="130" t="s">
        <v>209</v>
      </c>
      <c r="E38" s="130"/>
      <c r="F38" s="73" t="s">
        <v>59</v>
      </c>
      <c r="G38" s="8" t="s">
        <v>63</v>
      </c>
      <c r="H38" s="130" t="str">
        <f>IF('MPS(input)'!G38="","",'MPS(input)'!G38)</f>
        <v>The most recent value available at the time of validation is applied and fixed for the monitoring period thereafter. The data is sourced from “Emission Factors of Electricity Interconnection Systems”, National Committee on Clean Development Mechanism (Indonesian DNA for CDM), based on data obtained by Directorate General of Electricity, Ministry of Energy and Mineral Resources, Indonesia, unless otherwise instructed by the Joint Committee.</v>
      </c>
      <c r="I38" s="130"/>
      <c r="J38" s="130"/>
      <c r="K38" s="130" t="str">
        <f>IF('MPS(input)'!J38="","",'MPS(input)'!J38)</f>
        <v>Input on "MPS(input_separate)" sheet</v>
      </c>
      <c r="L38" s="130"/>
    </row>
    <row r="39" spans="1:12" ht="120" customHeight="1" x14ac:dyDescent="0.15">
      <c r="B39" s="169" t="s">
        <v>210</v>
      </c>
      <c r="C39" s="169"/>
      <c r="D39" s="130" t="s">
        <v>211</v>
      </c>
      <c r="E39" s="130"/>
      <c r="F39" s="73" t="s">
        <v>59</v>
      </c>
      <c r="G39" s="8" t="s">
        <v>63</v>
      </c>
      <c r="H39" s="130" t="str">
        <f>IF('MPS(input)'!G39="","",'MPS(input)'!G39)</f>
        <v>Power generation efficiency obtained from manufacturer's specification; and
CO2 emission factor for the fuel consumed by the captive power generation system connected to the project absorption chiller j.</v>
      </c>
      <c r="I39" s="130"/>
      <c r="J39" s="130"/>
      <c r="K39" s="130" t="str">
        <f>IF('MPS(input)'!J39="","",'MPS(input)'!J39)</f>
        <v>Calculated</v>
      </c>
      <c r="L39" s="130"/>
    </row>
    <row r="40" spans="1:12" ht="120" customHeight="1" x14ac:dyDescent="0.15">
      <c r="B40" s="169" t="s">
        <v>210</v>
      </c>
      <c r="C40" s="169"/>
      <c r="D40" s="130" t="s">
        <v>212</v>
      </c>
      <c r="E40" s="130"/>
      <c r="F40" s="73" t="s">
        <v>59</v>
      </c>
      <c r="G40" s="8" t="s">
        <v>63</v>
      </c>
      <c r="H40" s="130" t="str">
        <f>IF('MPS(input)'!G40="","",'MPS(input)'!G40)</f>
        <v>The power generation efficiency calculated from monitored data of the amount of fuel input for power generation and the amount of electricity generated;
Net calorific value of the fuel consumed by the captive power generation system connected to the project absorption chiller j; and
CO2 emission factor for the fuel consumed by the captive power generation system connected to the project absorption chiller j.</v>
      </c>
      <c r="I40" s="130"/>
      <c r="J40" s="130"/>
      <c r="K40" s="130" t="str">
        <f>IF('MPS(input)'!J40="","",'MPS(input)'!J40)</f>
        <v>Calculated</v>
      </c>
      <c r="L40" s="130"/>
    </row>
    <row r="41" spans="1:12" ht="120" customHeight="1" x14ac:dyDescent="0.15">
      <c r="B41" s="169" t="s">
        <v>210</v>
      </c>
      <c r="C41" s="169"/>
      <c r="D41" s="130" t="s">
        <v>213</v>
      </c>
      <c r="E41" s="130"/>
      <c r="F41" s="73" t="s">
        <v>59</v>
      </c>
      <c r="G41" s="8" t="s">
        <v>63</v>
      </c>
      <c r="H41" s="130" t="str">
        <f>IF('MPS(input)'!G41="","",'MPS(input)'!G41)</f>
        <v>[Captive electricity with diesel fuel]
CDM approved small scale methodology: AMS-I.A.
[Captive electricity with natural gas]
2006 IPCC Guidelines on National GHG Inventories for the source of EF of natural gas.
CDM Methodological tool "Determining the baseline efficiency of thermal or electric energy generation systems version02.0" for the default efficiency for off-grid power plants.</v>
      </c>
      <c r="I41" s="130"/>
      <c r="J41" s="130"/>
      <c r="K41" s="130" t="str">
        <f>IF('MPS(input)'!J41="","",'MPS(input)'!J41)</f>
        <v>Input on "MPS(input_separate)" sheet</v>
      </c>
      <c r="L41" s="130"/>
    </row>
    <row r="42" spans="1:12" ht="99.95" customHeight="1" x14ac:dyDescent="0.15">
      <c r="B42" s="169" t="s">
        <v>215</v>
      </c>
      <c r="C42" s="169"/>
      <c r="D42" s="130" t="s">
        <v>214</v>
      </c>
      <c r="E42" s="130"/>
      <c r="F42" s="73" t="s">
        <v>59</v>
      </c>
      <c r="G42" s="8" t="s">
        <v>44</v>
      </c>
      <c r="H42" s="130" t="str">
        <f>IF('MPS(input)'!G42="","",'MPS(input)'!G42)</f>
        <v>Specification of the captive power generation system connected to the project absorption chiller j, provided by the manufacturer.</v>
      </c>
      <c r="I42" s="130"/>
      <c r="J42" s="130"/>
      <c r="K42" s="130" t="str">
        <f>IF('MPS(input)'!J42="","",'MPS(input)'!J42)</f>
        <v>Input on "MPS(input_separate)" sheet</v>
      </c>
      <c r="L42" s="130"/>
    </row>
    <row r="43" spans="1:12" ht="99.95" customHeight="1" x14ac:dyDescent="0.15">
      <c r="B43" s="169" t="s">
        <v>217</v>
      </c>
      <c r="C43" s="169"/>
      <c r="D43" s="130" t="s">
        <v>216</v>
      </c>
      <c r="E43" s="130"/>
      <c r="F43" s="73" t="s">
        <v>59</v>
      </c>
      <c r="G43" s="8" t="s">
        <v>99</v>
      </c>
      <c r="H43" s="130" t="str">
        <f>IF('MPS(input)'!G43="","",'MPS(input)'!G43)</f>
        <v>In the order of preference:
a) values provided by fuel supplier;
b) measurement by the project participants;
c) regional or national default values; or
d) IPCC default values provided in table 1.2 of Ch.1 Vol.2 of 2006 IPCC Guidelines on National GHG Inventories. Lower value is applied.</v>
      </c>
      <c r="I43" s="130"/>
      <c r="J43" s="130"/>
      <c r="K43" s="130" t="str">
        <f>IF('MPS(input)'!J43="","",'MPS(input)'!J43)</f>
        <v>Input on "MPS(input_separate)" sheet</v>
      </c>
      <c r="L43" s="130"/>
    </row>
    <row r="44" spans="1:12" ht="99.95" customHeight="1" x14ac:dyDescent="0.15">
      <c r="B44" s="169" t="s">
        <v>219</v>
      </c>
      <c r="C44" s="169"/>
      <c r="D44" s="130" t="s">
        <v>218</v>
      </c>
      <c r="E44" s="130"/>
      <c r="F44" s="73" t="s">
        <v>59</v>
      </c>
      <c r="G44" s="8" t="s">
        <v>102</v>
      </c>
      <c r="H44" s="130" t="str">
        <f>IF('MPS(input)'!G44="","",'MPS(input)'!G44)</f>
        <v>In the order of preference:
a) values provided by fuel supplier;
b) measurement by the project participants;
c) regional or national default values; or
d) IPCC default values provided in table 1.4 of Ch.1 Vol.2 of 2006 IPCC Guidelines on National GHG Inventories. Lower value is applied.</v>
      </c>
      <c r="I44" s="130"/>
      <c r="J44" s="130"/>
      <c r="K44" s="130" t="str">
        <f>IF('MPS(input)'!J44="","",'MPS(input)'!J44)</f>
        <v>Input on "MPS(input_separate)" sheet</v>
      </c>
      <c r="L44" s="130"/>
    </row>
    <row r="45" spans="1:12" ht="99.95" customHeight="1" x14ac:dyDescent="0.15">
      <c r="B45" s="169" t="s">
        <v>223</v>
      </c>
      <c r="C45" s="169"/>
      <c r="D45" s="130" t="s">
        <v>225</v>
      </c>
      <c r="E45" s="130"/>
      <c r="F45" s="73" t="s">
        <v>59</v>
      </c>
      <c r="G45" s="8" t="s">
        <v>99</v>
      </c>
      <c r="H45" s="130" t="str">
        <f>IF('MPS(input)'!G45="","",'MPS(input)'!G45)</f>
        <v>In the order of preference:
a) values provided by fuel supplier;
b) measurement by the project participants;
c) regional or national default values; or
d) IPCC default values provided in table 1.2 of Ch.1 Vol.2 of 2006 IPCC Guidelines on National GHG Inventories. Upper value is applied.</v>
      </c>
      <c r="I45" s="130"/>
      <c r="J45" s="130"/>
      <c r="K45" s="130" t="str">
        <f>IF('MPS(input)'!J45="","",'MPS(input)'!J45)</f>
        <v>Input on "MPS(input_separate)" sheet</v>
      </c>
      <c r="L45" s="130"/>
    </row>
    <row r="46" spans="1:12" ht="99.95" customHeight="1" x14ac:dyDescent="0.15">
      <c r="B46" s="169" t="s">
        <v>224</v>
      </c>
      <c r="C46" s="169"/>
      <c r="D46" s="130" t="s">
        <v>226</v>
      </c>
      <c r="E46" s="130"/>
      <c r="F46" s="73" t="s">
        <v>59</v>
      </c>
      <c r="G46" s="8" t="s">
        <v>102</v>
      </c>
      <c r="H46" s="130" t="str">
        <f>IF('MPS(input)'!G46="","",'MPS(input)'!G46)</f>
        <v>In the order of preference:
a) values provided by fuel supplier;
b) measurement by the project participants;
c) regional or national default values; or
d) IPCC default values provided in table 1.4 of Ch.1 Vol.2 of 2006 IPCC Guidelines on National GHG Inventories. Lower value is applied.</v>
      </c>
      <c r="I46" s="130"/>
      <c r="J46" s="130"/>
      <c r="K46" s="130" t="str">
        <f>IF('MPS(input)'!J46="","",'MPS(input)'!J46)</f>
        <v>Input on "MPS(input_separate)" sheet</v>
      </c>
      <c r="L46" s="130"/>
    </row>
    <row r="47" spans="1:12" ht="6.75" customHeight="1" x14ac:dyDescent="0.15"/>
    <row r="48" spans="1:12" ht="18.95" customHeight="1" x14ac:dyDescent="0.15">
      <c r="A48" s="13" t="s">
        <v>278</v>
      </c>
      <c r="B48" s="13"/>
      <c r="C48" s="13"/>
    </row>
    <row r="49" spans="1:11" ht="17.25" thickBot="1" x14ac:dyDescent="0.2">
      <c r="B49" s="106" t="s">
        <v>282</v>
      </c>
      <c r="C49" s="140" t="s">
        <v>124</v>
      </c>
      <c r="D49" s="141"/>
      <c r="E49" s="14" t="s">
        <v>1</v>
      </c>
    </row>
    <row r="50" spans="1:11" ht="19.5" thickBot="1" x14ac:dyDescent="0.2">
      <c r="B50" s="122"/>
      <c r="C50" s="142">
        <f>ROUNDDOWN('MRS(calc_process)'!G6, 0)</f>
        <v>0</v>
      </c>
      <c r="D50" s="143"/>
      <c r="E50" s="15" t="s">
        <v>125</v>
      </c>
    </row>
    <row r="51" spans="1:11" ht="20.100000000000001" customHeight="1" x14ac:dyDescent="0.15">
      <c r="C51" s="16"/>
      <c r="D51" s="16"/>
      <c r="G51" s="17"/>
      <c r="H51" s="17"/>
    </row>
    <row r="52" spans="1:11" ht="18.95" customHeight="1" x14ac:dyDescent="0.15">
      <c r="A52" s="5" t="s">
        <v>9</v>
      </c>
      <c r="B52" s="5"/>
    </row>
    <row r="53" spans="1:11" ht="18" customHeight="1" x14ac:dyDescent="0.15">
      <c r="B53" s="170" t="s">
        <v>31</v>
      </c>
      <c r="C53" s="170"/>
      <c r="D53" s="139" t="s">
        <v>32</v>
      </c>
      <c r="E53" s="139"/>
      <c r="F53" s="139"/>
      <c r="G53" s="139"/>
      <c r="H53" s="139"/>
      <c r="I53" s="139"/>
      <c r="J53" s="139"/>
      <c r="K53" s="19"/>
    </row>
    <row r="54" spans="1:11" ht="18" customHeight="1" x14ac:dyDescent="0.15">
      <c r="B54" s="170" t="s">
        <v>30</v>
      </c>
      <c r="C54" s="170"/>
      <c r="D54" s="139" t="s">
        <v>33</v>
      </c>
      <c r="E54" s="139"/>
      <c r="F54" s="139"/>
      <c r="G54" s="139"/>
      <c r="H54" s="139"/>
      <c r="I54" s="139"/>
      <c r="J54" s="139"/>
      <c r="K54" s="19"/>
    </row>
    <row r="55" spans="1:11" ht="18" customHeight="1" x14ac:dyDescent="0.15">
      <c r="B55" s="170" t="s">
        <v>34</v>
      </c>
      <c r="C55" s="170"/>
      <c r="D55" s="139" t="s">
        <v>35</v>
      </c>
      <c r="E55" s="139"/>
      <c r="F55" s="139"/>
      <c r="G55" s="139"/>
      <c r="H55" s="139"/>
      <c r="I55" s="139"/>
      <c r="J55" s="139"/>
      <c r="K55" s="19"/>
    </row>
  </sheetData>
  <sheetProtection password="C7C3" sheet="1" formatCells="0" formatRows="0"/>
  <mergeCells count="100">
    <mergeCell ref="D24:E24"/>
    <mergeCell ref="H24:J24"/>
    <mergeCell ref="K24:L24"/>
    <mergeCell ref="D25:E25"/>
    <mergeCell ref="H25:J25"/>
    <mergeCell ref="K25:L25"/>
    <mergeCell ref="D26:E26"/>
    <mergeCell ref="H26:J26"/>
    <mergeCell ref="K26:L26"/>
    <mergeCell ref="D27:E27"/>
    <mergeCell ref="H27:J27"/>
    <mergeCell ref="K27:L27"/>
    <mergeCell ref="D28:E28"/>
    <mergeCell ref="H28:J28"/>
    <mergeCell ref="K28:L28"/>
    <mergeCell ref="D29:E29"/>
    <mergeCell ref="H29:J29"/>
    <mergeCell ref="K29:L29"/>
    <mergeCell ref="D30:E30"/>
    <mergeCell ref="H30:J30"/>
    <mergeCell ref="K30:L30"/>
    <mergeCell ref="D31:E31"/>
    <mergeCell ref="H31:J31"/>
    <mergeCell ref="K31:L31"/>
    <mergeCell ref="D32:E32"/>
    <mergeCell ref="H32:J32"/>
    <mergeCell ref="K32:L32"/>
    <mergeCell ref="D33:E33"/>
    <mergeCell ref="H33:J33"/>
    <mergeCell ref="K33:L33"/>
    <mergeCell ref="D34:E34"/>
    <mergeCell ref="H34:J34"/>
    <mergeCell ref="K34:L34"/>
    <mergeCell ref="D35:E35"/>
    <mergeCell ref="H35:J35"/>
    <mergeCell ref="K35:L35"/>
    <mergeCell ref="D36:E36"/>
    <mergeCell ref="H36:J36"/>
    <mergeCell ref="K36:L36"/>
    <mergeCell ref="D37:E37"/>
    <mergeCell ref="H37:J37"/>
    <mergeCell ref="K37:L37"/>
    <mergeCell ref="H38:J38"/>
    <mergeCell ref="K38:L38"/>
    <mergeCell ref="D39:E39"/>
    <mergeCell ref="H39:J39"/>
    <mergeCell ref="K39:L39"/>
    <mergeCell ref="K42:L42"/>
    <mergeCell ref="D43:E43"/>
    <mergeCell ref="H43:J43"/>
    <mergeCell ref="K43:L43"/>
    <mergeCell ref="D40:E40"/>
    <mergeCell ref="H40:J40"/>
    <mergeCell ref="K40:L40"/>
    <mergeCell ref="D41:E41"/>
    <mergeCell ref="H41:J41"/>
    <mergeCell ref="K41:L41"/>
    <mergeCell ref="K46:L46"/>
    <mergeCell ref="C49:D49"/>
    <mergeCell ref="C50:D50"/>
    <mergeCell ref="D53:J53"/>
    <mergeCell ref="D44:E44"/>
    <mergeCell ref="H44:J44"/>
    <mergeCell ref="K44:L44"/>
    <mergeCell ref="D45:E45"/>
    <mergeCell ref="H45:J45"/>
    <mergeCell ref="K45:L45"/>
    <mergeCell ref="B37:C37"/>
    <mergeCell ref="D54:J54"/>
    <mergeCell ref="D55:J55"/>
    <mergeCell ref="B24:C24"/>
    <mergeCell ref="B25:C25"/>
    <mergeCell ref="B26:C26"/>
    <mergeCell ref="B27:C27"/>
    <mergeCell ref="B28:C28"/>
    <mergeCell ref="B29:C29"/>
    <mergeCell ref="B30:C30"/>
    <mergeCell ref="B31:C31"/>
    <mergeCell ref="D46:E46"/>
    <mergeCell ref="H46:J46"/>
    <mergeCell ref="D42:E42"/>
    <mergeCell ref="H42:J42"/>
    <mergeCell ref="D38:E38"/>
    <mergeCell ref="B32:C32"/>
    <mergeCell ref="B33:C33"/>
    <mergeCell ref="B34:C34"/>
    <mergeCell ref="B35:C35"/>
    <mergeCell ref="B36:C36"/>
    <mergeCell ref="B55:C55"/>
    <mergeCell ref="B38:C38"/>
    <mergeCell ref="B39:C39"/>
    <mergeCell ref="B40:C40"/>
    <mergeCell ref="B41:C41"/>
    <mergeCell ref="B42:C42"/>
    <mergeCell ref="B43:C43"/>
    <mergeCell ref="B44:C44"/>
    <mergeCell ref="B45:C45"/>
    <mergeCell ref="B46:C46"/>
    <mergeCell ref="B53:C53"/>
    <mergeCell ref="B54:C54"/>
  </mergeCells>
  <phoneticPr fontId="11"/>
  <pageMargins left="0.70866141732283472" right="0.70866141732283472" top="0.74803149606299213" bottom="0.74803149606299213" header="0.31496062992125984" footer="0.31496062992125984"/>
  <pageSetup paperSize="8" scale="76" fitToHeight="0" orientation="landscape" r:id="rId1"/>
  <rowBreaks count="2" manualBreakCount="2">
    <brk id="14" max="10" man="1"/>
    <brk id="22" max="10"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0B92E2-C976-4965-AE07-9573A2F59402}">
  <sheetPr>
    <tabColor theme="5" tint="0.39997558519241921"/>
    <pageSetUpPr fitToPage="1"/>
  </sheetPr>
  <dimension ref="A1:T64"/>
  <sheetViews>
    <sheetView showGridLines="0" view="pageBreakPreview" zoomScale="60" zoomScaleNormal="100" workbookViewId="0"/>
  </sheetViews>
  <sheetFormatPr defaultColWidth="9" defaultRowHeight="14.25" x14ac:dyDescent="0.15"/>
  <cols>
    <col min="1" max="1" width="1.625" style="25" customWidth="1"/>
    <col min="2" max="2" width="13.875" style="25" customWidth="1"/>
    <col min="3" max="20" width="22.875" style="25" customWidth="1"/>
    <col min="21" max="16384" width="9" style="25"/>
  </cols>
  <sheetData>
    <row r="1" spans="1:20" x14ac:dyDescent="0.15">
      <c r="T1" s="26" t="str">
        <f>'MPS(input)'!K1</f>
        <v>Monitoring Spreadsheet: JCM_ID_AM023_ver01.0</v>
      </c>
    </row>
    <row r="2" spans="1:20" x14ac:dyDescent="0.15">
      <c r="T2" s="26" t="str">
        <f>'MPS(input)'!K2</f>
        <v>Reference Number:</v>
      </c>
    </row>
    <row r="3" spans="1:20" ht="27" customHeight="1" x14ac:dyDescent="0.15">
      <c r="A3" s="109" t="s">
        <v>273</v>
      </c>
      <c r="B3" s="3"/>
      <c r="C3" s="3"/>
      <c r="D3" s="3"/>
      <c r="E3" s="3"/>
      <c r="F3" s="3"/>
      <c r="G3" s="3"/>
      <c r="H3" s="3"/>
      <c r="I3" s="3"/>
      <c r="J3" s="3"/>
      <c r="K3" s="3"/>
      <c r="L3" s="3"/>
      <c r="M3" s="3"/>
      <c r="N3" s="4"/>
      <c r="O3" s="4"/>
      <c r="P3" s="4"/>
      <c r="Q3" s="4"/>
      <c r="R3" s="4"/>
      <c r="S3" s="4"/>
      <c r="T3" s="4"/>
    </row>
    <row r="4" spans="1:20" x14ac:dyDescent="0.15">
      <c r="A4" s="1"/>
      <c r="B4" s="1"/>
      <c r="C4" s="1"/>
      <c r="D4" s="1"/>
      <c r="E4" s="1"/>
      <c r="F4" s="1"/>
      <c r="G4" s="1"/>
      <c r="H4" s="1"/>
      <c r="I4" s="1"/>
      <c r="J4" s="1"/>
      <c r="K4" s="1"/>
      <c r="L4" s="1"/>
      <c r="M4" s="1"/>
      <c r="N4" s="1"/>
    </row>
    <row r="5" spans="1:20" ht="15" x14ac:dyDescent="0.15">
      <c r="A5" s="5" t="s">
        <v>279</v>
      </c>
      <c r="B5" s="5"/>
      <c r="C5" s="1"/>
      <c r="D5" s="1"/>
      <c r="E5" s="1"/>
      <c r="F5" s="1"/>
      <c r="G5" s="1"/>
      <c r="H5" s="1"/>
      <c r="I5" s="1"/>
      <c r="J5" s="1"/>
      <c r="K5" s="1"/>
      <c r="L5" s="1"/>
      <c r="M5" s="1"/>
      <c r="N5" s="1"/>
    </row>
    <row r="6" spans="1:20" ht="43.5" customHeight="1" x14ac:dyDescent="0.15">
      <c r="A6" s="5"/>
      <c r="B6" s="150" t="s">
        <v>45</v>
      </c>
      <c r="C6" s="106" t="s">
        <v>258</v>
      </c>
      <c r="D6" s="108" t="s">
        <v>285</v>
      </c>
      <c r="E6" s="144" t="s">
        <v>286</v>
      </c>
      <c r="F6" s="146"/>
      <c r="G6" s="144" t="s">
        <v>287</v>
      </c>
      <c r="H6" s="145"/>
      <c r="I6" s="145"/>
      <c r="J6" s="145"/>
      <c r="K6" s="145"/>
      <c r="L6" s="145"/>
      <c r="M6" s="146"/>
      <c r="N6" s="106" t="s">
        <v>288</v>
      </c>
    </row>
    <row r="7" spans="1:20" ht="20.100000000000001" customHeight="1" x14ac:dyDescent="0.15">
      <c r="A7" s="6"/>
      <c r="B7" s="150"/>
      <c r="C7" s="12" t="s">
        <v>50</v>
      </c>
      <c r="D7" s="73" t="s">
        <v>88</v>
      </c>
      <c r="E7" s="73" t="s">
        <v>92</v>
      </c>
      <c r="F7" s="73" t="s">
        <v>94</v>
      </c>
      <c r="G7" s="73" t="s">
        <v>105</v>
      </c>
      <c r="H7" s="73" t="s">
        <v>105</v>
      </c>
      <c r="I7" s="73" t="s">
        <v>105</v>
      </c>
      <c r="J7" s="73" t="s">
        <v>105</v>
      </c>
      <c r="K7" s="73" t="s">
        <v>116</v>
      </c>
      <c r="L7" s="73" t="s">
        <v>119</v>
      </c>
      <c r="M7" s="73" t="s">
        <v>121</v>
      </c>
      <c r="N7" s="12" t="s">
        <v>64</v>
      </c>
    </row>
    <row r="8" spans="1:20" ht="120" customHeight="1" x14ac:dyDescent="0.15">
      <c r="A8" s="1"/>
      <c r="B8" s="27" t="s">
        <v>22</v>
      </c>
      <c r="C8" s="28" t="s">
        <v>51</v>
      </c>
      <c r="D8" s="28" t="s">
        <v>266</v>
      </c>
      <c r="E8" s="8" t="s">
        <v>152</v>
      </c>
      <c r="F8" s="8" t="s">
        <v>153</v>
      </c>
      <c r="G8" s="29" t="s">
        <v>154</v>
      </c>
      <c r="H8" s="29" t="s">
        <v>69</v>
      </c>
      <c r="I8" s="29" t="s">
        <v>70</v>
      </c>
      <c r="J8" s="29" t="s">
        <v>71</v>
      </c>
      <c r="K8" s="28" t="s">
        <v>141</v>
      </c>
      <c r="L8" s="28" t="s">
        <v>73</v>
      </c>
      <c r="M8" s="28" t="s">
        <v>155</v>
      </c>
      <c r="N8" s="28" t="s">
        <v>156</v>
      </c>
    </row>
    <row r="9" spans="1:20" ht="30" customHeight="1" x14ac:dyDescent="0.15">
      <c r="B9" s="30" t="s">
        <v>46</v>
      </c>
      <c r="C9" s="12" t="s">
        <v>54</v>
      </c>
      <c r="D9" s="12" t="s">
        <v>55</v>
      </c>
      <c r="E9" s="31" t="s">
        <v>157</v>
      </c>
      <c r="F9" s="73" t="s">
        <v>38</v>
      </c>
      <c r="G9" s="73" t="s">
        <v>63</v>
      </c>
      <c r="H9" s="73" t="s">
        <v>63</v>
      </c>
      <c r="I9" s="73" t="s">
        <v>63</v>
      </c>
      <c r="J9" s="73" t="s">
        <v>63</v>
      </c>
      <c r="K9" s="31" t="s">
        <v>44</v>
      </c>
      <c r="L9" s="31" t="s">
        <v>143</v>
      </c>
      <c r="M9" s="31" t="s">
        <v>102</v>
      </c>
      <c r="N9" s="12" t="s">
        <v>159</v>
      </c>
    </row>
    <row r="10" spans="1:20" ht="20.100000000000001" customHeight="1" x14ac:dyDescent="0.15">
      <c r="B10" s="151" t="s">
        <v>289</v>
      </c>
      <c r="C10" s="12">
        <v>1</v>
      </c>
      <c r="D10" s="34"/>
      <c r="E10" s="34"/>
      <c r="F10" s="34"/>
      <c r="G10" s="126">
        <f>'MPS(input_separate)'!G10</f>
        <v>0</v>
      </c>
      <c r="H10" s="32">
        <f>IF(ISERROR(3.6*(100/K10)*M10),0,3.6*(100/K10)*M10)</f>
        <v>0</v>
      </c>
      <c r="I10" s="32">
        <f>IF(ISERROR(E10*L10*M10/F10),0,E10*L10*M10/F10)</f>
        <v>0</v>
      </c>
      <c r="J10" s="126">
        <f>'MPS(input_separate)'!J10</f>
        <v>0</v>
      </c>
      <c r="K10" s="125">
        <f>'MPS(input_separate)'!K10</f>
        <v>0</v>
      </c>
      <c r="L10" s="128">
        <f>'MPS(input_separate)'!L10</f>
        <v>0</v>
      </c>
      <c r="M10" s="127">
        <f>'MPS(input_separate)'!M10</f>
        <v>0</v>
      </c>
      <c r="N10" s="83">
        <f>IF(ISERROR(D10*SMALL(G10:J10,COUNTIF(G10:J10,0)+1)),0,D10*SMALL(G10:J10,COUNTIF(G10:J10,0)+1))</f>
        <v>0</v>
      </c>
    </row>
    <row r="11" spans="1:20" ht="20.100000000000001" customHeight="1" x14ac:dyDescent="0.15">
      <c r="B11" s="151"/>
      <c r="C11" s="12">
        <v>2</v>
      </c>
      <c r="D11" s="34"/>
      <c r="E11" s="34"/>
      <c r="F11" s="34"/>
      <c r="G11" s="126">
        <f>'MPS(input_separate)'!G11</f>
        <v>0</v>
      </c>
      <c r="H11" s="32">
        <f t="shared" ref="H11:H19" si="0">IF(ISERROR(3.6*(100/K11)*M11),0,3.6*(100/K11)*M11)</f>
        <v>0</v>
      </c>
      <c r="I11" s="32">
        <f t="shared" ref="I11:I19" si="1">IF(ISERROR(E11*L11*M11/F11),0,E11*L11*M11/F11)</f>
        <v>0</v>
      </c>
      <c r="J11" s="126">
        <f>'MPS(input_separate)'!J11</f>
        <v>0</v>
      </c>
      <c r="K11" s="125">
        <f>'MPS(input_separate)'!K11</f>
        <v>0</v>
      </c>
      <c r="L11" s="128">
        <f>'MPS(input_separate)'!L11</f>
        <v>0</v>
      </c>
      <c r="M11" s="127">
        <f>'MPS(input_separate)'!M11</f>
        <v>0</v>
      </c>
      <c r="N11" s="83">
        <f t="shared" ref="N11:N19" si="2">IF(ISERROR(D11*SMALL(G11:J11,COUNTIF(G11:J11,0)+1)),0,D11*SMALL(G11:J11,COUNTIF(G11:J11,0)+1))</f>
        <v>0</v>
      </c>
    </row>
    <row r="12" spans="1:20" ht="20.100000000000001" customHeight="1" x14ac:dyDescent="0.15">
      <c r="B12" s="151"/>
      <c r="C12" s="12">
        <v>3</v>
      </c>
      <c r="D12" s="34"/>
      <c r="E12" s="34"/>
      <c r="F12" s="34"/>
      <c r="G12" s="126">
        <f>'MPS(input_separate)'!G12</f>
        <v>0</v>
      </c>
      <c r="H12" s="32">
        <f t="shared" si="0"/>
        <v>0</v>
      </c>
      <c r="I12" s="32">
        <f t="shared" si="1"/>
        <v>0</v>
      </c>
      <c r="J12" s="126">
        <f>'MPS(input_separate)'!J12</f>
        <v>0</v>
      </c>
      <c r="K12" s="125">
        <f>'MPS(input_separate)'!K12</f>
        <v>0</v>
      </c>
      <c r="L12" s="128">
        <f>'MPS(input_separate)'!L12</f>
        <v>0</v>
      </c>
      <c r="M12" s="127">
        <f>'MPS(input_separate)'!M12</f>
        <v>0</v>
      </c>
      <c r="N12" s="83">
        <f t="shared" si="2"/>
        <v>0</v>
      </c>
    </row>
    <row r="13" spans="1:20" ht="20.100000000000001" customHeight="1" x14ac:dyDescent="0.15">
      <c r="B13" s="151"/>
      <c r="C13" s="12">
        <v>4</v>
      </c>
      <c r="D13" s="34"/>
      <c r="E13" s="34"/>
      <c r="F13" s="34"/>
      <c r="G13" s="126">
        <f>'MPS(input_separate)'!G13</f>
        <v>0</v>
      </c>
      <c r="H13" s="32">
        <f t="shared" si="0"/>
        <v>0</v>
      </c>
      <c r="I13" s="32">
        <f t="shared" si="1"/>
        <v>0</v>
      </c>
      <c r="J13" s="126">
        <f>'MPS(input_separate)'!J13</f>
        <v>0</v>
      </c>
      <c r="K13" s="125">
        <f>'MPS(input_separate)'!K13</f>
        <v>0</v>
      </c>
      <c r="L13" s="128">
        <f>'MPS(input_separate)'!L13</f>
        <v>0</v>
      </c>
      <c r="M13" s="127">
        <f>'MPS(input_separate)'!M13</f>
        <v>0</v>
      </c>
      <c r="N13" s="83">
        <f t="shared" si="2"/>
        <v>0</v>
      </c>
    </row>
    <row r="14" spans="1:20" ht="20.100000000000001" customHeight="1" x14ac:dyDescent="0.15">
      <c r="B14" s="151"/>
      <c r="C14" s="12">
        <v>5</v>
      </c>
      <c r="D14" s="34"/>
      <c r="E14" s="34"/>
      <c r="F14" s="34"/>
      <c r="G14" s="126">
        <f>'MPS(input_separate)'!G14</f>
        <v>0</v>
      </c>
      <c r="H14" s="32">
        <f t="shared" si="0"/>
        <v>0</v>
      </c>
      <c r="I14" s="32">
        <f t="shared" si="1"/>
        <v>0</v>
      </c>
      <c r="J14" s="126">
        <f>'MPS(input_separate)'!J14</f>
        <v>0</v>
      </c>
      <c r="K14" s="125">
        <f>'MPS(input_separate)'!K14</f>
        <v>0</v>
      </c>
      <c r="L14" s="128">
        <f>'MPS(input_separate)'!L14</f>
        <v>0</v>
      </c>
      <c r="M14" s="127">
        <f>'MPS(input_separate)'!M14</f>
        <v>0</v>
      </c>
      <c r="N14" s="83">
        <f t="shared" si="2"/>
        <v>0</v>
      </c>
    </row>
    <row r="15" spans="1:20" ht="20.100000000000001" customHeight="1" x14ac:dyDescent="0.15">
      <c r="B15" s="151"/>
      <c r="C15" s="12">
        <v>6</v>
      </c>
      <c r="D15" s="34"/>
      <c r="E15" s="34"/>
      <c r="F15" s="34"/>
      <c r="G15" s="126">
        <f>'MPS(input_separate)'!G15</f>
        <v>0</v>
      </c>
      <c r="H15" s="32">
        <f t="shared" si="0"/>
        <v>0</v>
      </c>
      <c r="I15" s="32">
        <f t="shared" si="1"/>
        <v>0</v>
      </c>
      <c r="J15" s="126">
        <f>'MPS(input_separate)'!J15</f>
        <v>0</v>
      </c>
      <c r="K15" s="125">
        <f>'MPS(input_separate)'!K15</f>
        <v>0</v>
      </c>
      <c r="L15" s="128">
        <f>'MPS(input_separate)'!L15</f>
        <v>0</v>
      </c>
      <c r="M15" s="127">
        <f>'MPS(input_separate)'!M15</f>
        <v>0</v>
      </c>
      <c r="N15" s="83">
        <f t="shared" si="2"/>
        <v>0</v>
      </c>
    </row>
    <row r="16" spans="1:20" ht="20.100000000000001" customHeight="1" x14ac:dyDescent="0.15">
      <c r="B16" s="151"/>
      <c r="C16" s="12">
        <v>7</v>
      </c>
      <c r="D16" s="34"/>
      <c r="E16" s="34"/>
      <c r="F16" s="34"/>
      <c r="G16" s="126">
        <f>'MPS(input_separate)'!G16</f>
        <v>0</v>
      </c>
      <c r="H16" s="32">
        <f t="shared" si="0"/>
        <v>0</v>
      </c>
      <c r="I16" s="32">
        <f t="shared" si="1"/>
        <v>0</v>
      </c>
      <c r="J16" s="126">
        <f>'MPS(input_separate)'!J16</f>
        <v>0</v>
      </c>
      <c r="K16" s="125">
        <f>'MPS(input_separate)'!K16</f>
        <v>0</v>
      </c>
      <c r="L16" s="128">
        <f>'MPS(input_separate)'!L16</f>
        <v>0</v>
      </c>
      <c r="M16" s="127">
        <f>'MPS(input_separate)'!M16</f>
        <v>0</v>
      </c>
      <c r="N16" s="83">
        <f t="shared" si="2"/>
        <v>0</v>
      </c>
    </row>
    <row r="17" spans="1:16" ht="20.100000000000001" customHeight="1" x14ac:dyDescent="0.15">
      <c r="B17" s="151"/>
      <c r="C17" s="12">
        <v>8</v>
      </c>
      <c r="D17" s="34"/>
      <c r="E17" s="34"/>
      <c r="F17" s="34"/>
      <c r="G17" s="126">
        <f>'MPS(input_separate)'!G17</f>
        <v>0</v>
      </c>
      <c r="H17" s="32">
        <f t="shared" si="0"/>
        <v>0</v>
      </c>
      <c r="I17" s="32">
        <f t="shared" si="1"/>
        <v>0</v>
      </c>
      <c r="J17" s="126">
        <f>'MPS(input_separate)'!J17</f>
        <v>0</v>
      </c>
      <c r="K17" s="125">
        <f>'MPS(input_separate)'!K17</f>
        <v>0</v>
      </c>
      <c r="L17" s="128">
        <f>'MPS(input_separate)'!L17</f>
        <v>0</v>
      </c>
      <c r="M17" s="127">
        <f>'MPS(input_separate)'!M17</f>
        <v>0</v>
      </c>
      <c r="N17" s="83">
        <f t="shared" si="2"/>
        <v>0</v>
      </c>
    </row>
    <row r="18" spans="1:16" ht="20.100000000000001" customHeight="1" x14ac:dyDescent="0.15">
      <c r="B18" s="151"/>
      <c r="C18" s="12">
        <v>9</v>
      </c>
      <c r="D18" s="34"/>
      <c r="E18" s="34"/>
      <c r="F18" s="34"/>
      <c r="G18" s="126">
        <f>'MPS(input_separate)'!G18</f>
        <v>0</v>
      </c>
      <c r="H18" s="32">
        <f t="shared" si="0"/>
        <v>0</v>
      </c>
      <c r="I18" s="32">
        <f t="shared" si="1"/>
        <v>0</v>
      </c>
      <c r="J18" s="126">
        <f>'MPS(input_separate)'!J18</f>
        <v>0</v>
      </c>
      <c r="K18" s="125">
        <f>'MPS(input_separate)'!K18</f>
        <v>0</v>
      </c>
      <c r="L18" s="128">
        <f>'MPS(input_separate)'!L18</f>
        <v>0</v>
      </c>
      <c r="M18" s="127">
        <f>'MPS(input_separate)'!M18</f>
        <v>0</v>
      </c>
      <c r="N18" s="83">
        <f t="shared" si="2"/>
        <v>0</v>
      </c>
    </row>
    <row r="19" spans="1:16" ht="20.100000000000001" customHeight="1" x14ac:dyDescent="0.15">
      <c r="B19" s="151"/>
      <c r="C19" s="12">
        <v>10</v>
      </c>
      <c r="D19" s="34"/>
      <c r="E19" s="34"/>
      <c r="F19" s="34"/>
      <c r="G19" s="126">
        <f>'MPS(input_separate)'!G19</f>
        <v>0</v>
      </c>
      <c r="H19" s="32">
        <f t="shared" si="0"/>
        <v>0</v>
      </c>
      <c r="I19" s="32">
        <f t="shared" si="1"/>
        <v>0</v>
      </c>
      <c r="J19" s="126">
        <f>'MPS(input_separate)'!J19</f>
        <v>0</v>
      </c>
      <c r="K19" s="125">
        <f>'MPS(input_separate)'!K19</f>
        <v>0</v>
      </c>
      <c r="L19" s="128">
        <f>'MPS(input_separate)'!L19</f>
        <v>0</v>
      </c>
      <c r="M19" s="127">
        <f>'MPS(input_separate)'!M19</f>
        <v>0</v>
      </c>
      <c r="N19" s="83">
        <f t="shared" si="2"/>
        <v>0</v>
      </c>
    </row>
    <row r="20" spans="1:16" ht="20.100000000000001" customHeight="1" x14ac:dyDescent="0.15">
      <c r="B20" s="30" t="s">
        <v>48</v>
      </c>
      <c r="C20" s="33" t="s">
        <v>54</v>
      </c>
      <c r="D20" s="74" t="s">
        <v>54</v>
      </c>
      <c r="E20" s="74"/>
      <c r="F20" s="74"/>
      <c r="G20" s="33" t="s">
        <v>54</v>
      </c>
      <c r="H20" s="33" t="s">
        <v>54</v>
      </c>
      <c r="I20" s="33" t="s">
        <v>54</v>
      </c>
      <c r="J20" s="33" t="s">
        <v>54</v>
      </c>
      <c r="K20" s="33" t="s">
        <v>54</v>
      </c>
      <c r="L20" s="33"/>
      <c r="M20" s="33" t="s">
        <v>54</v>
      </c>
      <c r="N20" s="84">
        <f>SUM(N10:N19)</f>
        <v>0</v>
      </c>
    </row>
    <row r="22" spans="1:16" ht="15" x14ac:dyDescent="0.15">
      <c r="A22" s="5" t="s">
        <v>280</v>
      </c>
      <c r="B22" s="5"/>
      <c r="C22" s="1"/>
      <c r="D22" s="1"/>
      <c r="E22" s="1"/>
      <c r="F22" s="1"/>
      <c r="G22" s="1"/>
      <c r="H22" s="1"/>
      <c r="I22" s="5"/>
      <c r="J22" s="1"/>
      <c r="K22" s="1"/>
      <c r="L22" s="1"/>
      <c r="M22" s="1"/>
      <c r="N22" s="1"/>
      <c r="O22" s="1"/>
      <c r="P22" s="1"/>
    </row>
    <row r="23" spans="1:16" ht="43.5" customHeight="1" x14ac:dyDescent="0.15">
      <c r="A23" s="5"/>
      <c r="B23" s="138" t="s">
        <v>45</v>
      </c>
      <c r="C23" s="106" t="s">
        <v>258</v>
      </c>
      <c r="D23" s="107" t="s">
        <v>285</v>
      </c>
      <c r="E23" s="144" t="s">
        <v>287</v>
      </c>
      <c r="F23" s="146"/>
      <c r="G23" s="106" t="s">
        <v>288</v>
      </c>
    </row>
    <row r="24" spans="1:16" ht="20.100000000000001" customHeight="1" x14ac:dyDescent="0.15">
      <c r="A24" s="6"/>
      <c r="B24" s="138"/>
      <c r="C24" s="12" t="s">
        <v>50</v>
      </c>
      <c r="D24" s="75" t="s">
        <v>90</v>
      </c>
      <c r="E24" s="75" t="s">
        <v>97</v>
      </c>
      <c r="F24" s="75" t="s">
        <v>100</v>
      </c>
      <c r="G24" s="12" t="s">
        <v>161</v>
      </c>
    </row>
    <row r="25" spans="1:16" ht="120" customHeight="1" x14ac:dyDescent="0.15">
      <c r="A25" s="1"/>
      <c r="B25" s="27" t="s">
        <v>22</v>
      </c>
      <c r="C25" s="28" t="s">
        <v>51</v>
      </c>
      <c r="D25" s="80" t="s">
        <v>265</v>
      </c>
      <c r="E25" s="80" t="s">
        <v>53</v>
      </c>
      <c r="F25" s="80" t="s">
        <v>101</v>
      </c>
      <c r="G25" s="28" t="s">
        <v>162</v>
      </c>
    </row>
    <row r="26" spans="1:16" ht="30" customHeight="1" x14ac:dyDescent="0.15">
      <c r="B26" s="30" t="s">
        <v>46</v>
      </c>
      <c r="C26" s="12" t="s">
        <v>54</v>
      </c>
      <c r="D26" s="76" t="s">
        <v>56</v>
      </c>
      <c r="E26" s="76" t="s">
        <v>57</v>
      </c>
      <c r="F26" s="75" t="s">
        <v>102</v>
      </c>
      <c r="G26" s="12" t="s">
        <v>159</v>
      </c>
    </row>
    <row r="27" spans="1:16" ht="20.100000000000001" customHeight="1" x14ac:dyDescent="0.15">
      <c r="B27" s="151" t="s">
        <v>289</v>
      </c>
      <c r="C27" s="12">
        <v>1</v>
      </c>
      <c r="D27" s="81"/>
      <c r="E27" s="82">
        <f>'MRS(calc_process)'!$F$23</f>
        <v>89</v>
      </c>
      <c r="F27" s="79">
        <f>'MRS(input)'!$F$28</f>
        <v>0</v>
      </c>
      <c r="G27" s="83">
        <f>IF(ISERROR(D27*(100/E27)*F27),0,D27*(100/E27)*F27)</f>
        <v>0</v>
      </c>
    </row>
    <row r="28" spans="1:16" ht="20.100000000000001" customHeight="1" x14ac:dyDescent="0.15">
      <c r="B28" s="151"/>
      <c r="C28" s="12">
        <v>2</v>
      </c>
      <c r="D28" s="81"/>
      <c r="E28" s="82">
        <f>'MRS(calc_process)'!$F$23</f>
        <v>89</v>
      </c>
      <c r="F28" s="79">
        <f>'MRS(input)'!$F$28</f>
        <v>0</v>
      </c>
      <c r="G28" s="83">
        <f t="shared" ref="G28:G36" si="3">IF(ISERROR(D28*(100/E28)*F28),0,D28*(100/E28)*F28)</f>
        <v>0</v>
      </c>
    </row>
    <row r="29" spans="1:16" ht="20.100000000000001" customHeight="1" x14ac:dyDescent="0.15">
      <c r="B29" s="151"/>
      <c r="C29" s="12">
        <v>3</v>
      </c>
      <c r="D29" s="81"/>
      <c r="E29" s="82">
        <f>'MRS(calc_process)'!$F$23</f>
        <v>89</v>
      </c>
      <c r="F29" s="79">
        <f>'MRS(input)'!$F$28</f>
        <v>0</v>
      </c>
      <c r="G29" s="83">
        <f t="shared" si="3"/>
        <v>0</v>
      </c>
    </row>
    <row r="30" spans="1:16" ht="20.100000000000001" customHeight="1" x14ac:dyDescent="0.15">
      <c r="B30" s="151"/>
      <c r="C30" s="12">
        <v>4</v>
      </c>
      <c r="D30" s="81"/>
      <c r="E30" s="82">
        <f>'MRS(calc_process)'!$F$23</f>
        <v>89</v>
      </c>
      <c r="F30" s="79">
        <f>'MRS(input)'!$F$28</f>
        <v>0</v>
      </c>
      <c r="G30" s="83">
        <f t="shared" si="3"/>
        <v>0</v>
      </c>
    </row>
    <row r="31" spans="1:16" ht="20.100000000000001" customHeight="1" x14ac:dyDescent="0.15">
      <c r="B31" s="151"/>
      <c r="C31" s="12">
        <v>5</v>
      </c>
      <c r="D31" s="81"/>
      <c r="E31" s="82">
        <f>'MRS(calc_process)'!$F$23</f>
        <v>89</v>
      </c>
      <c r="F31" s="79">
        <f>'MRS(input)'!$F$28</f>
        <v>0</v>
      </c>
      <c r="G31" s="83">
        <f t="shared" si="3"/>
        <v>0</v>
      </c>
    </row>
    <row r="32" spans="1:16" ht="20.100000000000001" customHeight="1" x14ac:dyDescent="0.15">
      <c r="B32" s="151"/>
      <c r="C32" s="12">
        <v>6</v>
      </c>
      <c r="D32" s="81"/>
      <c r="E32" s="82">
        <f>'MRS(calc_process)'!$F$23</f>
        <v>89</v>
      </c>
      <c r="F32" s="79">
        <f>'MRS(input)'!$F$28</f>
        <v>0</v>
      </c>
      <c r="G32" s="83">
        <f t="shared" si="3"/>
        <v>0</v>
      </c>
    </row>
    <row r="33" spans="1:20" ht="20.100000000000001" customHeight="1" x14ac:dyDescent="0.15">
      <c r="B33" s="151"/>
      <c r="C33" s="12">
        <v>7</v>
      </c>
      <c r="D33" s="81"/>
      <c r="E33" s="82">
        <f>'MRS(calc_process)'!$F$23</f>
        <v>89</v>
      </c>
      <c r="F33" s="79">
        <f>'MRS(input)'!$F$28</f>
        <v>0</v>
      </c>
      <c r="G33" s="83">
        <f t="shared" si="3"/>
        <v>0</v>
      </c>
    </row>
    <row r="34" spans="1:20" ht="20.100000000000001" customHeight="1" x14ac:dyDescent="0.15">
      <c r="B34" s="151"/>
      <c r="C34" s="12">
        <v>8</v>
      </c>
      <c r="D34" s="81"/>
      <c r="E34" s="82">
        <f>'MRS(calc_process)'!$F$23</f>
        <v>89</v>
      </c>
      <c r="F34" s="79">
        <f>'MRS(input)'!$F$28</f>
        <v>0</v>
      </c>
      <c r="G34" s="83">
        <f t="shared" si="3"/>
        <v>0</v>
      </c>
    </row>
    <row r="35" spans="1:20" ht="20.100000000000001" customHeight="1" x14ac:dyDescent="0.15">
      <c r="B35" s="151"/>
      <c r="C35" s="12">
        <v>9</v>
      </c>
      <c r="D35" s="81"/>
      <c r="E35" s="82">
        <f>'MRS(calc_process)'!$F$23</f>
        <v>89</v>
      </c>
      <c r="F35" s="79">
        <f>'MRS(input)'!$F$28</f>
        <v>0</v>
      </c>
      <c r="G35" s="83">
        <f t="shared" si="3"/>
        <v>0</v>
      </c>
    </row>
    <row r="36" spans="1:20" ht="20.100000000000001" customHeight="1" x14ac:dyDescent="0.15">
      <c r="B36" s="151"/>
      <c r="C36" s="12">
        <v>10</v>
      </c>
      <c r="D36" s="81"/>
      <c r="E36" s="82">
        <f>'MRS(calc_process)'!$F$23</f>
        <v>89</v>
      </c>
      <c r="F36" s="79">
        <f>'MRS(input)'!$F$28</f>
        <v>0</v>
      </c>
      <c r="G36" s="83">
        <f t="shared" si="3"/>
        <v>0</v>
      </c>
    </row>
    <row r="37" spans="1:20" ht="20.100000000000001" customHeight="1" x14ac:dyDescent="0.15">
      <c r="B37" s="30" t="s">
        <v>48</v>
      </c>
      <c r="C37" s="33" t="s">
        <v>54</v>
      </c>
      <c r="D37" s="74" t="s">
        <v>54</v>
      </c>
      <c r="E37" s="74" t="s">
        <v>54</v>
      </c>
      <c r="F37" s="75" t="s">
        <v>59</v>
      </c>
      <c r="G37" s="84">
        <f>SUM(G27:G36)</f>
        <v>0</v>
      </c>
    </row>
    <row r="39" spans="1:20" ht="15" x14ac:dyDescent="0.15">
      <c r="A39" s="5" t="s">
        <v>281</v>
      </c>
      <c r="B39" s="5"/>
      <c r="C39" s="1"/>
      <c r="D39" s="1"/>
      <c r="E39" s="1"/>
      <c r="F39" s="1"/>
      <c r="G39" s="1"/>
      <c r="H39" s="1"/>
      <c r="I39" s="5"/>
      <c r="J39" s="1"/>
      <c r="K39" s="1"/>
      <c r="L39" s="1"/>
      <c r="M39" s="1"/>
      <c r="N39" s="1"/>
      <c r="O39" s="1"/>
      <c r="P39" s="1"/>
    </row>
    <row r="40" spans="1:20" ht="43.5" customHeight="1" x14ac:dyDescent="0.15">
      <c r="A40" s="5"/>
      <c r="B40" s="138" t="s">
        <v>45</v>
      </c>
      <c r="C40" s="106" t="s">
        <v>258</v>
      </c>
      <c r="D40" s="144" t="s">
        <v>285</v>
      </c>
      <c r="E40" s="145"/>
      <c r="F40" s="146"/>
      <c r="G40" s="144" t="s">
        <v>290</v>
      </c>
      <c r="H40" s="146"/>
      <c r="I40" s="144" t="s">
        <v>287</v>
      </c>
      <c r="J40" s="145"/>
      <c r="K40" s="145"/>
      <c r="L40" s="145"/>
      <c r="M40" s="145"/>
      <c r="N40" s="145"/>
      <c r="O40" s="145"/>
      <c r="P40" s="145"/>
      <c r="Q40" s="145"/>
      <c r="R40" s="146"/>
      <c r="S40" s="106" t="s">
        <v>288</v>
      </c>
      <c r="T40" s="106" t="s">
        <v>291</v>
      </c>
    </row>
    <row r="41" spans="1:20" ht="20.100000000000001" customHeight="1" x14ac:dyDescent="0.15">
      <c r="A41" s="6"/>
      <c r="B41" s="138"/>
      <c r="C41" s="12" t="s">
        <v>229</v>
      </c>
      <c r="D41" s="75" t="s">
        <v>174</v>
      </c>
      <c r="E41" s="73" t="s">
        <v>181</v>
      </c>
      <c r="F41" s="73" t="s">
        <v>183</v>
      </c>
      <c r="G41" s="73" t="s">
        <v>199</v>
      </c>
      <c r="H41" s="73" t="s">
        <v>200</v>
      </c>
      <c r="I41" s="75" t="s">
        <v>232</v>
      </c>
      <c r="J41" s="73" t="s">
        <v>210</v>
      </c>
      <c r="K41" s="73" t="s">
        <v>210</v>
      </c>
      <c r="L41" s="73" t="s">
        <v>210</v>
      </c>
      <c r="M41" s="73" t="s">
        <v>210</v>
      </c>
      <c r="N41" s="73" t="s">
        <v>215</v>
      </c>
      <c r="O41" s="73" t="s">
        <v>217</v>
      </c>
      <c r="P41" s="73" t="s">
        <v>219</v>
      </c>
      <c r="Q41" s="73" t="s">
        <v>223</v>
      </c>
      <c r="R41" s="73" t="s">
        <v>224</v>
      </c>
      <c r="S41" s="12" t="s">
        <v>235</v>
      </c>
      <c r="T41" s="12" t="s">
        <v>249</v>
      </c>
    </row>
    <row r="42" spans="1:20" ht="120" customHeight="1" x14ac:dyDescent="0.15">
      <c r="A42" s="1"/>
      <c r="B42" s="27" t="s">
        <v>22</v>
      </c>
      <c r="C42" s="28" t="s">
        <v>230</v>
      </c>
      <c r="D42" s="80" t="s">
        <v>231</v>
      </c>
      <c r="E42" s="8" t="s">
        <v>182</v>
      </c>
      <c r="F42" s="8" t="s">
        <v>185</v>
      </c>
      <c r="G42" s="8" t="s">
        <v>201</v>
      </c>
      <c r="H42" s="8" t="s">
        <v>202</v>
      </c>
      <c r="I42" s="80" t="s">
        <v>234</v>
      </c>
      <c r="J42" s="29" t="s">
        <v>237</v>
      </c>
      <c r="K42" s="29" t="s">
        <v>238</v>
      </c>
      <c r="L42" s="29" t="s">
        <v>239</v>
      </c>
      <c r="M42" s="29" t="s">
        <v>240</v>
      </c>
      <c r="N42" s="28" t="s">
        <v>241</v>
      </c>
      <c r="O42" s="28" t="s">
        <v>216</v>
      </c>
      <c r="P42" s="28" t="s">
        <v>242</v>
      </c>
      <c r="Q42" s="28" t="s">
        <v>225</v>
      </c>
      <c r="R42" s="28" t="s">
        <v>226</v>
      </c>
      <c r="S42" s="28" t="s">
        <v>243</v>
      </c>
      <c r="T42" s="28" t="s">
        <v>250</v>
      </c>
    </row>
    <row r="43" spans="1:20" ht="30" customHeight="1" x14ac:dyDescent="0.15">
      <c r="B43" s="30" t="s">
        <v>46</v>
      </c>
      <c r="C43" s="12" t="s">
        <v>54</v>
      </c>
      <c r="D43" s="76" t="s">
        <v>55</v>
      </c>
      <c r="E43" s="73" t="s">
        <v>38</v>
      </c>
      <c r="F43" s="31" t="s">
        <v>184</v>
      </c>
      <c r="G43" s="31" t="s">
        <v>157</v>
      </c>
      <c r="H43" s="73" t="s">
        <v>38</v>
      </c>
      <c r="I43" s="76" t="s">
        <v>233</v>
      </c>
      <c r="J43" s="73" t="s">
        <v>63</v>
      </c>
      <c r="K43" s="73" t="s">
        <v>63</v>
      </c>
      <c r="L43" s="73" t="s">
        <v>63</v>
      </c>
      <c r="M43" s="73" t="s">
        <v>63</v>
      </c>
      <c r="N43" s="31" t="s">
        <v>44</v>
      </c>
      <c r="O43" s="31" t="s">
        <v>143</v>
      </c>
      <c r="P43" s="31" t="s">
        <v>102</v>
      </c>
      <c r="Q43" s="31" t="s">
        <v>143</v>
      </c>
      <c r="R43" s="31" t="s">
        <v>102</v>
      </c>
      <c r="S43" s="12" t="s">
        <v>159</v>
      </c>
      <c r="T43" s="12" t="s">
        <v>159</v>
      </c>
    </row>
    <row r="44" spans="1:20" ht="20.100000000000001" customHeight="1" x14ac:dyDescent="0.15">
      <c r="B44" s="147" t="s">
        <v>289</v>
      </c>
      <c r="C44" s="12">
        <v>1</v>
      </c>
      <c r="D44" s="81"/>
      <c r="E44" s="81"/>
      <c r="F44" s="81"/>
      <c r="G44" s="34"/>
      <c r="H44" s="34"/>
      <c r="I44" s="125">
        <f>'MPS(input_separate)'!I44</f>
        <v>0</v>
      </c>
      <c r="J44" s="126">
        <f>'MPS(input_separate)'!J44</f>
        <v>0</v>
      </c>
      <c r="K44" s="32">
        <f>IF(ISERROR(3.6*(100/N44)*P44),0,3.6*(100/N44)*P44)</f>
        <v>0</v>
      </c>
      <c r="L44" s="32">
        <f>IF(ISERROR(G44*O44*P44/H44),0,G44*O44*P44/H44)</f>
        <v>0</v>
      </c>
      <c r="M44" s="126">
        <f>'MPS(input_separate)'!M44</f>
        <v>0</v>
      </c>
      <c r="N44" s="125">
        <f>'MPS(input_separate)'!N44</f>
        <v>0</v>
      </c>
      <c r="O44" s="127">
        <f>'MPS(input_separate)'!O44</f>
        <v>0</v>
      </c>
      <c r="P44" s="127">
        <f>'MPS(input_separate)'!P44</f>
        <v>0</v>
      </c>
      <c r="Q44" s="127">
        <f>'MPS(input_separate)'!Q44</f>
        <v>0</v>
      </c>
      <c r="R44" s="127">
        <f>'MPS(input_separate)'!R44</f>
        <v>0</v>
      </c>
      <c r="S44" s="83">
        <f t="shared" ref="S44:S63" si="4">IF(ISERROR(D44/I44*SMALL(J44:M44,COUNTIF(J44:M44,0)+1)),0,D44/I44*SMALL(J44:M44,COUNTIF(J44:M44,0)+1))</f>
        <v>0</v>
      </c>
      <c r="T44" s="83">
        <f>IF(ISERROR(E44*SMALL(J44:M44,COUNTIF(J44:M44,0)+1)),0,E44*SMALL(J44:M44,COUNTIF(J44:M44,0)+1)+ISERROR(F44*Q44/1000*R44))</f>
        <v>0</v>
      </c>
    </row>
    <row r="45" spans="1:20" ht="20.100000000000001" customHeight="1" x14ac:dyDescent="0.15">
      <c r="B45" s="148"/>
      <c r="C45" s="12">
        <v>2</v>
      </c>
      <c r="D45" s="81"/>
      <c r="E45" s="81"/>
      <c r="F45" s="81"/>
      <c r="G45" s="34"/>
      <c r="H45" s="34"/>
      <c r="I45" s="125">
        <f>'MPS(input_separate)'!I45</f>
        <v>0</v>
      </c>
      <c r="J45" s="126">
        <f>'MPS(input_separate)'!J45</f>
        <v>0</v>
      </c>
      <c r="K45" s="32">
        <f t="shared" ref="K45:K63" si="5">IF(ISERROR(3.6*(100/N45)*P45),0,3.6*(100/N45)*P45)</f>
        <v>0</v>
      </c>
      <c r="L45" s="32">
        <f t="shared" ref="L45:L63" si="6">IF(ISERROR(G45*O45*P45/H45),0,G45*O45*P45/H45)</f>
        <v>0</v>
      </c>
      <c r="M45" s="126">
        <f>'MPS(input_separate)'!M45</f>
        <v>0</v>
      </c>
      <c r="N45" s="125">
        <f>'MPS(input_separate)'!N45</f>
        <v>0</v>
      </c>
      <c r="O45" s="128">
        <f>'MPS(input_separate)'!O45</f>
        <v>0</v>
      </c>
      <c r="P45" s="127">
        <f>'MPS(input_separate)'!P45</f>
        <v>0</v>
      </c>
      <c r="Q45" s="127">
        <f>'MPS(input_separate)'!Q45</f>
        <v>0</v>
      </c>
      <c r="R45" s="127">
        <f>'MPS(input_separate)'!R45</f>
        <v>0</v>
      </c>
      <c r="S45" s="83">
        <f t="shared" si="4"/>
        <v>0</v>
      </c>
      <c r="T45" s="83">
        <f t="shared" ref="T45:T63" si="7">IF(ISERROR(E45*SMALL(J45:M45,COUNTIF(J45:M45,0)+1)),0,E45*SMALL(J45:M45,COUNTIF(J45:M45,0)+1)+ISERROR(F45*Q45/1000*R45))</f>
        <v>0</v>
      </c>
    </row>
    <row r="46" spans="1:20" ht="20.100000000000001" customHeight="1" x14ac:dyDescent="0.15">
      <c r="B46" s="148"/>
      <c r="C46" s="12">
        <v>3</v>
      </c>
      <c r="D46" s="81"/>
      <c r="E46" s="81"/>
      <c r="F46" s="81"/>
      <c r="G46" s="34"/>
      <c r="H46" s="34"/>
      <c r="I46" s="125">
        <f>'MPS(input_separate)'!I46</f>
        <v>0</v>
      </c>
      <c r="J46" s="126">
        <f>'MPS(input_separate)'!J46</f>
        <v>0</v>
      </c>
      <c r="K46" s="32">
        <f t="shared" si="5"/>
        <v>0</v>
      </c>
      <c r="L46" s="32">
        <f t="shared" si="6"/>
        <v>0</v>
      </c>
      <c r="M46" s="126">
        <f>'MPS(input_separate)'!M46</f>
        <v>0</v>
      </c>
      <c r="N46" s="125">
        <f>'MPS(input_separate)'!N46</f>
        <v>0</v>
      </c>
      <c r="O46" s="128">
        <f>'MPS(input_separate)'!O46</f>
        <v>0</v>
      </c>
      <c r="P46" s="127">
        <f>'MPS(input_separate)'!P46</f>
        <v>0</v>
      </c>
      <c r="Q46" s="127">
        <f>'MPS(input_separate)'!Q46</f>
        <v>0</v>
      </c>
      <c r="R46" s="127">
        <f>'MPS(input_separate)'!R46</f>
        <v>0</v>
      </c>
      <c r="S46" s="83">
        <f t="shared" si="4"/>
        <v>0</v>
      </c>
      <c r="T46" s="83">
        <f t="shared" si="7"/>
        <v>0</v>
      </c>
    </row>
    <row r="47" spans="1:20" ht="20.100000000000001" customHeight="1" x14ac:dyDescent="0.15">
      <c r="B47" s="148"/>
      <c r="C47" s="12">
        <v>4</v>
      </c>
      <c r="D47" s="81"/>
      <c r="E47" s="81"/>
      <c r="F47" s="81"/>
      <c r="G47" s="34"/>
      <c r="H47" s="34"/>
      <c r="I47" s="125">
        <f>'MPS(input_separate)'!I47</f>
        <v>0</v>
      </c>
      <c r="J47" s="126">
        <f>'MPS(input_separate)'!J47</f>
        <v>0</v>
      </c>
      <c r="K47" s="32">
        <f t="shared" si="5"/>
        <v>0</v>
      </c>
      <c r="L47" s="32">
        <f t="shared" si="6"/>
        <v>0</v>
      </c>
      <c r="M47" s="126">
        <f>'MPS(input_separate)'!M47</f>
        <v>0</v>
      </c>
      <c r="N47" s="125">
        <f>'MPS(input_separate)'!N47</f>
        <v>0</v>
      </c>
      <c r="O47" s="128">
        <f>'MPS(input_separate)'!O47</f>
        <v>0</v>
      </c>
      <c r="P47" s="127">
        <f>'MPS(input_separate)'!P47</f>
        <v>0</v>
      </c>
      <c r="Q47" s="127">
        <f>'MPS(input_separate)'!Q47</f>
        <v>0</v>
      </c>
      <c r="R47" s="127">
        <f>'MPS(input_separate)'!R47</f>
        <v>0</v>
      </c>
      <c r="S47" s="83">
        <f t="shared" si="4"/>
        <v>0</v>
      </c>
      <c r="T47" s="83">
        <f t="shared" si="7"/>
        <v>0</v>
      </c>
    </row>
    <row r="48" spans="1:20" ht="20.100000000000001" customHeight="1" x14ac:dyDescent="0.15">
      <c r="B48" s="148"/>
      <c r="C48" s="12">
        <v>5</v>
      </c>
      <c r="D48" s="81"/>
      <c r="E48" s="81"/>
      <c r="F48" s="81"/>
      <c r="G48" s="34"/>
      <c r="H48" s="34"/>
      <c r="I48" s="125">
        <f>'MPS(input_separate)'!I48</f>
        <v>0</v>
      </c>
      <c r="J48" s="126">
        <f>'MPS(input_separate)'!J48</f>
        <v>0</v>
      </c>
      <c r="K48" s="32">
        <f t="shared" si="5"/>
        <v>0</v>
      </c>
      <c r="L48" s="32">
        <f t="shared" si="6"/>
        <v>0</v>
      </c>
      <c r="M48" s="126">
        <f>'MPS(input_separate)'!M48</f>
        <v>0</v>
      </c>
      <c r="N48" s="125">
        <f>'MPS(input_separate)'!N48</f>
        <v>0</v>
      </c>
      <c r="O48" s="128">
        <f>'MPS(input_separate)'!O48</f>
        <v>0</v>
      </c>
      <c r="P48" s="127">
        <f>'MPS(input_separate)'!P48</f>
        <v>0</v>
      </c>
      <c r="Q48" s="127">
        <f>'MPS(input_separate)'!Q48</f>
        <v>0</v>
      </c>
      <c r="R48" s="127">
        <f>'MPS(input_separate)'!R48</f>
        <v>0</v>
      </c>
      <c r="S48" s="83">
        <f t="shared" si="4"/>
        <v>0</v>
      </c>
      <c r="T48" s="83">
        <f t="shared" si="7"/>
        <v>0</v>
      </c>
    </row>
    <row r="49" spans="2:20" ht="20.100000000000001" customHeight="1" x14ac:dyDescent="0.15">
      <c r="B49" s="148"/>
      <c r="C49" s="12">
        <v>6</v>
      </c>
      <c r="D49" s="81"/>
      <c r="E49" s="81"/>
      <c r="F49" s="81"/>
      <c r="G49" s="34"/>
      <c r="H49" s="34"/>
      <c r="I49" s="125">
        <f>'MPS(input_separate)'!I49</f>
        <v>0</v>
      </c>
      <c r="J49" s="126">
        <f>'MPS(input_separate)'!J49</f>
        <v>0</v>
      </c>
      <c r="K49" s="32">
        <f t="shared" si="5"/>
        <v>0</v>
      </c>
      <c r="L49" s="32">
        <f t="shared" si="6"/>
        <v>0</v>
      </c>
      <c r="M49" s="126">
        <f>'MPS(input_separate)'!M49</f>
        <v>0</v>
      </c>
      <c r="N49" s="125">
        <f>'MPS(input_separate)'!N49</f>
        <v>0</v>
      </c>
      <c r="O49" s="128">
        <f>'MPS(input_separate)'!O49</f>
        <v>0</v>
      </c>
      <c r="P49" s="127">
        <f>'MPS(input_separate)'!P49</f>
        <v>0</v>
      </c>
      <c r="Q49" s="127">
        <f>'MPS(input_separate)'!Q49</f>
        <v>0</v>
      </c>
      <c r="R49" s="127">
        <f>'MPS(input_separate)'!R49</f>
        <v>0</v>
      </c>
      <c r="S49" s="83">
        <f t="shared" si="4"/>
        <v>0</v>
      </c>
      <c r="T49" s="83">
        <f t="shared" si="7"/>
        <v>0</v>
      </c>
    </row>
    <row r="50" spans="2:20" ht="20.100000000000001" customHeight="1" x14ac:dyDescent="0.15">
      <c r="B50" s="148"/>
      <c r="C50" s="12">
        <v>7</v>
      </c>
      <c r="D50" s="81"/>
      <c r="E50" s="81"/>
      <c r="F50" s="81"/>
      <c r="G50" s="34"/>
      <c r="H50" s="34"/>
      <c r="I50" s="125">
        <f>'MPS(input_separate)'!I50</f>
        <v>0</v>
      </c>
      <c r="J50" s="126">
        <f>'MPS(input_separate)'!J50</f>
        <v>0</v>
      </c>
      <c r="K50" s="32">
        <f t="shared" si="5"/>
        <v>0</v>
      </c>
      <c r="L50" s="32">
        <f t="shared" si="6"/>
        <v>0</v>
      </c>
      <c r="M50" s="126">
        <f>'MPS(input_separate)'!M50</f>
        <v>0</v>
      </c>
      <c r="N50" s="125">
        <f>'MPS(input_separate)'!N50</f>
        <v>0</v>
      </c>
      <c r="O50" s="128">
        <f>'MPS(input_separate)'!O50</f>
        <v>0</v>
      </c>
      <c r="P50" s="127">
        <f>'MPS(input_separate)'!P50</f>
        <v>0</v>
      </c>
      <c r="Q50" s="127">
        <f>'MPS(input_separate)'!Q50</f>
        <v>0</v>
      </c>
      <c r="R50" s="127">
        <f>'MPS(input_separate)'!R50</f>
        <v>0</v>
      </c>
      <c r="S50" s="83">
        <f t="shared" si="4"/>
        <v>0</v>
      </c>
      <c r="T50" s="83">
        <f t="shared" si="7"/>
        <v>0</v>
      </c>
    </row>
    <row r="51" spans="2:20" ht="20.100000000000001" customHeight="1" x14ac:dyDescent="0.15">
      <c r="B51" s="148"/>
      <c r="C51" s="12">
        <v>8</v>
      </c>
      <c r="D51" s="81"/>
      <c r="E51" s="81"/>
      <c r="F51" s="81"/>
      <c r="G51" s="34"/>
      <c r="H51" s="34"/>
      <c r="I51" s="125">
        <f>'MPS(input_separate)'!I51</f>
        <v>0</v>
      </c>
      <c r="J51" s="126">
        <f>'MPS(input_separate)'!J51</f>
        <v>0</v>
      </c>
      <c r="K51" s="32">
        <f t="shared" si="5"/>
        <v>0</v>
      </c>
      <c r="L51" s="32">
        <f t="shared" si="6"/>
        <v>0</v>
      </c>
      <c r="M51" s="126">
        <f>'MPS(input_separate)'!M51</f>
        <v>0</v>
      </c>
      <c r="N51" s="125">
        <f>'MPS(input_separate)'!N51</f>
        <v>0</v>
      </c>
      <c r="O51" s="128">
        <f>'MPS(input_separate)'!O51</f>
        <v>0</v>
      </c>
      <c r="P51" s="127">
        <f>'MPS(input_separate)'!P51</f>
        <v>0</v>
      </c>
      <c r="Q51" s="127">
        <f>'MPS(input_separate)'!Q51</f>
        <v>0</v>
      </c>
      <c r="R51" s="127">
        <f>'MPS(input_separate)'!R51</f>
        <v>0</v>
      </c>
      <c r="S51" s="83">
        <f t="shared" si="4"/>
        <v>0</v>
      </c>
      <c r="T51" s="83">
        <f t="shared" si="7"/>
        <v>0</v>
      </c>
    </row>
    <row r="52" spans="2:20" ht="20.100000000000001" customHeight="1" x14ac:dyDescent="0.15">
      <c r="B52" s="148"/>
      <c r="C52" s="12">
        <v>9</v>
      </c>
      <c r="D52" s="81"/>
      <c r="E52" s="81"/>
      <c r="F52" s="81"/>
      <c r="G52" s="34"/>
      <c r="H52" s="34"/>
      <c r="I52" s="125">
        <f>'MPS(input_separate)'!I52</f>
        <v>0</v>
      </c>
      <c r="J52" s="126">
        <f>'MPS(input_separate)'!J52</f>
        <v>0</v>
      </c>
      <c r="K52" s="32">
        <f t="shared" si="5"/>
        <v>0</v>
      </c>
      <c r="L52" s="32">
        <f t="shared" si="6"/>
        <v>0</v>
      </c>
      <c r="M52" s="126">
        <f>'MPS(input_separate)'!M52</f>
        <v>0</v>
      </c>
      <c r="N52" s="125">
        <f>'MPS(input_separate)'!N52</f>
        <v>0</v>
      </c>
      <c r="O52" s="128">
        <f>'MPS(input_separate)'!O52</f>
        <v>0</v>
      </c>
      <c r="P52" s="127">
        <f>'MPS(input_separate)'!P52</f>
        <v>0</v>
      </c>
      <c r="Q52" s="127">
        <f>'MPS(input_separate)'!Q52</f>
        <v>0</v>
      </c>
      <c r="R52" s="127">
        <f>'MPS(input_separate)'!R52</f>
        <v>0</v>
      </c>
      <c r="S52" s="83">
        <f t="shared" si="4"/>
        <v>0</v>
      </c>
      <c r="T52" s="83">
        <f t="shared" si="7"/>
        <v>0</v>
      </c>
    </row>
    <row r="53" spans="2:20" ht="20.100000000000001" customHeight="1" x14ac:dyDescent="0.15">
      <c r="B53" s="148"/>
      <c r="C53" s="12">
        <v>10</v>
      </c>
      <c r="D53" s="81"/>
      <c r="E53" s="81"/>
      <c r="F53" s="81"/>
      <c r="G53" s="34"/>
      <c r="H53" s="34"/>
      <c r="I53" s="125">
        <f>'MPS(input_separate)'!I53</f>
        <v>0</v>
      </c>
      <c r="J53" s="126">
        <f>'MPS(input_separate)'!J53</f>
        <v>0</v>
      </c>
      <c r="K53" s="32">
        <f t="shared" si="5"/>
        <v>0</v>
      </c>
      <c r="L53" s="32">
        <f t="shared" si="6"/>
        <v>0</v>
      </c>
      <c r="M53" s="126">
        <f>'MPS(input_separate)'!M53</f>
        <v>0</v>
      </c>
      <c r="N53" s="125">
        <f>'MPS(input_separate)'!N53</f>
        <v>0</v>
      </c>
      <c r="O53" s="128">
        <f>'MPS(input_separate)'!O53</f>
        <v>0</v>
      </c>
      <c r="P53" s="127">
        <f>'MPS(input_separate)'!P53</f>
        <v>0</v>
      </c>
      <c r="Q53" s="127">
        <f>'MPS(input_separate)'!Q53</f>
        <v>0</v>
      </c>
      <c r="R53" s="127">
        <f>'MPS(input_separate)'!R53</f>
        <v>0</v>
      </c>
      <c r="S53" s="83">
        <f t="shared" si="4"/>
        <v>0</v>
      </c>
      <c r="T53" s="83">
        <f t="shared" si="7"/>
        <v>0</v>
      </c>
    </row>
    <row r="54" spans="2:20" ht="20.100000000000001" customHeight="1" x14ac:dyDescent="0.15">
      <c r="B54" s="148"/>
      <c r="C54" s="12">
        <v>11</v>
      </c>
      <c r="D54" s="81"/>
      <c r="E54" s="81"/>
      <c r="F54" s="81"/>
      <c r="G54" s="81"/>
      <c r="H54" s="81"/>
      <c r="I54" s="129">
        <f>'MPS(input_separate)'!I54</f>
        <v>0</v>
      </c>
      <c r="J54" s="126">
        <f>'MPS(input_separate)'!J54</f>
        <v>0</v>
      </c>
      <c r="K54" s="32">
        <f t="shared" si="5"/>
        <v>0</v>
      </c>
      <c r="L54" s="32">
        <f t="shared" si="6"/>
        <v>0</v>
      </c>
      <c r="M54" s="126">
        <f>'MPS(input_separate)'!M54</f>
        <v>0</v>
      </c>
      <c r="N54" s="125">
        <f>'MPS(input_separate)'!N54</f>
        <v>0</v>
      </c>
      <c r="O54" s="128">
        <f>'MPS(input_separate)'!O54</f>
        <v>0</v>
      </c>
      <c r="P54" s="127">
        <f>'MPS(input_separate)'!P54</f>
        <v>0</v>
      </c>
      <c r="Q54" s="127">
        <f>'MPS(input_separate)'!Q54</f>
        <v>0</v>
      </c>
      <c r="R54" s="127">
        <f>'MPS(input_separate)'!R54</f>
        <v>0</v>
      </c>
      <c r="S54" s="83">
        <f t="shared" si="4"/>
        <v>0</v>
      </c>
      <c r="T54" s="83">
        <f t="shared" si="7"/>
        <v>0</v>
      </c>
    </row>
    <row r="55" spans="2:20" ht="20.100000000000001" customHeight="1" x14ac:dyDescent="0.15">
      <c r="B55" s="148"/>
      <c r="C55" s="12">
        <v>12</v>
      </c>
      <c r="D55" s="81"/>
      <c r="E55" s="81"/>
      <c r="F55" s="81"/>
      <c r="G55" s="81"/>
      <c r="H55" s="81"/>
      <c r="I55" s="129">
        <f>'MPS(input_separate)'!I55</f>
        <v>0</v>
      </c>
      <c r="J55" s="126">
        <f>'MPS(input_separate)'!J55</f>
        <v>0</v>
      </c>
      <c r="K55" s="32">
        <f t="shared" si="5"/>
        <v>0</v>
      </c>
      <c r="L55" s="32">
        <f t="shared" si="6"/>
        <v>0</v>
      </c>
      <c r="M55" s="126">
        <f>'MPS(input_separate)'!M55</f>
        <v>0</v>
      </c>
      <c r="N55" s="125">
        <f>'MPS(input_separate)'!N55</f>
        <v>0</v>
      </c>
      <c r="O55" s="128">
        <f>'MPS(input_separate)'!O55</f>
        <v>0</v>
      </c>
      <c r="P55" s="127">
        <f>'MPS(input_separate)'!P55</f>
        <v>0</v>
      </c>
      <c r="Q55" s="127">
        <f>'MPS(input_separate)'!Q55</f>
        <v>0</v>
      </c>
      <c r="R55" s="127">
        <f>'MPS(input_separate)'!R55</f>
        <v>0</v>
      </c>
      <c r="S55" s="83">
        <f t="shared" si="4"/>
        <v>0</v>
      </c>
      <c r="T55" s="83">
        <f t="shared" si="7"/>
        <v>0</v>
      </c>
    </row>
    <row r="56" spans="2:20" ht="20.100000000000001" customHeight="1" x14ac:dyDescent="0.15">
      <c r="B56" s="148"/>
      <c r="C56" s="12">
        <v>13</v>
      </c>
      <c r="D56" s="81"/>
      <c r="E56" s="81"/>
      <c r="F56" s="81"/>
      <c r="G56" s="81"/>
      <c r="H56" s="81"/>
      <c r="I56" s="129">
        <f>'MPS(input_separate)'!I56</f>
        <v>0</v>
      </c>
      <c r="J56" s="126">
        <f>'MPS(input_separate)'!J56</f>
        <v>0</v>
      </c>
      <c r="K56" s="32">
        <f t="shared" si="5"/>
        <v>0</v>
      </c>
      <c r="L56" s="32">
        <f t="shared" si="6"/>
        <v>0</v>
      </c>
      <c r="M56" s="126">
        <f>'MPS(input_separate)'!M56</f>
        <v>0</v>
      </c>
      <c r="N56" s="125">
        <f>'MPS(input_separate)'!N56</f>
        <v>0</v>
      </c>
      <c r="O56" s="128">
        <f>'MPS(input_separate)'!O56</f>
        <v>0</v>
      </c>
      <c r="P56" s="127">
        <f>'MPS(input_separate)'!P56</f>
        <v>0</v>
      </c>
      <c r="Q56" s="127">
        <f>'MPS(input_separate)'!Q56</f>
        <v>0</v>
      </c>
      <c r="R56" s="127">
        <f>'MPS(input_separate)'!R56</f>
        <v>0</v>
      </c>
      <c r="S56" s="83">
        <f t="shared" si="4"/>
        <v>0</v>
      </c>
      <c r="T56" s="83">
        <f t="shared" si="7"/>
        <v>0</v>
      </c>
    </row>
    <row r="57" spans="2:20" ht="20.100000000000001" customHeight="1" x14ac:dyDescent="0.15">
      <c r="B57" s="148"/>
      <c r="C57" s="12">
        <v>14</v>
      </c>
      <c r="D57" s="81"/>
      <c r="E57" s="81"/>
      <c r="F57" s="81"/>
      <c r="G57" s="81"/>
      <c r="H57" s="81"/>
      <c r="I57" s="129">
        <f>'MPS(input_separate)'!I57</f>
        <v>0</v>
      </c>
      <c r="J57" s="126">
        <f>'MPS(input_separate)'!J57</f>
        <v>0</v>
      </c>
      <c r="K57" s="32">
        <f t="shared" si="5"/>
        <v>0</v>
      </c>
      <c r="L57" s="32">
        <f t="shared" si="6"/>
        <v>0</v>
      </c>
      <c r="M57" s="126">
        <f>'MPS(input_separate)'!M57</f>
        <v>0</v>
      </c>
      <c r="N57" s="125">
        <f>'MPS(input_separate)'!N57</f>
        <v>0</v>
      </c>
      <c r="O57" s="128">
        <f>'MPS(input_separate)'!O57</f>
        <v>0</v>
      </c>
      <c r="P57" s="127">
        <f>'MPS(input_separate)'!P57</f>
        <v>0</v>
      </c>
      <c r="Q57" s="127">
        <f>'MPS(input_separate)'!Q57</f>
        <v>0</v>
      </c>
      <c r="R57" s="127">
        <f>'MPS(input_separate)'!R57</f>
        <v>0</v>
      </c>
      <c r="S57" s="83">
        <f t="shared" si="4"/>
        <v>0</v>
      </c>
      <c r="T57" s="83">
        <f t="shared" si="7"/>
        <v>0</v>
      </c>
    </row>
    <row r="58" spans="2:20" ht="20.100000000000001" customHeight="1" x14ac:dyDescent="0.15">
      <c r="B58" s="148"/>
      <c r="C58" s="12">
        <v>15</v>
      </c>
      <c r="D58" s="81"/>
      <c r="E58" s="81"/>
      <c r="F58" s="81"/>
      <c r="G58" s="81"/>
      <c r="H58" s="81"/>
      <c r="I58" s="129">
        <f>'MPS(input_separate)'!I58</f>
        <v>0</v>
      </c>
      <c r="J58" s="126">
        <f>'MPS(input_separate)'!J58</f>
        <v>0</v>
      </c>
      <c r="K58" s="32">
        <f t="shared" si="5"/>
        <v>0</v>
      </c>
      <c r="L58" s="32">
        <f t="shared" si="6"/>
        <v>0</v>
      </c>
      <c r="M58" s="126">
        <f>'MPS(input_separate)'!M58</f>
        <v>0</v>
      </c>
      <c r="N58" s="125">
        <f>'MPS(input_separate)'!N58</f>
        <v>0</v>
      </c>
      <c r="O58" s="128">
        <f>'MPS(input_separate)'!O58</f>
        <v>0</v>
      </c>
      <c r="P58" s="127">
        <f>'MPS(input_separate)'!P58</f>
        <v>0</v>
      </c>
      <c r="Q58" s="127">
        <f>'MPS(input_separate)'!Q58</f>
        <v>0</v>
      </c>
      <c r="R58" s="127">
        <f>'MPS(input_separate)'!R58</f>
        <v>0</v>
      </c>
      <c r="S58" s="83">
        <f t="shared" si="4"/>
        <v>0</v>
      </c>
      <c r="T58" s="83">
        <f t="shared" si="7"/>
        <v>0</v>
      </c>
    </row>
    <row r="59" spans="2:20" ht="20.100000000000001" customHeight="1" x14ac:dyDescent="0.15">
      <c r="B59" s="148"/>
      <c r="C59" s="12">
        <v>16</v>
      </c>
      <c r="D59" s="81"/>
      <c r="E59" s="81"/>
      <c r="F59" s="81"/>
      <c r="G59" s="81"/>
      <c r="H59" s="81"/>
      <c r="I59" s="129">
        <f>'MPS(input_separate)'!I59</f>
        <v>0</v>
      </c>
      <c r="J59" s="126">
        <f>'MPS(input_separate)'!J59</f>
        <v>0</v>
      </c>
      <c r="K59" s="32">
        <f t="shared" si="5"/>
        <v>0</v>
      </c>
      <c r="L59" s="32">
        <f t="shared" si="6"/>
        <v>0</v>
      </c>
      <c r="M59" s="126">
        <f>'MPS(input_separate)'!M59</f>
        <v>0</v>
      </c>
      <c r="N59" s="125">
        <f>'MPS(input_separate)'!N59</f>
        <v>0</v>
      </c>
      <c r="O59" s="128">
        <f>'MPS(input_separate)'!O59</f>
        <v>0</v>
      </c>
      <c r="P59" s="127">
        <f>'MPS(input_separate)'!P59</f>
        <v>0</v>
      </c>
      <c r="Q59" s="127">
        <f>'MPS(input_separate)'!Q59</f>
        <v>0</v>
      </c>
      <c r="R59" s="127">
        <f>'MPS(input_separate)'!R59</f>
        <v>0</v>
      </c>
      <c r="S59" s="83">
        <f t="shared" si="4"/>
        <v>0</v>
      </c>
      <c r="T59" s="83">
        <f t="shared" si="7"/>
        <v>0</v>
      </c>
    </row>
    <row r="60" spans="2:20" ht="20.100000000000001" customHeight="1" x14ac:dyDescent="0.15">
      <c r="B60" s="148"/>
      <c r="C60" s="12">
        <v>17</v>
      </c>
      <c r="D60" s="81"/>
      <c r="E60" s="81"/>
      <c r="F60" s="81"/>
      <c r="G60" s="81"/>
      <c r="H60" s="81"/>
      <c r="I60" s="129">
        <f>'MPS(input_separate)'!I60</f>
        <v>0</v>
      </c>
      <c r="J60" s="126">
        <f>'MPS(input_separate)'!J60</f>
        <v>0</v>
      </c>
      <c r="K60" s="32">
        <f t="shared" si="5"/>
        <v>0</v>
      </c>
      <c r="L60" s="32">
        <f t="shared" si="6"/>
        <v>0</v>
      </c>
      <c r="M60" s="126">
        <f>'MPS(input_separate)'!M60</f>
        <v>0</v>
      </c>
      <c r="N60" s="125">
        <f>'MPS(input_separate)'!N60</f>
        <v>0</v>
      </c>
      <c r="O60" s="128">
        <f>'MPS(input_separate)'!O60</f>
        <v>0</v>
      </c>
      <c r="P60" s="127">
        <f>'MPS(input_separate)'!P60</f>
        <v>0</v>
      </c>
      <c r="Q60" s="127">
        <f>'MPS(input_separate)'!Q60</f>
        <v>0</v>
      </c>
      <c r="R60" s="127">
        <f>'MPS(input_separate)'!R60</f>
        <v>0</v>
      </c>
      <c r="S60" s="83">
        <f t="shared" si="4"/>
        <v>0</v>
      </c>
      <c r="T60" s="83">
        <f t="shared" si="7"/>
        <v>0</v>
      </c>
    </row>
    <row r="61" spans="2:20" ht="20.100000000000001" customHeight="1" x14ac:dyDescent="0.15">
      <c r="B61" s="148"/>
      <c r="C61" s="12">
        <v>18</v>
      </c>
      <c r="D61" s="81"/>
      <c r="E61" s="81"/>
      <c r="F61" s="81"/>
      <c r="G61" s="81"/>
      <c r="H61" s="81"/>
      <c r="I61" s="129">
        <f>'MPS(input_separate)'!I61</f>
        <v>0</v>
      </c>
      <c r="J61" s="126">
        <f>'MPS(input_separate)'!J61</f>
        <v>0</v>
      </c>
      <c r="K61" s="32">
        <f t="shared" si="5"/>
        <v>0</v>
      </c>
      <c r="L61" s="32">
        <f t="shared" si="6"/>
        <v>0</v>
      </c>
      <c r="M61" s="126">
        <f>'MPS(input_separate)'!M61</f>
        <v>0</v>
      </c>
      <c r="N61" s="125">
        <f>'MPS(input_separate)'!N61</f>
        <v>0</v>
      </c>
      <c r="O61" s="128">
        <f>'MPS(input_separate)'!O61</f>
        <v>0</v>
      </c>
      <c r="P61" s="127">
        <f>'MPS(input_separate)'!P61</f>
        <v>0</v>
      </c>
      <c r="Q61" s="127">
        <f>'MPS(input_separate)'!Q61</f>
        <v>0</v>
      </c>
      <c r="R61" s="127">
        <f>'MPS(input_separate)'!R61</f>
        <v>0</v>
      </c>
      <c r="S61" s="83">
        <f t="shared" si="4"/>
        <v>0</v>
      </c>
      <c r="T61" s="83">
        <f t="shared" si="7"/>
        <v>0</v>
      </c>
    </row>
    <row r="62" spans="2:20" ht="20.100000000000001" customHeight="1" x14ac:dyDescent="0.15">
      <c r="B62" s="148"/>
      <c r="C62" s="12">
        <v>19</v>
      </c>
      <c r="D62" s="81"/>
      <c r="E62" s="81"/>
      <c r="F62" s="81"/>
      <c r="G62" s="81"/>
      <c r="H62" s="81"/>
      <c r="I62" s="129">
        <f>'MPS(input_separate)'!I62</f>
        <v>0</v>
      </c>
      <c r="J62" s="126">
        <f>'MPS(input_separate)'!J62</f>
        <v>0</v>
      </c>
      <c r="K62" s="32">
        <f t="shared" si="5"/>
        <v>0</v>
      </c>
      <c r="L62" s="32">
        <f t="shared" si="6"/>
        <v>0</v>
      </c>
      <c r="M62" s="126">
        <f>'MPS(input_separate)'!M62</f>
        <v>0</v>
      </c>
      <c r="N62" s="125">
        <f>'MPS(input_separate)'!N62</f>
        <v>0</v>
      </c>
      <c r="O62" s="128">
        <f>'MPS(input_separate)'!O62</f>
        <v>0</v>
      </c>
      <c r="P62" s="127">
        <f>'MPS(input_separate)'!P62</f>
        <v>0</v>
      </c>
      <c r="Q62" s="127">
        <f>'MPS(input_separate)'!Q62</f>
        <v>0</v>
      </c>
      <c r="R62" s="127">
        <f>'MPS(input_separate)'!R62</f>
        <v>0</v>
      </c>
      <c r="S62" s="83">
        <f t="shared" si="4"/>
        <v>0</v>
      </c>
      <c r="T62" s="83">
        <f t="shared" si="7"/>
        <v>0</v>
      </c>
    </row>
    <row r="63" spans="2:20" ht="20.100000000000001" customHeight="1" x14ac:dyDescent="0.15">
      <c r="B63" s="149"/>
      <c r="C63" s="12">
        <v>20</v>
      </c>
      <c r="D63" s="81"/>
      <c r="E63" s="81"/>
      <c r="F63" s="81"/>
      <c r="G63" s="81"/>
      <c r="H63" s="81"/>
      <c r="I63" s="129">
        <f>'MPS(input_separate)'!I63</f>
        <v>0</v>
      </c>
      <c r="J63" s="126">
        <f>'MPS(input_separate)'!J63</f>
        <v>0</v>
      </c>
      <c r="K63" s="32">
        <f t="shared" si="5"/>
        <v>0</v>
      </c>
      <c r="L63" s="32">
        <f t="shared" si="6"/>
        <v>0</v>
      </c>
      <c r="M63" s="126">
        <f>'MPS(input_separate)'!M63</f>
        <v>0</v>
      </c>
      <c r="N63" s="125">
        <f>'MPS(input_separate)'!N63</f>
        <v>0</v>
      </c>
      <c r="O63" s="128">
        <f>'MPS(input_separate)'!O63</f>
        <v>0</v>
      </c>
      <c r="P63" s="127">
        <f>'MPS(input_separate)'!P63</f>
        <v>0</v>
      </c>
      <c r="Q63" s="127">
        <f>'MPS(input_separate)'!Q63</f>
        <v>0</v>
      </c>
      <c r="R63" s="127">
        <f>'MPS(input_separate)'!R63</f>
        <v>0</v>
      </c>
      <c r="S63" s="83">
        <f t="shared" si="4"/>
        <v>0</v>
      </c>
      <c r="T63" s="83">
        <f t="shared" si="7"/>
        <v>0</v>
      </c>
    </row>
    <row r="64" spans="2:20" ht="20.100000000000001" customHeight="1" x14ac:dyDescent="0.15">
      <c r="B64" s="30" t="s">
        <v>48</v>
      </c>
      <c r="C64" s="33" t="s">
        <v>54</v>
      </c>
      <c r="D64" s="74" t="s">
        <v>54</v>
      </c>
      <c r="E64" s="74"/>
      <c r="F64" s="74"/>
      <c r="G64" s="74" t="s">
        <v>54</v>
      </c>
      <c r="H64" s="74" t="s">
        <v>54</v>
      </c>
      <c r="I64" s="74" t="s">
        <v>54</v>
      </c>
      <c r="J64" s="75" t="s">
        <v>59</v>
      </c>
      <c r="K64" s="75" t="s">
        <v>59</v>
      </c>
      <c r="L64" s="75" t="s">
        <v>59</v>
      </c>
      <c r="M64" s="75" t="s">
        <v>59</v>
      </c>
      <c r="N64" s="75" t="s">
        <v>59</v>
      </c>
      <c r="O64" s="75" t="s">
        <v>59</v>
      </c>
      <c r="P64" s="75" t="s">
        <v>59</v>
      </c>
      <c r="Q64" s="75"/>
      <c r="R64" s="75"/>
      <c r="S64" s="84">
        <f>SUM(S44:S63)</f>
        <v>0</v>
      </c>
      <c r="T64" s="84">
        <f>SUM(T44:T63)</f>
        <v>0</v>
      </c>
    </row>
  </sheetData>
  <sheetProtection password="C7C3" sheet="1" formatCells="0" formatRows="0"/>
  <mergeCells count="12">
    <mergeCell ref="B44:B63"/>
    <mergeCell ref="B6:B7"/>
    <mergeCell ref="E6:F6"/>
    <mergeCell ref="G6:M6"/>
    <mergeCell ref="B10:B19"/>
    <mergeCell ref="B23:B24"/>
    <mergeCell ref="E23:F23"/>
    <mergeCell ref="B27:B36"/>
    <mergeCell ref="B40:B41"/>
    <mergeCell ref="D40:F40"/>
    <mergeCell ref="G40:H40"/>
    <mergeCell ref="I40:R40"/>
  </mergeCells>
  <phoneticPr fontId="11"/>
  <pageMargins left="0.70866141732283472" right="0.70866141732283472" top="0.74803149606299213" bottom="0.74803149606299213" header="0.31496062992125984" footer="0.31496062992125984"/>
  <pageSetup paperSize="8" scale="46"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3AA07D-0C0F-463A-9C42-B97C263AB026}">
  <sheetPr>
    <tabColor theme="5" tint="0.39997558519241921"/>
  </sheetPr>
  <dimension ref="A1:K30"/>
  <sheetViews>
    <sheetView showGridLines="0" view="pageBreakPreview" zoomScale="80" zoomScaleNormal="100" zoomScaleSheetLayoutView="80" workbookViewId="0"/>
  </sheetViews>
  <sheetFormatPr defaultColWidth="9" defaultRowHeight="14.25" x14ac:dyDescent="0.15"/>
  <cols>
    <col min="1" max="2" width="3.625" style="1" customWidth="1"/>
    <col min="3" max="4" width="4.875" style="1" customWidth="1"/>
    <col min="5" max="5" width="57.5" style="1" customWidth="1"/>
    <col min="6" max="6" width="15.625" style="1" customWidth="1"/>
    <col min="7" max="7" width="20.625" style="1" customWidth="1"/>
    <col min="8" max="8" width="15.625" style="1" customWidth="1"/>
    <col min="9" max="9" width="15.625" style="38" customWidth="1"/>
    <col min="10" max="16384" width="9" style="1"/>
  </cols>
  <sheetData>
    <row r="1" spans="1:11" x14ac:dyDescent="0.15">
      <c r="I1" s="2" t="str">
        <f>'MPS(input)'!K1</f>
        <v>Monitoring Spreadsheet: JCM_ID_AM023_ver01.0</v>
      </c>
    </row>
    <row r="2" spans="1:11" x14ac:dyDescent="0.15">
      <c r="I2" s="2" t="str">
        <f>'MPS(input)'!K2</f>
        <v>Reference Number:</v>
      </c>
    </row>
    <row r="3" spans="1:11" ht="27.95" customHeight="1" x14ac:dyDescent="0.15">
      <c r="A3" s="158" t="s">
        <v>274</v>
      </c>
      <c r="B3" s="158"/>
      <c r="C3" s="158"/>
      <c r="D3" s="158"/>
      <c r="E3" s="158"/>
      <c r="F3" s="158"/>
      <c r="G3" s="158"/>
      <c r="H3" s="158"/>
      <c r="I3" s="158"/>
    </row>
    <row r="4" spans="1:11" ht="11.25" customHeight="1" x14ac:dyDescent="0.15"/>
    <row r="5" spans="1:11" ht="18.95" customHeight="1" thickBot="1" x14ac:dyDescent="0.2">
      <c r="A5" s="39" t="s">
        <v>2</v>
      </c>
      <c r="B5" s="40"/>
      <c r="C5" s="40"/>
      <c r="D5" s="40"/>
      <c r="E5" s="41"/>
      <c r="F5" s="42" t="s">
        <v>6</v>
      </c>
      <c r="G5" s="43" t="s">
        <v>0</v>
      </c>
      <c r="H5" s="42" t="s">
        <v>1</v>
      </c>
      <c r="I5" s="44" t="s">
        <v>7</v>
      </c>
    </row>
    <row r="6" spans="1:11" ht="18.95" customHeight="1" thickBot="1" x14ac:dyDescent="0.2">
      <c r="A6" s="45"/>
      <c r="B6" s="46" t="s">
        <v>126</v>
      </c>
      <c r="C6" s="46"/>
      <c r="D6" s="46"/>
      <c r="E6" s="46"/>
      <c r="F6" s="62" t="s">
        <v>166</v>
      </c>
      <c r="G6" s="85">
        <f>G10-G15</f>
        <v>0</v>
      </c>
      <c r="H6" s="47" t="s">
        <v>125</v>
      </c>
      <c r="I6" s="48" t="s">
        <v>128</v>
      </c>
    </row>
    <row r="7" spans="1:11" ht="18.95" customHeight="1" x14ac:dyDescent="0.15">
      <c r="A7" s="39" t="s">
        <v>3</v>
      </c>
      <c r="B7" s="40"/>
      <c r="C7" s="40"/>
      <c r="D7" s="40"/>
      <c r="E7" s="41"/>
      <c r="F7" s="41"/>
      <c r="G7" s="49"/>
      <c r="H7" s="41"/>
      <c r="I7" s="42"/>
      <c r="J7" s="50"/>
      <c r="K7" s="50"/>
    </row>
    <row r="8" spans="1:11" ht="18.95" customHeight="1" x14ac:dyDescent="0.15">
      <c r="A8" s="51"/>
      <c r="B8" s="52" t="s">
        <v>42</v>
      </c>
      <c r="C8" s="53"/>
      <c r="D8" s="53"/>
      <c r="E8" s="54"/>
      <c r="F8" s="48" t="s">
        <v>165</v>
      </c>
      <c r="G8" s="72">
        <f>F23</f>
        <v>89</v>
      </c>
      <c r="H8" s="69" t="s">
        <v>44</v>
      </c>
      <c r="I8" s="55" t="s">
        <v>68</v>
      </c>
    </row>
    <row r="9" spans="1:11" ht="18.95" customHeight="1" thickBot="1" x14ac:dyDescent="0.2">
      <c r="A9" s="39" t="s">
        <v>4</v>
      </c>
      <c r="B9" s="41"/>
      <c r="C9" s="40"/>
      <c r="D9" s="42"/>
      <c r="E9" s="42"/>
      <c r="F9" s="42"/>
      <c r="G9" s="39"/>
      <c r="H9" s="41"/>
      <c r="I9" s="42"/>
    </row>
    <row r="10" spans="1:11" ht="18.95" customHeight="1" thickBot="1" x14ac:dyDescent="0.2">
      <c r="A10" s="51"/>
      <c r="B10" s="56" t="s">
        <v>130</v>
      </c>
      <c r="C10" s="46"/>
      <c r="D10" s="46"/>
      <c r="E10" s="46"/>
      <c r="F10" s="62" t="s">
        <v>165</v>
      </c>
      <c r="G10" s="85">
        <f>SUM(G11:G13)</f>
        <v>0</v>
      </c>
      <c r="H10" s="47" t="s">
        <v>125</v>
      </c>
      <c r="I10" s="55" t="s">
        <v>132</v>
      </c>
    </row>
    <row r="11" spans="1:11" ht="39.950000000000003" customHeight="1" x14ac:dyDescent="0.15">
      <c r="A11" s="51"/>
      <c r="B11" s="57"/>
      <c r="C11" s="160" t="s">
        <v>76</v>
      </c>
      <c r="D11" s="161"/>
      <c r="E11" s="162"/>
      <c r="F11" s="58" t="s">
        <v>165</v>
      </c>
      <c r="G11" s="86">
        <f>'MRS(input_separate)'!N20</f>
        <v>0</v>
      </c>
      <c r="H11" s="47" t="s">
        <v>125</v>
      </c>
      <c r="I11" s="58" t="s">
        <v>255</v>
      </c>
    </row>
    <row r="12" spans="1:11" ht="39.950000000000003" customHeight="1" x14ac:dyDescent="0.15">
      <c r="A12" s="51"/>
      <c r="B12" s="57"/>
      <c r="C12" s="163" t="s">
        <v>77</v>
      </c>
      <c r="D12" s="164"/>
      <c r="E12" s="165"/>
      <c r="F12" s="58" t="s">
        <v>165</v>
      </c>
      <c r="G12" s="87">
        <f>'MRS(input_separate)'!G37</f>
        <v>0</v>
      </c>
      <c r="H12" s="47" t="s">
        <v>125</v>
      </c>
      <c r="I12" s="59" t="s">
        <v>67</v>
      </c>
    </row>
    <row r="13" spans="1:11" ht="39.950000000000003" customHeight="1" x14ac:dyDescent="0.15">
      <c r="A13" s="51"/>
      <c r="B13" s="57"/>
      <c r="C13" s="163" t="s">
        <v>244</v>
      </c>
      <c r="D13" s="164"/>
      <c r="E13" s="165"/>
      <c r="F13" s="58" t="s">
        <v>165</v>
      </c>
      <c r="G13" s="87">
        <f>'MRS(input_separate)'!S64</f>
        <v>0</v>
      </c>
      <c r="H13" s="47" t="s">
        <v>125</v>
      </c>
      <c r="I13" s="59" t="s">
        <v>254</v>
      </c>
    </row>
    <row r="14" spans="1:11" ht="18.95" customHeight="1" thickBot="1" x14ac:dyDescent="0.2">
      <c r="A14" s="39" t="s">
        <v>5</v>
      </c>
      <c r="B14" s="40"/>
      <c r="C14" s="40"/>
      <c r="D14" s="40"/>
      <c r="E14" s="41"/>
      <c r="F14" s="43"/>
      <c r="G14" s="39"/>
      <c r="H14" s="39"/>
      <c r="I14" s="43"/>
    </row>
    <row r="15" spans="1:11" ht="18.95" customHeight="1" thickBot="1" x14ac:dyDescent="0.2">
      <c r="A15" s="51"/>
      <c r="B15" s="60" t="s">
        <v>134</v>
      </c>
      <c r="C15" s="61"/>
      <c r="D15" s="61"/>
      <c r="E15" s="61"/>
      <c r="F15" s="55" t="s">
        <v>165</v>
      </c>
      <c r="G15" s="85">
        <f>G16+G20</f>
        <v>0</v>
      </c>
      <c r="H15" s="92" t="s">
        <v>125</v>
      </c>
      <c r="I15" s="55" t="s">
        <v>135</v>
      </c>
    </row>
    <row r="16" spans="1:11" ht="18.95" customHeight="1" x14ac:dyDescent="0.15">
      <c r="A16" s="51"/>
      <c r="B16" s="88"/>
      <c r="C16" s="94" t="s">
        <v>252</v>
      </c>
      <c r="D16" s="90"/>
      <c r="E16" s="91"/>
      <c r="F16" s="55" t="s">
        <v>167</v>
      </c>
      <c r="G16" s="93">
        <f>G17*G18*G19</f>
        <v>0</v>
      </c>
      <c r="H16" s="92" t="s">
        <v>125</v>
      </c>
      <c r="I16" s="55" t="s">
        <v>256</v>
      </c>
    </row>
    <row r="17" spans="1:9" ht="39.950000000000003" customHeight="1" x14ac:dyDescent="0.15">
      <c r="A17" s="51"/>
      <c r="B17" s="57"/>
      <c r="C17" s="95"/>
      <c r="D17" s="166" t="s">
        <v>251</v>
      </c>
      <c r="E17" s="167"/>
      <c r="F17" s="55" t="s">
        <v>167</v>
      </c>
      <c r="G17" s="98">
        <f>'MRS(input)'!F11</f>
        <v>0</v>
      </c>
      <c r="H17" s="99" t="s">
        <v>91</v>
      </c>
      <c r="I17" s="55" t="s">
        <v>137</v>
      </c>
    </row>
    <row r="18" spans="1:9" ht="39.950000000000003" customHeight="1" x14ac:dyDescent="0.15">
      <c r="A18" s="51"/>
      <c r="B18" s="57"/>
      <c r="C18" s="95"/>
      <c r="D18" s="160" t="s">
        <v>43</v>
      </c>
      <c r="E18" s="162"/>
      <c r="F18" s="48" t="s">
        <v>167</v>
      </c>
      <c r="G18" s="100">
        <f>'MRS(input)'!F27</f>
        <v>0</v>
      </c>
      <c r="H18" s="99" t="s">
        <v>99</v>
      </c>
      <c r="I18" s="55" t="s">
        <v>66</v>
      </c>
    </row>
    <row r="19" spans="1:9" ht="39.950000000000003" customHeight="1" x14ac:dyDescent="0.15">
      <c r="A19" s="51"/>
      <c r="B19" s="57"/>
      <c r="C19" s="95"/>
      <c r="D19" s="163" t="s">
        <v>65</v>
      </c>
      <c r="E19" s="165"/>
      <c r="F19" s="71" t="s">
        <v>167</v>
      </c>
      <c r="G19" s="101">
        <f>'MRS(input)'!F29</f>
        <v>0</v>
      </c>
      <c r="H19" s="102" t="s">
        <v>139</v>
      </c>
      <c r="I19" s="55" t="s">
        <v>129</v>
      </c>
    </row>
    <row r="20" spans="1:9" ht="18.600000000000001" customHeight="1" x14ac:dyDescent="0.15">
      <c r="A20" s="96"/>
      <c r="B20" s="97"/>
      <c r="C20" s="89" t="s">
        <v>253</v>
      </c>
      <c r="D20" s="90"/>
      <c r="E20" s="91"/>
      <c r="F20" s="71" t="s">
        <v>166</v>
      </c>
      <c r="G20" s="93">
        <f>'MRS(input_separate)'!T64</f>
        <v>0</v>
      </c>
      <c r="H20" s="92" t="s">
        <v>125</v>
      </c>
      <c r="I20" s="55" t="s">
        <v>257</v>
      </c>
    </row>
    <row r="21" spans="1:9" x14ac:dyDescent="0.15">
      <c r="A21" s="63"/>
      <c r="B21" s="63"/>
      <c r="C21" s="63"/>
      <c r="D21" s="63"/>
      <c r="E21" s="63"/>
      <c r="F21" s="64"/>
      <c r="G21" s="65"/>
      <c r="H21" s="65"/>
      <c r="I21" s="66"/>
    </row>
    <row r="22" spans="1:9" ht="21.75" customHeight="1" x14ac:dyDescent="0.15">
      <c r="C22" s="63" t="s">
        <v>8</v>
      </c>
      <c r="F22" s="16"/>
    </row>
    <row r="23" spans="1:9" ht="21.75" customHeight="1" x14ac:dyDescent="0.15">
      <c r="C23" s="159" t="s">
        <v>68</v>
      </c>
      <c r="D23" s="159"/>
      <c r="E23" s="67" t="s">
        <v>42</v>
      </c>
      <c r="F23" s="68">
        <v>89</v>
      </c>
      <c r="G23" s="69" t="s">
        <v>44</v>
      </c>
      <c r="H23" s="66"/>
    </row>
    <row r="24" spans="1:9" x14ac:dyDescent="0.15">
      <c r="E24" s="70"/>
      <c r="F24" s="70"/>
      <c r="G24" s="63"/>
      <c r="H24" s="63"/>
    </row>
    <row r="25" spans="1:9" ht="21.75" customHeight="1" x14ac:dyDescent="0.15">
      <c r="C25" s="152" t="s">
        <v>208</v>
      </c>
      <c r="D25" s="153"/>
      <c r="E25" s="78" t="s">
        <v>259</v>
      </c>
      <c r="F25" s="105">
        <v>5.46</v>
      </c>
      <c r="G25" s="69" t="s">
        <v>59</v>
      </c>
      <c r="H25" s="66"/>
    </row>
    <row r="26" spans="1:9" ht="21.75" customHeight="1" x14ac:dyDescent="0.15">
      <c r="C26" s="154"/>
      <c r="D26" s="155"/>
      <c r="E26" s="104" t="s">
        <v>260</v>
      </c>
      <c r="F26" s="105">
        <v>5.69</v>
      </c>
      <c r="G26" s="69" t="s">
        <v>59</v>
      </c>
      <c r="H26" s="66"/>
    </row>
    <row r="27" spans="1:9" ht="21.75" customHeight="1" x14ac:dyDescent="0.15">
      <c r="C27" s="154"/>
      <c r="D27" s="155"/>
      <c r="E27" s="103" t="s">
        <v>261</v>
      </c>
      <c r="F27" s="105">
        <v>5.9</v>
      </c>
      <c r="G27" s="69" t="s">
        <v>59</v>
      </c>
      <c r="H27" s="66"/>
    </row>
    <row r="28" spans="1:9" ht="21.75" customHeight="1" x14ac:dyDescent="0.15">
      <c r="C28" s="156"/>
      <c r="D28" s="157"/>
      <c r="E28" s="103" t="s">
        <v>262</v>
      </c>
      <c r="F28" s="105">
        <v>6.03</v>
      </c>
      <c r="G28" s="69" t="s">
        <v>59</v>
      </c>
      <c r="H28" s="66"/>
    </row>
    <row r="29" spans="1:9" x14ac:dyDescent="0.15">
      <c r="E29" s="70"/>
      <c r="F29" s="70"/>
      <c r="G29" s="63"/>
      <c r="H29" s="63"/>
    </row>
    <row r="30" spans="1:9" s="38" customFormat="1" x14ac:dyDescent="0.15">
      <c r="E30" s="63"/>
      <c r="F30" s="63"/>
      <c r="G30" s="63"/>
      <c r="H30" s="63"/>
    </row>
  </sheetData>
  <sheetProtection password="C7C3" sheet="1" objects="1" scenarios="1"/>
  <mergeCells count="9">
    <mergeCell ref="D19:E19"/>
    <mergeCell ref="C23:D23"/>
    <mergeCell ref="C25:D28"/>
    <mergeCell ref="A3:I3"/>
    <mergeCell ref="C11:E11"/>
    <mergeCell ref="C12:E12"/>
    <mergeCell ref="C13:E13"/>
    <mergeCell ref="D17:E17"/>
    <mergeCell ref="D18:E18"/>
  </mergeCells>
  <phoneticPr fontId="11"/>
  <pageMargins left="0.70866141732283472" right="0.70866141732283472" top="0.74803149606299213" bottom="0.74803149606299213" header="0.31496062992125984" footer="0.31496062992125984"/>
  <pageSetup paperSize="9" scale="81" orientation="landscape"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MPS(input)</vt:lpstr>
      <vt:lpstr>MPS(input_separate)</vt:lpstr>
      <vt:lpstr>MPS(calc_process)</vt:lpstr>
      <vt:lpstr>MSS</vt:lpstr>
      <vt:lpstr>MRS(input)</vt:lpstr>
      <vt:lpstr>MRS(input_separate)</vt:lpstr>
      <vt:lpstr>MRS(calc_process)</vt:lpstr>
      <vt:lpstr>'MPS(calc_process)'!Print_Area</vt:lpstr>
      <vt:lpstr>'MPS(input)'!Print_Area</vt:lpstr>
      <vt:lpstr>'MPS(input_separate)'!Print_Area</vt:lpstr>
      <vt:lpstr>'MRS(calc_process)'!Print_Area</vt:lpstr>
      <vt:lpstr>'MRS(input)'!Print_Area</vt:lpstr>
      <vt:lpstr>'MRS(input_separate)'!Print_Area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2019-02-18T21:51:34Z</cp:lastPrinted>
  <dcterms:created xsi:type="dcterms:W3CDTF">2012-01-13T02:28:29Z</dcterms:created>
  <dcterms:modified xsi:type="dcterms:W3CDTF">2020-09-18T00:55:39Z</dcterms:modified>
</cp:coreProperties>
</file>