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defaultThemeVersion="124226"/>
  <xr:revisionPtr revIDLastSave="0" documentId="13_ncr:1_{DE0E87AE-4425-40F2-971B-C2207F2A24E8}" xr6:coauthVersionLast="47" xr6:coauthVersionMax="47" xr10:uidLastSave="{00000000-0000-0000-0000-000000000000}"/>
  <bookViews>
    <workbookView xWindow="-28920" yWindow="-120" windowWidth="29040" windowHeight="15990" tabRatio="587" xr2:uid="{00000000-000D-0000-FFFF-FFFF00000000}"/>
  </bookViews>
  <sheets>
    <sheet name="MPS(input)" sheetId="30" r:id="rId1"/>
    <sheet name="MPS(input_separate)" sheetId="34" r:id="rId2"/>
    <sheet name="MPS(calc_process)" sheetId="31" r:id="rId3"/>
    <sheet name="MSS" sheetId="35" r:id="rId4"/>
    <sheet name="MRS(input)" sheetId="36" r:id="rId5"/>
    <sheet name="MRS(input_separate)" sheetId="37" r:id="rId6"/>
    <sheet name="MRS(calc_process)" sheetId="38" r:id="rId7"/>
  </sheets>
  <definedNames>
    <definedName name="_xlnm.Print_Area" localSheetId="2">'MPS(calc_process)'!$A$1:$I$42</definedName>
    <definedName name="_xlnm.Print_Area" localSheetId="0">'MPS(input)'!$A$1:$K$22</definedName>
    <definedName name="_xlnm.Print_Area" localSheetId="1">'MPS(input_separate)'!$A$1:$C$106</definedName>
    <definedName name="_xlnm.Print_Area" localSheetId="6">'MRS(calc_process)'!$A$1:$I$42</definedName>
    <definedName name="_xlnm.Print_Area" localSheetId="4">'MRS(input)'!$A$1:$L$22</definedName>
    <definedName name="_xlnm.Print_Area" localSheetId="5">'MRS(input_separate)'!$A$1:$C$106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6" i="37" l="1"/>
  <c r="C105" i="37"/>
  <c r="C104" i="37"/>
  <c r="C103" i="37"/>
  <c r="C102" i="37"/>
  <c r="C101" i="37"/>
  <c r="C100" i="37"/>
  <c r="C99" i="37"/>
  <c r="C98" i="37"/>
  <c r="C97" i="37"/>
  <c r="C96" i="37"/>
  <c r="C95" i="37"/>
  <c r="C94" i="37"/>
  <c r="C93" i="37"/>
  <c r="C92" i="37"/>
  <c r="C91" i="37"/>
  <c r="C90" i="37"/>
  <c r="C89" i="37"/>
  <c r="C88" i="37"/>
  <c r="C87" i="37"/>
  <c r="C86" i="37"/>
  <c r="C85" i="37"/>
  <c r="C84" i="37"/>
  <c r="C83" i="37"/>
  <c r="C82" i="37"/>
  <c r="C81" i="37"/>
  <c r="C80" i="37"/>
  <c r="C79" i="37"/>
  <c r="C78" i="37"/>
  <c r="C77" i="37"/>
  <c r="C76" i="37"/>
  <c r="C75" i="37"/>
  <c r="C74" i="37"/>
  <c r="C73" i="37"/>
  <c r="C72" i="37"/>
  <c r="C71" i="37"/>
  <c r="C70" i="37"/>
  <c r="C69" i="37"/>
  <c r="C68" i="37"/>
  <c r="C67" i="37"/>
  <c r="C66" i="37"/>
  <c r="C65" i="37"/>
  <c r="C64" i="37"/>
  <c r="C63" i="37"/>
  <c r="C62" i="37"/>
  <c r="C61" i="37"/>
  <c r="C60" i="37"/>
  <c r="C59" i="37"/>
  <c r="C58" i="37"/>
  <c r="C57" i="37"/>
  <c r="C56" i="37"/>
  <c r="C55" i="37"/>
  <c r="C54" i="37"/>
  <c r="C53" i="37"/>
  <c r="C52" i="37"/>
  <c r="C51" i="37"/>
  <c r="C50" i="37"/>
  <c r="C49" i="37"/>
  <c r="C48" i="37"/>
  <c r="C47" i="37"/>
  <c r="C46" i="37"/>
  <c r="C45" i="37"/>
  <c r="C44" i="37"/>
  <c r="C43" i="37"/>
  <c r="C42" i="37"/>
  <c r="C41" i="37"/>
  <c r="C40" i="37"/>
  <c r="C39" i="37"/>
  <c r="C38" i="37"/>
  <c r="C37" i="37"/>
  <c r="C36" i="37"/>
  <c r="C35" i="37"/>
  <c r="C34" i="37"/>
  <c r="C33" i="37"/>
  <c r="C32" i="37"/>
  <c r="C31" i="37"/>
  <c r="C30" i="37"/>
  <c r="C29" i="37"/>
  <c r="C28" i="37"/>
  <c r="C27" i="37"/>
  <c r="C26" i="37"/>
  <c r="C25" i="37"/>
  <c r="C24" i="37"/>
  <c r="C23" i="37"/>
  <c r="C22" i="37"/>
  <c r="C21" i="37"/>
  <c r="C20" i="37"/>
  <c r="C19" i="37"/>
  <c r="C18" i="37"/>
  <c r="C17" i="37"/>
  <c r="C16" i="37"/>
  <c r="C15" i="37"/>
  <c r="C14" i="37"/>
  <c r="C13" i="37"/>
  <c r="C12" i="37"/>
  <c r="C11" i="37"/>
  <c r="C10" i="37"/>
  <c r="C9" i="37"/>
  <c r="C8" i="37"/>
  <c r="C7" i="37"/>
  <c r="K13" i="36"/>
  <c r="H13" i="36"/>
  <c r="I2" i="38"/>
  <c r="I1" i="38"/>
  <c r="C2" i="37"/>
  <c r="C1" i="37"/>
  <c r="L2" i="36"/>
  <c r="L1" i="36"/>
  <c r="F8" i="36"/>
  <c r="C2" i="35"/>
  <c r="C1" i="35"/>
  <c r="G12" i="38" l="1"/>
  <c r="G6" i="38" s="1"/>
  <c r="C17" i="36" s="1"/>
  <c r="I2" i="31"/>
  <c r="C2" i="34"/>
  <c r="C1" i="34"/>
  <c r="E8" i="30" l="1"/>
  <c r="G12" i="31" l="1"/>
  <c r="G6" i="31" s="1"/>
  <c r="I1" i="31" l="1"/>
  <c r="B17" i="30"/>
</calcChain>
</file>

<file path=xl/sharedStrings.xml><?xml version="1.0" encoding="utf-8"?>
<sst xmlns="http://schemas.openxmlformats.org/spreadsheetml/2006/main" count="312" uniqueCount="135">
  <si>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</si>
  <si>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</si>
  <si>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</si>
  <si>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</si>
  <si>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</si>
  <si>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</si>
  <si>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</si>
  <si>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</si>
  <si>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</si>
  <si>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</si>
  <si>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</si>
  <si>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</si>
  <si>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</si>
  <si>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</si>
  <si>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</si>
  <si>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</si>
  <si>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</si>
  <si>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</si>
  <si>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</si>
  <si>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</si>
  <si>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</si>
  <si>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</si>
  <si>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</si>
  <si>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</si>
  <si>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</si>
  <si>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</si>
  <si>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</si>
  <si>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</si>
  <si>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</si>
  <si>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</si>
  <si>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</si>
  <si>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</si>
  <si>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</si>
  <si>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</si>
  <si>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</si>
  <si>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</si>
  <si>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r>
      <t>tCO</t>
    </r>
    <r>
      <rPr>
        <vertAlign val="subscript"/>
        <sz val="11"/>
        <color theme="1"/>
        <rFont val="Arial"/>
        <family val="2"/>
      </rPr>
      <t>2</t>
    </r>
    <r>
      <rPr>
        <sz val="11"/>
        <color theme="1"/>
        <rFont val="Arial"/>
        <family val="2"/>
      </rPr>
      <t>/p</t>
    </r>
    <phoneticPr fontId="2"/>
  </si>
  <si>
    <r>
      <t>ER</t>
    </r>
    <r>
      <rPr>
        <vertAlign val="subscript"/>
        <sz val="11"/>
        <color theme="1"/>
        <rFont val="Arial"/>
        <family val="2"/>
      </rPr>
      <t>p</t>
    </r>
    <phoneticPr fontId="2"/>
  </si>
  <si>
    <r>
      <t xml:space="preserve">Emission reductions during the period </t>
    </r>
    <r>
      <rPr>
        <i/>
        <sz val="11"/>
        <color theme="1"/>
        <rFont val="Arial"/>
        <family val="2"/>
      </rPr>
      <t>p</t>
    </r>
    <phoneticPr fontId="2"/>
  </si>
  <si>
    <r>
      <t xml:space="preserve">Reference emissions during the period </t>
    </r>
    <r>
      <rPr>
        <i/>
        <sz val="11"/>
        <color theme="1"/>
        <rFont val="Arial"/>
        <family val="2"/>
      </rPr>
      <t>p</t>
    </r>
    <phoneticPr fontId="2"/>
  </si>
  <si>
    <r>
      <t xml:space="preserve">Project emissions during the period </t>
    </r>
    <r>
      <rPr>
        <i/>
        <sz val="11"/>
        <color theme="1"/>
        <rFont val="Arial"/>
        <family val="2"/>
      </rPr>
      <t>p</t>
    </r>
    <phoneticPr fontId="2"/>
  </si>
  <si>
    <t>(1)</t>
  </si>
  <si>
    <r>
      <t>EG</t>
    </r>
    <r>
      <rPr>
        <vertAlign val="subscript"/>
        <sz val="11"/>
        <rFont val="Arial"/>
        <family val="2"/>
      </rPr>
      <t>i,p</t>
    </r>
  </si>
  <si>
    <t>MWh/p</t>
  </si>
  <si>
    <t xml:space="preserve">Measured data </t>
    <phoneticPr fontId="2"/>
  </si>
  <si>
    <t>Monthly recording</t>
  </si>
  <si>
    <t>Input on "MPS(input_separate)" sheet</t>
    <phoneticPr fontId="2"/>
  </si>
  <si>
    <r>
      <t>EF</t>
    </r>
    <r>
      <rPr>
        <vertAlign val="subscript"/>
        <sz val="11"/>
        <rFont val="Arial"/>
        <family val="2"/>
      </rPr>
      <t>RE,i</t>
    </r>
  </si>
  <si>
    <r>
      <t>tCO</t>
    </r>
    <r>
      <rPr>
        <vertAlign val="subscript"/>
        <sz val="11"/>
        <rFont val="Arial"/>
        <family val="2"/>
      </rPr>
      <t>2</t>
    </r>
    <r>
      <rPr>
        <sz val="11"/>
        <rFont val="Arial"/>
        <family val="2"/>
      </rPr>
      <t>/MWh</t>
    </r>
  </si>
  <si>
    <r>
      <t xml:space="preserve">Parameters to be monitored </t>
    </r>
    <r>
      <rPr>
        <b/>
        <i/>
        <sz val="11"/>
        <color theme="0"/>
        <rFont val="Arial"/>
        <family val="2"/>
      </rPr>
      <t>ex post</t>
    </r>
  </si>
  <si>
    <r>
      <t xml:space="preserve">Project-specific parameters to be fixed </t>
    </r>
    <r>
      <rPr>
        <b/>
        <i/>
        <sz val="11"/>
        <color theme="0"/>
        <rFont val="Arial"/>
        <family val="2"/>
      </rPr>
      <t>ex ante</t>
    </r>
  </si>
  <si>
    <r>
      <t>tCO</t>
    </r>
    <r>
      <rPr>
        <b/>
        <vertAlign val="subscript"/>
        <sz val="11"/>
        <color theme="0"/>
        <rFont val="Arial"/>
        <family val="2"/>
      </rPr>
      <t>2</t>
    </r>
    <r>
      <rPr>
        <b/>
        <sz val="11"/>
        <color theme="0"/>
        <rFont val="Arial"/>
        <family val="2"/>
      </rPr>
      <t>/MWh</t>
    </r>
  </si>
  <si>
    <t>i</t>
    <phoneticPr fontId="2"/>
  </si>
  <si>
    <t>N/A</t>
  </si>
  <si>
    <t>The reference emission factor based on a regional grid</t>
  </si>
  <si>
    <t>The reference emission factor based on captive power generator</t>
  </si>
  <si>
    <t>Mixed</t>
  </si>
  <si>
    <t>Mixed/Diesel</t>
    <phoneticPr fontId="2"/>
  </si>
  <si>
    <r>
      <t>EF</t>
    </r>
    <r>
      <rPr>
        <vertAlign val="subscript"/>
        <sz val="11"/>
        <rFont val="Arial"/>
        <family val="2"/>
      </rPr>
      <t>RE,grid</t>
    </r>
  </si>
  <si>
    <r>
      <t>EF</t>
    </r>
    <r>
      <rPr>
        <vertAlign val="subscript"/>
        <sz val="11"/>
        <rFont val="Arial"/>
        <family val="2"/>
      </rPr>
      <t>RE,cap</t>
    </r>
  </si>
  <si>
    <r>
      <t>tCO</t>
    </r>
    <r>
      <rPr>
        <vertAlign val="subscript"/>
        <sz val="11"/>
        <color indexed="8"/>
        <rFont val="Arial"/>
        <family val="2"/>
      </rPr>
      <t>2</t>
    </r>
    <r>
      <rPr>
        <sz val="11"/>
        <color indexed="8"/>
        <rFont val="Arial"/>
        <family val="2"/>
      </rPr>
      <t>/p</t>
    </r>
  </si>
  <si>
    <r>
      <t>RE</t>
    </r>
    <r>
      <rPr>
        <vertAlign val="subscript"/>
        <sz val="11"/>
        <color indexed="8"/>
        <rFont val="Arial"/>
        <family val="2"/>
      </rPr>
      <t>p</t>
    </r>
  </si>
  <si>
    <r>
      <t>PE</t>
    </r>
    <r>
      <rPr>
        <vertAlign val="subscript"/>
        <sz val="11"/>
        <color indexed="8"/>
        <rFont val="Arial"/>
        <family val="2"/>
      </rPr>
      <t>p</t>
    </r>
  </si>
  <si>
    <t>Regional grid</t>
  </si>
  <si>
    <t>Fuel type</t>
  </si>
  <si>
    <t>Jamali grid</t>
  </si>
  <si>
    <t>Batam – Bintan grid</t>
  </si>
  <si>
    <t>Tanjung Balai Karimun, Tanjung Batu, Kelong, Ladan, Midai, P Buru, Ranai, Sedanau, and Tarempa grids</t>
  </si>
  <si>
    <t>Bangka, Belitung, S Nasik, and Seliu grids</t>
  </si>
  <si>
    <t>Khatulistiwa grid</t>
  </si>
  <si>
    <t>Barito grid</t>
  </si>
  <si>
    <t>Mahakam grid</t>
  </si>
  <si>
    <t>Tarakan grid</t>
  </si>
  <si>
    <t>Sulutgo grid</t>
  </si>
  <si>
    <t>Sulselbar grid</t>
  </si>
  <si>
    <t>Kendari, Bau Bau, Kolaka, Lambuya, Wangi Wangi, and Raha grids</t>
  </si>
  <si>
    <t>Sulbangteng grid</t>
  </si>
  <si>
    <t>Lombok, Bima, and Sumbawa grids</t>
  </si>
  <si>
    <t>Kupang, Ende, Maumere, Waingapu, Labuan Bajo, and Larantuka grids</t>
  </si>
  <si>
    <t>Ambon, Tual, and Namlea grids</t>
  </si>
  <si>
    <t>Tobelo and Ternate Tidore grids</t>
  </si>
  <si>
    <t>Jayapura, Timika, Merauke, and Biak grids</t>
  </si>
  <si>
    <t>Sorong, Nabire, and Manokwari grids</t>
  </si>
  <si>
    <t>Diesel</t>
  </si>
  <si>
    <r>
      <t>The reference emission factor based on each regional grid for Case 1 and 2 (tCO</t>
    </r>
    <r>
      <rPr>
        <vertAlign val="subscript"/>
        <sz val="11"/>
        <rFont val="Arial"/>
        <family val="2"/>
      </rPr>
      <t>2</t>
    </r>
    <r>
      <rPr>
        <sz val="11"/>
        <rFont val="Arial"/>
        <family val="2"/>
      </rPr>
      <t xml:space="preserve">/MWh) </t>
    </r>
  </si>
  <si>
    <t>Sumatera grid</t>
  </si>
  <si>
    <r>
      <t>Emission factor for Case 3 (tCO</t>
    </r>
    <r>
      <rPr>
        <vertAlign val="subscript"/>
        <sz val="11"/>
        <rFont val="Arial"/>
        <family val="2"/>
      </rPr>
      <t>2</t>
    </r>
    <r>
      <rPr>
        <sz val="11"/>
        <rFont val="Arial"/>
        <family val="2"/>
      </rPr>
      <t xml:space="preserve">/MWh) </t>
    </r>
  </si>
  <si>
    <t>Hydro power generation plant number</t>
  </si>
  <si>
    <t>Input on "MPS(input_separate)" sheet</t>
  </si>
  <si>
    <t>Option B/C</t>
    <phoneticPr fontId="2"/>
  </si>
  <si>
    <r>
      <t>Reference CO</t>
    </r>
    <r>
      <rPr>
        <vertAlign val="subscript"/>
        <sz val="11"/>
        <rFont val="Arial"/>
        <family val="2"/>
      </rPr>
      <t>2</t>
    </r>
    <r>
      <rPr>
        <sz val="11"/>
        <rFont val="Arial"/>
        <family val="2"/>
      </rPr>
      <t xml:space="preserve"> emission factor for the project hydro power generation system </t>
    </r>
    <r>
      <rPr>
        <i/>
        <sz val="11"/>
        <rFont val="Arial"/>
        <family val="2"/>
      </rPr>
      <t>i</t>
    </r>
    <phoneticPr fontId="2"/>
  </si>
  <si>
    <r>
      <t xml:space="preserve">Quantity of the electricity generated by the project hydro power generation system </t>
    </r>
    <r>
      <rPr>
        <i/>
        <sz val="11"/>
        <rFont val="Arial"/>
        <family val="2"/>
      </rPr>
      <t>i</t>
    </r>
    <r>
      <rPr>
        <sz val="11"/>
        <rFont val="Arial"/>
        <family val="2"/>
      </rPr>
      <t xml:space="preserve"> during the period </t>
    </r>
    <r>
      <rPr>
        <i/>
        <sz val="11"/>
        <rFont val="Arial"/>
        <family val="2"/>
      </rPr>
      <t>p</t>
    </r>
    <phoneticPr fontId="2"/>
  </si>
  <si>
    <r>
      <t>In case the hydro power generation plant in a proposed project activity, which is directly connected or connected via an internal grid not connecting to either an isolated grid or a captive power generator, to a national/regional grid, EF</t>
    </r>
    <r>
      <rPr>
        <vertAlign val="subscript"/>
        <sz val="11"/>
        <rFont val="Arial"/>
        <family val="2"/>
      </rPr>
      <t>RE,grid</t>
    </r>
    <r>
      <rPr>
        <sz val="11"/>
        <rFont val="Arial"/>
        <family val="2"/>
      </rPr>
      <t xml:space="preserve"> is set as following:
Jamali grid: 0.616 tCO</t>
    </r>
    <r>
      <rPr>
        <vertAlign val="subscript"/>
        <sz val="11"/>
        <rFont val="Arial"/>
        <family val="2"/>
      </rPr>
      <t>2</t>
    </r>
    <r>
      <rPr>
        <sz val="11"/>
        <rFont val="Arial"/>
        <family val="2"/>
      </rPr>
      <t>/MWh, Sumatra grid: 0.477 tCO</t>
    </r>
    <r>
      <rPr>
        <vertAlign val="subscript"/>
        <sz val="11"/>
        <rFont val="Arial"/>
        <family val="2"/>
      </rPr>
      <t>2</t>
    </r>
    <r>
      <rPr>
        <sz val="11"/>
        <rFont val="Arial"/>
        <family val="2"/>
      </rPr>
      <t>/MWh, Batam grid: 0.664 tCO</t>
    </r>
    <r>
      <rPr>
        <vertAlign val="subscript"/>
        <sz val="11"/>
        <rFont val="Arial"/>
        <family val="2"/>
      </rPr>
      <t>2</t>
    </r>
    <r>
      <rPr>
        <sz val="11"/>
        <rFont val="Arial"/>
        <family val="2"/>
      </rPr>
      <t>/MWh, Tanjung Pinang, Tanjung Balai Karimun, Tanjung Batu, Kelong, Ladan, Letung, Midai, P Buru, Ranai, Sedanau, Serasan, and Tarempa grids: 0.555 tCO</t>
    </r>
    <r>
      <rPr>
        <vertAlign val="subscript"/>
        <sz val="11"/>
        <rFont val="Arial"/>
        <family val="2"/>
      </rPr>
      <t>2</t>
    </r>
    <r>
      <rPr>
        <sz val="11"/>
        <rFont val="Arial"/>
        <family val="2"/>
      </rPr>
      <t>/MWh, Bangka, Belitung, S Nasik, and Seliu grids: 0.553 tCO</t>
    </r>
    <r>
      <rPr>
        <vertAlign val="subscript"/>
        <sz val="11"/>
        <rFont val="Arial"/>
        <family val="2"/>
      </rPr>
      <t>2</t>
    </r>
    <r>
      <rPr>
        <sz val="11"/>
        <rFont val="Arial"/>
        <family val="2"/>
      </rPr>
      <t>/MWh, Khatulistiwa grid: 0.532 tCO</t>
    </r>
    <r>
      <rPr>
        <vertAlign val="subscript"/>
        <sz val="11"/>
        <rFont val="Arial"/>
        <family val="2"/>
      </rPr>
      <t>2</t>
    </r>
    <r>
      <rPr>
        <sz val="11"/>
        <rFont val="Arial"/>
        <family val="2"/>
      </rPr>
      <t>/MWh, Barito grid: 0.666 tCO</t>
    </r>
    <r>
      <rPr>
        <vertAlign val="subscript"/>
        <sz val="11"/>
        <rFont val="Arial"/>
        <family val="2"/>
      </rPr>
      <t>2</t>
    </r>
    <r>
      <rPr>
        <sz val="11"/>
        <rFont val="Arial"/>
        <family val="2"/>
      </rPr>
      <t>/MWh, Mahakam grid: 0.527 tCO</t>
    </r>
    <r>
      <rPr>
        <vertAlign val="subscript"/>
        <sz val="11"/>
        <rFont val="Arial"/>
        <family val="2"/>
      </rPr>
      <t>2</t>
    </r>
    <r>
      <rPr>
        <sz val="11"/>
        <rFont val="Arial"/>
        <family val="2"/>
      </rPr>
      <t>/MWh, Tarakan grid: 0.493 tCO</t>
    </r>
    <r>
      <rPr>
        <vertAlign val="subscript"/>
        <sz val="11"/>
        <rFont val="Arial"/>
        <family val="2"/>
      </rPr>
      <t>2</t>
    </r>
    <r>
      <rPr>
        <sz val="11"/>
        <rFont val="Arial"/>
        <family val="2"/>
      </rPr>
      <t>/MWh, Sulutgo grid: 0.325 tCO</t>
    </r>
    <r>
      <rPr>
        <vertAlign val="subscript"/>
        <sz val="11"/>
        <rFont val="Arial"/>
        <family val="2"/>
      </rPr>
      <t>2</t>
    </r>
    <r>
      <rPr>
        <sz val="11"/>
        <rFont val="Arial"/>
        <family val="2"/>
      </rPr>
      <t>/MWh, Sulselbar grid: 0.320 tCO</t>
    </r>
    <r>
      <rPr>
        <vertAlign val="subscript"/>
        <sz val="11"/>
        <rFont val="Arial"/>
        <family val="2"/>
      </rPr>
      <t>2</t>
    </r>
    <r>
      <rPr>
        <sz val="11"/>
        <rFont val="Arial"/>
        <family val="2"/>
      </rPr>
      <t>/MWh,  Kendari, Bau Bau, Kolaka, Lambuya, Wangi Wangi, and Raha grids: 0.593 tCO</t>
    </r>
    <r>
      <rPr>
        <vertAlign val="subscript"/>
        <sz val="11"/>
        <rFont val="Arial"/>
        <family val="2"/>
      </rPr>
      <t>2</t>
    </r>
    <r>
      <rPr>
        <sz val="11"/>
        <rFont val="Arial"/>
        <family val="2"/>
      </rPr>
      <t>/MWh, Palu Parigi grid: 0.517 tCO</t>
    </r>
    <r>
      <rPr>
        <vertAlign val="subscript"/>
        <sz val="11"/>
        <rFont val="Arial"/>
        <family val="2"/>
      </rPr>
      <t>2</t>
    </r>
    <r>
      <rPr>
        <sz val="11"/>
        <rFont val="Arial"/>
        <family val="2"/>
      </rPr>
      <t>/MWh, Lombok, Bima, and Sumbawa grids: 0.561 tCO</t>
    </r>
    <r>
      <rPr>
        <vertAlign val="subscript"/>
        <sz val="11"/>
        <rFont val="Arial"/>
        <family val="2"/>
      </rPr>
      <t>2</t>
    </r>
    <r>
      <rPr>
        <sz val="11"/>
        <rFont val="Arial"/>
        <family val="2"/>
      </rPr>
      <t>/MWh, Kupang, Ende, Maumere, and Waingapu grids: 0.507 tCO</t>
    </r>
    <r>
      <rPr>
        <vertAlign val="subscript"/>
        <sz val="11"/>
        <rFont val="Arial"/>
        <family val="2"/>
      </rPr>
      <t>2</t>
    </r>
    <r>
      <rPr>
        <sz val="11"/>
        <rFont val="Arial"/>
        <family val="2"/>
      </rPr>
      <t>/MWh, Ambon, Tual, and Namlea grids: 0.533 tCO</t>
    </r>
    <r>
      <rPr>
        <vertAlign val="subscript"/>
        <sz val="11"/>
        <rFont val="Arial"/>
        <family val="2"/>
      </rPr>
      <t>2</t>
    </r>
    <r>
      <rPr>
        <sz val="11"/>
        <rFont val="Arial"/>
        <family val="2"/>
      </rPr>
      <t>/MWh, Tobelo and Ternate Tidore grids: 0.532 tCO</t>
    </r>
    <r>
      <rPr>
        <vertAlign val="subscript"/>
        <sz val="11"/>
        <rFont val="Arial"/>
        <family val="2"/>
      </rPr>
      <t>2</t>
    </r>
    <r>
      <rPr>
        <sz val="11"/>
        <rFont val="Arial"/>
        <family val="2"/>
      </rPr>
      <t>/MWh, Jayapura, Timika, and Genyem grids: 0.523 tCO</t>
    </r>
    <r>
      <rPr>
        <vertAlign val="subscript"/>
        <sz val="11"/>
        <rFont val="Arial"/>
        <family val="2"/>
      </rPr>
      <t>2</t>
    </r>
    <r>
      <rPr>
        <sz val="11"/>
        <rFont val="Arial"/>
        <family val="2"/>
      </rPr>
      <t>/MWh, Sorong grid: 0.525 tCO</t>
    </r>
    <r>
      <rPr>
        <vertAlign val="subscript"/>
        <sz val="11"/>
        <rFont val="Arial"/>
        <family val="2"/>
      </rPr>
      <t>2</t>
    </r>
    <r>
      <rPr>
        <sz val="11"/>
        <rFont val="Arial"/>
        <family val="2"/>
      </rPr>
      <t>/MWh.
In case the hydro power generation plant in a proposed project activity, which is connected to an internal grid connecting to both a national/regional grid and an isolated grid and/or captive power generator, EF</t>
    </r>
    <r>
      <rPr>
        <vertAlign val="subscript"/>
        <sz val="11"/>
        <rFont val="Arial"/>
        <family val="2"/>
      </rPr>
      <t>RE,grid</t>
    </r>
    <r>
      <rPr>
        <sz val="11"/>
        <rFont val="Arial"/>
        <family val="2"/>
      </rPr>
      <t xml:space="preserve"> is set as following:
Jamali grid: 0.533 tCO</t>
    </r>
    <r>
      <rPr>
        <vertAlign val="subscript"/>
        <sz val="11"/>
        <rFont val="Arial"/>
        <family val="2"/>
      </rPr>
      <t>2</t>
    </r>
    <r>
      <rPr>
        <sz val="11"/>
        <rFont val="Arial"/>
        <family val="2"/>
      </rPr>
      <t>/MWh, Sumatra grid: 0.477 tCO</t>
    </r>
    <r>
      <rPr>
        <vertAlign val="subscript"/>
        <sz val="11"/>
        <rFont val="Arial"/>
        <family val="2"/>
      </rPr>
      <t>2</t>
    </r>
    <r>
      <rPr>
        <sz val="11"/>
        <rFont val="Arial"/>
        <family val="2"/>
      </rPr>
      <t>/MWh, Batam grid: 0.533 tCO</t>
    </r>
    <r>
      <rPr>
        <vertAlign val="subscript"/>
        <sz val="11"/>
        <rFont val="Arial"/>
        <family val="2"/>
      </rPr>
      <t>2</t>
    </r>
    <r>
      <rPr>
        <sz val="11"/>
        <rFont val="Arial"/>
        <family val="2"/>
      </rPr>
      <t>/MWh, Tanjung Pinang, Tanjung Balai Karimun, Tanjung Batu, Kelong, Ladan, Letung, Midai, P Buru, Ranai, Sedanau, Serasan, and Tarempa grids: 0.533 tCO</t>
    </r>
    <r>
      <rPr>
        <vertAlign val="subscript"/>
        <sz val="11"/>
        <rFont val="Arial"/>
        <family val="2"/>
      </rPr>
      <t>2</t>
    </r>
    <r>
      <rPr>
        <sz val="11"/>
        <rFont val="Arial"/>
        <family val="2"/>
      </rPr>
      <t>/MWh, Bangka, Belitung, S Nasik, and Seliu grids: 0.533 tCO</t>
    </r>
    <r>
      <rPr>
        <vertAlign val="subscript"/>
        <sz val="11"/>
        <rFont val="Arial"/>
        <family val="2"/>
      </rPr>
      <t>2</t>
    </r>
    <r>
      <rPr>
        <sz val="11"/>
        <rFont val="Arial"/>
        <family val="2"/>
      </rPr>
      <t>/MWh, Khatulistiwa grid: 0.532 tCO</t>
    </r>
    <r>
      <rPr>
        <vertAlign val="subscript"/>
        <sz val="11"/>
        <rFont val="Arial"/>
        <family val="2"/>
      </rPr>
      <t>2</t>
    </r>
    <r>
      <rPr>
        <sz val="11"/>
        <rFont val="Arial"/>
        <family val="2"/>
      </rPr>
      <t>/MWh, Barito grid: 0.533 tCO</t>
    </r>
    <r>
      <rPr>
        <vertAlign val="subscript"/>
        <sz val="11"/>
        <rFont val="Arial"/>
        <family val="2"/>
      </rPr>
      <t>2</t>
    </r>
    <r>
      <rPr>
        <sz val="11"/>
        <rFont val="Arial"/>
        <family val="2"/>
      </rPr>
      <t>/MWh, Mahakam grid: 0.527 tCO</t>
    </r>
    <r>
      <rPr>
        <vertAlign val="subscript"/>
        <sz val="11"/>
        <rFont val="Arial"/>
        <family val="2"/>
      </rPr>
      <t>2</t>
    </r>
    <r>
      <rPr>
        <sz val="11"/>
        <rFont val="Arial"/>
        <family val="2"/>
      </rPr>
      <t>/MWh, Tarakan grid: 0.493 tCO</t>
    </r>
    <r>
      <rPr>
        <vertAlign val="subscript"/>
        <sz val="11"/>
        <rFont val="Arial"/>
        <family val="2"/>
      </rPr>
      <t>2</t>
    </r>
    <r>
      <rPr>
        <sz val="11"/>
        <rFont val="Arial"/>
        <family val="2"/>
      </rPr>
      <t>/MWh, Sulutgo grid: 0.325 tCO</t>
    </r>
    <r>
      <rPr>
        <vertAlign val="subscript"/>
        <sz val="11"/>
        <rFont val="Arial"/>
        <family val="2"/>
      </rPr>
      <t>2</t>
    </r>
    <r>
      <rPr>
        <sz val="11"/>
        <rFont val="Arial"/>
        <family val="2"/>
      </rPr>
      <t>/MWh, Sulselbar grid: 0.320 tCO</t>
    </r>
    <r>
      <rPr>
        <vertAlign val="subscript"/>
        <sz val="11"/>
        <rFont val="Arial"/>
        <family val="2"/>
      </rPr>
      <t>2</t>
    </r>
    <r>
      <rPr>
        <sz val="11"/>
        <rFont val="Arial"/>
        <family val="2"/>
      </rPr>
      <t>/MWh, Kendari, Bau Bau, Kolaka, Lambuya, Wangi Wangi, and Raha grids: 0.533 tCO</t>
    </r>
    <r>
      <rPr>
        <vertAlign val="subscript"/>
        <sz val="11"/>
        <rFont val="Arial"/>
        <family val="2"/>
      </rPr>
      <t>2</t>
    </r>
    <r>
      <rPr>
        <sz val="11"/>
        <rFont val="Arial"/>
        <family val="2"/>
      </rPr>
      <t>/MWh, Palu Parigi grid: 0.517 tCO</t>
    </r>
    <r>
      <rPr>
        <vertAlign val="subscript"/>
        <sz val="11"/>
        <rFont val="Arial"/>
        <family val="2"/>
      </rPr>
      <t>2</t>
    </r>
    <r>
      <rPr>
        <sz val="11"/>
        <rFont val="Arial"/>
        <family val="2"/>
      </rPr>
      <t>/MWh, Lombok, Bima, and Sumbawa grids: 0.533 tCO</t>
    </r>
    <r>
      <rPr>
        <vertAlign val="subscript"/>
        <sz val="11"/>
        <rFont val="Arial"/>
        <family val="2"/>
      </rPr>
      <t>2</t>
    </r>
    <r>
      <rPr>
        <sz val="11"/>
        <rFont val="Arial"/>
        <family val="2"/>
      </rPr>
      <t>/MWh, Kupang, Ende, Maumere, and Waingapu grids: 0.507 tCO2/MWh, Ambon, Tual, and Namlea grids: 0.533 tCO</t>
    </r>
    <r>
      <rPr>
        <vertAlign val="subscript"/>
        <sz val="11"/>
        <rFont val="Arial"/>
        <family val="2"/>
      </rPr>
      <t>2</t>
    </r>
    <r>
      <rPr>
        <sz val="11"/>
        <rFont val="Arial"/>
        <family val="2"/>
      </rPr>
      <t>/MWh, Tobelo and Ternate Tidore grids: 0.532 tCO</t>
    </r>
    <r>
      <rPr>
        <vertAlign val="subscript"/>
        <sz val="11"/>
        <rFont val="Arial"/>
        <family val="2"/>
      </rPr>
      <t>2</t>
    </r>
    <r>
      <rPr>
        <sz val="11"/>
        <rFont val="Arial"/>
        <family val="2"/>
      </rPr>
      <t>/MWh, Jayapura, Timika, and Genyem grids: 0.523 tCO</t>
    </r>
    <r>
      <rPr>
        <vertAlign val="subscript"/>
        <sz val="11"/>
        <rFont val="Arial"/>
        <family val="2"/>
      </rPr>
      <t>2</t>
    </r>
    <r>
      <rPr>
        <sz val="11"/>
        <rFont val="Arial"/>
        <family val="2"/>
      </rPr>
      <t>/MWh, Sorong grid: 0.525 tCO</t>
    </r>
    <r>
      <rPr>
        <vertAlign val="subscript"/>
        <sz val="11"/>
        <rFont val="Arial"/>
        <family val="2"/>
      </rPr>
      <t>2</t>
    </r>
    <r>
      <rPr>
        <sz val="11"/>
        <rFont val="Arial"/>
        <family val="2"/>
      </rPr>
      <t>/MWh
In the case that the hydro power generation plant in a proposed project activity is only connected to an internal grid connecting to an isolated grid and/or captive power generator, EF</t>
    </r>
    <r>
      <rPr>
        <vertAlign val="subscript"/>
        <sz val="11"/>
        <rFont val="Arial"/>
        <family val="2"/>
      </rPr>
      <t>RE,cap</t>
    </r>
    <r>
      <rPr>
        <sz val="11"/>
        <rFont val="Arial"/>
        <family val="2"/>
      </rPr>
      <t>, 0.533 tCO</t>
    </r>
    <r>
      <rPr>
        <vertAlign val="subscript"/>
        <sz val="11"/>
        <rFont val="Arial"/>
        <family val="2"/>
      </rPr>
      <t>2</t>
    </r>
    <r>
      <rPr>
        <sz val="11"/>
        <rFont val="Arial"/>
        <family val="2"/>
      </rPr>
      <t>/MWh is applied.</t>
    </r>
    <phoneticPr fontId="2"/>
  </si>
  <si>
    <r>
      <t xml:space="preserve">Quantity of the electricity generated by the project  hydro power generation system </t>
    </r>
    <r>
      <rPr>
        <b/>
        <i/>
        <sz val="11"/>
        <color theme="0"/>
        <rFont val="Arial"/>
        <family val="2"/>
      </rPr>
      <t>i</t>
    </r>
    <r>
      <rPr>
        <b/>
        <sz val="11"/>
        <color theme="0"/>
        <rFont val="Arial"/>
        <family val="2"/>
      </rPr>
      <t xml:space="preserve"> during the period </t>
    </r>
    <r>
      <rPr>
        <b/>
        <i/>
        <sz val="11"/>
        <color theme="0"/>
        <rFont val="Arial"/>
        <family val="2"/>
      </rPr>
      <t>p</t>
    </r>
    <phoneticPr fontId="17"/>
  </si>
  <si>
    <r>
      <t>Case 1
(tCO</t>
    </r>
    <r>
      <rPr>
        <b/>
        <vertAlign val="subscript"/>
        <sz val="11"/>
        <rFont val="Arial"/>
        <family val="2"/>
      </rPr>
      <t>2</t>
    </r>
    <r>
      <rPr>
        <b/>
        <sz val="11"/>
        <rFont val="Arial"/>
        <family val="2"/>
      </rPr>
      <t xml:space="preserve">/MWh) </t>
    </r>
    <phoneticPr fontId="2"/>
  </si>
  <si>
    <r>
      <t>Case 2
(tCO</t>
    </r>
    <r>
      <rPr>
        <b/>
        <vertAlign val="subscript"/>
        <sz val="11"/>
        <rFont val="Arial"/>
        <family val="2"/>
      </rPr>
      <t>2</t>
    </r>
    <r>
      <rPr>
        <b/>
        <sz val="11"/>
        <rFont val="Arial"/>
        <family val="2"/>
      </rPr>
      <t xml:space="preserve">/MWh) </t>
    </r>
    <phoneticPr fontId="2"/>
  </si>
  <si>
    <t>Monitoring Plan Sheet (Input Sheet) [Attachment to Project Design Document]</t>
    <phoneticPr fontId="2"/>
  </si>
  <si>
    <t>Monitoring Spreadsheet: JCM_ID_AM019_ver01.0</t>
    <phoneticPr fontId="2"/>
  </si>
  <si>
    <t>Reference Number:</t>
    <phoneticPr fontId="2"/>
  </si>
  <si>
    <r>
      <t>EG</t>
    </r>
    <r>
      <rPr>
        <vertAlign val="subscript"/>
        <sz val="11"/>
        <color theme="0"/>
        <rFont val="Arial"/>
        <family val="2"/>
      </rPr>
      <t>i,p</t>
    </r>
  </si>
  <si>
    <r>
      <t>EF</t>
    </r>
    <r>
      <rPr>
        <vertAlign val="subscript"/>
        <sz val="11"/>
        <color theme="0"/>
        <rFont val="Arial"/>
        <family val="2"/>
      </rPr>
      <t>RE,i</t>
    </r>
  </si>
  <si>
    <t>Monitoring Plan Sheet (Calculation Process Sheet) [Attachment to Project Design Document]</t>
    <phoneticPr fontId="2"/>
  </si>
  <si>
    <t>The measured AC output of the inverters is used to determine the amount of net electricity generation by the hydro power generation plant. 
The reading is taken from an electricity meter.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t>
    <phoneticPr fontId="2"/>
  </si>
  <si>
    <r>
      <t xml:space="preserve">Table 1: Parameters to be monitored </t>
    </r>
    <r>
      <rPr>
        <b/>
        <i/>
        <sz val="11"/>
        <color indexed="8"/>
        <rFont val="Arial"/>
        <family val="2"/>
      </rPr>
      <t>ex post</t>
    </r>
    <phoneticPr fontId="2"/>
  </si>
  <si>
    <r>
      <t xml:space="preserve">Table 2: Project-specific parameters to be fixed </t>
    </r>
    <r>
      <rPr>
        <b/>
        <i/>
        <sz val="11"/>
        <color indexed="8"/>
        <rFont val="Arial"/>
        <family val="2"/>
      </rPr>
      <t>ex ante</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</si>
  <si>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</si>
  <si>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</si>
  <si>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t xml:space="preserve">The reference emission factor of electricity </t>
  </si>
  <si>
    <r>
      <t>Reference CO</t>
    </r>
    <r>
      <rPr>
        <b/>
        <vertAlign val="subscript"/>
        <sz val="11"/>
        <color theme="0"/>
        <rFont val="Arial"/>
        <family val="2"/>
      </rPr>
      <t>2</t>
    </r>
    <r>
      <rPr>
        <b/>
        <sz val="11"/>
        <color theme="0"/>
        <rFont val="Arial"/>
        <family val="2"/>
      </rPr>
      <t xml:space="preserve"> emission factor for the project hydro power generation system </t>
    </r>
    <r>
      <rPr>
        <b/>
        <i/>
        <sz val="11"/>
        <color theme="0"/>
        <rFont val="Arial"/>
        <family val="2"/>
      </rPr>
      <t>i</t>
    </r>
    <phoneticPr fontId="17"/>
  </si>
  <si>
    <t>--</t>
    <phoneticPr fontId="2"/>
  </si>
  <si>
    <t>Monitoring Structure Sheet [Attachment to Project Design Document]</t>
    <phoneticPr fontId="2"/>
  </si>
  <si>
    <t>Responsible personnel</t>
  </si>
  <si>
    <t>Role</t>
    <phoneticPr fontId="2"/>
  </si>
  <si>
    <t>Monitoring Report Sheet (Input Sheet) [For Verification]</t>
    <phoneticPr fontId="2"/>
  </si>
  <si>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</si>
  <si>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</si>
  <si>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</si>
  <si>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</si>
  <si>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r>
      <t xml:space="preserve">Parameters monitored </t>
    </r>
    <r>
      <rPr>
        <b/>
        <i/>
        <sz val="11"/>
        <color theme="0"/>
        <rFont val="Arial"/>
        <family val="2"/>
      </rPr>
      <t>ex post</t>
    </r>
    <phoneticPr fontId="17"/>
  </si>
  <si>
    <r>
      <t xml:space="preserve">Project-specific parameters fixed </t>
    </r>
    <r>
      <rPr>
        <b/>
        <i/>
        <sz val="11"/>
        <color theme="0"/>
        <rFont val="Arial"/>
        <family val="2"/>
      </rPr>
      <t>ex ante</t>
    </r>
    <phoneticPr fontId="17"/>
  </si>
  <si>
    <t>Monitoring period</t>
    <phoneticPr fontId="2"/>
  </si>
  <si>
    <t>(k)</t>
    <phoneticPr fontId="2"/>
  </si>
  <si>
    <t>Monitored Values</t>
    <phoneticPr fontId="2"/>
  </si>
  <si>
    <t>Input on "MRS(input_separate)" sheet</t>
    <phoneticPr fontId="2"/>
  </si>
  <si>
    <t>Responsible for project implementation, monitoring results and reporting.</t>
  </si>
  <si>
    <t xml:space="preserve">Appointed to be in charge of confirming the recorded data and archived data. </t>
    <phoneticPr fontId="17"/>
  </si>
  <si>
    <t>Appointed to be in charge of checking the archived data for irregularity and calibration of the monitoring equipments.</t>
    <phoneticPr fontId="17"/>
  </si>
  <si>
    <t>Appointed to be in charge of inputting the monitored data to a spreadsheet (recording sheet) mannually</t>
    <phoneticPr fontId="17"/>
  </si>
  <si>
    <t>Appointed to carry out monitoring monthly.</t>
    <phoneticPr fontId="17"/>
  </si>
  <si>
    <t>The measured AC output of the inverters is used to determine the amount of net electricity generation by the hydro power generation plant. 
The reading is taken from an electricity meter. The reading is taken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t>
    <phoneticPr fontId="2"/>
  </si>
  <si>
    <t>Project Manager
Mr. Wataru Yoshio
(NiX JAPAN Co., Ltd.)</t>
  </si>
  <si>
    <r>
      <t xml:space="preserve">QA/QC team
Mr. Adhitya Deddy Setiawan
</t>
    </r>
    <r>
      <rPr>
        <sz val="11"/>
        <color theme="1"/>
        <rFont val="ＭＳ Ｐゴシック"/>
        <family val="3"/>
        <charset val="128"/>
      </rPr>
      <t>（</t>
    </r>
    <r>
      <rPr>
        <sz val="11"/>
        <color theme="1"/>
        <rFont val="Arial"/>
        <family val="2"/>
      </rPr>
      <t>PT. OPTIMA TIRTA ENERGYHQ)</t>
    </r>
  </si>
  <si>
    <r>
      <t xml:space="preserve">Operator
Mr. Ruwis Prawira Diharja
</t>
    </r>
    <r>
      <rPr>
        <sz val="11"/>
        <color theme="1"/>
        <rFont val="ＭＳ Ｐゴシック"/>
        <family val="3"/>
        <charset val="128"/>
      </rPr>
      <t>（</t>
    </r>
    <r>
      <rPr>
        <sz val="11"/>
        <color theme="1"/>
        <rFont val="Arial"/>
        <family val="2"/>
      </rPr>
      <t>PT. OPTIMA TIRTA ENERGY Power Station)</t>
    </r>
  </si>
  <si>
    <r>
      <t xml:space="preserve">Monitoring 
Mr. Oktidinata
</t>
    </r>
    <r>
      <rPr>
        <sz val="11"/>
        <color theme="1"/>
        <rFont val="ＭＳ Ｐゴシック"/>
        <family val="3"/>
        <charset val="128"/>
      </rPr>
      <t>（</t>
    </r>
    <r>
      <rPr>
        <sz val="11"/>
        <color theme="1"/>
        <rFont val="Arial"/>
        <family val="2"/>
      </rPr>
      <t>PT. OPTIMA TIRTA ENERGY Power Station)</t>
    </r>
  </si>
  <si>
    <r>
      <t xml:space="preserve">Deputy Project Manager
Mr. Dhanardhono
</t>
    </r>
    <r>
      <rPr>
        <sz val="11"/>
        <color theme="1"/>
        <rFont val="ＭＳ Ｐゴシック"/>
        <family val="3"/>
        <charset val="128"/>
      </rPr>
      <t>（</t>
    </r>
    <r>
      <rPr>
        <sz val="11"/>
        <color theme="1"/>
        <rFont val="Arial"/>
        <family val="2"/>
      </rPr>
      <t>PT. OPTIMA TIRTA ENERGY)</t>
    </r>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</si>
</sst>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_-* #,##0.00_-;\-* #,##0.00_-;_-* &quot;-&quot;??_-;_-@_-"/>
    <numFmt numFmtId="177" formatCode="0.000_ "/>
    <numFmt numFmtId="178" formatCode="0.000"/>
    <numFmt numFmtId="179" formatCode="#,##0.00_ ;[Red]\-#,##0.00\ "/>
    <numFmt numFmtId="180" formatCode="0.000_ ;[Red]\-0.000\ "/>
  </numFmts>
  <fonts count="27"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sz val="11"/>
      <color theme="1"/>
      <name val="Arial"/>
      <family val="2"/>
    </font>
    <font>
      <vertAlign val="subscript"/>
      <sz val="11"/>
      <color theme="1"/>
      <name val="Arial"/>
      <family val="2"/>
    </font>
    <font>
      <i/>
      <sz val="11"/>
      <color theme="1"/>
      <name val="Arial"/>
      <family val="2"/>
    </font>
    <font>
      <vertAlign val="subscript"/>
      <sz val="11"/>
      <name val="Arial"/>
      <family val="2"/>
    </font>
    <font>
      <b/>
      <sz val="11"/>
      <color theme="0"/>
      <name val="Arial"/>
      <family val="2"/>
    </font>
    <font>
      <b/>
      <i/>
      <sz val="11"/>
      <color theme="0"/>
      <name val="Arial"/>
      <family val="2"/>
    </font>
    <font>
      <b/>
      <vertAlign val="subscript"/>
      <sz val="11"/>
      <color theme="0"/>
      <name val="Arial"/>
      <family val="2"/>
    </font>
    <font>
      <vertAlign val="subscript"/>
      <sz val="11"/>
      <color indexed="8"/>
      <name val="Arial"/>
      <family val="2"/>
    </font>
    <font>
      <sz val="6"/>
      <name val="ＭＳ Ｐゴシック"/>
      <family val="3"/>
      <charset val="128"/>
      <scheme val="minor"/>
    </font>
    <font>
      <i/>
      <sz val="11"/>
      <name val="Arial"/>
      <family val="2"/>
    </font>
    <font>
      <b/>
      <sz val="11"/>
      <name val="Arial"/>
      <family val="2"/>
    </font>
    <font>
      <b/>
      <vertAlign val="subscript"/>
      <sz val="11"/>
      <name val="Arial"/>
      <family val="2"/>
    </font>
    <font>
      <vertAlign val="subscript"/>
      <sz val="11"/>
      <color theme="0"/>
      <name val="Arial"/>
      <family val="2"/>
    </font>
    <font>
      <b/>
      <i/>
      <sz val="11"/>
      <color indexed="8"/>
      <name val="Arial"/>
      <family val="2"/>
    </font>
    <font>
      <sz val="11"/>
      <color indexed="10"/>
      <name val="Arial"/>
      <family val="2"/>
    </font>
    <font>
      <b/>
      <vertAlign val="subscript"/>
      <sz val="11"/>
      <color indexed="8"/>
      <name val="Arial"/>
      <family val="2"/>
    </font>
    <font>
      <b/>
      <vertAlign val="subscript"/>
      <sz val="11"/>
      <color indexed="9"/>
      <name val="Arial"/>
      <family val="2"/>
    </font>
    <font>
      <sz val="11"/>
      <color theme="1"/>
      <name val="ＭＳ Ｐゴシック"/>
      <family val="3"/>
      <charset val="128"/>
    </font>
  </fonts>
  <fills count="11">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3" tint="-0.249977111117893"/>
        <bgColor indexed="64"/>
      </patternFill>
    </fill>
  </fills>
  <borders count="18">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23"/>
      </left>
      <right style="thin">
        <color indexed="23"/>
      </right>
      <top/>
      <bottom style="thin">
        <color indexed="2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rgb="FFFF0000"/>
      </left>
      <right style="medium">
        <color rgb="FFFF0000"/>
      </right>
      <top style="medium">
        <color rgb="FFFF0000"/>
      </top>
      <bottom style="medium">
        <color rgb="FFFF0000"/>
      </bottom>
      <diagonal/>
    </border>
    <border>
      <left style="thin">
        <color theme="1" tint="0.34998626667073579"/>
      </left>
      <right/>
      <top style="thin">
        <color theme="1" tint="0.34998626667073579"/>
      </top>
      <bottom style="thin">
        <color theme="1" tint="0.34998626667073579"/>
      </bottom>
      <diagonal/>
    </border>
  </borders>
  <cellStyleXfs count="5">
    <xf numFmtId="0" fontId="0" fillId="0" borderId="0">
      <alignment vertical="center"/>
    </xf>
    <xf numFmtId="38" fontId="1" fillId="0" borderId="0" applyFont="0" applyFill="0" applyBorder="0" applyAlignment="0" applyProtection="0">
      <alignment vertical="center"/>
    </xf>
    <xf numFmtId="176" fontId="8" fillId="0" borderId="0" applyFont="0" applyFill="0" applyBorder="0" applyAlignment="0" applyProtection="0"/>
    <xf numFmtId="0" fontId="8" fillId="0" borderId="0">
      <alignment vertical="center"/>
    </xf>
    <xf numFmtId="0" fontId="1" fillId="0" borderId="0">
      <alignment vertical="center"/>
    </xf>
  </cellStyleXfs>
  <cellXfs count="105">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6" fillId="0" borderId="0" xfId="0" applyFont="1">
      <alignment vertical="center"/>
    </xf>
    <xf numFmtId="0" fontId="6" fillId="0" borderId="0" xfId="0" applyFont="1" applyAlignment="1">
      <alignment horizontal="left" vertical="center"/>
    </xf>
    <xf numFmtId="0" fontId="3" fillId="0" borderId="0" xfId="0" applyFont="1" applyAlignment="1">
      <alignment horizontal="right" vertical="center"/>
    </xf>
    <xf numFmtId="0" fontId="3" fillId="4" borderId="6" xfId="0" applyFont="1" applyFill="1" applyBorder="1">
      <alignment vertical="center"/>
    </xf>
    <xf numFmtId="0" fontId="4" fillId="4" borderId="6" xfId="0" applyFont="1" applyFill="1" applyBorder="1">
      <alignment vertical="center"/>
    </xf>
    <xf numFmtId="0" fontId="4" fillId="4" borderId="6" xfId="0" applyFont="1" applyFill="1" applyBorder="1" applyAlignment="1">
      <alignment horizontal="center" vertical="center"/>
    </xf>
    <xf numFmtId="0" fontId="3" fillId="6" borderId="6" xfId="0" applyFont="1" applyFill="1" applyBorder="1">
      <alignment vertical="center"/>
    </xf>
    <xf numFmtId="0" fontId="3" fillId="0" borderId="6" xfId="0" applyFont="1" applyBorder="1" applyAlignment="1">
      <alignment horizontal="left" vertical="center"/>
    </xf>
    <xf numFmtId="0" fontId="3" fillId="0" borderId="6" xfId="0" applyFont="1" applyBorder="1">
      <alignment vertical="center"/>
    </xf>
    <xf numFmtId="0" fontId="3" fillId="0" borderId="6" xfId="0" applyFont="1" applyBorder="1" applyAlignment="1">
      <alignment horizontal="center" vertical="center"/>
    </xf>
    <xf numFmtId="0" fontId="6" fillId="0" borderId="6" xfId="0" applyFont="1" applyBorder="1" applyAlignment="1">
      <alignment horizontal="left" vertical="center"/>
    </xf>
    <xf numFmtId="0" fontId="3" fillId="6" borderId="7" xfId="0" applyFont="1" applyFill="1" applyBorder="1">
      <alignment vertical="center"/>
    </xf>
    <xf numFmtId="0" fontId="3" fillId="6" borderId="8" xfId="0" applyFont="1" applyFill="1" applyBorder="1">
      <alignment vertical="center"/>
    </xf>
    <xf numFmtId="0" fontId="4" fillId="4" borderId="9" xfId="0" applyFont="1" applyFill="1" applyBorder="1">
      <alignment vertical="center"/>
    </xf>
    <xf numFmtId="0" fontId="3" fillId="4" borderId="10" xfId="0" applyFont="1" applyFill="1" applyBorder="1">
      <alignment vertical="center"/>
    </xf>
    <xf numFmtId="0" fontId="3" fillId="4" borderId="11" xfId="0" applyFont="1" applyFill="1" applyBorder="1">
      <alignment vertical="center"/>
    </xf>
    <xf numFmtId="0" fontId="9" fillId="6" borderId="6" xfId="0" applyFont="1" applyFill="1" applyBorder="1">
      <alignment vertical="center"/>
    </xf>
    <xf numFmtId="0" fontId="9" fillId="0" borderId="6" xfId="0" applyFont="1" applyBorder="1" applyAlignment="1">
      <alignment horizontal="center" vertical="center"/>
    </xf>
    <xf numFmtId="0" fontId="9" fillId="6" borderId="9" xfId="0" applyFont="1" applyFill="1" applyBorder="1">
      <alignment vertical="center"/>
    </xf>
    <xf numFmtId="0" fontId="6" fillId="0" borderId="1" xfId="0" applyFont="1" applyBorder="1" applyAlignment="1" applyProtection="1">
      <alignment vertical="center" wrapText="1"/>
      <protection locked="0"/>
    </xf>
    <xf numFmtId="0" fontId="6" fillId="2" borderId="1" xfId="0" applyFont="1" applyFill="1" applyBorder="1" applyAlignment="1" applyProtection="1">
      <alignment vertical="center" wrapText="1"/>
      <protection locked="0"/>
    </xf>
    <xf numFmtId="0" fontId="6" fillId="6" borderId="9" xfId="0" applyFont="1" applyFill="1" applyBorder="1">
      <alignment vertical="center"/>
    </xf>
    <xf numFmtId="0" fontId="6" fillId="5" borderId="6" xfId="0" applyFont="1" applyFill="1" applyBorder="1">
      <alignment vertical="center"/>
    </xf>
    <xf numFmtId="0" fontId="6" fillId="0" borderId="6" xfId="0" applyFont="1" applyBorder="1" applyAlignment="1">
      <alignment horizontal="left" vertical="center" wrapText="1"/>
    </xf>
    <xf numFmtId="0" fontId="6" fillId="2" borderId="6" xfId="0" applyFont="1" applyFill="1" applyBorder="1" applyAlignment="1">
      <alignment horizontal="center" vertical="center"/>
    </xf>
    <xf numFmtId="0" fontId="6" fillId="8" borderId="0" xfId="0" applyFont="1" applyFill="1" applyAlignment="1">
      <alignment horizontal="left" vertical="center"/>
    </xf>
    <xf numFmtId="0" fontId="5" fillId="7" borderId="13" xfId="0" applyFont="1" applyFill="1" applyBorder="1" applyAlignment="1">
      <alignment horizontal="left" vertical="center" wrapText="1"/>
    </xf>
    <xf numFmtId="0" fontId="5" fillId="7" borderId="14" xfId="0" applyFont="1" applyFill="1" applyBorder="1" applyAlignment="1">
      <alignment horizontal="center" vertical="center"/>
    </xf>
    <xf numFmtId="0" fontId="3" fillId="8" borderId="0" xfId="0" applyFont="1" applyFill="1" applyAlignment="1">
      <alignment horizontal="center" vertical="center"/>
    </xf>
    <xf numFmtId="178" fontId="3" fillId="8" borderId="0" xfId="0" applyNumberFormat="1" applyFont="1" applyFill="1" applyAlignment="1">
      <alignment horizontal="center" vertical="center" wrapText="1"/>
    </xf>
    <xf numFmtId="0" fontId="3" fillId="7" borderId="14" xfId="0" applyFont="1" applyFill="1" applyBorder="1" applyAlignment="1">
      <alignment horizontal="left" vertical="center" wrapText="1"/>
    </xf>
    <xf numFmtId="0" fontId="3" fillId="7" borderId="14" xfId="0" applyFont="1" applyFill="1" applyBorder="1" applyAlignment="1">
      <alignment horizontal="center" vertical="center"/>
    </xf>
    <xf numFmtId="178" fontId="3" fillId="7" borderId="14" xfId="0" applyNumberFormat="1" applyFont="1" applyFill="1" applyBorder="1" applyAlignment="1">
      <alignment horizontal="center" vertical="center"/>
    </xf>
    <xf numFmtId="178" fontId="6" fillId="7" borderId="14" xfId="0" applyNumberFormat="1" applyFont="1" applyFill="1" applyBorder="1" applyAlignment="1">
      <alignment horizontal="center" vertical="center"/>
    </xf>
    <xf numFmtId="178" fontId="6" fillId="7" borderId="15" xfId="0" applyNumberFormat="1" applyFont="1" applyFill="1" applyBorder="1" applyAlignment="1">
      <alignment horizontal="center" vertical="center"/>
    </xf>
    <xf numFmtId="178" fontId="6" fillId="7" borderId="14" xfId="0" applyNumberFormat="1" applyFont="1" applyFill="1" applyBorder="1" applyAlignment="1">
      <alignment horizontal="left" vertical="center" wrapText="1"/>
    </xf>
    <xf numFmtId="0" fontId="9" fillId="2" borderId="1" xfId="0" applyFont="1" applyFill="1" applyBorder="1" applyAlignment="1" applyProtection="1">
      <alignment vertical="center" wrapText="1"/>
      <protection locked="0"/>
    </xf>
    <xf numFmtId="0" fontId="4" fillId="4" borderId="10" xfId="0" applyFont="1" applyFill="1" applyBorder="1">
      <alignment vertical="center"/>
    </xf>
    <xf numFmtId="0" fontId="3" fillId="6" borderId="11" xfId="0" applyFont="1" applyFill="1" applyBorder="1">
      <alignment vertical="center"/>
    </xf>
    <xf numFmtId="0" fontId="9" fillId="0" borderId="1" xfId="0" applyFont="1" applyBorder="1" applyAlignment="1" applyProtection="1">
      <alignment vertical="center" wrapText="1"/>
      <protection locked="0"/>
    </xf>
    <xf numFmtId="178" fontId="19" fillId="7" borderId="14" xfId="0" applyNumberFormat="1" applyFont="1" applyFill="1" applyBorder="1" applyAlignment="1">
      <alignment horizontal="center" vertical="center" wrapText="1"/>
    </xf>
    <xf numFmtId="0" fontId="4" fillId="0" borderId="0" xfId="0" applyFont="1">
      <alignment vertical="center"/>
    </xf>
    <xf numFmtId="0" fontId="3" fillId="0" borderId="17" xfId="0" applyFont="1" applyBorder="1">
      <alignment vertical="center"/>
    </xf>
    <xf numFmtId="0" fontId="9" fillId="0" borderId="8" xfId="0" applyFont="1" applyBorder="1">
      <alignment vertical="center"/>
    </xf>
    <xf numFmtId="0" fontId="4" fillId="4" borderId="9" xfId="0" applyFont="1" applyFill="1" applyBorder="1" applyAlignment="1">
      <alignment horizontal="center" vertical="center"/>
    </xf>
    <xf numFmtId="0" fontId="3" fillId="0" borderId="8" xfId="0" applyFont="1" applyBorder="1">
      <alignment vertical="center"/>
    </xf>
    <xf numFmtId="0" fontId="4" fillId="4" borderId="11" xfId="0" applyFont="1" applyFill="1" applyBorder="1">
      <alignment vertical="center"/>
    </xf>
    <xf numFmtId="0" fontId="3" fillId="0" borderId="17" xfId="0" applyFont="1" applyBorder="1" applyAlignment="1">
      <alignment horizontal="left" vertical="center"/>
    </xf>
    <xf numFmtId="179" fontId="3" fillId="0" borderId="16" xfId="2" applyNumberFormat="1" applyFont="1" applyBorder="1" applyAlignment="1">
      <alignment vertical="center"/>
    </xf>
    <xf numFmtId="179" fontId="3" fillId="0" borderId="16" xfId="0" applyNumberFormat="1" applyFont="1" applyBorder="1">
      <alignment vertical="center"/>
    </xf>
    <xf numFmtId="0" fontId="9" fillId="0" borderId="0" xfId="0" applyFont="1" applyAlignment="1">
      <alignment horizontal="right" vertical="center"/>
    </xf>
    <xf numFmtId="0" fontId="7" fillId="3" borderId="0" xfId="0" applyFont="1" applyFill="1">
      <alignment vertical="center"/>
    </xf>
    <xf numFmtId="0" fontId="4" fillId="3" borderId="0" xfId="0" applyFont="1" applyFill="1">
      <alignment vertical="center"/>
    </xf>
    <xf numFmtId="0" fontId="4" fillId="3" borderId="0" xfId="0" applyFont="1" applyFill="1" applyAlignment="1">
      <alignment horizontal="right" vertical="center"/>
    </xf>
    <xf numFmtId="0" fontId="5" fillId="0" borderId="0" xfId="0" applyFont="1">
      <alignment vertical="center"/>
    </xf>
    <xf numFmtId="0" fontId="4" fillId="4" borderId="1" xfId="0" applyFont="1" applyFill="1" applyBorder="1" applyAlignment="1">
      <alignment horizontal="center" vertical="center" wrapText="1"/>
    </xf>
    <xf numFmtId="0" fontId="3" fillId="0" borderId="0" xfId="0" applyFont="1" applyAlignment="1">
      <alignment vertical="center" wrapText="1"/>
    </xf>
    <xf numFmtId="0" fontId="6" fillId="5" borderId="1" xfId="0" quotePrefix="1" applyFont="1" applyFill="1" applyBorder="1" applyAlignment="1">
      <alignment horizontal="center" vertical="center"/>
    </xf>
    <xf numFmtId="0" fontId="6" fillId="5" borderId="1" xfId="0" applyFont="1" applyFill="1" applyBorder="1">
      <alignment vertical="center"/>
    </xf>
    <xf numFmtId="0" fontId="6" fillId="5" borderId="1" xfId="0" applyFont="1" applyFill="1" applyBorder="1" applyAlignment="1">
      <alignment vertical="center" wrapText="1"/>
    </xf>
    <xf numFmtId="38" fontId="6" fillId="5" borderId="1" xfId="1" quotePrefix="1" applyFont="1" applyFill="1" applyBorder="1" applyAlignment="1" applyProtection="1">
      <alignment horizontal="right" vertical="center"/>
    </xf>
    <xf numFmtId="0" fontId="4" fillId="4" borderId="1" xfId="0" applyFont="1" applyFill="1" applyBorder="1" applyAlignment="1">
      <alignment horizontal="center" vertical="center"/>
    </xf>
    <xf numFmtId="0" fontId="9" fillId="5" borderId="2" xfId="0" applyFont="1" applyFill="1" applyBorder="1">
      <alignment vertical="center"/>
    </xf>
    <xf numFmtId="38" fontId="3" fillId="0" borderId="0" xfId="1" applyFont="1" applyProtection="1">
      <alignment vertical="center"/>
    </xf>
    <xf numFmtId="0" fontId="3" fillId="0" borderId="0" xfId="0" applyFont="1" applyAlignment="1">
      <alignment horizontal="left" vertical="center" wrapText="1"/>
    </xf>
    <xf numFmtId="0" fontId="9" fillId="0" borderId="0" xfId="0" applyFont="1" applyAlignment="1">
      <alignment horizontal="center" vertical="center" wrapText="1"/>
    </xf>
    <xf numFmtId="0" fontId="9" fillId="0" borderId="0" xfId="0" applyFont="1" applyAlignment="1">
      <alignment horizontal="right" vertical="center" wrapText="1"/>
    </xf>
    <xf numFmtId="38" fontId="6" fillId="2" borderId="1" xfId="1" applyFont="1" applyFill="1" applyBorder="1" applyAlignment="1" applyProtection="1">
      <alignment horizontal="center" vertical="center" wrapText="1"/>
      <protection locked="0"/>
    </xf>
    <xf numFmtId="179" fontId="6" fillId="2" borderId="1" xfId="1" applyNumberFormat="1" applyFont="1" applyFill="1" applyBorder="1" applyAlignment="1" applyProtection="1">
      <alignment horizontal="right" vertical="center"/>
      <protection locked="0"/>
    </xf>
    <xf numFmtId="180" fontId="6" fillId="2" borderId="1" xfId="1" applyNumberFormat="1" applyFont="1" applyFill="1" applyBorder="1" applyAlignment="1" applyProtection="1">
      <alignment horizontal="right" vertical="center"/>
      <protection locked="0"/>
    </xf>
    <xf numFmtId="177" fontId="6" fillId="7" borderId="6" xfId="0" applyNumberFormat="1" applyFont="1" applyFill="1" applyBorder="1">
      <alignment vertical="center"/>
    </xf>
    <xf numFmtId="0" fontId="6" fillId="7" borderId="6" xfId="0" applyFont="1" applyFill="1" applyBorder="1">
      <alignment vertical="center"/>
    </xf>
    <xf numFmtId="177" fontId="6" fillId="9" borderId="6" xfId="0" applyNumberFormat="1" applyFont="1" applyFill="1" applyBorder="1" applyAlignment="1">
      <alignment vertical="center" wrapText="1"/>
    </xf>
    <xf numFmtId="0" fontId="6" fillId="9" borderId="6" xfId="0" applyFont="1" applyFill="1" applyBorder="1">
      <alignment vertical="center"/>
    </xf>
    <xf numFmtId="179" fontId="9" fillId="5" borderId="1" xfId="1" applyNumberFormat="1" applyFont="1" applyFill="1" applyBorder="1" applyProtection="1">
      <alignment vertical="center"/>
    </xf>
    <xf numFmtId="0" fontId="6" fillId="0" borderId="6" xfId="3" applyFont="1" applyBorder="1" applyAlignment="1" applyProtection="1">
      <alignment vertical="center" wrapText="1"/>
      <protection locked="0"/>
    </xf>
    <xf numFmtId="0" fontId="8" fillId="0" borderId="0" xfId="3">
      <alignment vertical="center"/>
    </xf>
    <xf numFmtId="0" fontId="4" fillId="4" borderId="6" xfId="3" applyFont="1" applyFill="1" applyBorder="1" applyAlignment="1">
      <alignment horizontal="center" vertical="center" wrapText="1"/>
    </xf>
    <xf numFmtId="0" fontId="13" fillId="10" borderId="3"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6" fillId="0" borderId="1" xfId="0" quotePrefix="1" applyFont="1" applyBorder="1" applyAlignment="1" applyProtection="1">
      <alignment horizontal="center" vertical="center" shrinkToFit="1"/>
      <protection locked="0"/>
    </xf>
    <xf numFmtId="0" fontId="6" fillId="0" borderId="1" xfId="0" quotePrefix="1" applyFont="1" applyBorder="1" applyAlignment="1" applyProtection="1">
      <alignment horizontal="center" vertical="center" wrapText="1"/>
      <protection locked="0"/>
    </xf>
    <xf numFmtId="180" fontId="6" fillId="5" borderId="1" xfId="1" applyNumberFormat="1" applyFont="1" applyFill="1" applyBorder="1" applyAlignment="1" applyProtection="1">
      <alignment horizontal="right" vertical="center"/>
    </xf>
    <xf numFmtId="0" fontId="6" fillId="0" borderId="6" xfId="0" applyFont="1" applyBorder="1" applyAlignment="1" applyProtection="1">
      <alignment vertical="center" wrapText="1"/>
      <protection locked="0"/>
    </xf>
    <xf numFmtId="0" fontId="9" fillId="0" borderId="6" xfId="0" applyFont="1" applyBorder="1" applyAlignment="1" applyProtection="1">
      <alignment vertical="center" wrapText="1"/>
      <protection locked="0"/>
    </xf>
    <xf numFmtId="0" fontId="6" fillId="0" borderId="1" xfId="0" applyFont="1" applyBorder="1" applyAlignment="1" applyProtection="1">
      <alignment horizontal="left" vertical="center" wrapText="1"/>
      <protection locked="0"/>
    </xf>
    <xf numFmtId="0" fontId="3" fillId="0" borderId="6" xfId="0" applyFont="1" applyBorder="1" applyAlignment="1">
      <alignment vertical="center" wrapText="1"/>
    </xf>
    <xf numFmtId="0" fontId="4" fillId="4" borderId="1" xfId="0" applyFont="1" applyFill="1" applyBorder="1" applyAlignment="1">
      <alignment horizontal="center" vertical="center" wrapText="1"/>
    </xf>
    <xf numFmtId="0" fontId="4" fillId="4" borderId="3" xfId="0" applyFont="1" applyFill="1" applyBorder="1" applyAlignment="1">
      <alignment horizontal="center" vertical="center"/>
    </xf>
    <xf numFmtId="38" fontId="23" fillId="2" borderId="4" xfId="1" applyFont="1" applyFill="1" applyBorder="1" applyAlignment="1" applyProtection="1">
      <alignment horizontal="right" vertical="center"/>
    </xf>
    <xf numFmtId="38" fontId="23" fillId="2" borderId="5" xfId="1" applyFont="1" applyFill="1" applyBorder="1" applyAlignment="1" applyProtection="1">
      <alignment horizontal="right" vertical="center"/>
    </xf>
    <xf numFmtId="0" fontId="6" fillId="5" borderId="1" xfId="0" applyFont="1" applyFill="1" applyBorder="1" applyAlignment="1">
      <alignment vertical="center" wrapText="1"/>
    </xf>
    <xf numFmtId="0" fontId="13" fillId="10" borderId="3" xfId="0" applyFont="1" applyFill="1" applyBorder="1" applyAlignment="1">
      <alignment horizontal="center" vertical="center" wrapText="1"/>
    </xf>
    <xf numFmtId="0" fontId="13" fillId="10" borderId="12" xfId="0" applyFont="1" applyFill="1" applyBorder="1" applyAlignment="1">
      <alignment horizontal="center" vertical="center" wrapText="1"/>
    </xf>
    <xf numFmtId="0" fontId="7" fillId="3" borderId="0" xfId="0" applyFont="1" applyFill="1">
      <alignment vertical="center"/>
    </xf>
    <xf numFmtId="0" fontId="6" fillId="5" borderId="6" xfId="0" applyFont="1" applyFill="1" applyBorder="1" applyAlignment="1">
      <alignment horizontal="left" vertical="center" wrapText="1"/>
    </xf>
    <xf numFmtId="0" fontId="7" fillId="3" borderId="0" xfId="3" applyFont="1" applyFill="1" applyAlignment="1">
      <alignment horizontal="left" vertical="center"/>
    </xf>
    <xf numFmtId="0" fontId="3" fillId="0" borderId="17"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6" fillId="5" borderId="1" xfId="0" applyFont="1" applyFill="1" applyBorder="1" applyAlignment="1">
      <alignment horizontal="center" vertical="center"/>
    </xf>
    <xf numFmtId="0" fontId="6" fillId="5" borderId="1" xfId="0" applyFont="1" applyFill="1" applyBorder="1" applyAlignment="1">
      <alignment horizontal="left" vertical="center" wrapText="1"/>
    </xf>
  </cellXfs>
  <cellStyles count="5">
    <cellStyle name="Comma [0]" xfId="1" xr:uid="{00000000-0005-0000-0000-000000000000}"/>
    <cellStyle name="桁区切り [0.00]" xfId="2" builtinId="3"/>
    <cellStyle name="標準" xfId="0" builtinId="0"/>
    <cellStyle name="標準 2" xfId="4" xr:uid="{00000000-0005-0000-0000-000004000000}"/>
    <cellStyle name="標準 3" xfId="3"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26"/>
  <sheetViews>
    <sheetView showGridLines="0" tabSelected="1" view="pageBreakPreview" zoomScale="85" zoomScaleNormal="55" zoomScaleSheetLayoutView="85" workbookViewId="0"/>
  </sheetViews>
  <sheetFormatPr defaultColWidth="9" defaultRowHeight="13.8" x14ac:dyDescent="0.2"/>
  <cols>
    <col min="1" max="1" width="3.6640625" style="1" customWidth="1"/>
    <col min="2" max="2" width="12.6640625" style="1" customWidth="1"/>
    <col min="3" max="3" width="15.6640625" style="1" customWidth="1"/>
    <col min="4" max="4" width="32.21875" style="1" customWidth="1"/>
    <col min="5" max="5" width="20.6640625" style="1" customWidth="1"/>
    <col min="6" max="6" width="13.109375" style="1" customWidth="1"/>
    <col min="7" max="7" width="15.33203125" style="1" customWidth="1"/>
    <col min="8" max="8" width="20.6640625" style="1" customWidth="1"/>
    <col min="9" max="9" width="130.109375" style="1" customWidth="1"/>
    <col min="10" max="11" width="20.6640625" style="1" customWidth="1"/>
    <col min="12" max="16384" width="9" style="1"/>
  </cols>
  <sheetData>
    <row r="1" spans="1:11" ht="14.25" customHeight="1" x14ac:dyDescent="0.2">
      <c r="K1" s="53" t="s">
        <v>97</v>
      </c>
    </row>
    <row r="2" spans="1:11" ht="14.25" customHeight="1" x14ac:dyDescent="0.2">
      <c r="K2" s="53" t="s">
        <v>98</v>
      </c>
    </row>
    <row r="3" spans="1:11" ht="27.75" customHeight="1" x14ac:dyDescent="0.2">
      <c r="A3" s="54" t="s">
        <v>96</v>
      </c>
      <c r="B3" s="55"/>
      <c r="C3" s="55"/>
      <c r="D3" s="55"/>
      <c r="E3" s="55"/>
      <c r="F3" s="55"/>
      <c r="G3" s="55"/>
      <c r="H3" s="55"/>
      <c r="I3" s="55"/>
      <c r="J3" s="55"/>
      <c r="K3" s="56"/>
    </row>
    <row r="5" spans="1:11" ht="18.75" customHeight="1" x14ac:dyDescent="0.2">
      <c r="A5" s="57" t="s">
        <v>103</v>
      </c>
      <c r="B5" s="57"/>
    </row>
    <row r="6" spans="1:11" ht="18.75" customHeight="1" x14ac:dyDescent="0.2">
      <c r="A6" s="57"/>
      <c r="B6" s="58" t="s">
        <v>10</v>
      </c>
      <c r="C6" s="58" t="s">
        <v>11</v>
      </c>
      <c r="D6" s="58" t="s">
        <v>12</v>
      </c>
      <c r="E6" s="58" t="s">
        <v>13</v>
      </c>
      <c r="F6" s="58" t="s">
        <v>14</v>
      </c>
      <c r="G6" s="58" t="s">
        <v>15</v>
      </c>
      <c r="H6" s="58" t="s">
        <v>16</v>
      </c>
      <c r="I6" s="58" t="s">
        <v>17</v>
      </c>
      <c r="J6" s="58" t="s">
        <v>18</v>
      </c>
      <c r="K6" s="58" t="s">
        <v>19</v>
      </c>
    </row>
    <row r="7" spans="1:11" s="59" customFormat="1" ht="39" customHeight="1" x14ac:dyDescent="0.2">
      <c r="B7" s="58" t="s">
        <v>20</v>
      </c>
      <c r="C7" s="58" t="s">
        <v>21</v>
      </c>
      <c r="D7" s="58" t="s">
        <v>22</v>
      </c>
      <c r="E7" s="58" t="s">
        <v>23</v>
      </c>
      <c r="F7" s="58" t="s">
        <v>24</v>
      </c>
      <c r="G7" s="58" t="s">
        <v>25</v>
      </c>
      <c r="H7" s="58" t="s">
        <v>26</v>
      </c>
      <c r="I7" s="58" t="s">
        <v>27</v>
      </c>
      <c r="J7" s="58" t="s">
        <v>28</v>
      </c>
      <c r="K7" s="58" t="s">
        <v>29</v>
      </c>
    </row>
    <row r="8" spans="1:11" ht="148.5" customHeight="1" x14ac:dyDescent="0.2">
      <c r="B8" s="60" t="s">
        <v>41</v>
      </c>
      <c r="C8" s="61" t="s">
        <v>42</v>
      </c>
      <c r="D8" s="62" t="s">
        <v>91</v>
      </c>
      <c r="E8" s="77">
        <f>SUM('MPS(input_separate)'!B7:B106)</f>
        <v>38730</v>
      </c>
      <c r="F8" s="61" t="s">
        <v>43</v>
      </c>
      <c r="G8" s="42" t="s">
        <v>89</v>
      </c>
      <c r="H8" s="22" t="s">
        <v>44</v>
      </c>
      <c r="I8" s="39" t="s">
        <v>129</v>
      </c>
      <c r="J8" s="23" t="s">
        <v>45</v>
      </c>
      <c r="K8" s="23" t="s">
        <v>46</v>
      </c>
    </row>
    <row r="9" spans="1:11" ht="8.25" customHeight="1" x14ac:dyDescent="0.2"/>
    <row r="10" spans="1:11" ht="20.100000000000001" customHeight="1" x14ac:dyDescent="0.2">
      <c r="A10" s="57" t="s">
        <v>104</v>
      </c>
    </row>
    <row r="11" spans="1:11" ht="20.100000000000001" customHeight="1" x14ac:dyDescent="0.2">
      <c r="B11" s="58" t="s">
        <v>10</v>
      </c>
      <c r="C11" s="90" t="s">
        <v>11</v>
      </c>
      <c r="D11" s="90"/>
      <c r="E11" s="58" t="s">
        <v>12</v>
      </c>
      <c r="F11" s="58" t="s">
        <v>13</v>
      </c>
      <c r="G11" s="90" t="s">
        <v>14</v>
      </c>
      <c r="H11" s="90"/>
      <c r="I11" s="90"/>
      <c r="J11" s="90" t="s">
        <v>15</v>
      </c>
      <c r="K11" s="90"/>
    </row>
    <row r="12" spans="1:11" ht="39" customHeight="1" x14ac:dyDescent="0.2">
      <c r="B12" s="58" t="s">
        <v>21</v>
      </c>
      <c r="C12" s="90" t="s">
        <v>22</v>
      </c>
      <c r="D12" s="90"/>
      <c r="E12" s="58" t="s">
        <v>23</v>
      </c>
      <c r="F12" s="58" t="s">
        <v>24</v>
      </c>
      <c r="G12" s="90" t="s">
        <v>26</v>
      </c>
      <c r="H12" s="90"/>
      <c r="I12" s="90"/>
      <c r="J12" s="90" t="s">
        <v>29</v>
      </c>
      <c r="K12" s="90"/>
    </row>
    <row r="13" spans="1:11" ht="392.25" customHeight="1" x14ac:dyDescent="0.2">
      <c r="B13" s="61" t="s">
        <v>47</v>
      </c>
      <c r="C13" s="94" t="s">
        <v>90</v>
      </c>
      <c r="D13" s="94"/>
      <c r="E13" s="63" t="s">
        <v>109</v>
      </c>
      <c r="F13" s="61" t="s">
        <v>48</v>
      </c>
      <c r="G13" s="88" t="s">
        <v>92</v>
      </c>
      <c r="H13" s="88"/>
      <c r="I13" s="88"/>
      <c r="J13" s="88" t="s">
        <v>88</v>
      </c>
      <c r="K13" s="88"/>
    </row>
    <row r="14" spans="1:11" ht="6.75" customHeight="1" x14ac:dyDescent="0.2"/>
    <row r="15" spans="1:11" ht="18.75" customHeight="1" x14ac:dyDescent="0.2">
      <c r="A15" s="57" t="s">
        <v>105</v>
      </c>
      <c r="B15" s="57"/>
    </row>
    <row r="16" spans="1:11" ht="21.75" customHeight="1" thickBot="1" x14ac:dyDescent="0.25">
      <c r="B16" s="91" t="s">
        <v>106</v>
      </c>
      <c r="C16" s="91"/>
      <c r="D16" s="64" t="s">
        <v>24</v>
      </c>
    </row>
    <row r="17" spans="1:10" ht="16.8" thickBot="1" x14ac:dyDescent="0.25">
      <c r="B17" s="92">
        <f>ROUNDDOWN('MPS(calc_process)'!G6, 0)</f>
        <v>18474</v>
      </c>
      <c r="C17" s="93"/>
      <c r="D17" s="65" t="s">
        <v>36</v>
      </c>
    </row>
    <row r="18" spans="1:10" ht="20.100000000000001" customHeight="1" x14ac:dyDescent="0.2">
      <c r="F18" s="66"/>
      <c r="G18" s="66"/>
    </row>
    <row r="19" spans="1:10" ht="18.75" customHeight="1" x14ac:dyDescent="0.2">
      <c r="A19" s="57" t="s">
        <v>9</v>
      </c>
    </row>
    <row r="20" spans="1:10" ht="18" customHeight="1" x14ac:dyDescent="0.2">
      <c r="B20" s="11" t="s">
        <v>31</v>
      </c>
      <c r="C20" s="89" t="s">
        <v>32</v>
      </c>
      <c r="D20" s="89"/>
      <c r="E20" s="89"/>
      <c r="F20" s="89"/>
      <c r="G20" s="89"/>
      <c r="H20" s="89"/>
      <c r="I20" s="89"/>
      <c r="J20" s="67"/>
    </row>
    <row r="21" spans="1:10" ht="18" customHeight="1" x14ac:dyDescent="0.2">
      <c r="B21" s="11" t="s">
        <v>30</v>
      </c>
      <c r="C21" s="89" t="s">
        <v>33</v>
      </c>
      <c r="D21" s="89"/>
      <c r="E21" s="89"/>
      <c r="F21" s="89"/>
      <c r="G21" s="89"/>
      <c r="H21" s="89"/>
      <c r="I21" s="89"/>
      <c r="J21" s="67"/>
    </row>
    <row r="22" spans="1:10" ht="18" customHeight="1" x14ac:dyDescent="0.2">
      <c r="B22" s="11" t="s">
        <v>34</v>
      </c>
      <c r="C22" s="89" t="s">
        <v>35</v>
      </c>
      <c r="D22" s="89"/>
      <c r="E22" s="89"/>
      <c r="F22" s="89"/>
      <c r="G22" s="89"/>
      <c r="H22" s="89"/>
      <c r="I22" s="89"/>
      <c r="J22" s="67"/>
    </row>
    <row r="26" spans="1:10" ht="10.5" customHeight="1" x14ac:dyDescent="0.2"/>
  </sheetData>
  <sheetProtection algorithmName="SHA-512" hashValue="VhquHNHbDfQWn+Q/NZUnAkagdNn0+D3Z+rmbE4JsI3D10aBXBbe7VlA/vBQ+WEhZH1p+3qKm9GLycSiuChXanw==" saltValue="+hR4Ylt/w66scA9yTy4z4g==" spinCount="100000" sheet="1" objects="1" scenarios="1" formatCells="0" formatRows="0"/>
  <mergeCells count="14">
    <mergeCell ref="J13:K13"/>
    <mergeCell ref="C21:I21"/>
    <mergeCell ref="C22:I22"/>
    <mergeCell ref="C11:D11"/>
    <mergeCell ref="C12:D12"/>
    <mergeCell ref="B16:C16"/>
    <mergeCell ref="B17:C17"/>
    <mergeCell ref="C13:D13"/>
    <mergeCell ref="C20:I20"/>
    <mergeCell ref="J11:K11"/>
    <mergeCell ref="J12:K12"/>
    <mergeCell ref="G11:I11"/>
    <mergeCell ref="G12:I12"/>
    <mergeCell ref="G13:I13"/>
  </mergeCells>
  <phoneticPr fontId="2"/>
  <pageMargins left="0.70866141732283472" right="0.70866141732283472" top="0.74803149606299213" bottom="0.74803149606299213" header="0.31496062992125984" footer="0.31496062992125984"/>
  <pageSetup paperSize="9" scale="4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C106"/>
  <sheetViews>
    <sheetView showGridLines="0" view="pageBreakPreview" zoomScale="80" zoomScaleNormal="80" zoomScaleSheetLayoutView="80" workbookViewId="0"/>
  </sheetViews>
  <sheetFormatPr defaultColWidth="9" defaultRowHeight="13.8" x14ac:dyDescent="0.2"/>
  <cols>
    <col min="1" max="1" width="25.88671875" style="68" customWidth="1"/>
    <col min="2" max="2" width="54" style="68" customWidth="1"/>
    <col min="3" max="3" width="47.6640625" style="68" customWidth="1"/>
    <col min="4" max="16384" width="9" style="68"/>
  </cols>
  <sheetData>
    <row r="1" spans="1:3" x14ac:dyDescent="0.2">
      <c r="C1" s="69" t="str">
        <f>'MPS(input)'!K1</f>
        <v>Monitoring Spreadsheet: JCM_ID_AM019_ver01.0</v>
      </c>
    </row>
    <row r="2" spans="1:3" x14ac:dyDescent="0.2">
      <c r="C2" s="69" t="str">
        <f>'MPS(input)'!K2</f>
        <v>Reference Number:</v>
      </c>
    </row>
    <row r="3" spans="1:3" ht="16.5" customHeight="1" x14ac:dyDescent="0.2">
      <c r="A3" s="81"/>
      <c r="B3" s="81" t="s">
        <v>49</v>
      </c>
      <c r="C3" s="81" t="s">
        <v>50</v>
      </c>
    </row>
    <row r="4" spans="1:3" ht="16.2" x14ac:dyDescent="0.2">
      <c r="A4" s="81" t="s">
        <v>52</v>
      </c>
      <c r="B4" s="82" t="s">
        <v>99</v>
      </c>
      <c r="C4" s="82" t="s">
        <v>100</v>
      </c>
    </row>
    <row r="5" spans="1:3" ht="41.4" customHeight="1" x14ac:dyDescent="0.2">
      <c r="A5" s="95" t="s">
        <v>87</v>
      </c>
      <c r="B5" s="82" t="s">
        <v>93</v>
      </c>
      <c r="C5" s="82" t="s">
        <v>108</v>
      </c>
    </row>
    <row r="6" spans="1:3" ht="16.2" x14ac:dyDescent="0.2">
      <c r="A6" s="96"/>
      <c r="B6" s="82" t="s">
        <v>43</v>
      </c>
      <c r="C6" s="82" t="s">
        <v>51</v>
      </c>
    </row>
    <row r="7" spans="1:3" x14ac:dyDescent="0.2">
      <c r="A7" s="70">
        <v>1</v>
      </c>
      <c r="B7" s="71">
        <v>38730</v>
      </c>
      <c r="C7" s="72">
        <v>0.47699999999999998</v>
      </c>
    </row>
    <row r="8" spans="1:3" x14ac:dyDescent="0.2">
      <c r="A8" s="70">
        <v>2</v>
      </c>
      <c r="B8" s="71"/>
      <c r="C8" s="72"/>
    </row>
    <row r="9" spans="1:3" x14ac:dyDescent="0.2">
      <c r="A9" s="70">
        <v>3</v>
      </c>
      <c r="B9" s="71"/>
      <c r="C9" s="72"/>
    </row>
    <row r="10" spans="1:3" x14ac:dyDescent="0.2">
      <c r="A10" s="70">
        <v>4</v>
      </c>
      <c r="B10" s="71"/>
      <c r="C10" s="72"/>
    </row>
    <row r="11" spans="1:3" x14ac:dyDescent="0.2">
      <c r="A11" s="70">
        <v>5</v>
      </c>
      <c r="B11" s="71"/>
      <c r="C11" s="72"/>
    </row>
    <row r="12" spans="1:3" x14ac:dyDescent="0.2">
      <c r="A12" s="70">
        <v>6</v>
      </c>
      <c r="B12" s="71"/>
      <c r="C12" s="72"/>
    </row>
    <row r="13" spans="1:3" x14ac:dyDescent="0.2">
      <c r="A13" s="70">
        <v>7</v>
      </c>
      <c r="B13" s="71"/>
      <c r="C13" s="72"/>
    </row>
    <row r="14" spans="1:3" x14ac:dyDescent="0.2">
      <c r="A14" s="70">
        <v>8</v>
      </c>
      <c r="B14" s="71"/>
      <c r="C14" s="72"/>
    </row>
    <row r="15" spans="1:3" x14ac:dyDescent="0.2">
      <c r="A15" s="70">
        <v>9</v>
      </c>
      <c r="B15" s="71"/>
      <c r="C15" s="72"/>
    </row>
    <row r="16" spans="1:3" x14ac:dyDescent="0.2">
      <c r="A16" s="70">
        <v>10</v>
      </c>
      <c r="B16" s="71"/>
      <c r="C16" s="72"/>
    </row>
    <row r="17" spans="1:3" x14ac:dyDescent="0.2">
      <c r="A17" s="70">
        <v>11</v>
      </c>
      <c r="B17" s="71"/>
      <c r="C17" s="72"/>
    </row>
    <row r="18" spans="1:3" x14ac:dyDescent="0.2">
      <c r="A18" s="70">
        <v>12</v>
      </c>
      <c r="B18" s="71"/>
      <c r="C18" s="72"/>
    </row>
    <row r="19" spans="1:3" x14ac:dyDescent="0.2">
      <c r="A19" s="70">
        <v>13</v>
      </c>
      <c r="B19" s="71"/>
      <c r="C19" s="72"/>
    </row>
    <row r="20" spans="1:3" x14ac:dyDescent="0.2">
      <c r="A20" s="70">
        <v>14</v>
      </c>
      <c r="B20" s="71"/>
      <c r="C20" s="72"/>
    </row>
    <row r="21" spans="1:3" x14ac:dyDescent="0.2">
      <c r="A21" s="70">
        <v>15</v>
      </c>
      <c r="B21" s="71"/>
      <c r="C21" s="72"/>
    </row>
    <row r="22" spans="1:3" x14ac:dyDescent="0.2">
      <c r="A22" s="70">
        <v>16</v>
      </c>
      <c r="B22" s="71"/>
      <c r="C22" s="72"/>
    </row>
    <row r="23" spans="1:3" x14ac:dyDescent="0.2">
      <c r="A23" s="70">
        <v>17</v>
      </c>
      <c r="B23" s="71"/>
      <c r="C23" s="72"/>
    </row>
    <row r="24" spans="1:3" x14ac:dyDescent="0.2">
      <c r="A24" s="70">
        <v>18</v>
      </c>
      <c r="B24" s="71"/>
      <c r="C24" s="72"/>
    </row>
    <row r="25" spans="1:3" x14ac:dyDescent="0.2">
      <c r="A25" s="70">
        <v>19</v>
      </c>
      <c r="B25" s="71"/>
      <c r="C25" s="72"/>
    </row>
    <row r="26" spans="1:3" x14ac:dyDescent="0.2">
      <c r="A26" s="70">
        <v>20</v>
      </c>
      <c r="B26" s="71"/>
      <c r="C26" s="72"/>
    </row>
    <row r="27" spans="1:3" x14ac:dyDescent="0.2">
      <c r="A27" s="70">
        <v>21</v>
      </c>
      <c r="B27" s="71"/>
      <c r="C27" s="72"/>
    </row>
    <row r="28" spans="1:3" x14ac:dyDescent="0.2">
      <c r="A28" s="70">
        <v>22</v>
      </c>
      <c r="B28" s="71"/>
      <c r="C28" s="72"/>
    </row>
    <row r="29" spans="1:3" x14ac:dyDescent="0.2">
      <c r="A29" s="70">
        <v>23</v>
      </c>
      <c r="B29" s="71"/>
      <c r="C29" s="72"/>
    </row>
    <row r="30" spans="1:3" x14ac:dyDescent="0.2">
      <c r="A30" s="70">
        <v>24</v>
      </c>
      <c r="B30" s="71"/>
      <c r="C30" s="72"/>
    </row>
    <row r="31" spans="1:3" x14ac:dyDescent="0.2">
      <c r="A31" s="70">
        <v>25</v>
      </c>
      <c r="B31" s="71"/>
      <c r="C31" s="72"/>
    </row>
    <row r="32" spans="1:3" x14ac:dyDescent="0.2">
      <c r="A32" s="70">
        <v>26</v>
      </c>
      <c r="B32" s="71"/>
      <c r="C32" s="72"/>
    </row>
    <row r="33" spans="1:3" x14ac:dyDescent="0.2">
      <c r="A33" s="70">
        <v>27</v>
      </c>
      <c r="B33" s="71"/>
      <c r="C33" s="72"/>
    </row>
    <row r="34" spans="1:3" x14ac:dyDescent="0.2">
      <c r="A34" s="70">
        <v>28</v>
      </c>
      <c r="B34" s="71"/>
      <c r="C34" s="72"/>
    </row>
    <row r="35" spans="1:3" x14ac:dyDescent="0.2">
      <c r="A35" s="70">
        <v>29</v>
      </c>
      <c r="B35" s="71"/>
      <c r="C35" s="72"/>
    </row>
    <row r="36" spans="1:3" x14ac:dyDescent="0.2">
      <c r="A36" s="70">
        <v>30</v>
      </c>
      <c r="B36" s="71"/>
      <c r="C36" s="72"/>
    </row>
    <row r="37" spans="1:3" x14ac:dyDescent="0.2">
      <c r="A37" s="70">
        <v>31</v>
      </c>
      <c r="B37" s="71"/>
      <c r="C37" s="72"/>
    </row>
    <row r="38" spans="1:3" x14ac:dyDescent="0.2">
      <c r="A38" s="70">
        <v>32</v>
      </c>
      <c r="B38" s="71"/>
      <c r="C38" s="72"/>
    </row>
    <row r="39" spans="1:3" x14ac:dyDescent="0.2">
      <c r="A39" s="70">
        <v>33</v>
      </c>
      <c r="B39" s="71"/>
      <c r="C39" s="72"/>
    </row>
    <row r="40" spans="1:3" x14ac:dyDescent="0.2">
      <c r="A40" s="70">
        <v>34</v>
      </c>
      <c r="B40" s="71"/>
      <c r="C40" s="72"/>
    </row>
    <row r="41" spans="1:3" x14ac:dyDescent="0.2">
      <c r="A41" s="70">
        <v>35</v>
      </c>
      <c r="B41" s="71"/>
      <c r="C41" s="72"/>
    </row>
    <row r="42" spans="1:3" x14ac:dyDescent="0.2">
      <c r="A42" s="70">
        <v>36</v>
      </c>
      <c r="B42" s="71"/>
      <c r="C42" s="72"/>
    </row>
    <row r="43" spans="1:3" x14ac:dyDescent="0.2">
      <c r="A43" s="70">
        <v>37</v>
      </c>
      <c r="B43" s="71"/>
      <c r="C43" s="72"/>
    </row>
    <row r="44" spans="1:3" x14ac:dyDescent="0.2">
      <c r="A44" s="70">
        <v>38</v>
      </c>
      <c r="B44" s="71"/>
      <c r="C44" s="72"/>
    </row>
    <row r="45" spans="1:3" x14ac:dyDescent="0.2">
      <c r="A45" s="70">
        <v>39</v>
      </c>
      <c r="B45" s="71"/>
      <c r="C45" s="72"/>
    </row>
    <row r="46" spans="1:3" x14ac:dyDescent="0.2">
      <c r="A46" s="70">
        <v>40</v>
      </c>
      <c r="B46" s="71"/>
      <c r="C46" s="72"/>
    </row>
    <row r="47" spans="1:3" x14ac:dyDescent="0.2">
      <c r="A47" s="70">
        <v>41</v>
      </c>
      <c r="B47" s="71"/>
      <c r="C47" s="72"/>
    </row>
    <row r="48" spans="1:3" x14ac:dyDescent="0.2">
      <c r="A48" s="70">
        <v>42</v>
      </c>
      <c r="B48" s="71"/>
      <c r="C48" s="72"/>
    </row>
    <row r="49" spans="1:3" x14ac:dyDescent="0.2">
      <c r="A49" s="70">
        <v>43</v>
      </c>
      <c r="B49" s="71"/>
      <c r="C49" s="72"/>
    </row>
    <row r="50" spans="1:3" x14ac:dyDescent="0.2">
      <c r="A50" s="70">
        <v>44</v>
      </c>
      <c r="B50" s="71"/>
      <c r="C50" s="72"/>
    </row>
    <row r="51" spans="1:3" x14ac:dyDescent="0.2">
      <c r="A51" s="70">
        <v>45</v>
      </c>
      <c r="B51" s="71"/>
      <c r="C51" s="72"/>
    </row>
    <row r="52" spans="1:3" x14ac:dyDescent="0.2">
      <c r="A52" s="70">
        <v>46</v>
      </c>
      <c r="B52" s="71"/>
      <c r="C52" s="72"/>
    </row>
    <row r="53" spans="1:3" x14ac:dyDescent="0.2">
      <c r="A53" s="70">
        <v>47</v>
      </c>
      <c r="B53" s="71"/>
      <c r="C53" s="72"/>
    </row>
    <row r="54" spans="1:3" x14ac:dyDescent="0.2">
      <c r="A54" s="70">
        <v>48</v>
      </c>
      <c r="B54" s="71"/>
      <c r="C54" s="72"/>
    </row>
    <row r="55" spans="1:3" x14ac:dyDescent="0.2">
      <c r="A55" s="70">
        <v>49</v>
      </c>
      <c r="B55" s="71"/>
      <c r="C55" s="72"/>
    </row>
    <row r="56" spans="1:3" x14ac:dyDescent="0.2">
      <c r="A56" s="70">
        <v>50</v>
      </c>
      <c r="B56" s="71"/>
      <c r="C56" s="72"/>
    </row>
    <row r="57" spans="1:3" x14ac:dyDescent="0.2">
      <c r="A57" s="70">
        <v>51</v>
      </c>
      <c r="B57" s="71"/>
      <c r="C57" s="72"/>
    </row>
    <row r="58" spans="1:3" x14ac:dyDescent="0.2">
      <c r="A58" s="70">
        <v>52</v>
      </c>
      <c r="B58" s="71"/>
      <c r="C58" s="72"/>
    </row>
    <row r="59" spans="1:3" x14ac:dyDescent="0.2">
      <c r="A59" s="70">
        <v>53</v>
      </c>
      <c r="B59" s="71"/>
      <c r="C59" s="72"/>
    </row>
    <row r="60" spans="1:3" x14ac:dyDescent="0.2">
      <c r="A60" s="70">
        <v>54</v>
      </c>
      <c r="B60" s="71"/>
      <c r="C60" s="72"/>
    </row>
    <row r="61" spans="1:3" x14ac:dyDescent="0.2">
      <c r="A61" s="70">
        <v>55</v>
      </c>
      <c r="B61" s="71"/>
      <c r="C61" s="72"/>
    </row>
    <row r="62" spans="1:3" x14ac:dyDescent="0.2">
      <c r="A62" s="70">
        <v>56</v>
      </c>
      <c r="B62" s="71"/>
      <c r="C62" s="72"/>
    </row>
    <row r="63" spans="1:3" x14ac:dyDescent="0.2">
      <c r="A63" s="70">
        <v>57</v>
      </c>
      <c r="B63" s="71"/>
      <c r="C63" s="72"/>
    </row>
    <row r="64" spans="1:3" x14ac:dyDescent="0.2">
      <c r="A64" s="70">
        <v>58</v>
      </c>
      <c r="B64" s="71"/>
      <c r="C64" s="72"/>
    </row>
    <row r="65" spans="1:3" x14ac:dyDescent="0.2">
      <c r="A65" s="70">
        <v>59</v>
      </c>
      <c r="B65" s="71"/>
      <c r="C65" s="72"/>
    </row>
    <row r="66" spans="1:3" x14ac:dyDescent="0.2">
      <c r="A66" s="70">
        <v>60</v>
      </c>
      <c r="B66" s="71"/>
      <c r="C66" s="72"/>
    </row>
    <row r="67" spans="1:3" x14ac:dyDescent="0.2">
      <c r="A67" s="70">
        <v>61</v>
      </c>
      <c r="B67" s="71"/>
      <c r="C67" s="72"/>
    </row>
    <row r="68" spans="1:3" x14ac:dyDescent="0.2">
      <c r="A68" s="70">
        <v>62</v>
      </c>
      <c r="B68" s="71"/>
      <c r="C68" s="72"/>
    </row>
    <row r="69" spans="1:3" x14ac:dyDescent="0.2">
      <c r="A69" s="70">
        <v>63</v>
      </c>
      <c r="B69" s="71"/>
      <c r="C69" s="72"/>
    </row>
    <row r="70" spans="1:3" x14ac:dyDescent="0.2">
      <c r="A70" s="70">
        <v>64</v>
      </c>
      <c r="B70" s="71"/>
      <c r="C70" s="72"/>
    </row>
    <row r="71" spans="1:3" x14ac:dyDescent="0.2">
      <c r="A71" s="70">
        <v>65</v>
      </c>
      <c r="B71" s="71"/>
      <c r="C71" s="72"/>
    </row>
    <row r="72" spans="1:3" x14ac:dyDescent="0.2">
      <c r="A72" s="70">
        <v>66</v>
      </c>
      <c r="B72" s="71"/>
      <c r="C72" s="72"/>
    </row>
    <row r="73" spans="1:3" x14ac:dyDescent="0.2">
      <c r="A73" s="70">
        <v>67</v>
      </c>
      <c r="B73" s="71"/>
      <c r="C73" s="72"/>
    </row>
    <row r="74" spans="1:3" x14ac:dyDescent="0.2">
      <c r="A74" s="70">
        <v>68</v>
      </c>
      <c r="B74" s="71"/>
      <c r="C74" s="72"/>
    </row>
    <row r="75" spans="1:3" x14ac:dyDescent="0.2">
      <c r="A75" s="70">
        <v>69</v>
      </c>
      <c r="B75" s="71"/>
      <c r="C75" s="72"/>
    </row>
    <row r="76" spans="1:3" x14ac:dyDescent="0.2">
      <c r="A76" s="70">
        <v>70</v>
      </c>
      <c r="B76" s="71"/>
      <c r="C76" s="72"/>
    </row>
    <row r="77" spans="1:3" x14ac:dyDescent="0.2">
      <c r="A77" s="70">
        <v>71</v>
      </c>
      <c r="B77" s="71"/>
      <c r="C77" s="72"/>
    </row>
    <row r="78" spans="1:3" x14ac:dyDescent="0.2">
      <c r="A78" s="70">
        <v>72</v>
      </c>
      <c r="B78" s="71"/>
      <c r="C78" s="72"/>
    </row>
    <row r="79" spans="1:3" x14ac:dyDescent="0.2">
      <c r="A79" s="70">
        <v>73</v>
      </c>
      <c r="B79" s="71"/>
      <c r="C79" s="72"/>
    </row>
    <row r="80" spans="1:3" x14ac:dyDescent="0.2">
      <c r="A80" s="70">
        <v>74</v>
      </c>
      <c r="B80" s="71"/>
      <c r="C80" s="72"/>
    </row>
    <row r="81" spans="1:3" x14ac:dyDescent="0.2">
      <c r="A81" s="70">
        <v>75</v>
      </c>
      <c r="B81" s="71"/>
      <c r="C81" s="72"/>
    </row>
    <row r="82" spans="1:3" x14ac:dyDescent="0.2">
      <c r="A82" s="70">
        <v>76</v>
      </c>
      <c r="B82" s="71"/>
      <c r="C82" s="72"/>
    </row>
    <row r="83" spans="1:3" x14ac:dyDescent="0.2">
      <c r="A83" s="70">
        <v>77</v>
      </c>
      <c r="B83" s="71"/>
      <c r="C83" s="72"/>
    </row>
    <row r="84" spans="1:3" x14ac:dyDescent="0.2">
      <c r="A84" s="70">
        <v>78</v>
      </c>
      <c r="B84" s="71"/>
      <c r="C84" s="72"/>
    </row>
    <row r="85" spans="1:3" x14ac:dyDescent="0.2">
      <c r="A85" s="70">
        <v>79</v>
      </c>
      <c r="B85" s="71"/>
      <c r="C85" s="72"/>
    </row>
    <row r="86" spans="1:3" x14ac:dyDescent="0.2">
      <c r="A86" s="70">
        <v>80</v>
      </c>
      <c r="B86" s="71"/>
      <c r="C86" s="72"/>
    </row>
    <row r="87" spans="1:3" x14ac:dyDescent="0.2">
      <c r="A87" s="70">
        <v>81</v>
      </c>
      <c r="B87" s="71"/>
      <c r="C87" s="72"/>
    </row>
    <row r="88" spans="1:3" x14ac:dyDescent="0.2">
      <c r="A88" s="70">
        <v>82</v>
      </c>
      <c r="B88" s="71"/>
      <c r="C88" s="72"/>
    </row>
    <row r="89" spans="1:3" x14ac:dyDescent="0.2">
      <c r="A89" s="70">
        <v>83</v>
      </c>
      <c r="B89" s="71"/>
      <c r="C89" s="72"/>
    </row>
    <row r="90" spans="1:3" x14ac:dyDescent="0.2">
      <c r="A90" s="70">
        <v>84</v>
      </c>
      <c r="B90" s="71"/>
      <c r="C90" s="72"/>
    </row>
    <row r="91" spans="1:3" x14ac:dyDescent="0.2">
      <c r="A91" s="70">
        <v>85</v>
      </c>
      <c r="B91" s="71"/>
      <c r="C91" s="72"/>
    </row>
    <row r="92" spans="1:3" x14ac:dyDescent="0.2">
      <c r="A92" s="70">
        <v>86</v>
      </c>
      <c r="B92" s="71"/>
      <c r="C92" s="72"/>
    </row>
    <row r="93" spans="1:3" x14ac:dyDescent="0.2">
      <c r="A93" s="70">
        <v>87</v>
      </c>
      <c r="B93" s="71"/>
      <c r="C93" s="72"/>
    </row>
    <row r="94" spans="1:3" x14ac:dyDescent="0.2">
      <c r="A94" s="70">
        <v>88</v>
      </c>
      <c r="B94" s="71"/>
      <c r="C94" s="72"/>
    </row>
    <row r="95" spans="1:3" x14ac:dyDescent="0.2">
      <c r="A95" s="70">
        <v>89</v>
      </c>
      <c r="B95" s="71"/>
      <c r="C95" s="72"/>
    </row>
    <row r="96" spans="1:3" x14ac:dyDescent="0.2">
      <c r="A96" s="70">
        <v>90</v>
      </c>
      <c r="B96" s="71"/>
      <c r="C96" s="72"/>
    </row>
    <row r="97" spans="1:3" x14ac:dyDescent="0.2">
      <c r="A97" s="70">
        <v>91</v>
      </c>
      <c r="B97" s="71"/>
      <c r="C97" s="72"/>
    </row>
    <row r="98" spans="1:3" x14ac:dyDescent="0.2">
      <c r="A98" s="70">
        <v>92</v>
      </c>
      <c r="B98" s="71"/>
      <c r="C98" s="72"/>
    </row>
    <row r="99" spans="1:3" x14ac:dyDescent="0.2">
      <c r="A99" s="70">
        <v>93</v>
      </c>
      <c r="B99" s="71"/>
      <c r="C99" s="72"/>
    </row>
    <row r="100" spans="1:3" x14ac:dyDescent="0.2">
      <c r="A100" s="70">
        <v>94</v>
      </c>
      <c r="B100" s="71"/>
      <c r="C100" s="72"/>
    </row>
    <row r="101" spans="1:3" x14ac:dyDescent="0.2">
      <c r="A101" s="70">
        <v>95</v>
      </c>
      <c r="B101" s="71"/>
      <c r="C101" s="72"/>
    </row>
    <row r="102" spans="1:3" x14ac:dyDescent="0.2">
      <c r="A102" s="70">
        <v>96</v>
      </c>
      <c r="B102" s="71"/>
      <c r="C102" s="72"/>
    </row>
    <row r="103" spans="1:3" x14ac:dyDescent="0.2">
      <c r="A103" s="70">
        <v>97</v>
      </c>
      <c r="B103" s="71"/>
      <c r="C103" s="72"/>
    </row>
    <row r="104" spans="1:3" x14ac:dyDescent="0.2">
      <c r="A104" s="70">
        <v>98</v>
      </c>
      <c r="B104" s="71"/>
      <c r="C104" s="72"/>
    </row>
    <row r="105" spans="1:3" x14ac:dyDescent="0.2">
      <c r="A105" s="70">
        <v>99</v>
      </c>
      <c r="B105" s="71"/>
      <c r="C105" s="72"/>
    </row>
    <row r="106" spans="1:3" x14ac:dyDescent="0.2">
      <c r="A106" s="70">
        <v>100</v>
      </c>
      <c r="B106" s="71"/>
      <c r="C106" s="72"/>
    </row>
  </sheetData>
  <sheetProtection algorithmName="SHA-512" hashValue="3iEYxV+tmdeR/S8K5V9uTJ25VCSWl02Rb/hTl/9mFtr9Fr3OPDRNvSQbIn/ZNIKzUdXVGDZi2mVd3FCntF7yMw==" saltValue="COuD6qkQvvxximPf2YCDUg==" spinCount="100000" sheet="1" objects="1" scenarios="1" formatCells="0" formatRows="0"/>
  <mergeCells count="1">
    <mergeCell ref="A5:A6"/>
  </mergeCells>
  <phoneticPr fontId="17"/>
  <dataValidations count="1">
    <dataValidation type="list" allowBlank="1" showInputMessage="1" showErrorMessage="1" sqref="C7:C106" xr:uid="{00000000-0002-0000-0100-000000000000}">
      <formula1>"0.320, 0.325, 0.477, 0.493, 0.507, 0.517, 0.523, 0.525, 0.527, 0.532, 0.533, 0.553, 0.555, 0.561, 0.593, 0.616, 0.664, 0.666"</formula1>
    </dataValidation>
  </dataValidations>
  <pageMargins left="0.7" right="0.7" top="0.75" bottom="0.75" header="0.3" footer="0.3"/>
  <pageSetup paperSize="9" scale="68" orientation="portrait" r:id="rId1"/>
  <rowBreaks count="1" manualBreakCount="1">
    <brk id="5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K40"/>
  <sheetViews>
    <sheetView showGridLines="0" view="pageBreakPreview" zoomScale="80" zoomScaleNormal="100" zoomScaleSheetLayoutView="80" workbookViewId="0"/>
  </sheetViews>
  <sheetFormatPr defaultColWidth="9" defaultRowHeight="13.8" x14ac:dyDescent="0.2"/>
  <cols>
    <col min="1" max="4" width="3.6640625" style="1" customWidth="1"/>
    <col min="5" max="5" width="57.77734375" style="1" customWidth="1"/>
    <col min="6" max="6" width="16.21875" style="1" customWidth="1"/>
    <col min="7" max="8" width="14.77734375" style="1" customWidth="1"/>
    <col min="9" max="9" width="13.77734375" style="2" customWidth="1"/>
    <col min="10" max="16384" width="9" style="1"/>
  </cols>
  <sheetData>
    <row r="1" spans="1:11" ht="14.25" customHeight="1" x14ac:dyDescent="0.2">
      <c r="I1" s="5" t="str">
        <f>'MPS(input)'!K1</f>
        <v>Monitoring Spreadsheet: JCM_ID_AM019_ver01.0</v>
      </c>
    </row>
    <row r="2" spans="1:11" ht="14.25" customHeight="1" x14ac:dyDescent="0.2">
      <c r="I2" s="5" t="str">
        <f>'MPS(input)'!K2</f>
        <v>Reference Number:</v>
      </c>
    </row>
    <row r="3" spans="1:11" ht="27.75" customHeight="1" x14ac:dyDescent="0.2">
      <c r="A3" s="97" t="s">
        <v>101</v>
      </c>
      <c r="B3" s="97"/>
      <c r="C3" s="97"/>
      <c r="D3" s="97"/>
      <c r="E3" s="97"/>
      <c r="F3" s="97"/>
      <c r="G3" s="97"/>
      <c r="H3" s="97"/>
      <c r="I3" s="97"/>
    </row>
    <row r="4" spans="1:11" ht="11.25" customHeight="1" x14ac:dyDescent="0.2"/>
    <row r="5" spans="1:11" ht="18.75" customHeight="1" thickBot="1" x14ac:dyDescent="0.25">
      <c r="A5" s="16" t="s">
        <v>2</v>
      </c>
      <c r="B5" s="6"/>
      <c r="C5" s="6"/>
      <c r="D5" s="6"/>
      <c r="E5" s="7"/>
      <c r="F5" s="8" t="s">
        <v>6</v>
      </c>
      <c r="G5" s="47" t="s">
        <v>0</v>
      </c>
      <c r="H5" s="8" t="s">
        <v>1</v>
      </c>
      <c r="I5" s="8" t="s">
        <v>7</v>
      </c>
    </row>
    <row r="6" spans="1:11" ht="18.75" customHeight="1" thickBot="1" x14ac:dyDescent="0.25">
      <c r="A6" s="17"/>
      <c r="B6" s="19" t="s">
        <v>38</v>
      </c>
      <c r="C6" s="9"/>
      <c r="D6" s="9"/>
      <c r="E6" s="19"/>
      <c r="F6" s="45" t="s">
        <v>53</v>
      </c>
      <c r="G6" s="51">
        <f>G12-G14</f>
        <v>18474.21</v>
      </c>
      <c r="H6" s="46" t="s">
        <v>36</v>
      </c>
      <c r="I6" s="20" t="s">
        <v>37</v>
      </c>
    </row>
    <row r="7" spans="1:11" ht="18.75" customHeight="1" x14ac:dyDescent="0.2">
      <c r="A7" s="16" t="s">
        <v>3</v>
      </c>
      <c r="B7" s="6"/>
      <c r="C7" s="6"/>
      <c r="D7" s="6"/>
      <c r="E7" s="7"/>
      <c r="F7" s="7"/>
      <c r="G7" s="40"/>
      <c r="H7" s="7"/>
      <c r="I7" s="8"/>
      <c r="J7" s="44"/>
      <c r="K7" s="44"/>
    </row>
    <row r="8" spans="1:11" ht="18.75" customHeight="1" x14ac:dyDescent="0.2">
      <c r="A8" s="18"/>
      <c r="B8" s="24" t="s">
        <v>107</v>
      </c>
      <c r="C8" s="14"/>
      <c r="D8" s="14"/>
      <c r="E8" s="15"/>
      <c r="F8" s="10"/>
      <c r="G8" s="11"/>
      <c r="H8" s="11"/>
      <c r="I8" s="12"/>
    </row>
    <row r="9" spans="1:11" ht="18.75" customHeight="1" x14ac:dyDescent="0.2">
      <c r="A9" s="18"/>
      <c r="B9" s="41"/>
      <c r="C9" s="25" t="s">
        <v>54</v>
      </c>
      <c r="D9" s="25"/>
      <c r="E9" s="25"/>
      <c r="F9" s="13" t="s">
        <v>56</v>
      </c>
      <c r="G9" s="75"/>
      <c r="H9" s="76" t="s">
        <v>48</v>
      </c>
      <c r="I9" s="27" t="s">
        <v>58</v>
      </c>
    </row>
    <row r="10" spans="1:11" ht="18.75" customHeight="1" x14ac:dyDescent="0.2">
      <c r="A10" s="18"/>
      <c r="B10" s="41"/>
      <c r="C10" s="98" t="s">
        <v>55</v>
      </c>
      <c r="D10" s="98"/>
      <c r="E10" s="98"/>
      <c r="F10" s="26" t="s">
        <v>57</v>
      </c>
      <c r="G10" s="73">
        <v>0.53300000000000003</v>
      </c>
      <c r="H10" s="74" t="s">
        <v>48</v>
      </c>
      <c r="I10" s="27" t="s">
        <v>59</v>
      </c>
    </row>
    <row r="11" spans="1:11" ht="18.75" customHeight="1" thickBot="1" x14ac:dyDescent="0.25">
      <c r="A11" s="16" t="s">
        <v>4</v>
      </c>
      <c r="B11" s="40"/>
      <c r="C11" s="6"/>
      <c r="D11" s="8"/>
      <c r="E11" s="8"/>
      <c r="F11" s="8"/>
      <c r="G11" s="16"/>
      <c r="H11" s="7"/>
      <c r="I11" s="8"/>
    </row>
    <row r="12" spans="1:11" ht="18.75" customHeight="1" thickBot="1" x14ac:dyDescent="0.25">
      <c r="A12" s="18"/>
      <c r="B12" s="21" t="s">
        <v>39</v>
      </c>
      <c r="C12" s="9"/>
      <c r="D12" s="9"/>
      <c r="E12" s="19"/>
      <c r="F12" s="45" t="s">
        <v>53</v>
      </c>
      <c r="G12" s="51">
        <f>SUMPRODUCT('MPS(input_separate)'!B7:B106,'MPS(input_separate)'!C7:C106)</f>
        <v>18474.21</v>
      </c>
      <c r="H12" s="48" t="s">
        <v>60</v>
      </c>
      <c r="I12" s="12" t="s">
        <v>61</v>
      </c>
    </row>
    <row r="13" spans="1:11" ht="18.75" customHeight="1" thickBot="1" x14ac:dyDescent="0.25">
      <c r="A13" s="16" t="s">
        <v>5</v>
      </c>
      <c r="B13" s="6"/>
      <c r="C13" s="6"/>
      <c r="D13" s="6"/>
      <c r="E13" s="7"/>
      <c r="F13" s="8"/>
      <c r="G13" s="49"/>
      <c r="H13" s="7"/>
      <c r="I13" s="8"/>
    </row>
    <row r="14" spans="1:11" ht="18.75" customHeight="1" thickBot="1" x14ac:dyDescent="0.25">
      <c r="A14" s="17"/>
      <c r="B14" s="19" t="s">
        <v>40</v>
      </c>
      <c r="C14" s="9"/>
      <c r="D14" s="9"/>
      <c r="E14" s="19"/>
      <c r="F14" s="50" t="s">
        <v>53</v>
      </c>
      <c r="G14" s="52">
        <v>0</v>
      </c>
      <c r="H14" s="48" t="s">
        <v>60</v>
      </c>
      <c r="I14" s="12" t="s">
        <v>62</v>
      </c>
    </row>
    <row r="15" spans="1:11" x14ac:dyDescent="0.2">
      <c r="F15" s="4"/>
      <c r="G15" s="3"/>
      <c r="H15" s="3"/>
    </row>
    <row r="16" spans="1:11" ht="21.75" customHeight="1" x14ac:dyDescent="0.2">
      <c r="E16" s="1" t="s">
        <v>8</v>
      </c>
    </row>
    <row r="17" spans="5:8" ht="21.75" customHeight="1" x14ac:dyDescent="0.2">
      <c r="E17" s="28" t="s">
        <v>84</v>
      </c>
    </row>
    <row r="18" spans="5:8" ht="37.5" customHeight="1" x14ac:dyDescent="0.2">
      <c r="E18" s="29" t="s">
        <v>63</v>
      </c>
      <c r="F18" s="30" t="s">
        <v>64</v>
      </c>
      <c r="G18" s="43" t="s">
        <v>94</v>
      </c>
      <c r="H18" s="43" t="s">
        <v>95</v>
      </c>
    </row>
    <row r="19" spans="5:8" ht="37.5" customHeight="1" x14ac:dyDescent="0.2">
      <c r="E19" s="38" t="s">
        <v>65</v>
      </c>
      <c r="F19" s="36" t="s">
        <v>56</v>
      </c>
      <c r="G19" s="36">
        <v>0.61599999999999999</v>
      </c>
      <c r="H19" s="36">
        <v>0.53300000000000003</v>
      </c>
    </row>
    <row r="20" spans="5:8" ht="37.5" customHeight="1" x14ac:dyDescent="0.2">
      <c r="E20" s="38" t="s">
        <v>85</v>
      </c>
      <c r="F20" s="36" t="s">
        <v>56</v>
      </c>
      <c r="G20" s="36">
        <v>0.47699999999999998</v>
      </c>
      <c r="H20" s="36">
        <v>0.47699999999999998</v>
      </c>
    </row>
    <row r="21" spans="5:8" ht="37.5" customHeight="1" x14ac:dyDescent="0.2">
      <c r="E21" s="38" t="s">
        <v>66</v>
      </c>
      <c r="F21" s="36" t="s">
        <v>56</v>
      </c>
      <c r="G21" s="36">
        <v>0.66400000000000003</v>
      </c>
      <c r="H21" s="36">
        <v>0.53300000000000003</v>
      </c>
    </row>
    <row r="22" spans="5:8" ht="37.5" customHeight="1" x14ac:dyDescent="0.2">
      <c r="E22" s="38" t="s">
        <v>67</v>
      </c>
      <c r="F22" s="36" t="s">
        <v>56</v>
      </c>
      <c r="G22" s="36">
        <v>0.55500000000000005</v>
      </c>
      <c r="H22" s="36">
        <v>0.53300000000000003</v>
      </c>
    </row>
    <row r="23" spans="5:8" s="2" customFormat="1" ht="37.5" customHeight="1" x14ac:dyDescent="0.2">
      <c r="E23" s="38" t="s">
        <v>68</v>
      </c>
      <c r="F23" s="36" t="s">
        <v>56</v>
      </c>
      <c r="G23" s="36">
        <v>0.55300000000000005</v>
      </c>
      <c r="H23" s="36">
        <v>0.53300000000000003</v>
      </c>
    </row>
    <row r="24" spans="5:8" s="2" customFormat="1" ht="37.5" customHeight="1" x14ac:dyDescent="0.2">
      <c r="E24" s="38" t="s">
        <v>69</v>
      </c>
      <c r="F24" s="36" t="s">
        <v>56</v>
      </c>
      <c r="G24" s="36">
        <v>0.53200000000000003</v>
      </c>
      <c r="H24" s="36">
        <v>0.53200000000000003</v>
      </c>
    </row>
    <row r="25" spans="5:8" ht="37.5" customHeight="1" x14ac:dyDescent="0.2">
      <c r="E25" s="38" t="s">
        <v>70</v>
      </c>
      <c r="F25" s="36" t="s">
        <v>56</v>
      </c>
      <c r="G25" s="36">
        <v>0.66600000000000004</v>
      </c>
      <c r="H25" s="36">
        <v>0.53300000000000003</v>
      </c>
    </row>
    <row r="26" spans="5:8" ht="37.5" customHeight="1" x14ac:dyDescent="0.2">
      <c r="E26" s="38" t="s">
        <v>71</v>
      </c>
      <c r="F26" s="36" t="s">
        <v>56</v>
      </c>
      <c r="G26" s="36">
        <v>0.52700000000000002</v>
      </c>
      <c r="H26" s="36">
        <v>0.52700000000000002</v>
      </c>
    </row>
    <row r="27" spans="5:8" ht="37.5" customHeight="1" x14ac:dyDescent="0.2">
      <c r="E27" s="38" t="s">
        <v>72</v>
      </c>
      <c r="F27" s="36" t="s">
        <v>56</v>
      </c>
      <c r="G27" s="36">
        <v>0.49299999999999999</v>
      </c>
      <c r="H27" s="36">
        <v>0.49299999999999999</v>
      </c>
    </row>
    <row r="28" spans="5:8" ht="37.5" customHeight="1" x14ac:dyDescent="0.2">
      <c r="E28" s="38" t="s">
        <v>73</v>
      </c>
      <c r="F28" s="36" t="s">
        <v>56</v>
      </c>
      <c r="G28" s="36">
        <v>0.32500000000000001</v>
      </c>
      <c r="H28" s="36">
        <v>0.32500000000000001</v>
      </c>
    </row>
    <row r="29" spans="5:8" ht="37.5" customHeight="1" x14ac:dyDescent="0.2">
      <c r="E29" s="38" t="s">
        <v>74</v>
      </c>
      <c r="F29" s="36" t="s">
        <v>56</v>
      </c>
      <c r="G29" s="36">
        <v>0.32</v>
      </c>
      <c r="H29" s="36">
        <v>0.32</v>
      </c>
    </row>
    <row r="30" spans="5:8" ht="37.5" customHeight="1" x14ac:dyDescent="0.2">
      <c r="E30" s="38" t="s">
        <v>75</v>
      </c>
      <c r="F30" s="36" t="s">
        <v>56</v>
      </c>
      <c r="G30" s="36">
        <v>0.59299999999999997</v>
      </c>
      <c r="H30" s="36">
        <v>0.53300000000000003</v>
      </c>
    </row>
    <row r="31" spans="5:8" ht="37.5" customHeight="1" x14ac:dyDescent="0.2">
      <c r="E31" s="38" t="s">
        <v>76</v>
      </c>
      <c r="F31" s="36" t="s">
        <v>56</v>
      </c>
      <c r="G31" s="36">
        <v>0.51700000000000002</v>
      </c>
      <c r="H31" s="36">
        <v>0.51700000000000002</v>
      </c>
    </row>
    <row r="32" spans="5:8" ht="37.5" customHeight="1" x14ac:dyDescent="0.2">
      <c r="E32" s="38" t="s">
        <v>77</v>
      </c>
      <c r="F32" s="36" t="s">
        <v>56</v>
      </c>
      <c r="G32" s="36">
        <v>0.56100000000000005</v>
      </c>
      <c r="H32" s="36">
        <v>0.53300000000000003</v>
      </c>
    </row>
    <row r="33" spans="5:8" ht="37.5" customHeight="1" x14ac:dyDescent="0.2">
      <c r="E33" s="38" t="s">
        <v>78</v>
      </c>
      <c r="F33" s="36" t="s">
        <v>56</v>
      </c>
      <c r="G33" s="36">
        <v>0.50700000000000001</v>
      </c>
      <c r="H33" s="36">
        <v>0.50700000000000001</v>
      </c>
    </row>
    <row r="34" spans="5:8" ht="37.5" customHeight="1" x14ac:dyDescent="0.2">
      <c r="E34" s="38" t="s">
        <v>79</v>
      </c>
      <c r="F34" s="36" t="s">
        <v>56</v>
      </c>
      <c r="G34" s="37">
        <v>0.53300000000000003</v>
      </c>
      <c r="H34" s="37">
        <v>0.53300000000000003</v>
      </c>
    </row>
    <row r="35" spans="5:8" ht="37.5" customHeight="1" x14ac:dyDescent="0.2">
      <c r="E35" s="38" t="s">
        <v>80</v>
      </c>
      <c r="F35" s="36" t="s">
        <v>56</v>
      </c>
      <c r="G35" s="37">
        <v>0.53200000000000003</v>
      </c>
      <c r="H35" s="37">
        <v>0.53200000000000003</v>
      </c>
    </row>
    <row r="36" spans="5:8" ht="37.5" customHeight="1" x14ac:dyDescent="0.2">
      <c r="E36" s="38" t="s">
        <v>81</v>
      </c>
      <c r="F36" s="36" t="s">
        <v>56</v>
      </c>
      <c r="G36" s="37">
        <v>0.52300000000000002</v>
      </c>
      <c r="H36" s="37">
        <v>0.52300000000000002</v>
      </c>
    </row>
    <row r="37" spans="5:8" ht="37.5" customHeight="1" x14ac:dyDescent="0.2">
      <c r="E37" s="38" t="s">
        <v>82</v>
      </c>
      <c r="F37" s="36" t="s">
        <v>56</v>
      </c>
      <c r="G37" s="36">
        <v>0.52500000000000002</v>
      </c>
      <c r="H37" s="36">
        <v>0.52500000000000002</v>
      </c>
    </row>
    <row r="39" spans="5:8" ht="16.2" x14ac:dyDescent="0.2">
      <c r="E39" s="28" t="s">
        <v>86</v>
      </c>
      <c r="F39" s="31"/>
      <c r="G39" s="32"/>
    </row>
    <row r="40" spans="5:8" ht="38.25" customHeight="1" x14ac:dyDescent="0.2">
      <c r="E40" s="33" t="s">
        <v>55</v>
      </c>
      <c r="F40" s="34" t="s">
        <v>83</v>
      </c>
      <c r="G40" s="35">
        <v>0.53300000000000003</v>
      </c>
    </row>
  </sheetData>
  <sheetProtection algorithmName="SHA-512" hashValue="zKsyMKisyCbLyR7+nWJIiTqq+lZzGs+mhZeNN/iwwBb5cw8DLe+kLGqMFMfAvRPQ5LYxtbaDwFGIrJ0GPTH0DQ==" saltValue="6zIKZ+m0s7RVi9Etkuso6A==" spinCount="100000" sheet="1" objects="1" scenarios="1"/>
  <mergeCells count="2">
    <mergeCell ref="A3:I3"/>
    <mergeCell ref="C10:E10"/>
  </mergeCells>
  <phoneticPr fontId="2"/>
  <pageMargins left="0.70866141732283472" right="0.70866141732283472" top="0.74803149606299213" bottom="0.74803149606299213" header="0.31496062992125984" footer="0.31496062992125984"/>
  <pageSetup paperSize="9" scale="62"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84954-DAE8-4279-88CF-B5388AC4BC1A}">
  <sheetPr>
    <tabColor theme="4"/>
  </sheetPr>
  <dimension ref="A1:C12"/>
  <sheetViews>
    <sheetView showGridLines="0" view="pageBreakPreview" zoomScaleNormal="80" zoomScaleSheetLayoutView="100" workbookViewId="0"/>
  </sheetViews>
  <sheetFormatPr defaultRowHeight="13.2" x14ac:dyDescent="0.2"/>
  <cols>
    <col min="1" max="1" width="3.6640625" style="79" customWidth="1"/>
    <col min="2" max="2" width="36.33203125" style="79" customWidth="1"/>
    <col min="3" max="3" width="49.109375" style="79" customWidth="1"/>
    <col min="4" max="256" width="9" style="79"/>
    <col min="257" max="257" width="3.6640625" style="79" customWidth="1"/>
    <col min="258" max="258" width="36.33203125" style="79" customWidth="1"/>
    <col min="259" max="259" width="49.109375" style="79" customWidth="1"/>
    <col min="260" max="512" width="9" style="79"/>
    <col min="513" max="513" width="3.6640625" style="79" customWidth="1"/>
    <col min="514" max="514" width="36.33203125" style="79" customWidth="1"/>
    <col min="515" max="515" width="49.109375" style="79" customWidth="1"/>
    <col min="516" max="768" width="9" style="79"/>
    <col min="769" max="769" width="3.6640625" style="79" customWidth="1"/>
    <col min="770" max="770" width="36.33203125" style="79" customWidth="1"/>
    <col min="771" max="771" width="49.109375" style="79" customWidth="1"/>
    <col min="772" max="1024" width="9" style="79"/>
    <col min="1025" max="1025" width="3.6640625" style="79" customWidth="1"/>
    <col min="1026" max="1026" width="36.33203125" style="79" customWidth="1"/>
    <col min="1027" max="1027" width="49.109375" style="79" customWidth="1"/>
    <col min="1028" max="1280" width="9" style="79"/>
    <col min="1281" max="1281" width="3.6640625" style="79" customWidth="1"/>
    <col min="1282" max="1282" width="36.33203125" style="79" customWidth="1"/>
    <col min="1283" max="1283" width="49.109375" style="79" customWidth="1"/>
    <col min="1284" max="1536" width="9" style="79"/>
    <col min="1537" max="1537" width="3.6640625" style="79" customWidth="1"/>
    <col min="1538" max="1538" width="36.33203125" style="79" customWidth="1"/>
    <col min="1539" max="1539" width="49.109375" style="79" customWidth="1"/>
    <col min="1540" max="1792" width="9" style="79"/>
    <col min="1793" max="1793" width="3.6640625" style="79" customWidth="1"/>
    <col min="1794" max="1794" width="36.33203125" style="79" customWidth="1"/>
    <col min="1795" max="1795" width="49.109375" style="79" customWidth="1"/>
    <col min="1796" max="2048" width="9" style="79"/>
    <col min="2049" max="2049" width="3.6640625" style="79" customWidth="1"/>
    <col min="2050" max="2050" width="36.33203125" style="79" customWidth="1"/>
    <col min="2051" max="2051" width="49.109375" style="79" customWidth="1"/>
    <col min="2052" max="2304" width="9" style="79"/>
    <col min="2305" max="2305" width="3.6640625" style="79" customWidth="1"/>
    <col min="2306" max="2306" width="36.33203125" style="79" customWidth="1"/>
    <col min="2307" max="2307" width="49.109375" style="79" customWidth="1"/>
    <col min="2308" max="2560" width="9" style="79"/>
    <col min="2561" max="2561" width="3.6640625" style="79" customWidth="1"/>
    <col min="2562" max="2562" width="36.33203125" style="79" customWidth="1"/>
    <col min="2563" max="2563" width="49.109375" style="79" customWidth="1"/>
    <col min="2564" max="2816" width="9" style="79"/>
    <col min="2817" max="2817" width="3.6640625" style="79" customWidth="1"/>
    <col min="2818" max="2818" width="36.33203125" style="79" customWidth="1"/>
    <col min="2819" max="2819" width="49.109375" style="79" customWidth="1"/>
    <col min="2820" max="3072" width="9" style="79"/>
    <col min="3073" max="3073" width="3.6640625" style="79" customWidth="1"/>
    <col min="3074" max="3074" width="36.33203125" style="79" customWidth="1"/>
    <col min="3075" max="3075" width="49.109375" style="79" customWidth="1"/>
    <col min="3076" max="3328" width="9" style="79"/>
    <col min="3329" max="3329" width="3.6640625" style="79" customWidth="1"/>
    <col min="3330" max="3330" width="36.33203125" style="79" customWidth="1"/>
    <col min="3331" max="3331" width="49.109375" style="79" customWidth="1"/>
    <col min="3332" max="3584" width="9" style="79"/>
    <col min="3585" max="3585" width="3.6640625" style="79" customWidth="1"/>
    <col min="3586" max="3586" width="36.33203125" style="79" customWidth="1"/>
    <col min="3587" max="3587" width="49.109375" style="79" customWidth="1"/>
    <col min="3588" max="3840" width="9" style="79"/>
    <col min="3841" max="3841" width="3.6640625" style="79" customWidth="1"/>
    <col min="3842" max="3842" width="36.33203125" style="79" customWidth="1"/>
    <col min="3843" max="3843" width="49.109375" style="79" customWidth="1"/>
    <col min="3844" max="4096" width="9" style="79"/>
    <col min="4097" max="4097" width="3.6640625" style="79" customWidth="1"/>
    <col min="4098" max="4098" width="36.33203125" style="79" customWidth="1"/>
    <col min="4099" max="4099" width="49.109375" style="79" customWidth="1"/>
    <col min="4100" max="4352" width="9" style="79"/>
    <col min="4353" max="4353" width="3.6640625" style="79" customWidth="1"/>
    <col min="4354" max="4354" width="36.33203125" style="79" customWidth="1"/>
    <col min="4355" max="4355" width="49.109375" style="79" customWidth="1"/>
    <col min="4356" max="4608" width="9" style="79"/>
    <col min="4609" max="4609" width="3.6640625" style="79" customWidth="1"/>
    <col min="4610" max="4610" width="36.33203125" style="79" customWidth="1"/>
    <col min="4611" max="4611" width="49.109375" style="79" customWidth="1"/>
    <col min="4612" max="4864" width="9" style="79"/>
    <col min="4865" max="4865" width="3.6640625" style="79" customWidth="1"/>
    <col min="4866" max="4866" width="36.33203125" style="79" customWidth="1"/>
    <col min="4867" max="4867" width="49.109375" style="79" customWidth="1"/>
    <col min="4868" max="5120" width="9" style="79"/>
    <col min="5121" max="5121" width="3.6640625" style="79" customWidth="1"/>
    <col min="5122" max="5122" width="36.33203125" style="79" customWidth="1"/>
    <col min="5123" max="5123" width="49.109375" style="79" customWidth="1"/>
    <col min="5124" max="5376" width="9" style="79"/>
    <col min="5377" max="5377" width="3.6640625" style="79" customWidth="1"/>
    <col min="5378" max="5378" width="36.33203125" style="79" customWidth="1"/>
    <col min="5379" max="5379" width="49.109375" style="79" customWidth="1"/>
    <col min="5380" max="5632" width="9" style="79"/>
    <col min="5633" max="5633" width="3.6640625" style="79" customWidth="1"/>
    <col min="5634" max="5634" width="36.33203125" style="79" customWidth="1"/>
    <col min="5635" max="5635" width="49.109375" style="79" customWidth="1"/>
    <col min="5636" max="5888" width="9" style="79"/>
    <col min="5889" max="5889" width="3.6640625" style="79" customWidth="1"/>
    <col min="5890" max="5890" width="36.33203125" style="79" customWidth="1"/>
    <col min="5891" max="5891" width="49.109375" style="79" customWidth="1"/>
    <col min="5892" max="6144" width="9" style="79"/>
    <col min="6145" max="6145" width="3.6640625" style="79" customWidth="1"/>
    <col min="6146" max="6146" width="36.33203125" style="79" customWidth="1"/>
    <col min="6147" max="6147" width="49.109375" style="79" customWidth="1"/>
    <col min="6148" max="6400" width="9" style="79"/>
    <col min="6401" max="6401" width="3.6640625" style="79" customWidth="1"/>
    <col min="6402" max="6402" width="36.33203125" style="79" customWidth="1"/>
    <col min="6403" max="6403" width="49.109375" style="79" customWidth="1"/>
    <col min="6404" max="6656" width="9" style="79"/>
    <col min="6657" max="6657" width="3.6640625" style="79" customWidth="1"/>
    <col min="6658" max="6658" width="36.33203125" style="79" customWidth="1"/>
    <col min="6659" max="6659" width="49.109375" style="79" customWidth="1"/>
    <col min="6660" max="6912" width="9" style="79"/>
    <col min="6913" max="6913" width="3.6640625" style="79" customWidth="1"/>
    <col min="6914" max="6914" width="36.33203125" style="79" customWidth="1"/>
    <col min="6915" max="6915" width="49.109375" style="79" customWidth="1"/>
    <col min="6916" max="7168" width="9" style="79"/>
    <col min="7169" max="7169" width="3.6640625" style="79" customWidth="1"/>
    <col min="7170" max="7170" width="36.33203125" style="79" customWidth="1"/>
    <col min="7171" max="7171" width="49.109375" style="79" customWidth="1"/>
    <col min="7172" max="7424" width="9" style="79"/>
    <col min="7425" max="7425" width="3.6640625" style="79" customWidth="1"/>
    <col min="7426" max="7426" width="36.33203125" style="79" customWidth="1"/>
    <col min="7427" max="7427" width="49.109375" style="79" customWidth="1"/>
    <col min="7428" max="7680" width="9" style="79"/>
    <col min="7681" max="7681" width="3.6640625" style="79" customWidth="1"/>
    <col min="7682" max="7682" width="36.33203125" style="79" customWidth="1"/>
    <col min="7683" max="7683" width="49.109375" style="79" customWidth="1"/>
    <col min="7684" max="7936" width="9" style="79"/>
    <col min="7937" max="7937" width="3.6640625" style="79" customWidth="1"/>
    <col min="7938" max="7938" width="36.33203125" style="79" customWidth="1"/>
    <col min="7939" max="7939" width="49.109375" style="79" customWidth="1"/>
    <col min="7940" max="8192" width="9" style="79"/>
    <col min="8193" max="8193" width="3.6640625" style="79" customWidth="1"/>
    <col min="8194" max="8194" width="36.33203125" style="79" customWidth="1"/>
    <col min="8195" max="8195" width="49.109375" style="79" customWidth="1"/>
    <col min="8196" max="8448" width="9" style="79"/>
    <col min="8449" max="8449" width="3.6640625" style="79" customWidth="1"/>
    <col min="8450" max="8450" width="36.33203125" style="79" customWidth="1"/>
    <col min="8451" max="8451" width="49.109375" style="79" customWidth="1"/>
    <col min="8452" max="8704" width="9" style="79"/>
    <col min="8705" max="8705" width="3.6640625" style="79" customWidth="1"/>
    <col min="8706" max="8706" width="36.33203125" style="79" customWidth="1"/>
    <col min="8707" max="8707" width="49.109375" style="79" customWidth="1"/>
    <col min="8708" max="8960" width="9" style="79"/>
    <col min="8961" max="8961" width="3.6640625" style="79" customWidth="1"/>
    <col min="8962" max="8962" width="36.33203125" style="79" customWidth="1"/>
    <col min="8963" max="8963" width="49.109375" style="79" customWidth="1"/>
    <col min="8964" max="9216" width="9" style="79"/>
    <col min="9217" max="9217" width="3.6640625" style="79" customWidth="1"/>
    <col min="9218" max="9218" width="36.33203125" style="79" customWidth="1"/>
    <col min="9219" max="9219" width="49.109375" style="79" customWidth="1"/>
    <col min="9220" max="9472" width="9" style="79"/>
    <col min="9473" max="9473" width="3.6640625" style="79" customWidth="1"/>
    <col min="9474" max="9474" width="36.33203125" style="79" customWidth="1"/>
    <col min="9475" max="9475" width="49.109375" style="79" customWidth="1"/>
    <col min="9476" max="9728" width="9" style="79"/>
    <col min="9729" max="9729" width="3.6640625" style="79" customWidth="1"/>
    <col min="9730" max="9730" width="36.33203125" style="79" customWidth="1"/>
    <col min="9731" max="9731" width="49.109375" style="79" customWidth="1"/>
    <col min="9732" max="9984" width="9" style="79"/>
    <col min="9985" max="9985" width="3.6640625" style="79" customWidth="1"/>
    <col min="9986" max="9986" width="36.33203125" style="79" customWidth="1"/>
    <col min="9987" max="9987" width="49.109375" style="79" customWidth="1"/>
    <col min="9988" max="10240" width="9" style="79"/>
    <col min="10241" max="10241" width="3.6640625" style="79" customWidth="1"/>
    <col min="10242" max="10242" width="36.33203125" style="79" customWidth="1"/>
    <col min="10243" max="10243" width="49.109375" style="79" customWidth="1"/>
    <col min="10244" max="10496" width="9" style="79"/>
    <col min="10497" max="10497" width="3.6640625" style="79" customWidth="1"/>
    <col min="10498" max="10498" width="36.33203125" style="79" customWidth="1"/>
    <col min="10499" max="10499" width="49.109375" style="79" customWidth="1"/>
    <col min="10500" max="10752" width="9" style="79"/>
    <col min="10753" max="10753" width="3.6640625" style="79" customWidth="1"/>
    <col min="10754" max="10754" width="36.33203125" style="79" customWidth="1"/>
    <col min="10755" max="10755" width="49.109375" style="79" customWidth="1"/>
    <col min="10756" max="11008" width="9" style="79"/>
    <col min="11009" max="11009" width="3.6640625" style="79" customWidth="1"/>
    <col min="11010" max="11010" width="36.33203125" style="79" customWidth="1"/>
    <col min="11011" max="11011" width="49.109375" style="79" customWidth="1"/>
    <col min="11012" max="11264" width="9" style="79"/>
    <col min="11265" max="11265" width="3.6640625" style="79" customWidth="1"/>
    <col min="11266" max="11266" width="36.33203125" style="79" customWidth="1"/>
    <col min="11267" max="11267" width="49.109375" style="79" customWidth="1"/>
    <col min="11268" max="11520" width="9" style="79"/>
    <col min="11521" max="11521" width="3.6640625" style="79" customWidth="1"/>
    <col min="11522" max="11522" width="36.33203125" style="79" customWidth="1"/>
    <col min="11523" max="11523" width="49.109375" style="79" customWidth="1"/>
    <col min="11524" max="11776" width="9" style="79"/>
    <col min="11777" max="11777" width="3.6640625" style="79" customWidth="1"/>
    <col min="11778" max="11778" width="36.33203125" style="79" customWidth="1"/>
    <col min="11779" max="11779" width="49.109375" style="79" customWidth="1"/>
    <col min="11780" max="12032" width="9" style="79"/>
    <col min="12033" max="12033" width="3.6640625" style="79" customWidth="1"/>
    <col min="12034" max="12034" width="36.33203125" style="79" customWidth="1"/>
    <col min="12035" max="12035" width="49.109375" style="79" customWidth="1"/>
    <col min="12036" max="12288" width="9" style="79"/>
    <col min="12289" max="12289" width="3.6640625" style="79" customWidth="1"/>
    <col min="12290" max="12290" width="36.33203125" style="79" customWidth="1"/>
    <col min="12291" max="12291" width="49.109375" style="79" customWidth="1"/>
    <col min="12292" max="12544" width="9" style="79"/>
    <col min="12545" max="12545" width="3.6640625" style="79" customWidth="1"/>
    <col min="12546" max="12546" width="36.33203125" style="79" customWidth="1"/>
    <col min="12547" max="12547" width="49.109375" style="79" customWidth="1"/>
    <col min="12548" max="12800" width="9" style="79"/>
    <col min="12801" max="12801" width="3.6640625" style="79" customWidth="1"/>
    <col min="12802" max="12802" width="36.33203125" style="79" customWidth="1"/>
    <col min="12803" max="12803" width="49.109375" style="79" customWidth="1"/>
    <col min="12804" max="13056" width="9" style="79"/>
    <col min="13057" max="13057" width="3.6640625" style="79" customWidth="1"/>
    <col min="13058" max="13058" width="36.33203125" style="79" customWidth="1"/>
    <col min="13059" max="13059" width="49.109375" style="79" customWidth="1"/>
    <col min="13060" max="13312" width="9" style="79"/>
    <col min="13313" max="13313" width="3.6640625" style="79" customWidth="1"/>
    <col min="13314" max="13314" width="36.33203125" style="79" customWidth="1"/>
    <col min="13315" max="13315" width="49.109375" style="79" customWidth="1"/>
    <col min="13316" max="13568" width="9" style="79"/>
    <col min="13569" max="13569" width="3.6640625" style="79" customWidth="1"/>
    <col min="13570" max="13570" width="36.33203125" style="79" customWidth="1"/>
    <col min="13571" max="13571" width="49.109375" style="79" customWidth="1"/>
    <col min="13572" max="13824" width="9" style="79"/>
    <col min="13825" max="13825" width="3.6640625" style="79" customWidth="1"/>
    <col min="13826" max="13826" width="36.33203125" style="79" customWidth="1"/>
    <col min="13827" max="13827" width="49.109375" style="79" customWidth="1"/>
    <col min="13828" max="14080" width="9" style="79"/>
    <col min="14081" max="14081" width="3.6640625" style="79" customWidth="1"/>
    <col min="14082" max="14082" width="36.33203125" style="79" customWidth="1"/>
    <col min="14083" max="14083" width="49.109375" style="79" customWidth="1"/>
    <col min="14084" max="14336" width="9" style="79"/>
    <col min="14337" max="14337" width="3.6640625" style="79" customWidth="1"/>
    <col min="14338" max="14338" width="36.33203125" style="79" customWidth="1"/>
    <col min="14339" max="14339" width="49.109375" style="79" customWidth="1"/>
    <col min="14340" max="14592" width="9" style="79"/>
    <col min="14593" max="14593" width="3.6640625" style="79" customWidth="1"/>
    <col min="14594" max="14594" width="36.33203125" style="79" customWidth="1"/>
    <col min="14595" max="14595" width="49.109375" style="79" customWidth="1"/>
    <col min="14596" max="14848" width="9" style="79"/>
    <col min="14849" max="14849" width="3.6640625" style="79" customWidth="1"/>
    <col min="14850" max="14850" width="36.33203125" style="79" customWidth="1"/>
    <col min="14851" max="14851" width="49.109375" style="79" customWidth="1"/>
    <col min="14852" max="15104" width="9" style="79"/>
    <col min="15105" max="15105" width="3.6640625" style="79" customWidth="1"/>
    <col min="15106" max="15106" width="36.33203125" style="79" customWidth="1"/>
    <col min="15107" max="15107" width="49.109375" style="79" customWidth="1"/>
    <col min="15108" max="15360" width="9" style="79"/>
    <col min="15361" max="15361" width="3.6640625" style="79" customWidth="1"/>
    <col min="15362" max="15362" width="36.33203125" style="79" customWidth="1"/>
    <col min="15363" max="15363" width="49.109375" style="79" customWidth="1"/>
    <col min="15364" max="15616" width="9" style="79"/>
    <col min="15617" max="15617" width="3.6640625" style="79" customWidth="1"/>
    <col min="15618" max="15618" width="36.33203125" style="79" customWidth="1"/>
    <col min="15619" max="15619" width="49.109375" style="79" customWidth="1"/>
    <col min="15620" max="15872" width="9" style="79"/>
    <col min="15873" max="15873" width="3.6640625" style="79" customWidth="1"/>
    <col min="15874" max="15874" width="36.33203125" style="79" customWidth="1"/>
    <col min="15875" max="15875" width="49.109375" style="79" customWidth="1"/>
    <col min="15876" max="16128" width="9" style="79"/>
    <col min="16129" max="16129" width="3.6640625" style="79" customWidth="1"/>
    <col min="16130" max="16130" width="36.33203125" style="79" customWidth="1"/>
    <col min="16131" max="16131" width="49.109375" style="79" customWidth="1"/>
    <col min="16132" max="16384" width="9" style="79"/>
  </cols>
  <sheetData>
    <row r="1" spans="1:3" ht="14.25" customHeight="1" x14ac:dyDescent="0.2">
      <c r="C1" s="5" t="str">
        <f>'MPS(input)'!K1</f>
        <v>Monitoring Spreadsheet: JCM_ID_AM019_ver01.0</v>
      </c>
    </row>
    <row r="2" spans="1:3" ht="14.25" customHeight="1" x14ac:dyDescent="0.2">
      <c r="C2" s="5" t="str">
        <f>'MPS(input)'!K2</f>
        <v>Reference Number:</v>
      </c>
    </row>
    <row r="3" spans="1:3" ht="24" customHeight="1" x14ac:dyDescent="0.2">
      <c r="A3" s="99" t="s">
        <v>110</v>
      </c>
      <c r="B3" s="99"/>
      <c r="C3" s="99"/>
    </row>
    <row r="5" spans="1:3" ht="21" customHeight="1" x14ac:dyDescent="0.2">
      <c r="B5" s="80" t="s">
        <v>111</v>
      </c>
      <c r="C5" s="80" t="s">
        <v>112</v>
      </c>
    </row>
    <row r="6" spans="1:3" ht="54" customHeight="1" x14ac:dyDescent="0.2">
      <c r="B6" s="87" t="s">
        <v>130</v>
      </c>
      <c r="C6" s="86" t="s">
        <v>124</v>
      </c>
    </row>
    <row r="7" spans="1:3" ht="54" customHeight="1" x14ac:dyDescent="0.2">
      <c r="B7" s="87" t="s">
        <v>134</v>
      </c>
      <c r="C7" s="86" t="s">
        <v>125</v>
      </c>
    </row>
    <row r="8" spans="1:3" ht="54" customHeight="1" x14ac:dyDescent="0.2">
      <c r="B8" s="87" t="s">
        <v>131</v>
      </c>
      <c r="C8" s="86" t="s">
        <v>126</v>
      </c>
    </row>
    <row r="9" spans="1:3" ht="62.25" customHeight="1" x14ac:dyDescent="0.2">
      <c r="B9" s="87" t="s">
        <v>132</v>
      </c>
      <c r="C9" s="86" t="s">
        <v>127</v>
      </c>
    </row>
    <row r="10" spans="1:3" ht="62.25" customHeight="1" x14ac:dyDescent="0.2">
      <c r="B10" s="87" t="s">
        <v>133</v>
      </c>
      <c r="C10" s="86" t="s">
        <v>128</v>
      </c>
    </row>
    <row r="11" spans="1:3" ht="54" customHeight="1" x14ac:dyDescent="0.2">
      <c r="B11" s="78"/>
      <c r="C11" s="78"/>
    </row>
    <row r="12" spans="1:3" ht="54" customHeight="1" x14ac:dyDescent="0.2">
      <c r="B12" s="78"/>
      <c r="C12" s="78"/>
    </row>
  </sheetData>
  <sheetProtection algorithmName="SHA-512" hashValue="oGJCBHFkN2VilgFt72qCZni4N42aJ/D1TXOJL5O5X0ktskS9bQxdqp8dJX6o8O/oLFh/otDZK6MtGYKZT/NF8g==" saltValue="ylS4OtCV/VQIJ9S/uV1IyQ==" spinCount="100000" sheet="1" objects="1" scenarios="1" formatCells="0" formatRows="0" insertRows="0"/>
  <mergeCells count="1">
    <mergeCell ref="A3:C3"/>
  </mergeCells>
  <phoneticPr fontId="17"/>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0622C-1C62-47ED-A98D-A5362C8E45A7}">
  <sheetPr>
    <tabColor theme="5" tint="0.39997558519241921"/>
    <pageSetUpPr fitToPage="1"/>
  </sheetPr>
  <dimension ref="A1:L26"/>
  <sheetViews>
    <sheetView showGridLines="0" view="pageBreakPreview" zoomScale="70" zoomScaleNormal="55" zoomScaleSheetLayoutView="70" workbookViewId="0"/>
  </sheetViews>
  <sheetFormatPr defaultColWidth="9" defaultRowHeight="13.8" x14ac:dyDescent="0.2"/>
  <cols>
    <col min="1" max="1" width="3.6640625" style="1" customWidth="1"/>
    <col min="2" max="2" width="20.6640625" style="1" customWidth="1"/>
    <col min="3" max="3" width="12.6640625" style="1" customWidth="1"/>
    <col min="4" max="4" width="15.6640625" style="1" customWidth="1"/>
    <col min="5" max="5" width="32.21875" style="1" customWidth="1"/>
    <col min="6" max="6" width="20.6640625" style="1" customWidth="1"/>
    <col min="7" max="7" width="13.109375" style="1" customWidth="1"/>
    <col min="8" max="8" width="15.33203125" style="1" customWidth="1"/>
    <col min="9" max="9" width="20.6640625" style="1" customWidth="1"/>
    <col min="10" max="10" width="130.109375" style="1" customWidth="1"/>
    <col min="11" max="12" width="20.6640625" style="1" customWidth="1"/>
    <col min="13" max="16384" width="9" style="1"/>
  </cols>
  <sheetData>
    <row r="1" spans="1:12" ht="14.25" customHeight="1" x14ac:dyDescent="0.2">
      <c r="L1" s="53" t="str">
        <f>'MPS(input)'!K1</f>
        <v>Monitoring Spreadsheet: JCM_ID_AM019_ver01.0</v>
      </c>
    </row>
    <row r="2" spans="1:12" ht="14.25" customHeight="1" x14ac:dyDescent="0.2">
      <c r="L2" s="53" t="str">
        <f>'MPS(input)'!K2</f>
        <v>Reference Number:</v>
      </c>
    </row>
    <row r="3" spans="1:12" ht="27.75" customHeight="1" x14ac:dyDescent="0.2">
      <c r="A3" s="54" t="s">
        <v>113</v>
      </c>
      <c r="B3" s="54"/>
      <c r="C3" s="55"/>
      <c r="D3" s="55"/>
      <c r="E3" s="55"/>
      <c r="F3" s="55"/>
      <c r="G3" s="55"/>
      <c r="H3" s="55"/>
      <c r="I3" s="55"/>
      <c r="J3" s="55"/>
      <c r="K3" s="55"/>
      <c r="L3" s="56"/>
    </row>
    <row r="5" spans="1:12" ht="18.75" customHeight="1" x14ac:dyDescent="0.2">
      <c r="A5" s="57" t="s">
        <v>115</v>
      </c>
      <c r="B5" s="57"/>
      <c r="C5" s="57"/>
    </row>
    <row r="6" spans="1:12" ht="18.75" customHeight="1" x14ac:dyDescent="0.2">
      <c r="A6" s="57"/>
      <c r="B6" s="58" t="s">
        <v>10</v>
      </c>
      <c r="C6" s="58" t="s">
        <v>11</v>
      </c>
      <c r="D6" s="58" t="s">
        <v>12</v>
      </c>
      <c r="E6" s="58" t="s">
        <v>13</v>
      </c>
      <c r="F6" s="58" t="s">
        <v>14</v>
      </c>
      <c r="G6" s="58" t="s">
        <v>15</v>
      </c>
      <c r="H6" s="58" t="s">
        <v>16</v>
      </c>
      <c r="I6" s="58" t="s">
        <v>17</v>
      </c>
      <c r="J6" s="58" t="s">
        <v>18</v>
      </c>
      <c r="K6" s="58" t="s">
        <v>19</v>
      </c>
      <c r="L6" s="58" t="s">
        <v>121</v>
      </c>
    </row>
    <row r="7" spans="1:12" s="59" customFormat="1" ht="39" customHeight="1" x14ac:dyDescent="0.2">
      <c r="B7" s="58" t="s">
        <v>120</v>
      </c>
      <c r="C7" s="58" t="s">
        <v>20</v>
      </c>
      <c r="D7" s="58" t="s">
        <v>21</v>
      </c>
      <c r="E7" s="58" t="s">
        <v>22</v>
      </c>
      <c r="F7" s="58" t="s">
        <v>122</v>
      </c>
      <c r="G7" s="58" t="s">
        <v>1</v>
      </c>
      <c r="H7" s="58" t="s">
        <v>25</v>
      </c>
      <c r="I7" s="58" t="s">
        <v>26</v>
      </c>
      <c r="J7" s="58" t="s">
        <v>27</v>
      </c>
      <c r="K7" s="58" t="s">
        <v>28</v>
      </c>
      <c r="L7" s="58" t="s">
        <v>29</v>
      </c>
    </row>
    <row r="8" spans="1:12" ht="148.5" customHeight="1" x14ac:dyDescent="0.2">
      <c r="B8" s="84"/>
      <c r="C8" s="60" t="s">
        <v>41</v>
      </c>
      <c r="D8" s="61" t="s">
        <v>42</v>
      </c>
      <c r="E8" s="62" t="s">
        <v>91</v>
      </c>
      <c r="F8" s="77">
        <f>SUM('MRS(input_separate)'!B7:B106)</f>
        <v>0</v>
      </c>
      <c r="G8" s="61" t="s">
        <v>43</v>
      </c>
      <c r="H8" s="42" t="s">
        <v>89</v>
      </c>
      <c r="I8" s="22" t="s">
        <v>44</v>
      </c>
      <c r="J8" s="39" t="s">
        <v>102</v>
      </c>
      <c r="K8" s="23" t="s">
        <v>45</v>
      </c>
      <c r="L8" s="23" t="s">
        <v>123</v>
      </c>
    </row>
    <row r="9" spans="1:12" ht="8.25" customHeight="1" x14ac:dyDescent="0.2"/>
    <row r="10" spans="1:12" ht="20.100000000000001" customHeight="1" x14ac:dyDescent="0.2">
      <c r="A10" s="57" t="s">
        <v>116</v>
      </c>
      <c r="B10" s="57"/>
    </row>
    <row r="11" spans="1:12" ht="20.100000000000001" customHeight="1" x14ac:dyDescent="0.2">
      <c r="B11" s="90" t="s">
        <v>10</v>
      </c>
      <c r="C11" s="90"/>
      <c r="D11" s="90" t="s">
        <v>11</v>
      </c>
      <c r="E11" s="90"/>
      <c r="F11" s="58" t="s">
        <v>12</v>
      </c>
      <c r="G11" s="58" t="s">
        <v>13</v>
      </c>
      <c r="H11" s="90" t="s">
        <v>14</v>
      </c>
      <c r="I11" s="90"/>
      <c r="J11" s="90"/>
      <c r="K11" s="90" t="s">
        <v>15</v>
      </c>
      <c r="L11" s="90"/>
    </row>
    <row r="12" spans="1:12" ht="39" customHeight="1" x14ac:dyDescent="0.2">
      <c r="B12" s="90" t="s">
        <v>21</v>
      </c>
      <c r="C12" s="90"/>
      <c r="D12" s="90" t="s">
        <v>22</v>
      </c>
      <c r="E12" s="90"/>
      <c r="F12" s="58" t="s">
        <v>23</v>
      </c>
      <c r="G12" s="58" t="s">
        <v>1</v>
      </c>
      <c r="H12" s="90" t="s">
        <v>26</v>
      </c>
      <c r="I12" s="90"/>
      <c r="J12" s="90"/>
      <c r="K12" s="90" t="s">
        <v>29</v>
      </c>
      <c r="L12" s="90"/>
    </row>
    <row r="13" spans="1:12" ht="392.25" customHeight="1" x14ac:dyDescent="0.2">
      <c r="B13" s="103" t="s">
        <v>47</v>
      </c>
      <c r="C13" s="103"/>
      <c r="D13" s="94" t="s">
        <v>90</v>
      </c>
      <c r="E13" s="94"/>
      <c r="F13" s="63" t="s">
        <v>109</v>
      </c>
      <c r="G13" s="61" t="s">
        <v>48</v>
      </c>
      <c r="H13" s="104" t="str">
        <f>'MPS(input)'!G13</f>
        <v>In case the hydro power generation plant in a proposed project activity, which is directly connected or connected via an internal grid not connecting to either an isolated grid or a captive power generator, to a national/regional grid, EFRE,grid is set as following:
Jamali grid: 0.616 tCO2/MWh, Sumatra grid: 0.477 tCO2/MWh, Batam grid: 0.664 tCO2/MWh, Tanjung Pinang, Tanjung Balai Karimun, Tanjung Batu, Kelong, Ladan, Letung, Midai, P Buru, Ranai, Sedanau, Serasan, and Tarempa grids: 0.555 tCO2/MWh, Bangka, Belitung, S Nasik, and Seliu grids: 0.553 tCO2/MWh, Khatulistiwa grid: 0.532 tCO2/MWh, Barito grid: 0.666 tCO2/MWh, Mahakam grid: 0.527 tCO2/MWh, Tarakan grid: 0.493 tCO2/MWh, Sulutgo grid: 0.325 tCO2/MWh, Sulselbar grid: 0.320 tCO2/MWh,  Kendari, Bau Bau, Kolaka, Lambuya, Wangi Wangi, and Raha grids: 0.593 tCO2/MWh, Palu Parigi grid: 0.517 tCO2/MWh, Lombok, Bima, and Sumbawa grids: 0.561 tCO2/MWh, Kupang, Ende, Maumere, and Waingapu grids: 0.507 tCO2/MWh, Ambon, Tual, and Namlea grids: 0.533 tCO2/MWh, Tobelo and Ternate Tidore grids: 0.532 tCO2/MWh, Jayapura, Timika, and Genyem grids: 0.523 tCO2/MWh, Sorong grid: 0.525 tCO2/MWh.
In case the hydro power generation plant in a proposed project activity, which is connected to an internal grid connecting to both a national/regional grid and an isolated grid and/or captive power generator, EFRE,grid is set as following:
Jamali grid: 0.533 tCO2/MWh, Sumatra grid: 0.477 tCO2/MWh, Batam grid: 0.533 tCO2/MWh, Tanjung Pinang, Tanjung Balai Karimun, Tanjung Batu, Kelong, Ladan, Letung, Midai, P Buru, Ranai, Sedanau, Serasan, and Tarempa grids: 0.533 tCO2/MWh, Bangka, Belitung, S Nasik, and Seliu grids: 0.533 tCO2/MWh, Khatulistiwa grid: 0.532 tCO2/MWh, Barito grid: 0.533 tCO2/MWh, Mahakam grid: 0.527 tCO2/MWh, Tarakan grid: 0.493 tCO2/MWh, Sulutgo grid: 0.325 tCO2/MWh, Sulselbar grid: 0.320 tCO2/MWh, Kendari, Bau Bau, Kolaka, Lambuya, Wangi Wangi, and Raha grids: 0.533 tCO2/MWh, Palu Parigi grid: 0.517 tCO2/MWh, Lombok, Bima, and Sumbawa grids: 0.533 tCO2/MWh, Kupang, Ende, Maumere, and Waingapu grids: 0.507 tCO2/MWh, Ambon, Tual, and Namlea grids: 0.533 tCO2/MWh, Tobelo and Ternate Tidore grids: 0.532 tCO2/MWh, Jayapura, Timika, and Genyem grids: 0.523 tCO2/MWh, Sorong grid: 0.525 tCO2/MWh
In the case that the hydro power generation plant in a proposed project activity is only connected to an internal grid connecting to an isolated grid and/or captive power generator, EFRE,cap, 0.533 tCO2/MWh is applied.</v>
      </c>
      <c r="I13" s="104"/>
      <c r="J13" s="104"/>
      <c r="K13" s="104" t="str">
        <f>'MPS(input)'!J13</f>
        <v>Input on "MPS(input_separate)" sheet</v>
      </c>
      <c r="L13" s="104"/>
    </row>
    <row r="14" spans="1:12" ht="6.75" customHeight="1" x14ac:dyDescent="0.2"/>
    <row r="15" spans="1:12" ht="18.75" customHeight="1" x14ac:dyDescent="0.2">
      <c r="A15" s="57" t="s">
        <v>117</v>
      </c>
      <c r="B15" s="57"/>
      <c r="C15" s="57"/>
    </row>
    <row r="16" spans="1:12" ht="21.75" customHeight="1" thickBot="1" x14ac:dyDescent="0.25">
      <c r="B16" s="58" t="s">
        <v>120</v>
      </c>
      <c r="C16" s="91" t="s">
        <v>106</v>
      </c>
      <c r="D16" s="91"/>
      <c r="E16" s="64" t="s">
        <v>1</v>
      </c>
    </row>
    <row r="17" spans="1:11" ht="16.8" thickBot="1" x14ac:dyDescent="0.25">
      <c r="B17" s="83"/>
      <c r="C17" s="92">
        <f>ROUNDDOWN('MRS(calc_process)'!G6, 0)</f>
        <v>0</v>
      </c>
      <c r="D17" s="93"/>
      <c r="E17" s="65" t="s">
        <v>36</v>
      </c>
    </row>
    <row r="18" spans="1:11" ht="20.100000000000001" customHeight="1" x14ac:dyDescent="0.2">
      <c r="G18" s="66"/>
      <c r="H18" s="66"/>
    </row>
    <row r="19" spans="1:11" ht="18.75" customHeight="1" x14ac:dyDescent="0.2">
      <c r="A19" s="57" t="s">
        <v>9</v>
      </c>
      <c r="B19" s="57"/>
    </row>
    <row r="20" spans="1:11" ht="18" customHeight="1" x14ac:dyDescent="0.2">
      <c r="B20" s="11" t="s">
        <v>31</v>
      </c>
      <c r="C20" s="100" t="s">
        <v>32</v>
      </c>
      <c r="D20" s="101"/>
      <c r="E20" s="101"/>
      <c r="F20" s="101"/>
      <c r="G20" s="101"/>
      <c r="H20" s="101"/>
      <c r="I20" s="101"/>
      <c r="J20" s="102"/>
      <c r="K20" s="67"/>
    </row>
    <row r="21" spans="1:11" ht="18" customHeight="1" x14ac:dyDescent="0.2">
      <c r="B21" s="11" t="s">
        <v>30</v>
      </c>
      <c r="C21" s="100" t="s">
        <v>33</v>
      </c>
      <c r="D21" s="101"/>
      <c r="E21" s="101"/>
      <c r="F21" s="101"/>
      <c r="G21" s="101"/>
      <c r="H21" s="101"/>
      <c r="I21" s="101"/>
      <c r="J21" s="102"/>
      <c r="K21" s="67"/>
    </row>
    <row r="22" spans="1:11" ht="18" customHeight="1" x14ac:dyDescent="0.2">
      <c r="B22" s="11" t="s">
        <v>34</v>
      </c>
      <c r="C22" s="100" t="s">
        <v>35</v>
      </c>
      <c r="D22" s="101"/>
      <c r="E22" s="101"/>
      <c r="F22" s="101"/>
      <c r="G22" s="101"/>
      <c r="H22" s="101"/>
      <c r="I22" s="101"/>
      <c r="J22" s="102"/>
      <c r="K22" s="67"/>
    </row>
    <row r="26" spans="1:11" ht="10.5" customHeight="1" x14ac:dyDescent="0.2"/>
  </sheetData>
  <sheetProtection algorithmName="SHA-512" hashValue="0vK+h5hbHOcoYhf3taqf/05L9w1YZZhKY2Cfp5SH52RseKWBzNHZTnRz1x7SlrnsaxTdQzL+HavcUexxiXYuuA==" saltValue="RY4dQNqY2ts+BmGEvOFlAw==" spinCount="100000" sheet="1" objects="1" scenarios="1" formatCells="0" formatRows="0"/>
  <mergeCells count="17">
    <mergeCell ref="K13:L13"/>
    <mergeCell ref="C16:D16"/>
    <mergeCell ref="C17:D17"/>
    <mergeCell ref="D11:E11"/>
    <mergeCell ref="H11:J11"/>
    <mergeCell ref="K11:L11"/>
    <mergeCell ref="D12:E12"/>
    <mergeCell ref="H12:J12"/>
    <mergeCell ref="K12:L12"/>
    <mergeCell ref="C22:J22"/>
    <mergeCell ref="B11:C11"/>
    <mergeCell ref="B12:C12"/>
    <mergeCell ref="B13:C13"/>
    <mergeCell ref="C20:J20"/>
    <mergeCell ref="C21:J21"/>
    <mergeCell ref="D13:E13"/>
    <mergeCell ref="H13:J13"/>
  </mergeCells>
  <phoneticPr fontId="17"/>
  <pageMargins left="0.70866141732283472" right="0.70866141732283472" top="0.74803149606299213" bottom="0.74803149606299213" header="0.31496062992125984" footer="0.31496062992125984"/>
  <pageSetup paperSize="9" scale="3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89A22-5455-4C15-97CD-4D55CDFD3E24}">
  <sheetPr>
    <tabColor theme="5" tint="0.39997558519241921"/>
  </sheetPr>
  <dimension ref="A1:C106"/>
  <sheetViews>
    <sheetView showGridLines="0" view="pageBreakPreview" zoomScale="80" zoomScaleNormal="80" zoomScaleSheetLayoutView="80" workbookViewId="0"/>
  </sheetViews>
  <sheetFormatPr defaultColWidth="9" defaultRowHeight="13.8" x14ac:dyDescent="0.2"/>
  <cols>
    <col min="1" max="1" width="25.88671875" style="68" customWidth="1"/>
    <col min="2" max="2" width="54" style="68" customWidth="1"/>
    <col min="3" max="3" width="47.6640625" style="68" customWidth="1"/>
    <col min="4" max="16384" width="9" style="68"/>
  </cols>
  <sheetData>
    <row r="1" spans="1:3" x14ac:dyDescent="0.2">
      <c r="C1" s="69" t="str">
        <f>'MPS(input)'!K1</f>
        <v>Monitoring Spreadsheet: JCM_ID_AM019_ver01.0</v>
      </c>
    </row>
    <row r="2" spans="1:3" x14ac:dyDescent="0.2">
      <c r="C2" s="69" t="str">
        <f>'MPS(input)'!K2</f>
        <v>Reference Number:</v>
      </c>
    </row>
    <row r="3" spans="1:3" ht="16.5" customHeight="1" x14ac:dyDescent="0.2">
      <c r="A3" s="81"/>
      <c r="B3" s="81" t="s">
        <v>118</v>
      </c>
      <c r="C3" s="81" t="s">
        <v>119</v>
      </c>
    </row>
    <row r="4" spans="1:3" ht="16.2" x14ac:dyDescent="0.2">
      <c r="A4" s="81" t="s">
        <v>52</v>
      </c>
      <c r="B4" s="82" t="s">
        <v>99</v>
      </c>
      <c r="C4" s="82" t="s">
        <v>100</v>
      </c>
    </row>
    <row r="5" spans="1:3" ht="41.4" customHeight="1" x14ac:dyDescent="0.2">
      <c r="A5" s="95" t="s">
        <v>87</v>
      </c>
      <c r="B5" s="82" t="s">
        <v>93</v>
      </c>
      <c r="C5" s="82" t="s">
        <v>108</v>
      </c>
    </row>
    <row r="6" spans="1:3" ht="16.2" x14ac:dyDescent="0.2">
      <c r="A6" s="96"/>
      <c r="B6" s="82" t="s">
        <v>43</v>
      </c>
      <c r="C6" s="82" t="s">
        <v>51</v>
      </c>
    </row>
    <row r="7" spans="1:3" x14ac:dyDescent="0.2">
      <c r="A7" s="70">
        <v>1</v>
      </c>
      <c r="B7" s="71"/>
      <c r="C7" s="85">
        <f>IF('MPS(input_separate)'!C7&lt;&gt;"",'MPS(input_separate)'!C7,"")</f>
        <v>0.47699999999999998</v>
      </c>
    </row>
    <row r="8" spans="1:3" x14ac:dyDescent="0.2">
      <c r="A8" s="70">
        <v>2</v>
      </c>
      <c r="B8" s="71"/>
      <c r="C8" s="85" t="str">
        <f>IF('MPS(input_separate)'!C8&lt;&gt;"",'MPS(input_separate)'!C8,"")</f>
        <v/>
      </c>
    </row>
    <row r="9" spans="1:3" x14ac:dyDescent="0.2">
      <c r="A9" s="70">
        <v>3</v>
      </c>
      <c r="B9" s="71"/>
      <c r="C9" s="85" t="str">
        <f>IF('MPS(input_separate)'!C9&lt;&gt;"",'MPS(input_separate)'!C9,"")</f>
        <v/>
      </c>
    </row>
    <row r="10" spans="1:3" x14ac:dyDescent="0.2">
      <c r="A10" s="70">
        <v>4</v>
      </c>
      <c r="B10" s="71"/>
      <c r="C10" s="85" t="str">
        <f>IF('MPS(input_separate)'!C10&lt;&gt;"",'MPS(input_separate)'!C10,"")</f>
        <v/>
      </c>
    </row>
    <row r="11" spans="1:3" x14ac:dyDescent="0.2">
      <c r="A11" s="70">
        <v>5</v>
      </c>
      <c r="B11" s="71"/>
      <c r="C11" s="85" t="str">
        <f>IF('MPS(input_separate)'!C11&lt;&gt;"",'MPS(input_separate)'!C11,"")</f>
        <v/>
      </c>
    </row>
    <row r="12" spans="1:3" x14ac:dyDescent="0.2">
      <c r="A12" s="70">
        <v>6</v>
      </c>
      <c r="B12" s="71"/>
      <c r="C12" s="85" t="str">
        <f>IF('MPS(input_separate)'!C12&lt;&gt;"",'MPS(input_separate)'!C12,"")</f>
        <v/>
      </c>
    </row>
    <row r="13" spans="1:3" x14ac:dyDescent="0.2">
      <c r="A13" s="70">
        <v>7</v>
      </c>
      <c r="B13" s="71"/>
      <c r="C13" s="85" t="str">
        <f>IF('MPS(input_separate)'!C13&lt;&gt;"",'MPS(input_separate)'!C13,"")</f>
        <v/>
      </c>
    </row>
    <row r="14" spans="1:3" x14ac:dyDescent="0.2">
      <c r="A14" s="70">
        <v>8</v>
      </c>
      <c r="B14" s="71"/>
      <c r="C14" s="85" t="str">
        <f>IF('MPS(input_separate)'!C14&lt;&gt;"",'MPS(input_separate)'!C14,"")</f>
        <v/>
      </c>
    </row>
    <row r="15" spans="1:3" x14ac:dyDescent="0.2">
      <c r="A15" s="70">
        <v>9</v>
      </c>
      <c r="B15" s="71"/>
      <c r="C15" s="85" t="str">
        <f>IF('MPS(input_separate)'!C15&lt;&gt;"",'MPS(input_separate)'!C15,"")</f>
        <v/>
      </c>
    </row>
    <row r="16" spans="1:3" x14ac:dyDescent="0.2">
      <c r="A16" s="70">
        <v>10</v>
      </c>
      <c r="B16" s="71"/>
      <c r="C16" s="85" t="str">
        <f>IF('MPS(input_separate)'!C16&lt;&gt;"",'MPS(input_separate)'!C16,"")</f>
        <v/>
      </c>
    </row>
    <row r="17" spans="1:3" x14ac:dyDescent="0.2">
      <c r="A17" s="70">
        <v>11</v>
      </c>
      <c r="B17" s="71"/>
      <c r="C17" s="85" t="str">
        <f>IF('MPS(input_separate)'!C17&lt;&gt;"",'MPS(input_separate)'!C17,"")</f>
        <v/>
      </c>
    </row>
    <row r="18" spans="1:3" x14ac:dyDescent="0.2">
      <c r="A18" s="70">
        <v>12</v>
      </c>
      <c r="B18" s="71"/>
      <c r="C18" s="85" t="str">
        <f>IF('MPS(input_separate)'!C18&lt;&gt;"",'MPS(input_separate)'!C18,"")</f>
        <v/>
      </c>
    </row>
    <row r="19" spans="1:3" x14ac:dyDescent="0.2">
      <c r="A19" s="70">
        <v>13</v>
      </c>
      <c r="B19" s="71"/>
      <c r="C19" s="85" t="str">
        <f>IF('MPS(input_separate)'!C19&lt;&gt;"",'MPS(input_separate)'!C19,"")</f>
        <v/>
      </c>
    </row>
    <row r="20" spans="1:3" x14ac:dyDescent="0.2">
      <c r="A20" s="70">
        <v>14</v>
      </c>
      <c r="B20" s="71"/>
      <c r="C20" s="85" t="str">
        <f>IF('MPS(input_separate)'!C20&lt;&gt;"",'MPS(input_separate)'!C20,"")</f>
        <v/>
      </c>
    </row>
    <row r="21" spans="1:3" x14ac:dyDescent="0.2">
      <c r="A21" s="70">
        <v>15</v>
      </c>
      <c r="B21" s="71"/>
      <c r="C21" s="85" t="str">
        <f>IF('MPS(input_separate)'!C21&lt;&gt;"",'MPS(input_separate)'!C21,"")</f>
        <v/>
      </c>
    </row>
    <row r="22" spans="1:3" x14ac:dyDescent="0.2">
      <c r="A22" s="70">
        <v>16</v>
      </c>
      <c r="B22" s="71"/>
      <c r="C22" s="85" t="str">
        <f>IF('MPS(input_separate)'!C22&lt;&gt;"",'MPS(input_separate)'!C22,"")</f>
        <v/>
      </c>
    </row>
    <row r="23" spans="1:3" x14ac:dyDescent="0.2">
      <c r="A23" s="70">
        <v>17</v>
      </c>
      <c r="B23" s="71"/>
      <c r="C23" s="85" t="str">
        <f>IF('MPS(input_separate)'!C23&lt;&gt;"",'MPS(input_separate)'!C23,"")</f>
        <v/>
      </c>
    </row>
    <row r="24" spans="1:3" x14ac:dyDescent="0.2">
      <c r="A24" s="70">
        <v>18</v>
      </c>
      <c r="B24" s="71"/>
      <c r="C24" s="85" t="str">
        <f>IF('MPS(input_separate)'!C24&lt;&gt;"",'MPS(input_separate)'!C24,"")</f>
        <v/>
      </c>
    </row>
    <row r="25" spans="1:3" x14ac:dyDescent="0.2">
      <c r="A25" s="70">
        <v>19</v>
      </c>
      <c r="B25" s="71"/>
      <c r="C25" s="85" t="str">
        <f>IF('MPS(input_separate)'!C25&lt;&gt;"",'MPS(input_separate)'!C25,"")</f>
        <v/>
      </c>
    </row>
    <row r="26" spans="1:3" x14ac:dyDescent="0.2">
      <c r="A26" s="70">
        <v>20</v>
      </c>
      <c r="B26" s="71"/>
      <c r="C26" s="85" t="str">
        <f>IF('MPS(input_separate)'!C26&lt;&gt;"",'MPS(input_separate)'!C26,"")</f>
        <v/>
      </c>
    </row>
    <row r="27" spans="1:3" x14ac:dyDescent="0.2">
      <c r="A27" s="70">
        <v>21</v>
      </c>
      <c r="B27" s="71"/>
      <c r="C27" s="85" t="str">
        <f>IF('MPS(input_separate)'!C27&lt;&gt;"",'MPS(input_separate)'!C27,"")</f>
        <v/>
      </c>
    </row>
    <row r="28" spans="1:3" x14ac:dyDescent="0.2">
      <c r="A28" s="70">
        <v>22</v>
      </c>
      <c r="B28" s="71"/>
      <c r="C28" s="85" t="str">
        <f>IF('MPS(input_separate)'!C28&lt;&gt;"",'MPS(input_separate)'!C28,"")</f>
        <v/>
      </c>
    </row>
    <row r="29" spans="1:3" x14ac:dyDescent="0.2">
      <c r="A29" s="70">
        <v>23</v>
      </c>
      <c r="B29" s="71"/>
      <c r="C29" s="85" t="str">
        <f>IF('MPS(input_separate)'!C29&lt;&gt;"",'MPS(input_separate)'!C29,"")</f>
        <v/>
      </c>
    </row>
    <row r="30" spans="1:3" x14ac:dyDescent="0.2">
      <c r="A30" s="70">
        <v>24</v>
      </c>
      <c r="B30" s="71"/>
      <c r="C30" s="85" t="str">
        <f>IF('MPS(input_separate)'!C30&lt;&gt;"",'MPS(input_separate)'!C30,"")</f>
        <v/>
      </c>
    </row>
    <row r="31" spans="1:3" x14ac:dyDescent="0.2">
      <c r="A31" s="70">
        <v>25</v>
      </c>
      <c r="B31" s="71"/>
      <c r="C31" s="85" t="str">
        <f>IF('MPS(input_separate)'!C31&lt;&gt;"",'MPS(input_separate)'!C31,"")</f>
        <v/>
      </c>
    </row>
    <row r="32" spans="1:3" x14ac:dyDescent="0.2">
      <c r="A32" s="70">
        <v>26</v>
      </c>
      <c r="B32" s="71"/>
      <c r="C32" s="85" t="str">
        <f>IF('MPS(input_separate)'!C32&lt;&gt;"",'MPS(input_separate)'!C32,"")</f>
        <v/>
      </c>
    </row>
    <row r="33" spans="1:3" x14ac:dyDescent="0.2">
      <c r="A33" s="70">
        <v>27</v>
      </c>
      <c r="B33" s="71"/>
      <c r="C33" s="85" t="str">
        <f>IF('MPS(input_separate)'!C33&lt;&gt;"",'MPS(input_separate)'!C33,"")</f>
        <v/>
      </c>
    </row>
    <row r="34" spans="1:3" x14ac:dyDescent="0.2">
      <c r="A34" s="70">
        <v>28</v>
      </c>
      <c r="B34" s="71"/>
      <c r="C34" s="85" t="str">
        <f>IF('MPS(input_separate)'!C34&lt;&gt;"",'MPS(input_separate)'!C34,"")</f>
        <v/>
      </c>
    </row>
    <row r="35" spans="1:3" x14ac:dyDescent="0.2">
      <c r="A35" s="70">
        <v>29</v>
      </c>
      <c r="B35" s="71"/>
      <c r="C35" s="85" t="str">
        <f>IF('MPS(input_separate)'!C35&lt;&gt;"",'MPS(input_separate)'!C35,"")</f>
        <v/>
      </c>
    </row>
    <row r="36" spans="1:3" x14ac:dyDescent="0.2">
      <c r="A36" s="70">
        <v>30</v>
      </c>
      <c r="B36" s="71"/>
      <c r="C36" s="85" t="str">
        <f>IF('MPS(input_separate)'!C36&lt;&gt;"",'MPS(input_separate)'!C36,"")</f>
        <v/>
      </c>
    </row>
    <row r="37" spans="1:3" x14ac:dyDescent="0.2">
      <c r="A37" s="70">
        <v>31</v>
      </c>
      <c r="B37" s="71"/>
      <c r="C37" s="85" t="str">
        <f>IF('MPS(input_separate)'!C37&lt;&gt;"",'MPS(input_separate)'!C37,"")</f>
        <v/>
      </c>
    </row>
    <row r="38" spans="1:3" x14ac:dyDescent="0.2">
      <c r="A38" s="70">
        <v>32</v>
      </c>
      <c r="B38" s="71"/>
      <c r="C38" s="85" t="str">
        <f>IF('MPS(input_separate)'!C38&lt;&gt;"",'MPS(input_separate)'!C38,"")</f>
        <v/>
      </c>
    </row>
    <row r="39" spans="1:3" x14ac:dyDescent="0.2">
      <c r="A39" s="70">
        <v>33</v>
      </c>
      <c r="B39" s="71"/>
      <c r="C39" s="85" t="str">
        <f>IF('MPS(input_separate)'!C39&lt;&gt;"",'MPS(input_separate)'!C39,"")</f>
        <v/>
      </c>
    </row>
    <row r="40" spans="1:3" x14ac:dyDescent="0.2">
      <c r="A40" s="70">
        <v>34</v>
      </c>
      <c r="B40" s="71"/>
      <c r="C40" s="85" t="str">
        <f>IF('MPS(input_separate)'!C40&lt;&gt;"",'MPS(input_separate)'!C40,"")</f>
        <v/>
      </c>
    </row>
    <row r="41" spans="1:3" x14ac:dyDescent="0.2">
      <c r="A41" s="70">
        <v>35</v>
      </c>
      <c r="B41" s="71"/>
      <c r="C41" s="85" t="str">
        <f>IF('MPS(input_separate)'!C41&lt;&gt;"",'MPS(input_separate)'!C41,"")</f>
        <v/>
      </c>
    </row>
    <row r="42" spans="1:3" x14ac:dyDescent="0.2">
      <c r="A42" s="70">
        <v>36</v>
      </c>
      <c r="B42" s="71"/>
      <c r="C42" s="85" t="str">
        <f>IF('MPS(input_separate)'!C42&lt;&gt;"",'MPS(input_separate)'!C42,"")</f>
        <v/>
      </c>
    </row>
    <row r="43" spans="1:3" x14ac:dyDescent="0.2">
      <c r="A43" s="70">
        <v>37</v>
      </c>
      <c r="B43" s="71"/>
      <c r="C43" s="85" t="str">
        <f>IF('MPS(input_separate)'!C43&lt;&gt;"",'MPS(input_separate)'!C43,"")</f>
        <v/>
      </c>
    </row>
    <row r="44" spans="1:3" x14ac:dyDescent="0.2">
      <c r="A44" s="70">
        <v>38</v>
      </c>
      <c r="B44" s="71"/>
      <c r="C44" s="85" t="str">
        <f>IF('MPS(input_separate)'!C44&lt;&gt;"",'MPS(input_separate)'!C44,"")</f>
        <v/>
      </c>
    </row>
    <row r="45" spans="1:3" x14ac:dyDescent="0.2">
      <c r="A45" s="70">
        <v>39</v>
      </c>
      <c r="B45" s="71"/>
      <c r="C45" s="85" t="str">
        <f>IF('MPS(input_separate)'!C45&lt;&gt;"",'MPS(input_separate)'!C45,"")</f>
        <v/>
      </c>
    </row>
    <row r="46" spans="1:3" x14ac:dyDescent="0.2">
      <c r="A46" s="70">
        <v>40</v>
      </c>
      <c r="B46" s="71"/>
      <c r="C46" s="85" t="str">
        <f>IF('MPS(input_separate)'!C46&lt;&gt;"",'MPS(input_separate)'!C46,"")</f>
        <v/>
      </c>
    </row>
    <row r="47" spans="1:3" x14ac:dyDescent="0.2">
      <c r="A47" s="70">
        <v>41</v>
      </c>
      <c r="B47" s="71"/>
      <c r="C47" s="85" t="str">
        <f>IF('MPS(input_separate)'!C47&lt;&gt;"",'MPS(input_separate)'!C47,"")</f>
        <v/>
      </c>
    </row>
    <row r="48" spans="1:3" x14ac:dyDescent="0.2">
      <c r="A48" s="70">
        <v>42</v>
      </c>
      <c r="B48" s="71"/>
      <c r="C48" s="85" t="str">
        <f>IF('MPS(input_separate)'!C48&lt;&gt;"",'MPS(input_separate)'!C48,"")</f>
        <v/>
      </c>
    </row>
    <row r="49" spans="1:3" x14ac:dyDescent="0.2">
      <c r="A49" s="70">
        <v>43</v>
      </c>
      <c r="B49" s="71"/>
      <c r="C49" s="85" t="str">
        <f>IF('MPS(input_separate)'!C49&lt;&gt;"",'MPS(input_separate)'!C49,"")</f>
        <v/>
      </c>
    </row>
    <row r="50" spans="1:3" x14ac:dyDescent="0.2">
      <c r="A50" s="70">
        <v>44</v>
      </c>
      <c r="B50" s="71"/>
      <c r="C50" s="85" t="str">
        <f>IF('MPS(input_separate)'!C50&lt;&gt;"",'MPS(input_separate)'!C50,"")</f>
        <v/>
      </c>
    </row>
    <row r="51" spans="1:3" x14ac:dyDescent="0.2">
      <c r="A51" s="70">
        <v>45</v>
      </c>
      <c r="B51" s="71"/>
      <c r="C51" s="85" t="str">
        <f>IF('MPS(input_separate)'!C51&lt;&gt;"",'MPS(input_separate)'!C51,"")</f>
        <v/>
      </c>
    </row>
    <row r="52" spans="1:3" x14ac:dyDescent="0.2">
      <c r="A52" s="70">
        <v>46</v>
      </c>
      <c r="B52" s="71"/>
      <c r="C52" s="85" t="str">
        <f>IF('MPS(input_separate)'!C52&lt;&gt;"",'MPS(input_separate)'!C52,"")</f>
        <v/>
      </c>
    </row>
    <row r="53" spans="1:3" x14ac:dyDescent="0.2">
      <c r="A53" s="70">
        <v>47</v>
      </c>
      <c r="B53" s="71"/>
      <c r="C53" s="85" t="str">
        <f>IF('MPS(input_separate)'!C53&lt;&gt;"",'MPS(input_separate)'!C53,"")</f>
        <v/>
      </c>
    </row>
    <row r="54" spans="1:3" x14ac:dyDescent="0.2">
      <c r="A54" s="70">
        <v>48</v>
      </c>
      <c r="B54" s="71"/>
      <c r="C54" s="85" t="str">
        <f>IF('MPS(input_separate)'!C54&lt;&gt;"",'MPS(input_separate)'!C54,"")</f>
        <v/>
      </c>
    </row>
    <row r="55" spans="1:3" x14ac:dyDescent="0.2">
      <c r="A55" s="70">
        <v>49</v>
      </c>
      <c r="B55" s="71"/>
      <c r="C55" s="85" t="str">
        <f>IF('MPS(input_separate)'!C55&lt;&gt;"",'MPS(input_separate)'!C55,"")</f>
        <v/>
      </c>
    </row>
    <row r="56" spans="1:3" x14ac:dyDescent="0.2">
      <c r="A56" s="70">
        <v>50</v>
      </c>
      <c r="B56" s="71"/>
      <c r="C56" s="85" t="str">
        <f>IF('MPS(input_separate)'!C56&lt;&gt;"",'MPS(input_separate)'!C56,"")</f>
        <v/>
      </c>
    </row>
    <row r="57" spans="1:3" x14ac:dyDescent="0.2">
      <c r="A57" s="70">
        <v>51</v>
      </c>
      <c r="B57" s="71"/>
      <c r="C57" s="85" t="str">
        <f>IF('MPS(input_separate)'!C57&lt;&gt;"",'MPS(input_separate)'!C57,"")</f>
        <v/>
      </c>
    </row>
    <row r="58" spans="1:3" x14ac:dyDescent="0.2">
      <c r="A58" s="70">
        <v>52</v>
      </c>
      <c r="B58" s="71"/>
      <c r="C58" s="85" t="str">
        <f>IF('MPS(input_separate)'!C58&lt;&gt;"",'MPS(input_separate)'!C58,"")</f>
        <v/>
      </c>
    </row>
    <row r="59" spans="1:3" x14ac:dyDescent="0.2">
      <c r="A59" s="70">
        <v>53</v>
      </c>
      <c r="B59" s="71"/>
      <c r="C59" s="85" t="str">
        <f>IF('MPS(input_separate)'!C59&lt;&gt;"",'MPS(input_separate)'!C59,"")</f>
        <v/>
      </c>
    </row>
    <row r="60" spans="1:3" x14ac:dyDescent="0.2">
      <c r="A60" s="70">
        <v>54</v>
      </c>
      <c r="B60" s="71"/>
      <c r="C60" s="85" t="str">
        <f>IF('MPS(input_separate)'!C60&lt;&gt;"",'MPS(input_separate)'!C60,"")</f>
        <v/>
      </c>
    </row>
    <row r="61" spans="1:3" x14ac:dyDescent="0.2">
      <c r="A61" s="70">
        <v>55</v>
      </c>
      <c r="B61" s="71"/>
      <c r="C61" s="85" t="str">
        <f>IF('MPS(input_separate)'!C61&lt;&gt;"",'MPS(input_separate)'!C61,"")</f>
        <v/>
      </c>
    </row>
    <row r="62" spans="1:3" x14ac:dyDescent="0.2">
      <c r="A62" s="70">
        <v>56</v>
      </c>
      <c r="B62" s="71"/>
      <c r="C62" s="85" t="str">
        <f>IF('MPS(input_separate)'!C62&lt;&gt;"",'MPS(input_separate)'!C62,"")</f>
        <v/>
      </c>
    </row>
    <row r="63" spans="1:3" x14ac:dyDescent="0.2">
      <c r="A63" s="70">
        <v>57</v>
      </c>
      <c r="B63" s="71"/>
      <c r="C63" s="85" t="str">
        <f>IF('MPS(input_separate)'!C63&lt;&gt;"",'MPS(input_separate)'!C63,"")</f>
        <v/>
      </c>
    </row>
    <row r="64" spans="1:3" x14ac:dyDescent="0.2">
      <c r="A64" s="70">
        <v>58</v>
      </c>
      <c r="B64" s="71"/>
      <c r="C64" s="85" t="str">
        <f>IF('MPS(input_separate)'!C64&lt;&gt;"",'MPS(input_separate)'!C64,"")</f>
        <v/>
      </c>
    </row>
    <row r="65" spans="1:3" x14ac:dyDescent="0.2">
      <c r="A65" s="70">
        <v>59</v>
      </c>
      <c r="B65" s="71"/>
      <c r="C65" s="85" t="str">
        <f>IF('MPS(input_separate)'!C65&lt;&gt;"",'MPS(input_separate)'!C65,"")</f>
        <v/>
      </c>
    </row>
    <row r="66" spans="1:3" x14ac:dyDescent="0.2">
      <c r="A66" s="70">
        <v>60</v>
      </c>
      <c r="B66" s="71"/>
      <c r="C66" s="85" t="str">
        <f>IF('MPS(input_separate)'!C66&lt;&gt;"",'MPS(input_separate)'!C66,"")</f>
        <v/>
      </c>
    </row>
    <row r="67" spans="1:3" x14ac:dyDescent="0.2">
      <c r="A67" s="70">
        <v>61</v>
      </c>
      <c r="B67" s="71"/>
      <c r="C67" s="85" t="str">
        <f>IF('MPS(input_separate)'!C67&lt;&gt;"",'MPS(input_separate)'!C67,"")</f>
        <v/>
      </c>
    </row>
    <row r="68" spans="1:3" x14ac:dyDescent="0.2">
      <c r="A68" s="70">
        <v>62</v>
      </c>
      <c r="B68" s="71"/>
      <c r="C68" s="85" t="str">
        <f>IF('MPS(input_separate)'!C68&lt;&gt;"",'MPS(input_separate)'!C68,"")</f>
        <v/>
      </c>
    </row>
    <row r="69" spans="1:3" x14ac:dyDescent="0.2">
      <c r="A69" s="70">
        <v>63</v>
      </c>
      <c r="B69" s="71"/>
      <c r="C69" s="85" t="str">
        <f>IF('MPS(input_separate)'!C69&lt;&gt;"",'MPS(input_separate)'!C69,"")</f>
        <v/>
      </c>
    </row>
    <row r="70" spans="1:3" x14ac:dyDescent="0.2">
      <c r="A70" s="70">
        <v>64</v>
      </c>
      <c r="B70" s="71"/>
      <c r="C70" s="85" t="str">
        <f>IF('MPS(input_separate)'!C70&lt;&gt;"",'MPS(input_separate)'!C70,"")</f>
        <v/>
      </c>
    </row>
    <row r="71" spans="1:3" x14ac:dyDescent="0.2">
      <c r="A71" s="70">
        <v>65</v>
      </c>
      <c r="B71" s="71"/>
      <c r="C71" s="85" t="str">
        <f>IF('MPS(input_separate)'!C71&lt;&gt;"",'MPS(input_separate)'!C71,"")</f>
        <v/>
      </c>
    </row>
    <row r="72" spans="1:3" x14ac:dyDescent="0.2">
      <c r="A72" s="70">
        <v>66</v>
      </c>
      <c r="B72" s="71"/>
      <c r="C72" s="85" t="str">
        <f>IF('MPS(input_separate)'!C72&lt;&gt;"",'MPS(input_separate)'!C72,"")</f>
        <v/>
      </c>
    </row>
    <row r="73" spans="1:3" x14ac:dyDescent="0.2">
      <c r="A73" s="70">
        <v>67</v>
      </c>
      <c r="B73" s="71"/>
      <c r="C73" s="85" t="str">
        <f>IF('MPS(input_separate)'!C73&lt;&gt;"",'MPS(input_separate)'!C73,"")</f>
        <v/>
      </c>
    </row>
    <row r="74" spans="1:3" x14ac:dyDescent="0.2">
      <c r="A74" s="70">
        <v>68</v>
      </c>
      <c r="B74" s="71"/>
      <c r="C74" s="85" t="str">
        <f>IF('MPS(input_separate)'!C74&lt;&gt;"",'MPS(input_separate)'!C74,"")</f>
        <v/>
      </c>
    </row>
    <row r="75" spans="1:3" x14ac:dyDescent="0.2">
      <c r="A75" s="70">
        <v>69</v>
      </c>
      <c r="B75" s="71"/>
      <c r="C75" s="85" t="str">
        <f>IF('MPS(input_separate)'!C75&lt;&gt;"",'MPS(input_separate)'!C75,"")</f>
        <v/>
      </c>
    </row>
    <row r="76" spans="1:3" x14ac:dyDescent="0.2">
      <c r="A76" s="70">
        <v>70</v>
      </c>
      <c r="B76" s="71"/>
      <c r="C76" s="85" t="str">
        <f>IF('MPS(input_separate)'!C76&lt;&gt;"",'MPS(input_separate)'!C76,"")</f>
        <v/>
      </c>
    </row>
    <row r="77" spans="1:3" x14ac:dyDescent="0.2">
      <c r="A77" s="70">
        <v>71</v>
      </c>
      <c r="B77" s="71"/>
      <c r="C77" s="85" t="str">
        <f>IF('MPS(input_separate)'!C77&lt;&gt;"",'MPS(input_separate)'!C77,"")</f>
        <v/>
      </c>
    </row>
    <row r="78" spans="1:3" x14ac:dyDescent="0.2">
      <c r="A78" s="70">
        <v>72</v>
      </c>
      <c r="B78" s="71"/>
      <c r="C78" s="85" t="str">
        <f>IF('MPS(input_separate)'!C78&lt;&gt;"",'MPS(input_separate)'!C78,"")</f>
        <v/>
      </c>
    </row>
    <row r="79" spans="1:3" x14ac:dyDescent="0.2">
      <c r="A79" s="70">
        <v>73</v>
      </c>
      <c r="B79" s="71"/>
      <c r="C79" s="85" t="str">
        <f>IF('MPS(input_separate)'!C79&lt;&gt;"",'MPS(input_separate)'!C79,"")</f>
        <v/>
      </c>
    </row>
    <row r="80" spans="1:3" x14ac:dyDescent="0.2">
      <c r="A80" s="70">
        <v>74</v>
      </c>
      <c r="B80" s="71"/>
      <c r="C80" s="85" t="str">
        <f>IF('MPS(input_separate)'!C80&lt;&gt;"",'MPS(input_separate)'!C80,"")</f>
        <v/>
      </c>
    </row>
    <row r="81" spans="1:3" x14ac:dyDescent="0.2">
      <c r="A81" s="70">
        <v>75</v>
      </c>
      <c r="B81" s="71"/>
      <c r="C81" s="85" t="str">
        <f>IF('MPS(input_separate)'!C81&lt;&gt;"",'MPS(input_separate)'!C81,"")</f>
        <v/>
      </c>
    </row>
    <row r="82" spans="1:3" x14ac:dyDescent="0.2">
      <c r="A82" s="70">
        <v>76</v>
      </c>
      <c r="B82" s="71"/>
      <c r="C82" s="85" t="str">
        <f>IF('MPS(input_separate)'!C82&lt;&gt;"",'MPS(input_separate)'!C82,"")</f>
        <v/>
      </c>
    </row>
    <row r="83" spans="1:3" x14ac:dyDescent="0.2">
      <c r="A83" s="70">
        <v>77</v>
      </c>
      <c r="B83" s="71"/>
      <c r="C83" s="85" t="str">
        <f>IF('MPS(input_separate)'!C83&lt;&gt;"",'MPS(input_separate)'!C83,"")</f>
        <v/>
      </c>
    </row>
    <row r="84" spans="1:3" x14ac:dyDescent="0.2">
      <c r="A84" s="70">
        <v>78</v>
      </c>
      <c r="B84" s="71"/>
      <c r="C84" s="85" t="str">
        <f>IF('MPS(input_separate)'!C84&lt;&gt;"",'MPS(input_separate)'!C84,"")</f>
        <v/>
      </c>
    </row>
    <row r="85" spans="1:3" x14ac:dyDescent="0.2">
      <c r="A85" s="70">
        <v>79</v>
      </c>
      <c r="B85" s="71"/>
      <c r="C85" s="85" t="str">
        <f>IF('MPS(input_separate)'!C85&lt;&gt;"",'MPS(input_separate)'!C85,"")</f>
        <v/>
      </c>
    </row>
    <row r="86" spans="1:3" x14ac:dyDescent="0.2">
      <c r="A86" s="70">
        <v>80</v>
      </c>
      <c r="B86" s="71"/>
      <c r="C86" s="85" t="str">
        <f>IF('MPS(input_separate)'!C86&lt;&gt;"",'MPS(input_separate)'!C86,"")</f>
        <v/>
      </c>
    </row>
    <row r="87" spans="1:3" x14ac:dyDescent="0.2">
      <c r="A87" s="70">
        <v>81</v>
      </c>
      <c r="B87" s="71"/>
      <c r="C87" s="85" t="str">
        <f>IF('MPS(input_separate)'!C87&lt;&gt;"",'MPS(input_separate)'!C87,"")</f>
        <v/>
      </c>
    </row>
    <row r="88" spans="1:3" x14ac:dyDescent="0.2">
      <c r="A88" s="70">
        <v>82</v>
      </c>
      <c r="B88" s="71"/>
      <c r="C88" s="85" t="str">
        <f>IF('MPS(input_separate)'!C88&lt;&gt;"",'MPS(input_separate)'!C88,"")</f>
        <v/>
      </c>
    </row>
    <row r="89" spans="1:3" x14ac:dyDescent="0.2">
      <c r="A89" s="70">
        <v>83</v>
      </c>
      <c r="B89" s="71"/>
      <c r="C89" s="85" t="str">
        <f>IF('MPS(input_separate)'!C89&lt;&gt;"",'MPS(input_separate)'!C89,"")</f>
        <v/>
      </c>
    </row>
    <row r="90" spans="1:3" x14ac:dyDescent="0.2">
      <c r="A90" s="70">
        <v>84</v>
      </c>
      <c r="B90" s="71"/>
      <c r="C90" s="85" t="str">
        <f>IF('MPS(input_separate)'!C90&lt;&gt;"",'MPS(input_separate)'!C90,"")</f>
        <v/>
      </c>
    </row>
    <row r="91" spans="1:3" x14ac:dyDescent="0.2">
      <c r="A91" s="70">
        <v>85</v>
      </c>
      <c r="B91" s="71"/>
      <c r="C91" s="85" t="str">
        <f>IF('MPS(input_separate)'!C91&lt;&gt;"",'MPS(input_separate)'!C91,"")</f>
        <v/>
      </c>
    </row>
    <row r="92" spans="1:3" x14ac:dyDescent="0.2">
      <c r="A92" s="70">
        <v>86</v>
      </c>
      <c r="B92" s="71"/>
      <c r="C92" s="85" t="str">
        <f>IF('MPS(input_separate)'!C92&lt;&gt;"",'MPS(input_separate)'!C92,"")</f>
        <v/>
      </c>
    </row>
    <row r="93" spans="1:3" x14ac:dyDescent="0.2">
      <c r="A93" s="70">
        <v>87</v>
      </c>
      <c r="B93" s="71"/>
      <c r="C93" s="85" t="str">
        <f>IF('MPS(input_separate)'!C93&lt;&gt;"",'MPS(input_separate)'!C93,"")</f>
        <v/>
      </c>
    </row>
    <row r="94" spans="1:3" x14ac:dyDescent="0.2">
      <c r="A94" s="70">
        <v>88</v>
      </c>
      <c r="B94" s="71"/>
      <c r="C94" s="85" t="str">
        <f>IF('MPS(input_separate)'!C94&lt;&gt;"",'MPS(input_separate)'!C94,"")</f>
        <v/>
      </c>
    </row>
    <row r="95" spans="1:3" x14ac:dyDescent="0.2">
      <c r="A95" s="70">
        <v>89</v>
      </c>
      <c r="B95" s="71"/>
      <c r="C95" s="85" t="str">
        <f>IF('MPS(input_separate)'!C95&lt;&gt;"",'MPS(input_separate)'!C95,"")</f>
        <v/>
      </c>
    </row>
    <row r="96" spans="1:3" x14ac:dyDescent="0.2">
      <c r="A96" s="70">
        <v>90</v>
      </c>
      <c r="B96" s="71"/>
      <c r="C96" s="85" t="str">
        <f>IF('MPS(input_separate)'!C96&lt;&gt;"",'MPS(input_separate)'!C96,"")</f>
        <v/>
      </c>
    </row>
    <row r="97" spans="1:3" x14ac:dyDescent="0.2">
      <c r="A97" s="70">
        <v>91</v>
      </c>
      <c r="B97" s="71"/>
      <c r="C97" s="85" t="str">
        <f>IF('MPS(input_separate)'!C97&lt;&gt;"",'MPS(input_separate)'!C97,"")</f>
        <v/>
      </c>
    </row>
    <row r="98" spans="1:3" x14ac:dyDescent="0.2">
      <c r="A98" s="70">
        <v>92</v>
      </c>
      <c r="B98" s="71"/>
      <c r="C98" s="85" t="str">
        <f>IF('MPS(input_separate)'!C98&lt;&gt;"",'MPS(input_separate)'!C98,"")</f>
        <v/>
      </c>
    </row>
    <row r="99" spans="1:3" x14ac:dyDescent="0.2">
      <c r="A99" s="70">
        <v>93</v>
      </c>
      <c r="B99" s="71"/>
      <c r="C99" s="85" t="str">
        <f>IF('MPS(input_separate)'!C99&lt;&gt;"",'MPS(input_separate)'!C99,"")</f>
        <v/>
      </c>
    </row>
    <row r="100" spans="1:3" x14ac:dyDescent="0.2">
      <c r="A100" s="70">
        <v>94</v>
      </c>
      <c r="B100" s="71"/>
      <c r="C100" s="85" t="str">
        <f>IF('MPS(input_separate)'!C100&lt;&gt;"",'MPS(input_separate)'!C100,"")</f>
        <v/>
      </c>
    </row>
    <row r="101" spans="1:3" x14ac:dyDescent="0.2">
      <c r="A101" s="70">
        <v>95</v>
      </c>
      <c r="B101" s="71"/>
      <c r="C101" s="85" t="str">
        <f>IF('MPS(input_separate)'!C101&lt;&gt;"",'MPS(input_separate)'!C101,"")</f>
        <v/>
      </c>
    </row>
    <row r="102" spans="1:3" x14ac:dyDescent="0.2">
      <c r="A102" s="70">
        <v>96</v>
      </c>
      <c r="B102" s="71"/>
      <c r="C102" s="85" t="str">
        <f>IF('MPS(input_separate)'!C102&lt;&gt;"",'MPS(input_separate)'!C102,"")</f>
        <v/>
      </c>
    </row>
    <row r="103" spans="1:3" x14ac:dyDescent="0.2">
      <c r="A103" s="70">
        <v>97</v>
      </c>
      <c r="B103" s="71"/>
      <c r="C103" s="85" t="str">
        <f>IF('MPS(input_separate)'!C103&lt;&gt;"",'MPS(input_separate)'!C103,"")</f>
        <v/>
      </c>
    </row>
    <row r="104" spans="1:3" x14ac:dyDescent="0.2">
      <c r="A104" s="70">
        <v>98</v>
      </c>
      <c r="B104" s="71"/>
      <c r="C104" s="85" t="str">
        <f>IF('MPS(input_separate)'!C104&lt;&gt;"",'MPS(input_separate)'!C104,"")</f>
        <v/>
      </c>
    </row>
    <row r="105" spans="1:3" x14ac:dyDescent="0.2">
      <c r="A105" s="70">
        <v>99</v>
      </c>
      <c r="B105" s="71"/>
      <c r="C105" s="85" t="str">
        <f>IF('MPS(input_separate)'!C105&lt;&gt;"",'MPS(input_separate)'!C105,"")</f>
        <v/>
      </c>
    </row>
    <row r="106" spans="1:3" x14ac:dyDescent="0.2">
      <c r="A106" s="70">
        <v>100</v>
      </c>
      <c r="B106" s="71"/>
      <c r="C106" s="85" t="str">
        <f>IF('MPS(input_separate)'!C106&lt;&gt;"",'MPS(input_separate)'!C106,"")</f>
        <v/>
      </c>
    </row>
  </sheetData>
  <sheetProtection algorithmName="SHA-512" hashValue="E3bqSa+p+JewV7VPiuxAY/q8bsEgZUAHDPVUBe+E5VNc0HGp9d/Kb1+y9RjgwwKIYDeFgipDngo262gdYshtyA==" saltValue="HQauEKoF37+i9jKMwVAIMw==" spinCount="100000" sheet="1" objects="1" scenarios="1" formatCells="0" formatRows="0"/>
  <mergeCells count="1">
    <mergeCell ref="A5:A6"/>
  </mergeCells>
  <phoneticPr fontId="17"/>
  <pageMargins left="0.7" right="0.7" top="0.75" bottom="0.75" header="0.3" footer="0.3"/>
  <pageSetup paperSize="9" scale="68" orientation="portrait" r:id="rId1"/>
  <rowBreaks count="1" manualBreakCount="1">
    <brk id="5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AF89B-CDEB-4E31-829A-5D82B4E79821}">
  <sheetPr>
    <tabColor theme="5" tint="0.39997558519241921"/>
  </sheetPr>
  <dimension ref="A1:K40"/>
  <sheetViews>
    <sheetView showGridLines="0" view="pageBreakPreview" zoomScale="80" zoomScaleNormal="100" zoomScaleSheetLayoutView="80" workbookViewId="0"/>
  </sheetViews>
  <sheetFormatPr defaultColWidth="9" defaultRowHeight="13.8" x14ac:dyDescent="0.2"/>
  <cols>
    <col min="1" max="4" width="3.6640625" style="1" customWidth="1"/>
    <col min="5" max="5" width="57.77734375" style="1" customWidth="1"/>
    <col min="6" max="6" width="16.21875" style="1" customWidth="1"/>
    <col min="7" max="8" width="14.77734375" style="1" customWidth="1"/>
    <col min="9" max="9" width="13.77734375" style="2" customWidth="1"/>
    <col min="10" max="16384" width="9" style="1"/>
  </cols>
  <sheetData>
    <row r="1" spans="1:11" ht="14.25" customHeight="1" x14ac:dyDescent="0.2">
      <c r="I1" s="5" t="str">
        <f>'MPS(input)'!K1</f>
        <v>Monitoring Spreadsheet: JCM_ID_AM019_ver01.0</v>
      </c>
    </row>
    <row r="2" spans="1:11" ht="14.25" customHeight="1" x14ac:dyDescent="0.2">
      <c r="I2" s="5" t="str">
        <f>'MPS(input)'!K2</f>
        <v>Reference Number:</v>
      </c>
    </row>
    <row r="3" spans="1:11" ht="27.75" customHeight="1" x14ac:dyDescent="0.2">
      <c r="A3" s="97" t="s">
        <v>114</v>
      </c>
      <c r="B3" s="97"/>
      <c r="C3" s="97"/>
      <c r="D3" s="97"/>
      <c r="E3" s="97"/>
      <c r="F3" s="97"/>
      <c r="G3" s="97"/>
      <c r="H3" s="97"/>
      <c r="I3" s="97"/>
    </row>
    <row r="4" spans="1:11" ht="11.25" customHeight="1" x14ac:dyDescent="0.2"/>
    <row r="5" spans="1:11" ht="18.75" customHeight="1" thickBot="1" x14ac:dyDescent="0.25">
      <c r="A5" s="16" t="s">
        <v>2</v>
      </c>
      <c r="B5" s="6"/>
      <c r="C5" s="6"/>
      <c r="D5" s="6"/>
      <c r="E5" s="7"/>
      <c r="F5" s="8" t="s">
        <v>6</v>
      </c>
      <c r="G5" s="47" t="s">
        <v>0</v>
      </c>
      <c r="H5" s="8" t="s">
        <v>1</v>
      </c>
      <c r="I5" s="8" t="s">
        <v>7</v>
      </c>
    </row>
    <row r="6" spans="1:11" ht="18.75" customHeight="1" thickBot="1" x14ac:dyDescent="0.25">
      <c r="A6" s="17"/>
      <c r="B6" s="19" t="s">
        <v>38</v>
      </c>
      <c r="C6" s="9"/>
      <c r="D6" s="9"/>
      <c r="E6" s="19"/>
      <c r="F6" s="45" t="s">
        <v>53</v>
      </c>
      <c r="G6" s="51">
        <f>G12-G14</f>
        <v>0</v>
      </c>
      <c r="H6" s="46" t="s">
        <v>36</v>
      </c>
      <c r="I6" s="20" t="s">
        <v>37</v>
      </c>
    </row>
    <row r="7" spans="1:11" ht="18.75" customHeight="1" x14ac:dyDescent="0.2">
      <c r="A7" s="16" t="s">
        <v>3</v>
      </c>
      <c r="B7" s="6"/>
      <c r="C7" s="6"/>
      <c r="D7" s="6"/>
      <c r="E7" s="7"/>
      <c r="F7" s="7"/>
      <c r="G7" s="40"/>
      <c r="H7" s="7"/>
      <c r="I7" s="8"/>
      <c r="J7" s="44"/>
      <c r="K7" s="44"/>
    </row>
    <row r="8" spans="1:11" ht="18.75" customHeight="1" x14ac:dyDescent="0.2">
      <c r="A8" s="18"/>
      <c r="B8" s="24" t="s">
        <v>107</v>
      </c>
      <c r="C8" s="14"/>
      <c r="D8" s="14"/>
      <c r="E8" s="15"/>
      <c r="F8" s="10"/>
      <c r="G8" s="11"/>
      <c r="H8" s="11"/>
      <c r="I8" s="12"/>
    </row>
    <row r="9" spans="1:11" ht="18.75" customHeight="1" x14ac:dyDescent="0.2">
      <c r="A9" s="18"/>
      <c r="B9" s="41"/>
      <c r="C9" s="25" t="s">
        <v>54</v>
      </c>
      <c r="D9" s="25"/>
      <c r="E9" s="25"/>
      <c r="F9" s="13" t="s">
        <v>56</v>
      </c>
      <c r="G9" s="75"/>
      <c r="H9" s="76" t="s">
        <v>48</v>
      </c>
      <c r="I9" s="27" t="s">
        <v>58</v>
      </c>
    </row>
    <row r="10" spans="1:11" ht="18.75" customHeight="1" x14ac:dyDescent="0.2">
      <c r="A10" s="18"/>
      <c r="B10" s="41"/>
      <c r="C10" s="98" t="s">
        <v>55</v>
      </c>
      <c r="D10" s="98"/>
      <c r="E10" s="98"/>
      <c r="F10" s="26" t="s">
        <v>57</v>
      </c>
      <c r="G10" s="73">
        <v>0.53300000000000003</v>
      </c>
      <c r="H10" s="74" t="s">
        <v>48</v>
      </c>
      <c r="I10" s="27" t="s">
        <v>59</v>
      </c>
    </row>
    <row r="11" spans="1:11" ht="18.75" customHeight="1" thickBot="1" x14ac:dyDescent="0.25">
      <c r="A11" s="16" t="s">
        <v>4</v>
      </c>
      <c r="B11" s="40"/>
      <c r="C11" s="6"/>
      <c r="D11" s="8"/>
      <c r="E11" s="8"/>
      <c r="F11" s="8"/>
      <c r="G11" s="16"/>
      <c r="H11" s="7"/>
      <c r="I11" s="8"/>
    </row>
    <row r="12" spans="1:11" ht="18.75" customHeight="1" thickBot="1" x14ac:dyDescent="0.25">
      <c r="A12" s="18"/>
      <c r="B12" s="21" t="s">
        <v>39</v>
      </c>
      <c r="C12" s="9"/>
      <c r="D12" s="9"/>
      <c r="E12" s="19"/>
      <c r="F12" s="45" t="s">
        <v>53</v>
      </c>
      <c r="G12" s="51">
        <f>SUMPRODUCT('MRS(input_separate)'!B7:B106,'MRS(input_separate)'!C7:C106)</f>
        <v>0</v>
      </c>
      <c r="H12" s="48" t="s">
        <v>60</v>
      </c>
      <c r="I12" s="12" t="s">
        <v>61</v>
      </c>
    </row>
    <row r="13" spans="1:11" ht="18.75" customHeight="1" thickBot="1" x14ac:dyDescent="0.25">
      <c r="A13" s="16" t="s">
        <v>5</v>
      </c>
      <c r="B13" s="6"/>
      <c r="C13" s="6"/>
      <c r="D13" s="6"/>
      <c r="E13" s="7"/>
      <c r="F13" s="8"/>
      <c r="G13" s="49"/>
      <c r="H13" s="7"/>
      <c r="I13" s="8"/>
    </row>
    <row r="14" spans="1:11" ht="18.75" customHeight="1" thickBot="1" x14ac:dyDescent="0.25">
      <c r="A14" s="17"/>
      <c r="B14" s="19" t="s">
        <v>40</v>
      </c>
      <c r="C14" s="9"/>
      <c r="D14" s="9"/>
      <c r="E14" s="19"/>
      <c r="F14" s="50" t="s">
        <v>53</v>
      </c>
      <c r="G14" s="52">
        <v>0</v>
      </c>
      <c r="H14" s="48" t="s">
        <v>60</v>
      </c>
      <c r="I14" s="12" t="s">
        <v>62</v>
      </c>
    </row>
    <row r="15" spans="1:11" x14ac:dyDescent="0.2">
      <c r="F15" s="4"/>
      <c r="G15" s="3"/>
      <c r="H15" s="3"/>
    </row>
    <row r="16" spans="1:11" ht="21.75" customHeight="1" x14ac:dyDescent="0.2">
      <c r="E16" s="1" t="s">
        <v>8</v>
      </c>
    </row>
    <row r="17" spans="5:8" ht="21.75" customHeight="1" x14ac:dyDescent="0.2">
      <c r="E17" s="28" t="s">
        <v>84</v>
      </c>
    </row>
    <row r="18" spans="5:8" ht="37.5" customHeight="1" x14ac:dyDescent="0.2">
      <c r="E18" s="29" t="s">
        <v>63</v>
      </c>
      <c r="F18" s="30" t="s">
        <v>64</v>
      </c>
      <c r="G18" s="43" t="s">
        <v>94</v>
      </c>
      <c r="H18" s="43" t="s">
        <v>95</v>
      </c>
    </row>
    <row r="19" spans="5:8" ht="37.5" customHeight="1" x14ac:dyDescent="0.2">
      <c r="E19" s="38" t="s">
        <v>65</v>
      </c>
      <c r="F19" s="36" t="s">
        <v>56</v>
      </c>
      <c r="G19" s="36">
        <v>0.61599999999999999</v>
      </c>
      <c r="H19" s="36">
        <v>0.53300000000000003</v>
      </c>
    </row>
    <row r="20" spans="5:8" ht="37.5" customHeight="1" x14ac:dyDescent="0.2">
      <c r="E20" s="38" t="s">
        <v>85</v>
      </c>
      <c r="F20" s="36" t="s">
        <v>56</v>
      </c>
      <c r="G20" s="36">
        <v>0.47699999999999998</v>
      </c>
      <c r="H20" s="36">
        <v>0.47699999999999998</v>
      </c>
    </row>
    <row r="21" spans="5:8" ht="37.5" customHeight="1" x14ac:dyDescent="0.2">
      <c r="E21" s="38" t="s">
        <v>66</v>
      </c>
      <c r="F21" s="36" t="s">
        <v>56</v>
      </c>
      <c r="G21" s="36">
        <v>0.66400000000000003</v>
      </c>
      <c r="H21" s="36">
        <v>0.53300000000000003</v>
      </c>
    </row>
    <row r="22" spans="5:8" ht="37.5" customHeight="1" x14ac:dyDescent="0.2">
      <c r="E22" s="38" t="s">
        <v>67</v>
      </c>
      <c r="F22" s="36" t="s">
        <v>56</v>
      </c>
      <c r="G22" s="36">
        <v>0.55500000000000005</v>
      </c>
      <c r="H22" s="36">
        <v>0.53300000000000003</v>
      </c>
    </row>
    <row r="23" spans="5:8" s="2" customFormat="1" ht="37.5" customHeight="1" x14ac:dyDescent="0.2">
      <c r="E23" s="38" t="s">
        <v>68</v>
      </c>
      <c r="F23" s="36" t="s">
        <v>56</v>
      </c>
      <c r="G23" s="36">
        <v>0.55300000000000005</v>
      </c>
      <c r="H23" s="36">
        <v>0.53300000000000003</v>
      </c>
    </row>
    <row r="24" spans="5:8" s="2" customFormat="1" ht="37.5" customHeight="1" x14ac:dyDescent="0.2">
      <c r="E24" s="38" t="s">
        <v>69</v>
      </c>
      <c r="F24" s="36" t="s">
        <v>56</v>
      </c>
      <c r="G24" s="36">
        <v>0.53200000000000003</v>
      </c>
      <c r="H24" s="36">
        <v>0.53200000000000003</v>
      </c>
    </row>
    <row r="25" spans="5:8" ht="37.5" customHeight="1" x14ac:dyDescent="0.2">
      <c r="E25" s="38" t="s">
        <v>70</v>
      </c>
      <c r="F25" s="36" t="s">
        <v>56</v>
      </c>
      <c r="G25" s="36">
        <v>0.66600000000000004</v>
      </c>
      <c r="H25" s="36">
        <v>0.53300000000000003</v>
      </c>
    </row>
    <row r="26" spans="5:8" ht="37.5" customHeight="1" x14ac:dyDescent="0.2">
      <c r="E26" s="38" t="s">
        <v>71</v>
      </c>
      <c r="F26" s="36" t="s">
        <v>56</v>
      </c>
      <c r="G26" s="36">
        <v>0.52700000000000002</v>
      </c>
      <c r="H26" s="36">
        <v>0.52700000000000002</v>
      </c>
    </row>
    <row r="27" spans="5:8" ht="37.5" customHeight="1" x14ac:dyDescent="0.2">
      <c r="E27" s="38" t="s">
        <v>72</v>
      </c>
      <c r="F27" s="36" t="s">
        <v>56</v>
      </c>
      <c r="G27" s="36">
        <v>0.49299999999999999</v>
      </c>
      <c r="H27" s="36">
        <v>0.49299999999999999</v>
      </c>
    </row>
    <row r="28" spans="5:8" ht="37.5" customHeight="1" x14ac:dyDescent="0.2">
      <c r="E28" s="38" t="s">
        <v>73</v>
      </c>
      <c r="F28" s="36" t="s">
        <v>56</v>
      </c>
      <c r="G28" s="36">
        <v>0.32500000000000001</v>
      </c>
      <c r="H28" s="36">
        <v>0.32500000000000001</v>
      </c>
    </row>
    <row r="29" spans="5:8" ht="37.5" customHeight="1" x14ac:dyDescent="0.2">
      <c r="E29" s="38" t="s">
        <v>74</v>
      </c>
      <c r="F29" s="36" t="s">
        <v>56</v>
      </c>
      <c r="G29" s="36">
        <v>0.32</v>
      </c>
      <c r="H29" s="36">
        <v>0.32</v>
      </c>
    </row>
    <row r="30" spans="5:8" ht="37.5" customHeight="1" x14ac:dyDescent="0.2">
      <c r="E30" s="38" t="s">
        <v>75</v>
      </c>
      <c r="F30" s="36" t="s">
        <v>56</v>
      </c>
      <c r="G30" s="36">
        <v>0.59299999999999997</v>
      </c>
      <c r="H30" s="36">
        <v>0.53300000000000003</v>
      </c>
    </row>
    <row r="31" spans="5:8" ht="37.5" customHeight="1" x14ac:dyDescent="0.2">
      <c r="E31" s="38" t="s">
        <v>76</v>
      </c>
      <c r="F31" s="36" t="s">
        <v>56</v>
      </c>
      <c r="G31" s="36">
        <v>0.51700000000000002</v>
      </c>
      <c r="H31" s="36">
        <v>0.51700000000000002</v>
      </c>
    </row>
    <row r="32" spans="5:8" ht="37.5" customHeight="1" x14ac:dyDescent="0.2">
      <c r="E32" s="38" t="s">
        <v>77</v>
      </c>
      <c r="F32" s="36" t="s">
        <v>56</v>
      </c>
      <c r="G32" s="36">
        <v>0.56100000000000005</v>
      </c>
      <c r="H32" s="36">
        <v>0.53300000000000003</v>
      </c>
    </row>
    <row r="33" spans="5:8" ht="37.5" customHeight="1" x14ac:dyDescent="0.2">
      <c r="E33" s="38" t="s">
        <v>78</v>
      </c>
      <c r="F33" s="36" t="s">
        <v>56</v>
      </c>
      <c r="G33" s="36">
        <v>0.50700000000000001</v>
      </c>
      <c r="H33" s="36">
        <v>0.50700000000000001</v>
      </c>
    </row>
    <row r="34" spans="5:8" ht="37.5" customHeight="1" x14ac:dyDescent="0.2">
      <c r="E34" s="38" t="s">
        <v>79</v>
      </c>
      <c r="F34" s="36" t="s">
        <v>56</v>
      </c>
      <c r="G34" s="37">
        <v>0.53300000000000003</v>
      </c>
      <c r="H34" s="37">
        <v>0.53300000000000003</v>
      </c>
    </row>
    <row r="35" spans="5:8" ht="37.5" customHeight="1" x14ac:dyDescent="0.2">
      <c r="E35" s="38" t="s">
        <v>80</v>
      </c>
      <c r="F35" s="36" t="s">
        <v>56</v>
      </c>
      <c r="G35" s="37">
        <v>0.53200000000000003</v>
      </c>
      <c r="H35" s="37">
        <v>0.53200000000000003</v>
      </c>
    </row>
    <row r="36" spans="5:8" ht="37.5" customHeight="1" x14ac:dyDescent="0.2">
      <c r="E36" s="38" t="s">
        <v>81</v>
      </c>
      <c r="F36" s="36" t="s">
        <v>56</v>
      </c>
      <c r="G36" s="37">
        <v>0.52300000000000002</v>
      </c>
      <c r="H36" s="37">
        <v>0.52300000000000002</v>
      </c>
    </row>
    <row r="37" spans="5:8" ht="37.5" customHeight="1" x14ac:dyDescent="0.2">
      <c r="E37" s="38" t="s">
        <v>82</v>
      </c>
      <c r="F37" s="36" t="s">
        <v>56</v>
      </c>
      <c r="G37" s="36">
        <v>0.52500000000000002</v>
      </c>
      <c r="H37" s="36">
        <v>0.52500000000000002</v>
      </c>
    </row>
    <row r="39" spans="5:8" ht="16.2" x14ac:dyDescent="0.2">
      <c r="E39" s="28" t="s">
        <v>86</v>
      </c>
      <c r="F39" s="31"/>
      <c r="G39" s="32"/>
    </row>
    <row r="40" spans="5:8" ht="38.25" customHeight="1" x14ac:dyDescent="0.2">
      <c r="E40" s="33" t="s">
        <v>55</v>
      </c>
      <c r="F40" s="34" t="s">
        <v>83</v>
      </c>
      <c r="G40" s="35">
        <v>0.53300000000000003</v>
      </c>
    </row>
  </sheetData>
  <sheetProtection algorithmName="SHA-512" hashValue="qAIQQCnVLEvJkxB3BuEheiYbGlGFUy0kCzKi8hXsM/dqYHBNS2haS0Ew3PLnVTyKOkCI5r1TWxF56+pRID+7gw==" saltValue="ZSHqG+XkKZVVTI8l8EGTGA==" spinCount="100000" sheet="1" objects="1" scenarios="1"/>
  <mergeCells count="2">
    <mergeCell ref="A3:I3"/>
    <mergeCell ref="C10:E10"/>
  </mergeCells>
  <phoneticPr fontId="17"/>
  <pageMargins left="0.70866141732283472" right="0.70866141732283472" top="0.74803149606299213" bottom="0.74803149606299213" header="0.31496062992125984" footer="0.31496062992125984"/>
  <pageSetup paperSize="9" scale="62"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7" ma:contentTypeDescription="新しいドキュメントを作成します。" ma:contentTypeScope="" ma:versionID="56f4bb20b55fc511b636144fe10154f6">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4512b61834fbf6300f34b75809cbd692"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e93605e-8189-4175-a667-c1447a41dac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bdb20dba-2567-47ce-aec3-83d6481ad87b}" ma:internalName="TaxCatchAll" ma:showField="CatchAllData" ma:web="aa648ee9-af07-4ee7-a823-cd9c24dceb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6f3ea39-9308-4011-b282-348b837af518">
      <Terms xmlns="http://schemas.microsoft.com/office/infopath/2007/PartnerControls"/>
    </lcf76f155ced4ddcb4097134ff3c332f>
    <TaxCatchAll xmlns="aa648ee9-af07-4ee7-a823-cd9c24dceb19" xsi:nil="true"/>
  </documentManagement>
</p:properties>
</file>

<file path=customXml/itemProps1.xml><?xml version="1.0" encoding="utf-8"?>
<ds:datastoreItem xmlns:ds="http://schemas.openxmlformats.org/officeDocument/2006/customXml" ds:itemID="{83E44CD3-E58A-449F-8D94-E8F81174BA91}"/>
</file>

<file path=customXml/itemProps2.xml><?xml version="1.0" encoding="utf-8"?>
<ds:datastoreItem xmlns:ds="http://schemas.openxmlformats.org/officeDocument/2006/customXml" ds:itemID="{A0A049FC-1A63-427A-92B0-FF02AB852417}"/>
</file>

<file path=customXml/itemProps3.xml><?xml version="1.0" encoding="utf-8"?>
<ds:datastoreItem xmlns:ds="http://schemas.openxmlformats.org/officeDocument/2006/customXml" ds:itemID="{F29C26FD-075D-42A5-81C9-EA8575FB4A76}"/>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MPS(input)</vt:lpstr>
      <vt:lpstr>MPS(input_separate)</vt:lpstr>
      <vt:lpstr>MPS(calc_process)</vt:lpstr>
      <vt:lpstr>MSS</vt:lpstr>
      <vt:lpstr>MRS(input)</vt:lpstr>
      <vt:lpstr>MRS(input_separate)</vt:lpstr>
      <vt:lpstr>MRS(calc_process)</vt:lpstr>
      <vt:lpstr>'MPS(calc_process)'!Print_Area</vt:lpstr>
      <vt:lpstr>'MPS(input)'!Print_Area</vt:lpstr>
      <vt:lpstr>'MPS(input_separate)'!Print_Area</vt:lpstr>
      <vt:lpstr>'MRS(calc_process)'!Print_Area</vt:lpstr>
      <vt:lpstr>'MRS(input)'!Print_Area</vt:lpstr>
      <vt:lpstr>'MRS(input_separate)'!Print_Area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2018-09-07T05:13:32Z</dcterms:created>
  <dcterms:modified xsi:type="dcterms:W3CDTF">2025-01-15T08:02:15Z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0x010100C211D74D6178BC4D9F9CB4682A845950</vt:lpwstr>
  </property>
</Properties>
</file>