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1DCDC698-690C-464C-A61B-6FAF40D48BDB}" xr6:coauthVersionLast="47" xr6:coauthVersionMax="47" xr10:uidLastSave="{00000000-0000-0000-0000-000000000000}"/>
  <bookViews>
    <workbookView xWindow="-28935" yWindow="-135" windowWidth="29070" windowHeight="16020" tabRatio="587" xr2:uid="{00000000-000D-0000-FFFF-FFFF00000000}"/>
  </bookViews>
  <sheets>
    <sheet name="MPS(input)" sheetId="30" r:id="rId1"/>
    <sheet name="MPS(calc_process)" sheetId="31" r:id="rId2"/>
    <sheet name="MSS" sheetId="32" r:id="rId3"/>
    <sheet name="MRS(input)" sheetId="33" r:id="rId4"/>
    <sheet name="MRS(calc_process)" sheetId="34" r:id="rId5"/>
  </sheets>
  <definedNames>
    <definedName name="LE">'MPS(calc_process)'!$F$32:$F$33</definedName>
    <definedName name="_xlnm.Print_Area" localSheetId="1">'MPS(calc_process)'!$A$1:$I$34</definedName>
    <definedName name="_xlnm.Print_Area" localSheetId="0">'MPS(input)'!$A$1:$L$36</definedName>
    <definedName name="_xlnm.Print_Area" localSheetId="4">'MRS(calc_process)'!$A$1:$I$34</definedName>
    <definedName name="_xlnm.Print_Area" localSheetId="3">'MRS(input)'!$A$1:$M$36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 i="33" l="1"/>
  <c r="L22" i="33"/>
  <c r="L17" i="33"/>
  <c r="I27" i="33"/>
  <c r="I22" i="33"/>
  <c r="I17" i="33"/>
  <c r="G27" i="33"/>
  <c r="G26" i="33"/>
  <c r="G25" i="33"/>
  <c r="G24" i="33"/>
  <c r="G23" i="33"/>
  <c r="G22" i="33"/>
  <c r="G21" i="33"/>
  <c r="G20" i="33"/>
  <c r="G19" i="33"/>
  <c r="G18" i="33"/>
  <c r="G17" i="33"/>
  <c r="I2" i="34"/>
  <c r="I1" i="34"/>
  <c r="M2" i="33"/>
  <c r="M1" i="33"/>
  <c r="G27" i="34"/>
  <c r="G12" i="34"/>
  <c r="C2" i="32"/>
  <c r="C1" i="32"/>
  <c r="G13" i="34" l="1"/>
  <c r="G11" i="34"/>
  <c r="G9" i="34"/>
  <c r="G24" i="34"/>
  <c r="G17" i="34"/>
  <c r="G18" i="34"/>
  <c r="G28" i="34"/>
  <c r="G19" i="34"/>
  <c r="G20" i="34"/>
  <c r="G16" i="34"/>
  <c r="G21" i="34"/>
  <c r="G29" i="34"/>
  <c r="G25" i="34"/>
  <c r="G26" i="34"/>
  <c r="G10" i="34"/>
  <c r="G15" i="34" l="1"/>
  <c r="G23" i="34"/>
  <c r="G6" i="34" l="1"/>
  <c r="C31" i="33" s="1"/>
  <c r="I2" i="31" l="1"/>
  <c r="I1" i="31"/>
  <c r="G9" i="31" l="1"/>
  <c r="G13" i="31"/>
  <c r="G12" i="31"/>
  <c r="G11" i="31"/>
  <c r="G10" i="31"/>
  <c r="G28" i="31"/>
  <c r="G27" i="31"/>
  <c r="G26" i="31"/>
  <c r="G20" i="31"/>
  <c r="G19" i="31"/>
  <c r="G18" i="31"/>
  <c r="G29" i="31"/>
  <c r="G21" i="31"/>
  <c r="G24" i="31" l="1"/>
  <c r="G16" i="31"/>
  <c r="G25" i="31"/>
  <c r="G17" i="31"/>
  <c r="G15" i="31" l="1"/>
  <c r="G23" i="31"/>
  <c r="G6" i="31" l="1"/>
  <c r="B31" i="30" s="1"/>
</calcChain>
</file>

<file path=xl/sharedStrings.xml><?xml version="1.0" encoding="utf-8"?>
<sst xmlns="http://schemas.openxmlformats.org/spreadsheetml/2006/main" count="356" uniqueCount="120">
  <si>
    <t>Monitoring Spreadsheet: JCM_ID_AM018_ver01.0</t>
    <phoneticPr fontId="2"/>
  </si>
  <si>
    <t>Monitoring Plan Sheet (Input Sheet) [Attachment to Project Design Document]</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</si>
  <si>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</si>
  <si>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</si>
  <si>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</si>
  <si>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</si>
  <si>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</si>
  <si>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</si>
  <si>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</si>
  <si>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</si>
  <si>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</si>
  <si>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</si>
  <si>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</si>
  <si>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</si>
  <si>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</si>
  <si>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</si>
  <si>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i</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</si>
  <si>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</si>
  <si>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</si>
  <si>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</si>
  <si>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</si>
  <si>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</si>
  <si>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</si>
  <si>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</si>
  <si>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</si>
  <si>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r>
      <t>EC</t>
    </r>
    <r>
      <rPr>
        <i/>
        <vertAlign val="subscript"/>
        <sz val="11"/>
        <rFont val="Arial"/>
        <family val="2"/>
      </rPr>
      <t>PJ, i, p</t>
    </r>
    <phoneticPr fontId="2"/>
  </si>
  <si>
    <r>
      <t xml:space="preserve">Electricity consumption of project street lighting for group </t>
    </r>
    <r>
      <rPr>
        <i/>
        <sz val="11"/>
        <rFont val="Arial"/>
        <family val="2"/>
      </rPr>
      <t>i</t>
    </r>
    <r>
      <rPr>
        <sz val="11"/>
        <rFont val="Arial"/>
        <family val="2"/>
      </rPr>
      <t xml:space="preserve"> during the period </t>
    </r>
    <r>
      <rPr>
        <i/>
        <sz val="11"/>
        <rFont val="Arial"/>
        <family val="2"/>
      </rPr>
      <t>p</t>
    </r>
    <phoneticPr fontId="2"/>
  </si>
  <si>
    <t>MWh/p</t>
    <phoneticPr fontId="2"/>
  </si>
  <si>
    <t>Option C</t>
    <phoneticPr fontId="2"/>
  </si>
  <si>
    <t>Monitored data</t>
    <phoneticPr fontId="2"/>
  </si>
  <si>
    <t xml:space="preserve">As a measurement method, Method I is applied.
(1) Method I
Measuring instruments (Outdoor Lighting Controller) are installed in each LED street lighting. Recorded data are summed up together to obtain the electricity consumption of all project street lighting for group i. 
The manufacturer’s specification of Outdoor Lighting Controller has been prepared by the time of installation. </t>
    <phoneticPr fontId="2"/>
  </si>
  <si>
    <t>Continuously monitored, monthly recorded</t>
    <phoneticPr fontId="2"/>
  </si>
  <si>
    <t>N/A</t>
    <phoneticPr fontId="2"/>
  </si>
  <si>
    <r>
      <t xml:space="preserve">Table 2: Project-specific parameters to be fixed </t>
    </r>
    <r>
      <rPr>
        <b/>
        <i/>
        <sz val="11"/>
        <color indexed="8"/>
        <rFont val="Arial"/>
        <family val="2"/>
      </rPr>
      <t>ex ante</t>
    </r>
    <phoneticPr fontId="2"/>
  </si>
  <si>
    <r>
      <t>η</t>
    </r>
    <r>
      <rPr>
        <i/>
        <vertAlign val="subscript"/>
        <sz val="11"/>
        <rFont val="Arial"/>
        <family val="2"/>
      </rPr>
      <t>PJ, i</t>
    </r>
    <phoneticPr fontId="2"/>
  </si>
  <si>
    <r>
      <t xml:space="preserve">Luminous efficiency of project street lighting for group </t>
    </r>
    <r>
      <rPr>
        <i/>
        <sz val="11"/>
        <rFont val="Arial"/>
        <family val="2"/>
      </rPr>
      <t>i</t>
    </r>
    <phoneticPr fontId="2"/>
  </si>
  <si>
    <t>lm/W</t>
    <phoneticPr fontId="2"/>
  </si>
  <si>
    <t>Catalogs or other information prepared by manufacturer.</t>
    <phoneticPr fontId="2"/>
  </si>
  <si>
    <r>
      <t>η</t>
    </r>
    <r>
      <rPr>
        <i/>
        <vertAlign val="subscript"/>
        <sz val="11"/>
        <rFont val="Arial"/>
        <family val="2"/>
      </rPr>
      <t>RE, i</t>
    </r>
    <phoneticPr fontId="2"/>
  </si>
  <si>
    <r>
      <t xml:space="preserve">Luminous efficiency of reference street lighting for group </t>
    </r>
    <r>
      <rPr>
        <i/>
        <sz val="11"/>
        <rFont val="Arial"/>
        <family val="2"/>
      </rPr>
      <t>i</t>
    </r>
    <phoneticPr fontId="2"/>
  </si>
  <si>
    <t>Default value set in the methodology.</t>
    <phoneticPr fontId="2"/>
  </si>
  <si>
    <r>
      <t>EF</t>
    </r>
    <r>
      <rPr>
        <i/>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</si>
  <si>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t>
    </r>
    <phoneticPr fontId="2"/>
  </si>
  <si>
    <t>NA</t>
    <phoneticPr fontId="2"/>
  </si>
  <si>
    <r>
      <t>tCO</t>
    </r>
    <r>
      <rPr>
        <vertAlign val="subscript"/>
        <sz val="11"/>
        <rFont val="Arial"/>
        <family val="2"/>
      </rPr>
      <t>2</t>
    </r>
    <r>
      <rPr>
        <sz val="11"/>
        <rFont val="Arial"/>
        <family val="2"/>
      </rPr>
      <t>/MWh</t>
    </r>
    <phoneticPr fontId="2"/>
  </si>
  <si>
    <t>[Grid electricity]
The data is sourced from “Emission Factors of Electricity Interconnection Systems”, National Committee on Clean Development Mechanism (Indonesian DNA for CDM) for Java-Madura-Bali(JAMALI) grid, based on data obtained by Directorate General of Electricity, Ministry of Energy and Mineral Resources, Indonesia, unless otherwise instructed by the Joint Committee.</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</si>
  <si>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</si>
  <si>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</si>
  <si>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theme="1"/>
        <rFont val="Arial"/>
        <family val="2"/>
      </rPr>
      <t>2</t>
    </r>
    <r>
      <rPr>
        <sz val="11"/>
        <color theme="1"/>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</si>
  <si>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</si>
  <si>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</si>
  <si>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</si>
  <si>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</si>
  <si>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</si>
  <si>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</si>
  <si>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Monitoring Plan Sheet (Calculation Process Sheet) [Attachment to Project Design Document]</t>
    <phoneticPr fontId="2"/>
  </si>
  <si>
    <t>1. Calculations for emission reductions</t>
    <phoneticPr fontId="2"/>
  </si>
  <si>
    <t>Fuel type</t>
    <phoneticPr fontId="2"/>
  </si>
  <si>
    <t>Value</t>
    <phoneticPr fontId="2"/>
  </si>
  <si>
    <t>Parameter</t>
  </si>
  <si>
    <r>
      <t xml:space="preserve">Emission reductions during the period </t>
    </r>
    <r>
      <rPr>
        <i/>
        <sz val="11"/>
        <color theme="1"/>
        <rFont val="Arial"/>
        <family val="2"/>
      </rPr>
      <t>p</t>
    </r>
    <phoneticPr fontId="2"/>
  </si>
  <si>
    <r>
      <t>ER</t>
    </r>
    <r>
      <rPr>
        <i/>
        <vertAlign val="subscript"/>
        <sz val="11"/>
        <color theme="1"/>
        <rFont val="Arial"/>
        <family val="2"/>
      </rPr>
      <t>p</t>
    </r>
    <phoneticPr fontId="2"/>
  </si>
  <si>
    <t>2. Selected default values, etc.</t>
    <phoneticPr fontId="2"/>
  </si>
  <si>
    <t>Luminous efficiency of reference street lighting</t>
    <phoneticPr fontId="2"/>
  </si>
  <si>
    <r>
      <t>η</t>
    </r>
    <r>
      <rPr>
        <i/>
        <vertAlign val="subscript"/>
        <sz val="11"/>
        <color indexed="8"/>
        <rFont val="Arial"/>
        <family val="2"/>
      </rPr>
      <t>RE</t>
    </r>
    <phoneticPr fontId="2"/>
  </si>
  <si>
    <r>
      <rPr>
        <i/>
        <sz val="11"/>
        <color indexed="8"/>
        <rFont val="Arial"/>
        <family val="2"/>
      </rPr>
      <t>i</t>
    </r>
    <r>
      <rPr>
        <sz val="11"/>
        <color indexed="8"/>
        <rFont val="Arial"/>
        <family val="2"/>
      </rPr>
      <t xml:space="preserve"> = 1</t>
    </r>
    <phoneticPr fontId="2"/>
  </si>
  <si>
    <r>
      <t>η</t>
    </r>
    <r>
      <rPr>
        <i/>
        <vertAlign val="subscript"/>
        <sz val="11"/>
        <color indexed="8"/>
        <rFont val="Arial"/>
        <family val="2"/>
      </rPr>
      <t>RE, 1</t>
    </r>
    <phoneticPr fontId="2"/>
  </si>
  <si>
    <r>
      <rPr>
        <i/>
        <sz val="11"/>
        <color indexed="8"/>
        <rFont val="Arial"/>
        <family val="2"/>
      </rPr>
      <t>i</t>
    </r>
    <r>
      <rPr>
        <sz val="11"/>
        <color indexed="8"/>
        <rFont val="Arial"/>
        <family val="2"/>
      </rPr>
      <t xml:space="preserve"> = 2</t>
    </r>
    <phoneticPr fontId="2"/>
  </si>
  <si>
    <r>
      <t>η</t>
    </r>
    <r>
      <rPr>
        <i/>
        <vertAlign val="subscript"/>
        <sz val="11"/>
        <color indexed="8"/>
        <rFont val="Arial"/>
        <family val="2"/>
      </rPr>
      <t>RE, 2</t>
    </r>
    <phoneticPr fontId="2"/>
  </si>
  <si>
    <r>
      <rPr>
        <i/>
        <sz val="11"/>
        <color indexed="8"/>
        <rFont val="Arial"/>
        <family val="2"/>
      </rPr>
      <t>i</t>
    </r>
    <r>
      <rPr>
        <sz val="11"/>
        <color indexed="8"/>
        <rFont val="Arial"/>
        <family val="2"/>
      </rPr>
      <t xml:space="preserve"> = 3</t>
    </r>
    <phoneticPr fontId="2"/>
  </si>
  <si>
    <r>
      <t>η</t>
    </r>
    <r>
      <rPr>
        <i/>
        <vertAlign val="subscript"/>
        <sz val="11"/>
        <color indexed="8"/>
        <rFont val="Arial"/>
        <family val="2"/>
      </rPr>
      <t>RE, 3</t>
    </r>
    <phoneticPr fontId="2"/>
  </si>
  <si>
    <r>
      <rPr>
        <i/>
        <sz val="11"/>
        <color indexed="8"/>
        <rFont val="Arial"/>
        <family val="2"/>
      </rPr>
      <t>i</t>
    </r>
    <r>
      <rPr>
        <sz val="11"/>
        <color indexed="8"/>
        <rFont val="Arial"/>
        <family val="2"/>
      </rPr>
      <t xml:space="preserve"> = 4</t>
    </r>
    <phoneticPr fontId="2"/>
  </si>
  <si>
    <r>
      <t>η</t>
    </r>
    <r>
      <rPr>
        <i/>
        <vertAlign val="subscript"/>
        <sz val="11"/>
        <color indexed="8"/>
        <rFont val="Arial"/>
        <family val="2"/>
      </rPr>
      <t>RE, 4</t>
    </r>
    <phoneticPr fontId="2"/>
  </si>
  <si>
    <r>
      <rPr>
        <i/>
        <sz val="11"/>
        <color indexed="8"/>
        <rFont val="Arial"/>
        <family val="2"/>
      </rPr>
      <t>i</t>
    </r>
    <r>
      <rPr>
        <sz val="11"/>
        <color indexed="8"/>
        <rFont val="Arial"/>
        <family val="2"/>
      </rPr>
      <t xml:space="preserve"> = 5</t>
    </r>
    <phoneticPr fontId="2"/>
  </si>
  <si>
    <r>
      <t>η</t>
    </r>
    <r>
      <rPr>
        <i/>
        <vertAlign val="subscript"/>
        <sz val="11"/>
        <color indexed="8"/>
        <rFont val="Arial"/>
        <family val="2"/>
      </rPr>
      <t>RE, 5</t>
    </r>
    <phoneticPr fontId="2"/>
  </si>
  <si>
    <t>3. Calculations for reference emissions</t>
    <phoneticPr fontId="2"/>
  </si>
  <si>
    <r>
      <t xml:space="preserve">Reference emissions during the period </t>
    </r>
    <r>
      <rPr>
        <i/>
        <sz val="11"/>
        <color theme="1"/>
        <rFont val="Arial"/>
        <family val="2"/>
      </rPr>
      <t>p</t>
    </r>
    <phoneticPr fontId="2"/>
  </si>
  <si>
    <r>
      <t>RE</t>
    </r>
    <r>
      <rPr>
        <i/>
        <vertAlign val="subscript"/>
        <sz val="11"/>
        <color theme="1"/>
        <rFont val="Arial"/>
        <family val="2"/>
      </rPr>
      <t>p</t>
    </r>
    <phoneticPr fontId="2"/>
  </si>
  <si>
    <r>
      <t>RE</t>
    </r>
    <r>
      <rPr>
        <i/>
        <vertAlign val="subscript"/>
        <sz val="11"/>
        <color theme="1"/>
        <rFont val="Arial"/>
        <family val="2"/>
      </rPr>
      <t>p, 1</t>
    </r>
    <phoneticPr fontId="2"/>
  </si>
  <si>
    <r>
      <t>RE</t>
    </r>
    <r>
      <rPr>
        <i/>
        <vertAlign val="subscript"/>
        <sz val="11"/>
        <color theme="1"/>
        <rFont val="Arial"/>
        <family val="2"/>
      </rPr>
      <t>p, 2</t>
    </r>
    <phoneticPr fontId="2"/>
  </si>
  <si>
    <r>
      <t>RE</t>
    </r>
    <r>
      <rPr>
        <i/>
        <vertAlign val="subscript"/>
        <sz val="11"/>
        <color theme="1"/>
        <rFont val="Arial"/>
        <family val="2"/>
      </rPr>
      <t>p, 3</t>
    </r>
    <phoneticPr fontId="2"/>
  </si>
  <si>
    <r>
      <t>RE</t>
    </r>
    <r>
      <rPr>
        <i/>
        <vertAlign val="subscript"/>
        <sz val="11"/>
        <color theme="1"/>
        <rFont val="Arial"/>
        <family val="2"/>
      </rPr>
      <t>p, 4</t>
    </r>
    <phoneticPr fontId="2"/>
  </si>
  <si>
    <r>
      <t>RE</t>
    </r>
    <r>
      <rPr>
        <i/>
        <vertAlign val="subscript"/>
        <sz val="11"/>
        <color theme="1"/>
        <rFont val="Arial"/>
        <family val="2"/>
      </rPr>
      <t>p, 5</t>
    </r>
    <phoneticPr fontId="2"/>
  </si>
  <si>
    <r>
      <t>CO</t>
    </r>
    <r>
      <rPr>
        <vertAlign val="subscript"/>
        <sz val="11"/>
        <color theme="1"/>
        <rFont val="Arial"/>
        <family val="2"/>
      </rPr>
      <t>2</t>
    </r>
    <r>
      <rPr>
        <sz val="11"/>
        <color theme="1"/>
        <rFont val="Arial"/>
        <family val="2"/>
      </rPr>
      <t xml:space="preserve"> emission factor for consumed electricity</t>
    </r>
    <phoneticPr fontId="2"/>
  </si>
  <si>
    <r>
      <t>CO</t>
    </r>
    <r>
      <rPr>
        <vertAlign val="subscript"/>
        <sz val="11"/>
        <color indexed="8"/>
        <rFont val="Arial"/>
        <family val="2"/>
      </rPr>
      <t>2</t>
    </r>
    <r>
      <rPr>
        <sz val="11"/>
        <color indexed="8"/>
        <rFont val="Arial"/>
        <family val="2"/>
      </rPr>
      <t xml:space="preserve"> emission factor for consumed electricity</t>
    </r>
    <phoneticPr fontId="2"/>
  </si>
  <si>
    <t>Electricity</t>
    <phoneticPr fontId="2"/>
  </si>
  <si>
    <r>
      <t>tCO</t>
    </r>
    <r>
      <rPr>
        <vertAlign val="subscript"/>
        <sz val="11"/>
        <color theme="1"/>
        <rFont val="Arial"/>
        <family val="2"/>
      </rPr>
      <t>2</t>
    </r>
    <r>
      <rPr>
        <sz val="11"/>
        <color theme="1"/>
        <rFont val="Arial"/>
        <family val="2"/>
      </rPr>
      <t>/MWh</t>
    </r>
    <phoneticPr fontId="2"/>
  </si>
  <si>
    <r>
      <t>EF</t>
    </r>
    <r>
      <rPr>
        <i/>
        <vertAlign val="subscript"/>
        <sz val="11"/>
        <color theme="1"/>
        <rFont val="Arial"/>
        <family val="2"/>
      </rPr>
      <t>elec</t>
    </r>
    <phoneticPr fontId="2"/>
  </si>
  <si>
    <t>4. Calculations of the project emissions</t>
    <phoneticPr fontId="2"/>
  </si>
  <si>
    <r>
      <t xml:space="preserve">Project emissions during the period </t>
    </r>
    <r>
      <rPr>
        <i/>
        <sz val="11"/>
        <color theme="1"/>
        <rFont val="Arial"/>
        <family val="2"/>
      </rPr>
      <t>p</t>
    </r>
    <phoneticPr fontId="2"/>
  </si>
  <si>
    <r>
      <t>PE</t>
    </r>
    <r>
      <rPr>
        <i/>
        <vertAlign val="subscript"/>
        <sz val="11"/>
        <color theme="1"/>
        <rFont val="Arial"/>
        <family val="2"/>
      </rPr>
      <t>p</t>
    </r>
    <phoneticPr fontId="2"/>
  </si>
  <si>
    <r>
      <t>PE</t>
    </r>
    <r>
      <rPr>
        <i/>
        <vertAlign val="subscript"/>
        <sz val="11"/>
        <color theme="1"/>
        <rFont val="Arial"/>
        <family val="2"/>
      </rPr>
      <t>p, 1</t>
    </r>
    <phoneticPr fontId="2"/>
  </si>
  <si>
    <r>
      <t>PE</t>
    </r>
    <r>
      <rPr>
        <i/>
        <vertAlign val="subscript"/>
        <sz val="11"/>
        <color theme="1"/>
        <rFont val="Arial"/>
        <family val="2"/>
      </rPr>
      <t>p, 2</t>
    </r>
    <phoneticPr fontId="2"/>
  </si>
  <si>
    <r>
      <t>PE</t>
    </r>
    <r>
      <rPr>
        <i/>
        <vertAlign val="subscript"/>
        <sz val="11"/>
        <color theme="1"/>
        <rFont val="Arial"/>
        <family val="2"/>
      </rPr>
      <t>p, 3</t>
    </r>
    <phoneticPr fontId="2"/>
  </si>
  <si>
    <r>
      <t>PE</t>
    </r>
    <r>
      <rPr>
        <i/>
        <vertAlign val="subscript"/>
        <sz val="11"/>
        <color theme="1"/>
        <rFont val="Arial"/>
        <family val="2"/>
      </rPr>
      <t>p, 4</t>
    </r>
    <phoneticPr fontId="2"/>
  </si>
  <si>
    <r>
      <t>PE</t>
    </r>
    <r>
      <rPr>
        <i/>
        <vertAlign val="subscript"/>
        <sz val="11"/>
        <color theme="1"/>
        <rFont val="Arial"/>
        <family val="2"/>
      </rPr>
      <t>p, 5</t>
    </r>
    <phoneticPr fontId="2"/>
  </si>
  <si>
    <t>[List of Default Values]</t>
    <phoneticPr fontId="2"/>
  </si>
  <si>
    <r>
      <t xml:space="preserve">Luminous efficiency of reference street lighting for group </t>
    </r>
    <r>
      <rPr>
        <i/>
        <sz val="11"/>
        <color indexed="8"/>
        <rFont val="Arial"/>
        <family val="2"/>
      </rPr>
      <t>i</t>
    </r>
    <phoneticPr fontId="2"/>
  </si>
  <si>
    <r>
      <t xml:space="preserve">RPC </t>
    </r>
    <r>
      <rPr>
        <sz val="11"/>
        <rFont val="Arial Unicode MS"/>
        <family val="3"/>
        <charset val="128"/>
      </rPr>
      <t>≤</t>
    </r>
    <r>
      <rPr>
        <sz val="11"/>
        <rFont val="Arial"/>
        <family val="2"/>
      </rPr>
      <t xml:space="preserve"> 90 W</t>
    </r>
    <phoneticPr fontId="2"/>
  </si>
  <si>
    <t>RPC &gt; 90 W</t>
    <phoneticPr fontId="2"/>
  </si>
  <si>
    <t>Monitoring Structure Sheet [Attachment to Project Design Document]</t>
    <phoneticPr fontId="2"/>
  </si>
  <si>
    <t>Responsible personnel</t>
  </si>
  <si>
    <t>Role</t>
    <phoneticPr fontId="2"/>
  </si>
  <si>
    <t>Project Manager
(NTT FACILITIES, INC. )</t>
    <phoneticPr fontId="23"/>
  </si>
  <si>
    <t>Responsible for project planning, implementation,
monitoring results and reporting.</t>
  </si>
  <si>
    <t>Project Deputy Manager
(NTT FACILITIES, INC. )</t>
    <phoneticPr fontId="23"/>
  </si>
  <si>
    <t>Appointed to be in charge of approving the archived
data after being checked and corrected when
necessary.
The monitored data is archived for 2 years since the last issuerance of credits.</t>
    <phoneticPr fontId="23"/>
  </si>
  <si>
    <t>Facility Manager
(PT. Maligi Permata Industrial Estate
PT. Harapan Anang Bakri &amp; Sons
PT. Karawang Tatabina Industrial Estate)</t>
    <phoneticPr fontId="23"/>
  </si>
  <si>
    <t>Appointed to be in charge of monitoring procedure
(data collection and storage), and training of monitoring  personnel.</t>
    <phoneticPr fontId="23"/>
  </si>
  <si>
    <t>Monitoring Report Sheet (Input Sheet) [For Verification]</t>
    <phoneticPr fontId="2"/>
  </si>
  <si>
    <r>
      <t xml:space="preserve">Table 1: Parameters monitored </t>
    </r>
    <r>
      <rPr>
        <b/>
        <i/>
        <sz val="11"/>
        <color indexed="8"/>
        <rFont val="Arial"/>
        <family val="2"/>
      </rPr>
      <t>ex post</t>
    </r>
    <phoneticPr fontId="2"/>
  </si>
  <si>
    <t>(k)</t>
    <phoneticPr fontId="2"/>
  </si>
  <si>
    <t>Monitoring period</t>
    <phoneticPr fontId="2"/>
  </si>
  <si>
    <t>Monitored Values</t>
    <phoneticPr fontId="2"/>
  </si>
  <si>
    <t>As a measurement method, one or combination of the following two methods is applied.
(1) Method I
Measuring instruments are installed in each LED street lighting. Recorded data are summed up together to obtain the electricity consumption of all project street lighting for group i. 
(2) Method II
Measuring instrument(s) is installed in central distributing system connected to each LED street lighting in order to measure the electricity consumption of all project street lighting for group i.
Measuring instrument(s) is replaced or calibrated at an interval following the regulations in the country in which the measuring instrument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phoneticPr fontId="2"/>
  </si>
  <si>
    <t>Continuous</t>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</si>
  <si>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</si>
  <si>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</si>
  <si>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Report Sheet (Calculation Process Sheet) [For Verification]</t>
    <phoneticPr fontId="2"/>
  </si>
  <si>
    <t>Reference Number: ID025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</si>
</sst>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Red]\-#,##0.00\ "/>
    <numFmt numFmtId="177" formatCode="0.000_ ;[Red]\-0.000\ "/>
    <numFmt numFmtId="178" formatCode="0.00_ ;[Red]\-0.00\ "/>
    <numFmt numFmtId="179" formatCode="#,##0.000_ ;[Red]\-#,##0.000\ "/>
  </numFmts>
  <fonts count="25">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Arial"/>
      <family val="2"/>
    </font>
    <font>
      <vertAlign val="subscript"/>
      <sz val="11"/>
      <color theme="1"/>
      <name val="Arial"/>
      <family val="2"/>
    </font>
    <font>
      <i/>
      <sz val="11"/>
      <color theme="1"/>
      <name val="Arial"/>
      <family val="2"/>
    </font>
    <font>
      <i/>
      <sz val="11"/>
      <color indexed="8"/>
      <name val="Arial"/>
      <family val="2"/>
    </font>
    <font>
      <vertAlign val="subscript"/>
      <sz val="11"/>
      <color indexed="8"/>
      <name val="Arial"/>
      <family val="2"/>
    </font>
    <font>
      <i/>
      <vertAlign val="subscript"/>
      <sz val="11"/>
      <color theme="1"/>
      <name val="Arial"/>
      <family val="2"/>
    </font>
    <font>
      <i/>
      <vertAlign val="subscript"/>
      <sz val="11"/>
      <color indexed="8"/>
      <name val="Arial"/>
      <family val="2"/>
    </font>
    <font>
      <sz val="11"/>
      <name val="Arial Unicode MS"/>
      <family val="3"/>
      <charset val="128"/>
    </font>
    <font>
      <b/>
      <i/>
      <sz val="11"/>
      <color indexed="8"/>
      <name val="Arial"/>
      <family val="2"/>
    </font>
    <font>
      <i/>
      <sz val="11"/>
      <name val="Arial"/>
      <family val="2"/>
    </font>
    <font>
      <i/>
      <vertAlign val="subscript"/>
      <sz val="11"/>
      <name val="Arial"/>
      <family val="2"/>
    </font>
    <font>
      <vertAlign val="subscript"/>
      <sz val="11"/>
      <name val="Arial"/>
      <family val="2"/>
    </font>
    <font>
      <b/>
      <vertAlign val="subscript"/>
      <sz val="11"/>
      <color indexed="8"/>
      <name val="Arial"/>
      <family val="2"/>
    </font>
    <font>
      <b/>
      <vertAlign val="subscript"/>
      <sz val="11"/>
      <color indexed="9"/>
      <name val="Arial"/>
      <family val="2"/>
    </font>
    <font>
      <sz val="11"/>
      <color indexed="10"/>
      <name val="Arial"/>
      <family val="2"/>
    </font>
    <font>
      <sz val="6"/>
      <name val="ＭＳ Ｐゴシック"/>
      <family val="3"/>
      <charset val="128"/>
      <scheme val="minor"/>
    </font>
    <font>
      <sz val="11"/>
      <color theme="1"/>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59999389629810485"/>
        <bgColor indexed="65"/>
      </patternFill>
    </fill>
  </fills>
  <borders count="2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thin">
        <color indexed="23"/>
      </left>
      <right/>
      <top style="thin">
        <color indexed="23"/>
      </top>
      <bottom/>
      <diagonal/>
    </border>
    <border>
      <left/>
      <right style="thin">
        <color indexed="23"/>
      </right>
      <top style="thin">
        <color indexed="23"/>
      </top>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style="thin">
        <color indexed="23"/>
      </right>
      <top/>
      <bottom style="thin">
        <color indexed="23"/>
      </bottom>
      <diagonal/>
    </border>
    <border>
      <left/>
      <right/>
      <top style="thin">
        <color indexed="23"/>
      </top>
      <bottom/>
      <diagonal/>
    </border>
    <border>
      <left/>
      <right/>
      <top/>
      <bottom style="thin">
        <color indexed="23"/>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medium">
        <color rgb="FFFF0000"/>
      </left>
      <right style="medium">
        <color rgb="FFFF0000"/>
      </right>
      <top style="medium">
        <color rgb="FFFF0000"/>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24" fillId="9" borderId="0" applyNumberFormat="0" applyBorder="0" applyAlignment="0" applyProtection="0">
      <alignment vertical="center"/>
    </xf>
  </cellStyleXfs>
  <cellXfs count="15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2" borderId="0" xfId="0" applyFont="1" applyFill="1">
      <alignment vertical="center"/>
    </xf>
    <xf numFmtId="0" fontId="6" fillId="0" borderId="0" xfId="0" applyFont="1">
      <alignment vertical="center"/>
    </xf>
    <xf numFmtId="0" fontId="6" fillId="0" borderId="0" xfId="0" applyFont="1" applyAlignment="1">
      <alignment horizontal="left" vertical="center"/>
    </xf>
    <xf numFmtId="0" fontId="3" fillId="0" borderId="0" xfId="0" applyFont="1" applyAlignment="1">
      <alignment horizontal="right" vertical="center"/>
    </xf>
    <xf numFmtId="0" fontId="3" fillId="4" borderId="6" xfId="0" applyFont="1" applyFill="1" applyBorder="1">
      <alignment vertical="center"/>
    </xf>
    <xf numFmtId="0" fontId="4" fillId="4" borderId="6" xfId="0" applyFont="1" applyFill="1" applyBorder="1">
      <alignment vertical="center"/>
    </xf>
    <xf numFmtId="0" fontId="4" fillId="4" borderId="6" xfId="0" applyFont="1" applyFill="1" applyBorder="1" applyAlignment="1">
      <alignment horizontal="center" vertical="center"/>
    </xf>
    <xf numFmtId="0" fontId="4"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pplyAlignment="1">
      <alignment horizontal="left" vertical="center"/>
    </xf>
    <xf numFmtId="0" fontId="3" fillId="0" borderId="6" xfId="0" applyFont="1" applyBorder="1">
      <alignment vertical="center"/>
    </xf>
    <xf numFmtId="0" fontId="4"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2" xfId="0" applyFont="1" applyFill="1" applyBorder="1">
      <alignment vertical="center"/>
    </xf>
    <xf numFmtId="0" fontId="8" fillId="6" borderId="6" xfId="0" applyFont="1" applyFill="1" applyBorder="1">
      <alignment vertical="center"/>
    </xf>
    <xf numFmtId="0" fontId="8" fillId="6" borderId="10" xfId="0" applyFont="1" applyFill="1" applyBorder="1">
      <alignment vertical="center"/>
    </xf>
    <xf numFmtId="176" fontId="3" fillId="0" borderId="6" xfId="0" applyNumberFormat="1" applyFont="1" applyBorder="1">
      <alignment vertical="center"/>
    </xf>
    <xf numFmtId="0" fontId="3" fillId="0" borderId="7" xfId="0" applyFont="1" applyBorder="1" applyAlignment="1">
      <alignment horizontal="left" vertical="center"/>
    </xf>
    <xf numFmtId="0" fontId="8" fillId="0" borderId="9" xfId="0" applyFont="1" applyBorder="1">
      <alignment vertical="center"/>
    </xf>
    <xf numFmtId="0" fontId="4" fillId="4" borderId="10" xfId="0" applyFont="1" applyFill="1" applyBorder="1" applyAlignment="1">
      <alignment horizontal="center" vertical="center"/>
    </xf>
    <xf numFmtId="0" fontId="3" fillId="0" borderId="13" xfId="0" applyFont="1" applyBorder="1" applyAlignment="1">
      <alignment horizontal="left" vertical="center"/>
    </xf>
    <xf numFmtId="0" fontId="8" fillId="0" borderId="26" xfId="0" applyFont="1" applyBorder="1">
      <alignment vertical="center"/>
    </xf>
    <xf numFmtId="176" fontId="3" fillId="0" borderId="27" xfId="0" applyNumberFormat="1" applyFont="1" applyBorder="1">
      <alignment vertical="center"/>
    </xf>
    <xf numFmtId="176" fontId="4" fillId="4" borderId="12" xfId="0" applyNumberFormat="1" applyFont="1" applyFill="1" applyBorder="1">
      <alignment vertical="center"/>
    </xf>
    <xf numFmtId="176" fontId="3" fillId="0" borderId="11" xfId="0" applyNumberFormat="1" applyFont="1" applyBorder="1">
      <alignment vertical="center"/>
    </xf>
    <xf numFmtId="178" fontId="3" fillId="7" borderId="6" xfId="0" applyNumberFormat="1" applyFont="1" applyFill="1" applyBorder="1" applyAlignment="1">
      <alignment horizontal="right" vertical="center"/>
    </xf>
    <xf numFmtId="0" fontId="8" fillId="0" borderId="0" xfId="0" applyFont="1" applyAlignment="1">
      <alignment horizontal="right" vertical="center"/>
    </xf>
    <xf numFmtId="0" fontId="4" fillId="3" borderId="0" xfId="0" applyFont="1" applyFill="1">
      <alignment vertical="center"/>
    </xf>
    <xf numFmtId="0" fontId="4" fillId="3" borderId="0" xfId="0" applyFont="1" applyFill="1" applyAlignment="1">
      <alignment horizontal="right" vertical="center"/>
    </xf>
    <xf numFmtId="0" fontId="5" fillId="0" borderId="0" xfId="0" applyFont="1">
      <alignment vertical="center"/>
    </xf>
    <xf numFmtId="0" fontId="3" fillId="0" borderId="0" xfId="0" applyFont="1" applyAlignment="1">
      <alignment vertical="center" wrapText="1"/>
    </xf>
    <xf numFmtId="38" fontId="3" fillId="0" borderId="0" xfId="1" applyFont="1" applyProtection="1">
      <alignment vertical="center"/>
    </xf>
    <xf numFmtId="0" fontId="4" fillId="4" borderId="11" xfId="0" applyFont="1" applyFill="1" applyBorder="1" applyAlignment="1">
      <alignment horizontal="center" vertical="center"/>
    </xf>
    <xf numFmtId="176" fontId="3" fillId="0" borderId="6" xfId="0" applyNumberFormat="1" applyFont="1" applyBorder="1" applyAlignment="1">
      <alignment horizontal="right" vertical="center"/>
    </xf>
    <xf numFmtId="0" fontId="10" fillId="0" borderId="6" xfId="0" applyFont="1" applyBorder="1" applyAlignment="1">
      <alignment horizontal="center" vertical="center"/>
    </xf>
    <xf numFmtId="0" fontId="11" fillId="0" borderId="6" xfId="0" applyFont="1" applyBorder="1" applyAlignment="1">
      <alignment horizontal="center" vertical="center"/>
    </xf>
    <xf numFmtId="0" fontId="10" fillId="0" borderId="10" xfId="0" applyFont="1" applyBorder="1" applyAlignment="1">
      <alignment horizontal="center" vertical="center"/>
    </xf>
    <xf numFmtId="0" fontId="6" fillId="7" borderId="6"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16" xfId="0" applyFont="1" applyFill="1" applyBorder="1" applyAlignment="1">
      <alignment horizontal="center" vertical="center" wrapText="1"/>
    </xf>
    <xf numFmtId="38" fontId="6" fillId="5" borderId="1" xfId="1" applyFont="1" applyFill="1" applyBorder="1" applyAlignment="1" applyProtection="1">
      <alignment horizontal="center" vertical="center"/>
    </xf>
    <xf numFmtId="176" fontId="6" fillId="2" borderId="1" xfId="1" applyNumberFormat="1" applyFont="1" applyFill="1" applyBorder="1" applyProtection="1">
      <alignment vertical="center"/>
      <protection locked="0"/>
    </xf>
    <xf numFmtId="0" fontId="1" fillId="0" borderId="0" xfId="0" applyFont="1">
      <alignment vertical="center"/>
    </xf>
    <xf numFmtId="0" fontId="6" fillId="5" borderId="1" xfId="0" applyFont="1" applyFill="1" applyBorder="1" applyAlignment="1">
      <alignment horizontal="center" vertical="center"/>
    </xf>
    <xf numFmtId="176" fontId="6" fillId="0" borderId="1" xfId="0" applyNumberFormat="1" applyFont="1" applyBorder="1" applyProtection="1">
      <alignment vertical="center"/>
      <protection locked="0"/>
    </xf>
    <xf numFmtId="0" fontId="17" fillId="5" borderId="1" xfId="0" applyFont="1" applyFill="1" applyBorder="1" applyAlignment="1">
      <alignment horizontal="center" vertical="center"/>
    </xf>
    <xf numFmtId="0" fontId="6" fillId="5" borderId="1" xfId="0" applyFont="1" applyFill="1" applyBorder="1">
      <alignment vertical="center"/>
    </xf>
    <xf numFmtId="177" fontId="6" fillId="0" borderId="1" xfId="0" applyNumberFormat="1" applyFont="1" applyBorder="1" applyProtection="1">
      <alignment vertical="center"/>
      <protection locked="0"/>
    </xf>
    <xf numFmtId="0" fontId="4" fillId="4" borderId="1" xfId="0" applyFont="1" applyFill="1" applyBorder="1" applyAlignment="1">
      <alignment horizontal="center" vertical="center"/>
    </xf>
    <xf numFmtId="0" fontId="8" fillId="5" borderId="2" xfId="0" applyFont="1" applyFill="1" applyBorder="1">
      <alignment vertical="center"/>
    </xf>
    <xf numFmtId="0" fontId="7" fillId="3" borderId="0" xfId="0" applyFont="1" applyFill="1">
      <alignment vertical="center"/>
    </xf>
    <xf numFmtId="176" fontId="3" fillId="7" borderId="6" xfId="0" applyNumberFormat="1" applyFont="1" applyFill="1" applyBorder="1" applyAlignment="1">
      <alignment horizontal="right" vertical="center"/>
    </xf>
    <xf numFmtId="177" fontId="3" fillId="8" borderId="6" xfId="0" applyNumberFormat="1" applyFont="1" applyFill="1" applyBorder="1">
      <alignment vertical="center"/>
    </xf>
    <xf numFmtId="0" fontId="3" fillId="7" borderId="6" xfId="0" applyFont="1" applyFill="1" applyBorder="1">
      <alignment vertical="center"/>
    </xf>
    <xf numFmtId="0" fontId="8" fillId="8" borderId="9" xfId="0" applyFont="1" applyFill="1" applyBorder="1">
      <alignment vertical="center"/>
    </xf>
    <xf numFmtId="0" fontId="6" fillId="0" borderId="6" xfId="0" applyFont="1" applyBorder="1" applyAlignment="1" applyProtection="1">
      <alignment vertical="center" wrapText="1"/>
      <protection locked="0"/>
    </xf>
    <xf numFmtId="0" fontId="4" fillId="4" borderId="6"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6" fillId="0" borderId="1" xfId="0" quotePrefix="1" applyFont="1" applyBorder="1" applyAlignment="1" applyProtection="1">
      <alignment horizontal="center" vertical="center" shrinkToFit="1"/>
      <protection locked="0"/>
    </xf>
    <xf numFmtId="176" fontId="6" fillId="5" borderId="1" xfId="0" applyNumberFormat="1" applyFont="1" applyFill="1" applyBorder="1">
      <alignment vertical="center"/>
    </xf>
    <xf numFmtId="179" fontId="6" fillId="5" borderId="1" xfId="0" applyNumberFormat="1" applyFont="1" applyFill="1" applyBorder="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4" fillId="4" borderId="3" xfId="0" applyFont="1" applyFill="1" applyBorder="1" applyAlignment="1">
      <alignment horizontal="center" vertical="center"/>
    </xf>
    <xf numFmtId="38" fontId="22" fillId="2" borderId="4" xfId="1" applyFont="1" applyFill="1" applyBorder="1" applyAlignment="1" applyProtection="1">
      <alignment horizontal="right" vertical="center"/>
    </xf>
    <xf numFmtId="38" fontId="22" fillId="2" borderId="5" xfId="1" applyFont="1" applyFill="1" applyBorder="1" applyAlignment="1" applyProtection="1">
      <alignment horizontal="right" vertical="center"/>
    </xf>
    <xf numFmtId="0" fontId="6" fillId="0" borderId="1" xfId="0" applyFont="1" applyBorder="1" applyAlignment="1" applyProtection="1">
      <alignment horizontal="left" vertical="center" wrapText="1"/>
      <protection locked="0"/>
    </xf>
    <xf numFmtId="0" fontId="6" fillId="5" borderId="1" xfId="0" applyFont="1" applyFill="1" applyBorder="1" applyAlignment="1">
      <alignment vertical="center" wrapText="1"/>
    </xf>
    <xf numFmtId="0" fontId="17" fillId="5" borderId="3" xfId="0" applyFont="1" applyFill="1" applyBorder="1" applyAlignment="1">
      <alignment horizontal="center" vertical="center"/>
    </xf>
    <xf numFmtId="0" fontId="17" fillId="5" borderId="14" xfId="0" applyFont="1" applyFill="1" applyBorder="1" applyAlignment="1">
      <alignment horizontal="center" vertical="center"/>
    </xf>
    <xf numFmtId="0" fontId="17" fillId="5" borderId="15" xfId="0" applyFont="1" applyFill="1" applyBorder="1" applyAlignment="1">
      <alignment horizontal="center" vertical="center"/>
    </xf>
    <xf numFmtId="0" fontId="6" fillId="5" borderId="3" xfId="0" applyFont="1" applyFill="1" applyBorder="1" applyAlignment="1">
      <alignment vertical="center"/>
    </xf>
    <xf numFmtId="0" fontId="6" fillId="5" borderId="14" xfId="0" applyFont="1" applyFill="1" applyBorder="1" applyAlignment="1">
      <alignment vertical="center"/>
    </xf>
    <xf numFmtId="0" fontId="6" fillId="5" borderId="15" xfId="0" applyFont="1" applyFill="1" applyBorder="1" applyAlignment="1">
      <alignment vertical="center"/>
    </xf>
    <xf numFmtId="0" fontId="4" fillId="4" borderId="1" xfId="0" applyFont="1" applyFill="1" applyBorder="1" applyAlignment="1">
      <alignment horizontal="center" vertical="center" wrapText="1"/>
    </xf>
    <xf numFmtId="0" fontId="6" fillId="0" borderId="17"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24"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17"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5" borderId="17" xfId="0" applyFont="1" applyFill="1" applyBorder="1" applyAlignment="1">
      <alignment vertical="center" wrapText="1"/>
    </xf>
    <xf numFmtId="0" fontId="6" fillId="5" borderId="18" xfId="0" applyFont="1" applyFill="1" applyBorder="1" applyAlignment="1">
      <alignment vertical="center" wrapText="1"/>
    </xf>
    <xf numFmtId="0" fontId="6" fillId="5" borderId="19" xfId="0" applyFont="1" applyFill="1" applyBorder="1" applyAlignment="1">
      <alignment vertical="center" wrapText="1"/>
    </xf>
    <xf numFmtId="0" fontId="6" fillId="5" borderId="20" xfId="0" applyFont="1" applyFill="1" applyBorder="1" applyAlignment="1">
      <alignment vertical="center" wrapText="1"/>
    </xf>
    <xf numFmtId="0" fontId="6" fillId="5" borderId="21" xfId="0" applyFont="1" applyFill="1" applyBorder="1" applyAlignment="1">
      <alignment vertical="center" wrapText="1"/>
    </xf>
    <xf numFmtId="0" fontId="6" fillId="5" borderId="22" xfId="0" applyFont="1" applyFill="1" applyBorder="1" applyAlignment="1">
      <alignment vertical="center" wrapText="1"/>
    </xf>
    <xf numFmtId="0" fontId="4" fillId="4" borderId="16"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5" borderId="3" xfId="0" quotePrefix="1" applyFont="1" applyFill="1" applyBorder="1" applyAlignment="1">
      <alignment horizontal="center" vertical="center"/>
    </xf>
    <xf numFmtId="0" fontId="6" fillId="5" borderId="14" xfId="0" quotePrefix="1" applyFont="1" applyFill="1" applyBorder="1" applyAlignment="1">
      <alignment horizontal="center" vertical="center"/>
    </xf>
    <xf numFmtId="0" fontId="6" fillId="5" borderId="15" xfId="0" quotePrefix="1" applyFont="1" applyFill="1" applyBorder="1" applyAlignment="1">
      <alignment horizontal="center" vertical="center"/>
    </xf>
    <xf numFmtId="0" fontId="17" fillId="5" borderId="3" xfId="0" quotePrefix="1" applyFont="1" applyFill="1" applyBorder="1" applyAlignment="1">
      <alignment horizontal="center" vertical="center"/>
    </xf>
    <xf numFmtId="0" fontId="17" fillId="5" borderId="14" xfId="0" quotePrefix="1" applyFont="1" applyFill="1" applyBorder="1" applyAlignment="1">
      <alignment horizontal="center" vertical="center"/>
    </xf>
    <xf numFmtId="0" fontId="17" fillId="5" borderId="15" xfId="0" quotePrefix="1" applyFont="1" applyFill="1" applyBorder="1" applyAlignment="1">
      <alignment horizontal="center" vertical="center"/>
    </xf>
    <xf numFmtId="0" fontId="6" fillId="5" borderId="3" xfId="0" applyFont="1" applyFill="1" applyBorder="1" applyAlignment="1">
      <alignment vertical="center" wrapText="1"/>
    </xf>
    <xf numFmtId="0" fontId="6" fillId="5" borderId="14" xfId="0" applyFont="1" applyFill="1" applyBorder="1" applyAlignment="1">
      <alignment vertical="center" wrapText="1"/>
    </xf>
    <xf numFmtId="0" fontId="6" fillId="5" borderId="15" xfId="0" applyFont="1" applyFill="1" applyBorder="1" applyAlignment="1">
      <alignment vertical="center" wrapText="1"/>
    </xf>
    <xf numFmtId="0" fontId="6" fillId="0" borderId="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2" borderId="3" xfId="0" applyFont="1" applyFill="1" applyBorder="1" applyAlignment="1" applyProtection="1">
      <alignment vertical="center" wrapText="1"/>
      <protection locked="0"/>
    </xf>
    <xf numFmtId="0" fontId="6" fillId="2" borderId="14" xfId="0" applyFont="1" applyFill="1" applyBorder="1" applyAlignment="1" applyProtection="1">
      <alignment vertical="center" wrapText="1"/>
      <protection locked="0"/>
    </xf>
    <xf numFmtId="0" fontId="6" fillId="2" borderId="15" xfId="0" applyFont="1" applyFill="1" applyBorder="1" applyAlignment="1" applyProtection="1">
      <alignment vertical="center" wrapText="1"/>
      <protection locked="0"/>
    </xf>
    <xf numFmtId="0" fontId="7" fillId="3" borderId="0" xfId="0" applyFont="1" applyFill="1" applyAlignment="1">
      <alignment vertical="center"/>
    </xf>
    <xf numFmtId="0" fontId="3" fillId="7" borderId="10" xfId="0" applyFont="1" applyFill="1" applyBorder="1" applyAlignment="1">
      <alignment vertical="center" wrapText="1"/>
    </xf>
    <xf numFmtId="0" fontId="3" fillId="7" borderId="11" xfId="0" applyFont="1" applyFill="1" applyBorder="1" applyAlignment="1">
      <alignment vertical="center" wrapText="1"/>
    </xf>
    <xf numFmtId="0" fontId="6" fillId="7" borderId="10" xfId="0" applyFont="1" applyFill="1" applyBorder="1" applyAlignment="1">
      <alignment horizontal="left" vertical="center"/>
    </xf>
    <xf numFmtId="0" fontId="6" fillId="7" borderId="11" xfId="0" applyFont="1" applyFill="1" applyBorder="1" applyAlignment="1">
      <alignment horizontal="left" vertical="center"/>
    </xf>
    <xf numFmtId="0" fontId="3" fillId="5" borderId="13" xfId="0" applyFont="1" applyFill="1" applyBorder="1" applyAlignment="1">
      <alignment horizontal="left" vertical="center"/>
    </xf>
    <xf numFmtId="0" fontId="3" fillId="5" borderId="25" xfId="0" applyFont="1" applyFill="1" applyBorder="1" applyAlignment="1">
      <alignment horizontal="left" vertical="center"/>
    </xf>
    <xf numFmtId="0" fontId="3" fillId="5" borderId="26" xfId="0" applyFont="1" applyFill="1" applyBorder="1" applyAlignment="1">
      <alignment horizontal="left" vertical="center"/>
    </xf>
    <xf numFmtId="0" fontId="8" fillId="6" borderId="13" xfId="0" applyFont="1" applyFill="1" applyBorder="1" applyAlignment="1">
      <alignment horizontal="left" vertical="center"/>
    </xf>
    <xf numFmtId="0" fontId="8" fillId="6" borderId="25" xfId="0" applyFont="1" applyFill="1" applyBorder="1" applyAlignment="1">
      <alignment horizontal="left" vertical="center"/>
    </xf>
    <xf numFmtId="0" fontId="8" fillId="6" borderId="26" xfId="0" applyFont="1" applyFill="1" applyBorder="1" applyAlignment="1">
      <alignment horizontal="left" vertical="center"/>
    </xf>
    <xf numFmtId="0" fontId="8" fillId="6" borderId="7" xfId="0" applyFont="1" applyFill="1" applyBorder="1" applyAlignment="1">
      <alignment horizontal="left" vertical="center"/>
    </xf>
    <xf numFmtId="0" fontId="8" fillId="6" borderId="8" xfId="0" applyFont="1" applyFill="1" applyBorder="1" applyAlignment="1">
      <alignment horizontal="left" vertical="center"/>
    </xf>
    <xf numFmtId="0" fontId="8" fillId="6" borderId="9" xfId="0" applyFont="1" applyFill="1" applyBorder="1" applyAlignment="1">
      <alignment horizontal="left" vertical="center"/>
    </xf>
    <xf numFmtId="0" fontId="7" fillId="3" borderId="0" xfId="0" applyFont="1" applyFill="1" applyAlignment="1">
      <alignment horizontal="left" vertical="center"/>
    </xf>
    <xf numFmtId="0" fontId="17" fillId="5" borderId="1" xfId="0" applyFont="1" applyFill="1" applyBorder="1" applyAlignment="1">
      <alignment horizontal="center" vertical="center"/>
    </xf>
    <xf numFmtId="0" fontId="6" fillId="5" borderId="17" xfId="0" applyFont="1" applyFill="1" applyBorder="1" applyAlignment="1">
      <alignment horizontal="left" vertical="center" wrapText="1"/>
    </xf>
    <xf numFmtId="0" fontId="6" fillId="5" borderId="23" xfId="0" applyFont="1" applyFill="1" applyBorder="1" applyAlignment="1">
      <alignment horizontal="left" vertical="center" wrapText="1"/>
    </xf>
    <xf numFmtId="0" fontId="6" fillId="5" borderId="18" xfId="0" applyFont="1" applyFill="1" applyBorder="1" applyAlignment="1">
      <alignment horizontal="left" vertical="center" wrapText="1"/>
    </xf>
    <xf numFmtId="0" fontId="6" fillId="5" borderId="19"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20" xfId="0" applyFont="1" applyFill="1" applyBorder="1" applyAlignment="1">
      <alignment horizontal="left" vertical="center" wrapText="1"/>
    </xf>
    <xf numFmtId="0" fontId="6" fillId="5" borderId="21" xfId="0" applyFont="1" applyFill="1" applyBorder="1" applyAlignment="1">
      <alignment horizontal="left" vertical="center" wrapText="1"/>
    </xf>
    <xf numFmtId="0" fontId="6" fillId="5" borderId="24" xfId="0" applyFont="1" applyFill="1" applyBorder="1" applyAlignment="1">
      <alignment horizontal="left" vertical="center" wrapText="1"/>
    </xf>
    <xf numFmtId="0" fontId="6" fillId="5" borderId="22" xfId="0" applyFont="1" applyFill="1" applyBorder="1" applyAlignment="1">
      <alignment horizontal="left" vertical="center" wrapText="1"/>
    </xf>
    <xf numFmtId="0" fontId="6" fillId="5" borderId="1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21"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6" fillId="0" borderId="3" xfId="0" quotePrefix="1" applyFont="1" applyBorder="1" applyAlignment="1" applyProtection="1">
      <alignment horizontal="center" vertical="center" wrapText="1"/>
      <protection locked="0"/>
    </xf>
    <xf numFmtId="0" fontId="6" fillId="0" borderId="14" xfId="0" quotePrefix="1" applyFont="1" applyBorder="1" applyAlignment="1" applyProtection="1">
      <alignment horizontal="center" vertical="center" wrapText="1"/>
      <protection locked="0"/>
    </xf>
    <xf numFmtId="0" fontId="6" fillId="0" borderId="15" xfId="0" quotePrefix="1" applyFont="1" applyBorder="1" applyAlignment="1" applyProtection="1">
      <alignment horizontal="center" vertical="center" wrapText="1"/>
      <protection locked="0"/>
    </xf>
  </cellXfs>
  <cellStyles count="3">
    <cellStyle name="40% - アクセント 6 2" xfId="2" xr:uid="{00000000-0005-0000-0000-000000000000}"/>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36"/>
  <sheetViews>
    <sheetView showGridLines="0" tabSelected="1" view="pageBreakPreview" zoomScale="60" zoomScaleNormal="60" workbookViewId="0"/>
  </sheetViews>
  <sheetFormatPr defaultColWidth="9" defaultRowHeight="13.8"/>
  <cols>
    <col min="1" max="1" width="3.6640625" style="1" customWidth="1"/>
    <col min="2" max="3" width="12.6640625" style="1" customWidth="1"/>
    <col min="4" max="4" width="35" style="1" customWidth="1"/>
    <col min="5" max="5" width="5.44140625" style="1" bestFit="1" customWidth="1"/>
    <col min="6" max="6" width="24.33203125" style="1" bestFit="1" customWidth="1"/>
    <col min="7" max="9" width="13.6640625" style="1" customWidth="1"/>
    <col min="10" max="10" width="100.88671875" style="1" customWidth="1"/>
    <col min="11" max="12" width="12.6640625" style="1" customWidth="1"/>
    <col min="13" max="16384" width="9" style="1"/>
  </cols>
  <sheetData>
    <row r="1" spans="1:14" ht="14.25" customHeight="1">
      <c r="L1" s="6" t="s">
        <v>0</v>
      </c>
    </row>
    <row r="2" spans="1:14" ht="14.25" customHeight="1">
      <c r="L2" s="30" t="s">
        <v>119</v>
      </c>
    </row>
    <row r="3" spans="1:14" ht="27.75" customHeight="1">
      <c r="A3" s="54" t="s">
        <v>1</v>
      </c>
      <c r="B3" s="31"/>
      <c r="C3" s="31"/>
      <c r="D3" s="31"/>
      <c r="E3" s="31"/>
      <c r="F3" s="31"/>
      <c r="G3" s="31"/>
      <c r="H3" s="31"/>
      <c r="I3" s="31"/>
      <c r="J3" s="31"/>
      <c r="K3" s="31"/>
      <c r="L3" s="32"/>
    </row>
    <row r="5" spans="1:14" ht="18.75" customHeight="1">
      <c r="A5" s="33" t="s">
        <v>2</v>
      </c>
      <c r="B5" s="33"/>
    </row>
    <row r="6" spans="1:14" ht="18.75" customHeight="1">
      <c r="A6" s="33"/>
      <c r="B6" s="42" t="s">
        <v>3</v>
      </c>
      <c r="C6" s="42" t="s">
        <v>4</v>
      </c>
      <c r="D6" s="42" t="s">
        <v>5</v>
      </c>
      <c r="E6" s="101" t="s">
        <v>6</v>
      </c>
      <c r="F6" s="102"/>
      <c r="G6" s="42" t="s">
        <v>7</v>
      </c>
      <c r="H6" s="42" t="s">
        <v>8</v>
      </c>
      <c r="I6" s="42" t="s">
        <v>9</v>
      </c>
      <c r="J6" s="42" t="s">
        <v>10</v>
      </c>
      <c r="K6" s="42" t="s">
        <v>11</v>
      </c>
      <c r="L6" s="42" t="s">
        <v>12</v>
      </c>
    </row>
    <row r="7" spans="1:14" s="34" customFormat="1" ht="39" customHeight="1">
      <c r="B7" s="42" t="s">
        <v>13</v>
      </c>
      <c r="C7" s="42" t="s">
        <v>14</v>
      </c>
      <c r="D7" s="42" t="s">
        <v>15</v>
      </c>
      <c r="E7" s="43" t="s">
        <v>16</v>
      </c>
      <c r="F7" s="43" t="s">
        <v>17</v>
      </c>
      <c r="G7" s="42" t="s">
        <v>18</v>
      </c>
      <c r="H7" s="42" t="s">
        <v>19</v>
      </c>
      <c r="I7" s="42" t="s">
        <v>20</v>
      </c>
      <c r="J7" s="42" t="s">
        <v>21</v>
      </c>
      <c r="K7" s="42" t="s">
        <v>22</v>
      </c>
      <c r="L7" s="42" t="s">
        <v>23</v>
      </c>
    </row>
    <row r="8" spans="1:14" ht="39.9" customHeight="1">
      <c r="B8" s="104" t="s">
        <v>24</v>
      </c>
      <c r="C8" s="107" t="s">
        <v>25</v>
      </c>
      <c r="D8" s="110" t="s">
        <v>26</v>
      </c>
      <c r="E8" s="44">
        <v>1</v>
      </c>
      <c r="F8" s="45">
        <v>352</v>
      </c>
      <c r="G8" s="76" t="s">
        <v>27</v>
      </c>
      <c r="H8" s="113" t="s">
        <v>28</v>
      </c>
      <c r="I8" s="113" t="s">
        <v>29</v>
      </c>
      <c r="J8" s="116" t="s">
        <v>30</v>
      </c>
      <c r="K8" s="116" t="s">
        <v>31</v>
      </c>
      <c r="L8" s="116" t="s">
        <v>32</v>
      </c>
    </row>
    <row r="9" spans="1:14" ht="39.9" customHeight="1">
      <c r="B9" s="105"/>
      <c r="C9" s="108"/>
      <c r="D9" s="111"/>
      <c r="E9" s="44">
        <v>2</v>
      </c>
      <c r="F9" s="45"/>
      <c r="G9" s="77"/>
      <c r="H9" s="114"/>
      <c r="I9" s="114"/>
      <c r="J9" s="117"/>
      <c r="K9" s="117"/>
      <c r="L9" s="117"/>
    </row>
    <row r="10" spans="1:14" ht="39.9" customHeight="1">
      <c r="B10" s="105"/>
      <c r="C10" s="108"/>
      <c r="D10" s="111"/>
      <c r="E10" s="44">
        <v>3</v>
      </c>
      <c r="F10" s="45"/>
      <c r="G10" s="77"/>
      <c r="H10" s="114"/>
      <c r="I10" s="114"/>
      <c r="J10" s="117"/>
      <c r="K10" s="117"/>
      <c r="L10" s="117"/>
      <c r="N10" s="46"/>
    </row>
    <row r="11" spans="1:14" ht="39.9" customHeight="1">
      <c r="B11" s="105"/>
      <c r="C11" s="108"/>
      <c r="D11" s="111"/>
      <c r="E11" s="44">
        <v>4</v>
      </c>
      <c r="F11" s="45"/>
      <c r="G11" s="77"/>
      <c r="H11" s="114"/>
      <c r="I11" s="114"/>
      <c r="J11" s="117"/>
      <c r="K11" s="117"/>
      <c r="L11" s="117"/>
    </row>
    <row r="12" spans="1:14" ht="39.9" customHeight="1">
      <c r="B12" s="106"/>
      <c r="C12" s="109"/>
      <c r="D12" s="112"/>
      <c r="E12" s="44">
        <v>5</v>
      </c>
      <c r="F12" s="45"/>
      <c r="G12" s="78"/>
      <c r="H12" s="115"/>
      <c r="I12" s="115"/>
      <c r="J12" s="118"/>
      <c r="K12" s="118"/>
      <c r="L12" s="118"/>
    </row>
    <row r="13" spans="1:14" ht="8.25" customHeight="1"/>
    <row r="14" spans="1:14" ht="20.100000000000001" customHeight="1">
      <c r="A14" s="33" t="s">
        <v>33</v>
      </c>
    </row>
    <row r="15" spans="1:14" ht="20.100000000000001" customHeight="1">
      <c r="B15" s="42" t="s">
        <v>3</v>
      </c>
      <c r="C15" s="79" t="s">
        <v>4</v>
      </c>
      <c r="D15" s="79"/>
      <c r="E15" s="101" t="s">
        <v>5</v>
      </c>
      <c r="F15" s="102"/>
      <c r="G15" s="42" t="s">
        <v>6</v>
      </c>
      <c r="H15" s="79" t="s">
        <v>7</v>
      </c>
      <c r="I15" s="79"/>
      <c r="J15" s="79"/>
      <c r="K15" s="79" t="s">
        <v>8</v>
      </c>
      <c r="L15" s="79"/>
    </row>
    <row r="16" spans="1:14" ht="39" customHeight="1">
      <c r="B16" s="42" t="s">
        <v>14</v>
      </c>
      <c r="C16" s="79" t="s">
        <v>15</v>
      </c>
      <c r="D16" s="79"/>
      <c r="E16" s="42" t="s">
        <v>16</v>
      </c>
      <c r="F16" s="42" t="s">
        <v>17</v>
      </c>
      <c r="G16" s="42" t="s">
        <v>18</v>
      </c>
      <c r="H16" s="79" t="s">
        <v>20</v>
      </c>
      <c r="I16" s="79"/>
      <c r="J16" s="79"/>
      <c r="K16" s="79" t="s">
        <v>23</v>
      </c>
      <c r="L16" s="79"/>
    </row>
    <row r="17" spans="1:12">
      <c r="B17" s="73" t="s">
        <v>34</v>
      </c>
      <c r="C17" s="95" t="s">
        <v>35</v>
      </c>
      <c r="D17" s="96"/>
      <c r="E17" s="47">
        <v>1</v>
      </c>
      <c r="F17" s="48">
        <v>109.47</v>
      </c>
      <c r="G17" s="76" t="s">
        <v>36</v>
      </c>
      <c r="H17" s="80" t="s">
        <v>37</v>
      </c>
      <c r="I17" s="81"/>
      <c r="J17" s="82"/>
      <c r="K17" s="89" t="s">
        <v>32</v>
      </c>
      <c r="L17" s="90"/>
    </row>
    <row r="18" spans="1:12">
      <c r="B18" s="74"/>
      <c r="C18" s="97"/>
      <c r="D18" s="98"/>
      <c r="E18" s="47">
        <v>2</v>
      </c>
      <c r="F18" s="48"/>
      <c r="G18" s="77"/>
      <c r="H18" s="83"/>
      <c r="I18" s="84"/>
      <c r="J18" s="85"/>
      <c r="K18" s="91"/>
      <c r="L18" s="92"/>
    </row>
    <row r="19" spans="1:12">
      <c r="B19" s="74"/>
      <c r="C19" s="97"/>
      <c r="D19" s="98"/>
      <c r="E19" s="47">
        <v>3</v>
      </c>
      <c r="F19" s="48"/>
      <c r="G19" s="77"/>
      <c r="H19" s="83"/>
      <c r="I19" s="84"/>
      <c r="J19" s="85"/>
      <c r="K19" s="91"/>
      <c r="L19" s="92"/>
    </row>
    <row r="20" spans="1:12">
      <c r="B20" s="74"/>
      <c r="C20" s="97"/>
      <c r="D20" s="98"/>
      <c r="E20" s="47">
        <v>4</v>
      </c>
      <c r="F20" s="48"/>
      <c r="G20" s="77"/>
      <c r="H20" s="83"/>
      <c r="I20" s="84"/>
      <c r="J20" s="85"/>
      <c r="K20" s="91"/>
      <c r="L20" s="92"/>
    </row>
    <row r="21" spans="1:12">
      <c r="B21" s="75"/>
      <c r="C21" s="99"/>
      <c r="D21" s="100"/>
      <c r="E21" s="47">
        <v>5</v>
      </c>
      <c r="F21" s="48"/>
      <c r="G21" s="78"/>
      <c r="H21" s="86"/>
      <c r="I21" s="87"/>
      <c r="J21" s="88"/>
      <c r="K21" s="93"/>
      <c r="L21" s="94"/>
    </row>
    <row r="22" spans="1:12">
      <c r="B22" s="73" t="s">
        <v>38</v>
      </c>
      <c r="C22" s="95" t="s">
        <v>39</v>
      </c>
      <c r="D22" s="96"/>
      <c r="E22" s="47">
        <v>1</v>
      </c>
      <c r="F22" s="48">
        <v>100</v>
      </c>
      <c r="G22" s="76" t="s">
        <v>36</v>
      </c>
      <c r="H22" s="80" t="s">
        <v>40</v>
      </c>
      <c r="I22" s="81"/>
      <c r="J22" s="82"/>
      <c r="K22" s="89" t="s">
        <v>32</v>
      </c>
      <c r="L22" s="90"/>
    </row>
    <row r="23" spans="1:12">
      <c r="B23" s="74"/>
      <c r="C23" s="97"/>
      <c r="D23" s="98"/>
      <c r="E23" s="47">
        <v>2</v>
      </c>
      <c r="F23" s="48"/>
      <c r="G23" s="77"/>
      <c r="H23" s="83"/>
      <c r="I23" s="84"/>
      <c r="J23" s="85"/>
      <c r="K23" s="91"/>
      <c r="L23" s="92"/>
    </row>
    <row r="24" spans="1:12">
      <c r="B24" s="74"/>
      <c r="C24" s="97"/>
      <c r="D24" s="98"/>
      <c r="E24" s="47">
        <v>3</v>
      </c>
      <c r="F24" s="48"/>
      <c r="G24" s="77"/>
      <c r="H24" s="83"/>
      <c r="I24" s="84"/>
      <c r="J24" s="85"/>
      <c r="K24" s="91"/>
      <c r="L24" s="92"/>
    </row>
    <row r="25" spans="1:12">
      <c r="B25" s="74"/>
      <c r="C25" s="97"/>
      <c r="D25" s="98"/>
      <c r="E25" s="47">
        <v>4</v>
      </c>
      <c r="F25" s="48"/>
      <c r="G25" s="77"/>
      <c r="H25" s="83"/>
      <c r="I25" s="84"/>
      <c r="J25" s="85"/>
      <c r="K25" s="91"/>
      <c r="L25" s="92"/>
    </row>
    <row r="26" spans="1:12">
      <c r="B26" s="75"/>
      <c r="C26" s="99"/>
      <c r="D26" s="100"/>
      <c r="E26" s="47">
        <v>5</v>
      </c>
      <c r="F26" s="48"/>
      <c r="G26" s="78"/>
      <c r="H26" s="86"/>
      <c r="I26" s="87"/>
      <c r="J26" s="88"/>
      <c r="K26" s="93"/>
      <c r="L26" s="94"/>
    </row>
    <row r="27" spans="1:12" ht="129.9" customHeight="1">
      <c r="B27" s="49" t="s">
        <v>41</v>
      </c>
      <c r="C27" s="72" t="s">
        <v>42</v>
      </c>
      <c r="D27" s="72"/>
      <c r="E27" s="50" t="s">
        <v>43</v>
      </c>
      <c r="F27" s="51">
        <v>0.877</v>
      </c>
      <c r="G27" s="50" t="s">
        <v>44</v>
      </c>
      <c r="H27" s="71" t="s">
        <v>45</v>
      </c>
      <c r="I27" s="71"/>
      <c r="J27" s="71"/>
      <c r="K27" s="103" t="s">
        <v>32</v>
      </c>
      <c r="L27" s="103"/>
    </row>
    <row r="28" spans="1:12" ht="6.75" customHeight="1"/>
    <row r="29" spans="1:12" ht="18.75" customHeight="1">
      <c r="A29" s="33" t="s">
        <v>46</v>
      </c>
      <c r="B29" s="33"/>
    </row>
    <row r="30" spans="1:12" ht="16.8" thickBot="1">
      <c r="B30" s="68" t="s">
        <v>47</v>
      </c>
      <c r="C30" s="68"/>
      <c r="D30" s="52" t="s">
        <v>18</v>
      </c>
    </row>
    <row r="31" spans="1:12" ht="16.8" thickBot="1">
      <c r="B31" s="69">
        <f>ROUNDDOWN('MPS(calc_process)'!G6, 0)</f>
        <v>29</v>
      </c>
      <c r="C31" s="70"/>
      <c r="D31" s="53" t="s">
        <v>48</v>
      </c>
    </row>
    <row r="32" spans="1:12" ht="20.100000000000001" customHeight="1">
      <c r="G32" s="35"/>
      <c r="H32" s="35"/>
    </row>
    <row r="33" spans="1:12" ht="18.75" customHeight="1">
      <c r="A33" s="33" t="s">
        <v>49</v>
      </c>
    </row>
    <row r="34" spans="1:12" ht="18" customHeight="1">
      <c r="B34" s="13" t="s">
        <v>50</v>
      </c>
      <c r="C34" s="65" t="s">
        <v>51</v>
      </c>
      <c r="D34" s="66"/>
      <c r="E34" s="66"/>
      <c r="F34" s="66"/>
      <c r="G34" s="66"/>
      <c r="H34" s="66"/>
      <c r="I34" s="66"/>
      <c r="J34" s="66"/>
      <c r="K34" s="66"/>
      <c r="L34" s="67"/>
    </row>
    <row r="35" spans="1:12" ht="18" customHeight="1">
      <c r="B35" s="13" t="s">
        <v>52</v>
      </c>
      <c r="C35" s="65" t="s">
        <v>53</v>
      </c>
      <c r="D35" s="66"/>
      <c r="E35" s="66"/>
      <c r="F35" s="66"/>
      <c r="G35" s="66"/>
      <c r="H35" s="66"/>
      <c r="I35" s="66"/>
      <c r="J35" s="66"/>
      <c r="K35" s="66"/>
      <c r="L35" s="67"/>
    </row>
    <row r="36" spans="1:12" ht="18" customHeight="1">
      <c r="B36" s="13" t="s">
        <v>28</v>
      </c>
      <c r="C36" s="65" t="s">
        <v>54</v>
      </c>
      <c r="D36" s="66"/>
      <c r="E36" s="66"/>
      <c r="F36" s="66"/>
      <c r="G36" s="66"/>
      <c r="H36" s="66"/>
      <c r="I36" s="66"/>
      <c r="J36" s="66"/>
      <c r="K36" s="66"/>
      <c r="L36" s="67"/>
    </row>
  </sheetData>
  <sheetProtection algorithmName="SHA-512" hashValue="VRicxToEgBMBXbojEaZFyLDIon6fGQrB9Ux81ocRrjquRU2GYfFagEapxw6WSQ9fsQOyqaeJF3glHytaJrM/aw==" saltValue="/hHgYzFx1BSzqW23ln6VWA==" spinCount="100000" sheet="1" formatCells="0" formatRows="0"/>
  <mergeCells count="35">
    <mergeCell ref="C36:L36"/>
    <mergeCell ref="E15:F15"/>
    <mergeCell ref="E6:F6"/>
    <mergeCell ref="B17:B21"/>
    <mergeCell ref="C17:D21"/>
    <mergeCell ref="G17:G21"/>
    <mergeCell ref="K27:L27"/>
    <mergeCell ref="B8:B12"/>
    <mergeCell ref="C8:C12"/>
    <mergeCell ref="D8:D12"/>
    <mergeCell ref="G8:G12"/>
    <mergeCell ref="H8:H12"/>
    <mergeCell ref="I8:I12"/>
    <mergeCell ref="J8:J12"/>
    <mergeCell ref="K8:K12"/>
    <mergeCell ref="L8:L12"/>
    <mergeCell ref="B22:B26"/>
    <mergeCell ref="G22:G26"/>
    <mergeCell ref="K15:L15"/>
    <mergeCell ref="K16:L16"/>
    <mergeCell ref="H15:J15"/>
    <mergeCell ref="H16:J16"/>
    <mergeCell ref="C15:D15"/>
    <mergeCell ref="C16:D16"/>
    <mergeCell ref="H17:J21"/>
    <mergeCell ref="K17:L21"/>
    <mergeCell ref="C22:D26"/>
    <mergeCell ref="H22:J26"/>
    <mergeCell ref="K22:L26"/>
    <mergeCell ref="C34:L34"/>
    <mergeCell ref="C35:L35"/>
    <mergeCell ref="B30:C30"/>
    <mergeCell ref="B31:C31"/>
    <mergeCell ref="H27:J27"/>
    <mergeCell ref="C27:D27"/>
  </mergeCells>
  <phoneticPr fontId="2"/>
  <dataValidations count="1">
    <dataValidation type="list" allowBlank="1" showInputMessage="1" showErrorMessage="1" sqref="F22:F26" xr:uid="{00000000-0002-0000-0000-000000000000}">
      <formula1>LE</formula1>
    </dataValidation>
  </dataValidations>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J34"/>
  <sheetViews>
    <sheetView showGridLines="0" view="pageBreakPreview" zoomScale="70" zoomScaleNormal="100" zoomScaleSheetLayoutView="70" workbookViewId="0"/>
  </sheetViews>
  <sheetFormatPr defaultColWidth="9" defaultRowHeight="13.8"/>
  <cols>
    <col min="1" max="4" width="3.6640625" style="1" customWidth="1"/>
    <col min="5" max="5" width="34.109375" style="1" customWidth="1"/>
    <col min="6" max="6" width="12.6640625" style="1" customWidth="1"/>
    <col min="7" max="7" width="15.6640625" style="1" customWidth="1"/>
    <col min="8" max="8" width="14.6640625" style="1" customWidth="1"/>
    <col min="9" max="9" width="9" style="2"/>
    <col min="10" max="16384" width="9" style="1"/>
  </cols>
  <sheetData>
    <row r="1" spans="1:9" ht="14.25" customHeight="1">
      <c r="I1" s="6" t="str">
        <f>'MPS(input)'!L1</f>
        <v>Monitoring Spreadsheet: JCM_ID_AM018_ver01.0</v>
      </c>
    </row>
    <row r="2" spans="1:9" ht="14.25" customHeight="1">
      <c r="I2" s="6" t="str">
        <f>'MPS(input)'!L2</f>
        <v>Reference Number: ID025</v>
      </c>
    </row>
    <row r="3" spans="1:9" ht="27.75" customHeight="1">
      <c r="A3" s="119" t="s">
        <v>55</v>
      </c>
      <c r="B3" s="119"/>
      <c r="C3" s="119"/>
      <c r="D3" s="119"/>
      <c r="E3" s="119"/>
      <c r="F3" s="119"/>
      <c r="G3" s="119"/>
      <c r="H3" s="119"/>
      <c r="I3" s="119"/>
    </row>
    <row r="4" spans="1:9" ht="11.25" customHeight="1"/>
    <row r="5" spans="1:9" ht="18.75" customHeight="1" thickBot="1">
      <c r="A5" s="14" t="s">
        <v>56</v>
      </c>
      <c r="B5" s="7"/>
      <c r="C5" s="7"/>
      <c r="D5" s="7"/>
      <c r="E5" s="8"/>
      <c r="F5" s="9" t="s">
        <v>57</v>
      </c>
      <c r="G5" s="23" t="s">
        <v>58</v>
      </c>
      <c r="H5" s="9" t="s">
        <v>18</v>
      </c>
      <c r="I5" s="10" t="s">
        <v>59</v>
      </c>
    </row>
    <row r="6" spans="1:9" ht="18.75" customHeight="1" thickBot="1">
      <c r="A6" s="15"/>
      <c r="B6" s="18" t="s">
        <v>60</v>
      </c>
      <c r="C6" s="11"/>
      <c r="D6" s="11"/>
      <c r="E6" s="18"/>
      <c r="F6" s="21" t="s">
        <v>32</v>
      </c>
      <c r="G6" s="26">
        <f>G15-G23</f>
        <v>29.234268799999995</v>
      </c>
      <c r="H6" s="22" t="s">
        <v>48</v>
      </c>
      <c r="I6" s="38" t="s">
        <v>61</v>
      </c>
    </row>
    <row r="7" spans="1:9" ht="18.75" customHeight="1">
      <c r="A7" s="14" t="s">
        <v>62</v>
      </c>
      <c r="B7" s="7"/>
      <c r="C7" s="7"/>
      <c r="D7" s="7"/>
      <c r="E7" s="8"/>
      <c r="F7" s="8"/>
      <c r="G7" s="8"/>
      <c r="H7" s="8"/>
      <c r="I7" s="8"/>
    </row>
    <row r="8" spans="1:9" ht="18.75" customHeight="1">
      <c r="A8" s="16"/>
      <c r="B8" s="127" t="s">
        <v>63</v>
      </c>
      <c r="C8" s="128"/>
      <c r="D8" s="128"/>
      <c r="E8" s="129"/>
      <c r="F8" s="12" t="s">
        <v>32</v>
      </c>
      <c r="G8" s="37" t="s">
        <v>32</v>
      </c>
      <c r="H8" s="13" t="s">
        <v>36</v>
      </c>
      <c r="I8" s="39" t="s">
        <v>64</v>
      </c>
    </row>
    <row r="9" spans="1:9" ht="18.75" customHeight="1">
      <c r="A9" s="16"/>
      <c r="B9" s="17"/>
      <c r="C9" s="124" t="s">
        <v>65</v>
      </c>
      <c r="D9" s="125"/>
      <c r="E9" s="126"/>
      <c r="F9" s="12" t="s">
        <v>32</v>
      </c>
      <c r="G9" s="55">
        <f>IF(AND('MPS(input)'!F17&lt;&gt;0,'MPS(input)'!F22&lt;&gt;0),'MPS(input)'!F22,"N/A")</f>
        <v>100</v>
      </c>
      <c r="H9" s="57" t="s">
        <v>36</v>
      </c>
      <c r="I9" s="39" t="s">
        <v>66</v>
      </c>
    </row>
    <row r="10" spans="1:9" ht="18.75" customHeight="1">
      <c r="A10" s="16"/>
      <c r="B10" s="17"/>
      <c r="C10" s="124" t="s">
        <v>67</v>
      </c>
      <c r="D10" s="125"/>
      <c r="E10" s="126"/>
      <c r="F10" s="12" t="s">
        <v>32</v>
      </c>
      <c r="G10" s="55" t="str">
        <f>IF(AND('MPS(input)'!F18&lt;&gt;0,'MPS(input)'!F23&lt;&gt;0),'MPS(input)'!F23,"N/A")</f>
        <v>N/A</v>
      </c>
      <c r="H10" s="57" t="s">
        <v>36</v>
      </c>
      <c r="I10" s="39" t="s">
        <v>68</v>
      </c>
    </row>
    <row r="11" spans="1:9" ht="18.75" customHeight="1">
      <c r="A11" s="16"/>
      <c r="B11" s="17"/>
      <c r="C11" s="124" t="s">
        <v>69</v>
      </c>
      <c r="D11" s="125"/>
      <c r="E11" s="126"/>
      <c r="F11" s="12" t="s">
        <v>32</v>
      </c>
      <c r="G11" s="55" t="str">
        <f>IF(AND('MPS(input)'!F19&lt;&gt;0,'MPS(input)'!F24&lt;&gt;0),'MPS(input)'!F24,"N/A")</f>
        <v>N/A</v>
      </c>
      <c r="H11" s="57" t="s">
        <v>36</v>
      </c>
      <c r="I11" s="39" t="s">
        <v>70</v>
      </c>
    </row>
    <row r="12" spans="1:9" ht="18.75" customHeight="1">
      <c r="A12" s="16"/>
      <c r="B12" s="17"/>
      <c r="C12" s="124" t="s">
        <v>71</v>
      </c>
      <c r="D12" s="125"/>
      <c r="E12" s="126"/>
      <c r="F12" s="12" t="s">
        <v>32</v>
      </c>
      <c r="G12" s="55" t="str">
        <f>IF(AND('MPS(input)'!F20&lt;&gt;0,'MPS(input)'!F25&lt;&gt;0),'MPS(input)'!F25,"N/A")</f>
        <v>N/A</v>
      </c>
      <c r="H12" s="57" t="s">
        <v>36</v>
      </c>
      <c r="I12" s="39" t="s">
        <v>72</v>
      </c>
    </row>
    <row r="13" spans="1:9" ht="18.75" customHeight="1">
      <c r="A13" s="16"/>
      <c r="B13" s="17"/>
      <c r="C13" s="124" t="s">
        <v>73</v>
      </c>
      <c r="D13" s="125"/>
      <c r="E13" s="126"/>
      <c r="F13" s="12" t="s">
        <v>32</v>
      </c>
      <c r="G13" s="55" t="str">
        <f>IF(AND('MPS(input)'!F21&lt;&gt;0,'MPS(input)'!F26&lt;&gt;0),'MPS(input)'!F26,"N/A")</f>
        <v>N/A</v>
      </c>
      <c r="H13" s="57" t="s">
        <v>36</v>
      </c>
      <c r="I13" s="39" t="s">
        <v>74</v>
      </c>
    </row>
    <row r="14" spans="1:9" ht="18.75" customHeight="1" thickBot="1">
      <c r="A14" s="14" t="s">
        <v>75</v>
      </c>
      <c r="B14" s="8"/>
      <c r="C14" s="7"/>
      <c r="D14" s="9"/>
      <c r="E14" s="9"/>
      <c r="F14" s="36"/>
      <c r="G14" s="27"/>
      <c r="H14" s="8"/>
      <c r="I14" s="9"/>
    </row>
    <row r="15" spans="1:9" ht="18.75" customHeight="1" thickBot="1">
      <c r="A15" s="16"/>
      <c r="B15" s="127" t="s">
        <v>76</v>
      </c>
      <c r="C15" s="128"/>
      <c r="D15" s="128"/>
      <c r="E15" s="129"/>
      <c r="F15" s="24" t="s">
        <v>32</v>
      </c>
      <c r="G15" s="26">
        <f>SUM(G16:G20)</f>
        <v>337.9382688</v>
      </c>
      <c r="H15" s="25" t="s">
        <v>48</v>
      </c>
      <c r="I15" s="40" t="s">
        <v>77</v>
      </c>
    </row>
    <row r="16" spans="1:9" ht="18.75" customHeight="1">
      <c r="A16" s="16"/>
      <c r="B16" s="17"/>
      <c r="C16" s="124" t="s">
        <v>65</v>
      </c>
      <c r="D16" s="125"/>
      <c r="E16" s="126"/>
      <c r="F16" s="12" t="s">
        <v>32</v>
      </c>
      <c r="G16" s="28">
        <f>IFERROR('MPS(input)'!F8*('MPS(input)'!F17/'MPS(input)'!F22)*'MPS(input)'!$F$27,0)</f>
        <v>337.9382688</v>
      </c>
      <c r="H16" s="22" t="s">
        <v>48</v>
      </c>
      <c r="I16" s="38" t="s">
        <v>78</v>
      </c>
    </row>
    <row r="17" spans="1:10" ht="18.75" customHeight="1">
      <c r="A17" s="16"/>
      <c r="B17" s="17"/>
      <c r="C17" s="124" t="s">
        <v>67</v>
      </c>
      <c r="D17" s="125"/>
      <c r="E17" s="126"/>
      <c r="F17" s="12" t="s">
        <v>32</v>
      </c>
      <c r="G17" s="20">
        <f>IFERROR('MPS(input)'!F9*('MPS(input)'!F18/'MPS(input)'!F23)*'MPS(input)'!$F$27,0)</f>
        <v>0</v>
      </c>
      <c r="H17" s="22" t="s">
        <v>48</v>
      </c>
      <c r="I17" s="38" t="s">
        <v>79</v>
      </c>
    </row>
    <row r="18" spans="1:10" ht="18.75" customHeight="1">
      <c r="A18" s="16"/>
      <c r="B18" s="17"/>
      <c r="C18" s="124" t="s">
        <v>69</v>
      </c>
      <c r="D18" s="125"/>
      <c r="E18" s="126"/>
      <c r="F18" s="12" t="s">
        <v>32</v>
      </c>
      <c r="G18" s="20">
        <f>IFERROR('MPS(input)'!F10*('MPS(input)'!F19/'MPS(input)'!F24)*'MPS(input)'!$F$27,0)</f>
        <v>0</v>
      </c>
      <c r="H18" s="22" t="s">
        <v>48</v>
      </c>
      <c r="I18" s="38" t="s">
        <v>80</v>
      </c>
    </row>
    <row r="19" spans="1:10" ht="18.75" customHeight="1">
      <c r="A19" s="16"/>
      <c r="B19" s="17"/>
      <c r="C19" s="124" t="s">
        <v>71</v>
      </c>
      <c r="D19" s="125"/>
      <c r="E19" s="126"/>
      <c r="F19" s="12" t="s">
        <v>32</v>
      </c>
      <c r="G19" s="20">
        <f>IFERROR('MPS(input)'!F11*('MPS(input)'!F20/'MPS(input)'!F25)*'MPS(input)'!$F$27,0)</f>
        <v>0</v>
      </c>
      <c r="H19" s="22" t="s">
        <v>48</v>
      </c>
      <c r="I19" s="38" t="s">
        <v>81</v>
      </c>
    </row>
    <row r="20" spans="1:10" ht="18.75" customHeight="1">
      <c r="A20" s="16"/>
      <c r="B20" s="17"/>
      <c r="C20" s="124" t="s">
        <v>73</v>
      </c>
      <c r="D20" s="125"/>
      <c r="E20" s="126"/>
      <c r="F20" s="12" t="s">
        <v>32</v>
      </c>
      <c r="G20" s="20">
        <f>IFERROR('MPS(input)'!F12*('MPS(input)'!F21/'MPS(input)'!F26)*'MPS(input)'!$F$27,0)</f>
        <v>0</v>
      </c>
      <c r="H20" s="22" t="s">
        <v>48</v>
      </c>
      <c r="I20" s="38" t="s">
        <v>82</v>
      </c>
    </row>
    <row r="21" spans="1:10" ht="18.75" customHeight="1">
      <c r="A21" s="15"/>
      <c r="B21" s="127" t="s">
        <v>83</v>
      </c>
      <c r="C21" s="128" t="s">
        <v>84</v>
      </c>
      <c r="D21" s="128"/>
      <c r="E21" s="129"/>
      <c r="F21" s="12" t="s">
        <v>85</v>
      </c>
      <c r="G21" s="56">
        <f>'MPS(input)'!$F$27</f>
        <v>0.877</v>
      </c>
      <c r="H21" s="58" t="s">
        <v>86</v>
      </c>
      <c r="I21" s="38" t="s">
        <v>87</v>
      </c>
    </row>
    <row r="22" spans="1:10" ht="18.75" customHeight="1" thickBot="1">
      <c r="A22" s="14" t="s">
        <v>88</v>
      </c>
      <c r="B22" s="7"/>
      <c r="C22" s="7"/>
      <c r="D22" s="7"/>
      <c r="E22" s="8"/>
      <c r="F22" s="9"/>
      <c r="G22" s="14"/>
      <c r="H22" s="8"/>
      <c r="I22" s="9"/>
    </row>
    <row r="23" spans="1:10" ht="18.75" customHeight="1" thickBot="1">
      <c r="A23" s="16"/>
      <c r="B23" s="19" t="s">
        <v>89</v>
      </c>
      <c r="C23" s="11"/>
      <c r="D23" s="11"/>
      <c r="E23" s="18"/>
      <c r="F23" s="24" t="s">
        <v>32</v>
      </c>
      <c r="G23" s="26">
        <f>SUM(G24:G28)</f>
        <v>308.70400000000001</v>
      </c>
      <c r="H23" s="25" t="s">
        <v>48</v>
      </c>
      <c r="I23" s="40" t="s">
        <v>90</v>
      </c>
    </row>
    <row r="24" spans="1:10" ht="18.75" customHeight="1">
      <c r="A24" s="16"/>
      <c r="B24" s="17"/>
      <c r="C24" s="124" t="s">
        <v>65</v>
      </c>
      <c r="D24" s="125"/>
      <c r="E24" s="126"/>
      <c r="F24" s="12" t="s">
        <v>32</v>
      </c>
      <c r="G24" s="28">
        <f>IF(AND('MPS(input)'!F17&lt;&gt;0,'MPS(input)'!F22&lt;&gt;0),'MPS(input)'!F8*'MPS(input)'!$F$27,0)</f>
        <v>308.70400000000001</v>
      </c>
      <c r="H24" s="22" t="s">
        <v>48</v>
      </c>
      <c r="I24" s="38" t="s">
        <v>91</v>
      </c>
    </row>
    <row r="25" spans="1:10" ht="18.75" customHeight="1">
      <c r="A25" s="16"/>
      <c r="B25" s="17"/>
      <c r="C25" s="124" t="s">
        <v>67</v>
      </c>
      <c r="D25" s="125"/>
      <c r="E25" s="126"/>
      <c r="F25" s="12" t="s">
        <v>32</v>
      </c>
      <c r="G25" s="20">
        <f>IF(AND('MPS(input)'!F18&lt;&gt;0,'MPS(input)'!F23&lt;&gt;0),'MPS(input)'!F9*'MPS(input)'!$F$27,0)</f>
        <v>0</v>
      </c>
      <c r="H25" s="22" t="s">
        <v>48</v>
      </c>
      <c r="I25" s="38" t="s">
        <v>92</v>
      </c>
    </row>
    <row r="26" spans="1:10" ht="18.75" customHeight="1">
      <c r="A26" s="16"/>
      <c r="B26" s="17"/>
      <c r="C26" s="124" t="s">
        <v>69</v>
      </c>
      <c r="D26" s="125"/>
      <c r="E26" s="126"/>
      <c r="F26" s="12" t="s">
        <v>32</v>
      </c>
      <c r="G26" s="20">
        <f>IF(AND('MPS(input)'!F19&lt;&gt;0,'MPS(input)'!F24&lt;&gt;0),'MPS(input)'!F10*'MPS(input)'!$F$27,0)</f>
        <v>0</v>
      </c>
      <c r="H26" s="22" t="s">
        <v>48</v>
      </c>
      <c r="I26" s="38" t="s">
        <v>93</v>
      </c>
    </row>
    <row r="27" spans="1:10" ht="18.75" customHeight="1">
      <c r="A27" s="16"/>
      <c r="B27" s="17"/>
      <c r="C27" s="124" t="s">
        <v>71</v>
      </c>
      <c r="D27" s="125"/>
      <c r="E27" s="126"/>
      <c r="F27" s="12" t="s">
        <v>32</v>
      </c>
      <c r="G27" s="20">
        <f>IF(AND('MPS(input)'!F20&lt;&gt;0,'MPS(input)'!F25&lt;&gt;0),'MPS(input)'!F11*'MPS(input)'!$F$27,0)</f>
        <v>0</v>
      </c>
      <c r="H27" s="22" t="s">
        <v>48</v>
      </c>
      <c r="I27" s="38" t="s">
        <v>94</v>
      </c>
    </row>
    <row r="28" spans="1:10" ht="18.75" customHeight="1">
      <c r="A28" s="16"/>
      <c r="B28" s="17"/>
      <c r="C28" s="124" t="s">
        <v>73</v>
      </c>
      <c r="D28" s="125"/>
      <c r="E28" s="126"/>
      <c r="F28" s="12" t="s">
        <v>32</v>
      </c>
      <c r="G28" s="20">
        <f>IF(AND('MPS(input)'!F21&lt;&gt;0,'MPS(input)'!F26&lt;&gt;0),'MPS(input)'!F12*'MPS(input)'!$F$27,0)</f>
        <v>0</v>
      </c>
      <c r="H28" s="22" t="s">
        <v>48</v>
      </c>
      <c r="I28" s="38" t="s">
        <v>95</v>
      </c>
    </row>
    <row r="29" spans="1:10" ht="18.75" customHeight="1">
      <c r="A29" s="15"/>
      <c r="B29" s="130" t="s">
        <v>83</v>
      </c>
      <c r="C29" s="131" t="s">
        <v>84</v>
      </c>
      <c r="D29" s="131"/>
      <c r="E29" s="132"/>
      <c r="F29" s="12" t="s">
        <v>85</v>
      </c>
      <c r="G29" s="56">
        <f>'MPS(input)'!$F$27</f>
        <v>0.877</v>
      </c>
      <c r="H29" s="58" t="s">
        <v>86</v>
      </c>
      <c r="I29" s="38" t="s">
        <v>87</v>
      </c>
    </row>
    <row r="30" spans="1:10">
      <c r="F30" s="5"/>
      <c r="G30" s="4"/>
      <c r="H30" s="4"/>
    </row>
    <row r="31" spans="1:10" ht="21.75" customHeight="1">
      <c r="E31" s="1" t="s">
        <v>96</v>
      </c>
    </row>
    <row r="32" spans="1:10" ht="21.75" customHeight="1">
      <c r="E32" s="120" t="s">
        <v>97</v>
      </c>
      <c r="F32" s="29">
        <v>115</v>
      </c>
      <c r="G32" s="122" t="s">
        <v>36</v>
      </c>
      <c r="H32" s="41" t="s">
        <v>98</v>
      </c>
      <c r="J32" s="2"/>
    </row>
    <row r="33" spans="5:10" ht="21.75" customHeight="1">
      <c r="E33" s="121"/>
      <c r="F33" s="29">
        <v>100</v>
      </c>
      <c r="G33" s="123"/>
      <c r="H33" s="41" t="s">
        <v>99</v>
      </c>
      <c r="J33" s="2"/>
    </row>
    <row r="34" spans="5:10">
      <c r="E34" s="3"/>
      <c r="F34" s="3"/>
    </row>
  </sheetData>
  <sheetProtection algorithmName="SHA-512" hashValue="W3tScGotLufJrtdBzG/VfM3Vpw2U04mcuPmDWPjjan9N8FhKuCcZQeBVBX30wEpdabq0LmC1h4Z08sW/3xD2WQ==" saltValue="TB4iZOnOXH71IISr6oJWQg==" spinCount="100000" sheet="1" objects="1" scenarios="1"/>
  <mergeCells count="22">
    <mergeCell ref="B29:E29"/>
    <mergeCell ref="C9:E9"/>
    <mergeCell ref="C10:E10"/>
    <mergeCell ref="C11:E11"/>
    <mergeCell ref="C12:E12"/>
    <mergeCell ref="C13:E13"/>
    <mergeCell ref="A3:I3"/>
    <mergeCell ref="E32:E33"/>
    <mergeCell ref="G32:G33"/>
    <mergeCell ref="C16:E16"/>
    <mergeCell ref="C17:E17"/>
    <mergeCell ref="C18:E18"/>
    <mergeCell ref="C19:E19"/>
    <mergeCell ref="C20:E20"/>
    <mergeCell ref="C24:E24"/>
    <mergeCell ref="C25:E25"/>
    <mergeCell ref="C26:E26"/>
    <mergeCell ref="C27:E27"/>
    <mergeCell ref="C28:E28"/>
    <mergeCell ref="B15:E15"/>
    <mergeCell ref="B8:E8"/>
    <mergeCell ref="B21:E21"/>
  </mergeCells>
  <phoneticPr fontId="2"/>
  <pageMargins left="0.70866141732283472" right="0.70866141732283472" top="0.74803149606299213" bottom="0.74803149606299213" header="0.31496062992125984" footer="0.31496062992125984"/>
  <pageSetup paperSize="9" scale="85"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C12"/>
  <sheetViews>
    <sheetView showGridLines="0" view="pageBreakPreview" zoomScale="85" zoomScaleNormal="80" zoomScaleSheetLayoutView="85" workbookViewId="0"/>
  </sheetViews>
  <sheetFormatPr defaultRowHeight="13.2"/>
  <cols>
    <col min="1" max="1" width="3.6640625" customWidth="1"/>
    <col min="2" max="2" width="36.33203125" customWidth="1"/>
    <col min="3" max="3" width="49.109375" customWidth="1"/>
    <col min="4" max="256" width="9"/>
    <col min="257" max="257" width="3.6640625" customWidth="1"/>
    <col min="258" max="258" width="36.33203125" customWidth="1"/>
    <col min="259" max="259" width="49.109375" customWidth="1"/>
    <col min="260" max="512" width="9"/>
    <col min="513" max="513" width="3.6640625" customWidth="1"/>
    <col min="514" max="514" width="36.33203125" customWidth="1"/>
    <col min="515" max="515" width="49.109375" customWidth="1"/>
    <col min="516" max="768" width="9"/>
    <col min="769" max="769" width="3.6640625" customWidth="1"/>
    <col min="770" max="770" width="36.33203125" customWidth="1"/>
    <col min="771" max="771" width="49.109375" customWidth="1"/>
    <col min="772" max="1024" width="9"/>
    <col min="1025" max="1025" width="3.6640625" customWidth="1"/>
    <col min="1026" max="1026" width="36.33203125" customWidth="1"/>
    <col min="1027" max="1027" width="49.109375" customWidth="1"/>
    <col min="1028" max="1280" width="9"/>
    <col min="1281" max="1281" width="3.6640625" customWidth="1"/>
    <col min="1282" max="1282" width="36.33203125" customWidth="1"/>
    <col min="1283" max="1283" width="49.109375" customWidth="1"/>
    <col min="1284" max="1536" width="9"/>
    <col min="1537" max="1537" width="3.6640625" customWidth="1"/>
    <col min="1538" max="1538" width="36.33203125" customWidth="1"/>
    <col min="1539" max="1539" width="49.109375" customWidth="1"/>
    <col min="1540" max="1792" width="9"/>
    <col min="1793" max="1793" width="3.6640625" customWidth="1"/>
    <col min="1794" max="1794" width="36.33203125" customWidth="1"/>
    <col min="1795" max="1795" width="49.109375" customWidth="1"/>
    <col min="1796" max="2048" width="9"/>
    <col min="2049" max="2049" width="3.6640625" customWidth="1"/>
    <col min="2050" max="2050" width="36.33203125" customWidth="1"/>
    <col min="2051" max="2051" width="49.109375" customWidth="1"/>
    <col min="2052" max="2304" width="9"/>
    <col min="2305" max="2305" width="3.6640625" customWidth="1"/>
    <col min="2306" max="2306" width="36.33203125" customWidth="1"/>
    <col min="2307" max="2307" width="49.109375" customWidth="1"/>
    <col min="2308" max="2560" width="9"/>
    <col min="2561" max="2561" width="3.6640625" customWidth="1"/>
    <col min="2562" max="2562" width="36.33203125" customWidth="1"/>
    <col min="2563" max="2563" width="49.109375" customWidth="1"/>
    <col min="2564" max="2816" width="9"/>
    <col min="2817" max="2817" width="3.6640625" customWidth="1"/>
    <col min="2818" max="2818" width="36.33203125" customWidth="1"/>
    <col min="2819" max="2819" width="49.109375" customWidth="1"/>
    <col min="2820" max="3072" width="9"/>
    <col min="3073" max="3073" width="3.6640625" customWidth="1"/>
    <col min="3074" max="3074" width="36.33203125" customWidth="1"/>
    <col min="3075" max="3075" width="49.109375" customWidth="1"/>
    <col min="3076" max="3328" width="9"/>
    <col min="3329" max="3329" width="3.6640625" customWidth="1"/>
    <col min="3330" max="3330" width="36.33203125" customWidth="1"/>
    <col min="3331" max="3331" width="49.109375" customWidth="1"/>
    <col min="3332" max="3584" width="9"/>
    <col min="3585" max="3585" width="3.6640625" customWidth="1"/>
    <col min="3586" max="3586" width="36.33203125" customWidth="1"/>
    <col min="3587" max="3587" width="49.109375" customWidth="1"/>
    <col min="3588" max="3840" width="9"/>
    <col min="3841" max="3841" width="3.6640625" customWidth="1"/>
    <col min="3842" max="3842" width="36.33203125" customWidth="1"/>
    <col min="3843" max="3843" width="49.109375" customWidth="1"/>
    <col min="3844" max="4096" width="9"/>
    <col min="4097" max="4097" width="3.6640625" customWidth="1"/>
    <col min="4098" max="4098" width="36.33203125" customWidth="1"/>
    <col min="4099" max="4099" width="49.109375" customWidth="1"/>
    <col min="4100" max="4352" width="9"/>
    <col min="4353" max="4353" width="3.6640625" customWidth="1"/>
    <col min="4354" max="4354" width="36.33203125" customWidth="1"/>
    <col min="4355" max="4355" width="49.109375" customWidth="1"/>
    <col min="4356" max="4608" width="9"/>
    <col min="4609" max="4609" width="3.6640625" customWidth="1"/>
    <col min="4610" max="4610" width="36.33203125" customWidth="1"/>
    <col min="4611" max="4611" width="49.109375" customWidth="1"/>
    <col min="4612" max="4864" width="9"/>
    <col min="4865" max="4865" width="3.6640625" customWidth="1"/>
    <col min="4866" max="4866" width="36.33203125" customWidth="1"/>
    <col min="4867" max="4867" width="49.109375" customWidth="1"/>
    <col min="4868" max="5120" width="9"/>
    <col min="5121" max="5121" width="3.6640625" customWidth="1"/>
    <col min="5122" max="5122" width="36.33203125" customWidth="1"/>
    <col min="5123" max="5123" width="49.109375" customWidth="1"/>
    <col min="5124" max="5376" width="9"/>
    <col min="5377" max="5377" width="3.6640625" customWidth="1"/>
    <col min="5378" max="5378" width="36.33203125" customWidth="1"/>
    <col min="5379" max="5379" width="49.109375" customWidth="1"/>
    <col min="5380" max="5632" width="9"/>
    <col min="5633" max="5633" width="3.6640625" customWidth="1"/>
    <col min="5634" max="5634" width="36.33203125" customWidth="1"/>
    <col min="5635" max="5635" width="49.109375" customWidth="1"/>
    <col min="5636" max="5888" width="9"/>
    <col min="5889" max="5889" width="3.6640625" customWidth="1"/>
    <col min="5890" max="5890" width="36.33203125" customWidth="1"/>
    <col min="5891" max="5891" width="49.109375" customWidth="1"/>
    <col min="5892" max="6144" width="9"/>
    <col min="6145" max="6145" width="3.6640625" customWidth="1"/>
    <col min="6146" max="6146" width="36.33203125" customWidth="1"/>
    <col min="6147" max="6147" width="49.109375" customWidth="1"/>
    <col min="6148" max="6400" width="9"/>
    <col min="6401" max="6401" width="3.6640625" customWidth="1"/>
    <col min="6402" max="6402" width="36.33203125" customWidth="1"/>
    <col min="6403" max="6403" width="49.109375" customWidth="1"/>
    <col min="6404" max="6656" width="9"/>
    <col min="6657" max="6657" width="3.6640625" customWidth="1"/>
    <col min="6658" max="6658" width="36.33203125" customWidth="1"/>
    <col min="6659" max="6659" width="49.109375" customWidth="1"/>
    <col min="6660" max="6912" width="9"/>
    <col min="6913" max="6913" width="3.6640625" customWidth="1"/>
    <col min="6914" max="6914" width="36.33203125" customWidth="1"/>
    <col min="6915" max="6915" width="49.109375" customWidth="1"/>
    <col min="6916" max="7168" width="9"/>
    <col min="7169" max="7169" width="3.6640625" customWidth="1"/>
    <col min="7170" max="7170" width="36.33203125" customWidth="1"/>
    <col min="7171" max="7171" width="49.109375" customWidth="1"/>
    <col min="7172" max="7424" width="9"/>
    <col min="7425" max="7425" width="3.6640625" customWidth="1"/>
    <col min="7426" max="7426" width="36.33203125" customWidth="1"/>
    <col min="7427" max="7427" width="49.109375" customWidth="1"/>
    <col min="7428" max="7680" width="9"/>
    <col min="7681" max="7681" width="3.6640625" customWidth="1"/>
    <col min="7682" max="7682" width="36.33203125" customWidth="1"/>
    <col min="7683" max="7683" width="49.109375" customWidth="1"/>
    <col min="7684" max="7936" width="9"/>
    <col min="7937" max="7937" width="3.6640625" customWidth="1"/>
    <col min="7938" max="7938" width="36.33203125" customWidth="1"/>
    <col min="7939" max="7939" width="49.109375" customWidth="1"/>
    <col min="7940" max="8192" width="9"/>
    <col min="8193" max="8193" width="3.6640625" customWidth="1"/>
    <col min="8194" max="8194" width="36.33203125" customWidth="1"/>
    <col min="8195" max="8195" width="49.109375" customWidth="1"/>
    <col min="8196" max="8448" width="9"/>
    <col min="8449" max="8449" width="3.6640625" customWidth="1"/>
    <col min="8450" max="8450" width="36.33203125" customWidth="1"/>
    <col min="8451" max="8451" width="49.109375" customWidth="1"/>
    <col min="8452" max="8704" width="9"/>
    <col min="8705" max="8705" width="3.6640625" customWidth="1"/>
    <col min="8706" max="8706" width="36.33203125" customWidth="1"/>
    <col min="8707" max="8707" width="49.109375" customWidth="1"/>
    <col min="8708" max="8960" width="9"/>
    <col min="8961" max="8961" width="3.6640625" customWidth="1"/>
    <col min="8962" max="8962" width="36.33203125" customWidth="1"/>
    <col min="8963" max="8963" width="49.109375" customWidth="1"/>
    <col min="8964" max="9216" width="9"/>
    <col min="9217" max="9217" width="3.6640625" customWidth="1"/>
    <col min="9218" max="9218" width="36.33203125" customWidth="1"/>
    <col min="9219" max="9219" width="49.109375" customWidth="1"/>
    <col min="9220" max="9472" width="9"/>
    <col min="9473" max="9473" width="3.6640625" customWidth="1"/>
    <col min="9474" max="9474" width="36.33203125" customWidth="1"/>
    <col min="9475" max="9475" width="49.109375" customWidth="1"/>
    <col min="9476" max="9728" width="9"/>
    <col min="9729" max="9729" width="3.6640625" customWidth="1"/>
    <col min="9730" max="9730" width="36.33203125" customWidth="1"/>
    <col min="9731" max="9731" width="49.109375" customWidth="1"/>
    <col min="9732" max="9984" width="9"/>
    <col min="9985" max="9985" width="3.6640625" customWidth="1"/>
    <col min="9986" max="9986" width="36.33203125" customWidth="1"/>
    <col min="9987" max="9987" width="49.109375" customWidth="1"/>
    <col min="9988" max="10240" width="9"/>
    <col min="10241" max="10241" width="3.6640625" customWidth="1"/>
    <col min="10242" max="10242" width="36.33203125" customWidth="1"/>
    <col min="10243" max="10243" width="49.109375" customWidth="1"/>
    <col min="10244" max="10496" width="9"/>
    <col min="10497" max="10497" width="3.6640625" customWidth="1"/>
    <col min="10498" max="10498" width="36.33203125" customWidth="1"/>
    <col min="10499" max="10499" width="49.109375" customWidth="1"/>
    <col min="10500" max="10752" width="9"/>
    <col min="10753" max="10753" width="3.6640625" customWidth="1"/>
    <col min="10754" max="10754" width="36.33203125" customWidth="1"/>
    <col min="10755" max="10755" width="49.109375" customWidth="1"/>
    <col min="10756" max="11008" width="9"/>
    <col min="11009" max="11009" width="3.6640625" customWidth="1"/>
    <col min="11010" max="11010" width="36.33203125" customWidth="1"/>
    <col min="11011" max="11011" width="49.109375" customWidth="1"/>
    <col min="11012" max="11264" width="9"/>
    <col min="11265" max="11265" width="3.6640625" customWidth="1"/>
    <col min="11266" max="11266" width="36.33203125" customWidth="1"/>
    <col min="11267" max="11267" width="49.109375" customWidth="1"/>
    <col min="11268" max="11520" width="9"/>
    <col min="11521" max="11521" width="3.6640625" customWidth="1"/>
    <col min="11522" max="11522" width="36.33203125" customWidth="1"/>
    <col min="11523" max="11523" width="49.109375" customWidth="1"/>
    <col min="11524" max="11776" width="9"/>
    <col min="11777" max="11777" width="3.6640625" customWidth="1"/>
    <col min="11778" max="11778" width="36.33203125" customWidth="1"/>
    <col min="11779" max="11779" width="49.109375" customWidth="1"/>
    <col min="11780" max="12032" width="9"/>
    <col min="12033" max="12033" width="3.6640625" customWidth="1"/>
    <col min="12034" max="12034" width="36.33203125" customWidth="1"/>
    <col min="12035" max="12035" width="49.109375" customWidth="1"/>
    <col min="12036" max="12288" width="9"/>
    <col min="12289" max="12289" width="3.6640625" customWidth="1"/>
    <col min="12290" max="12290" width="36.33203125" customWidth="1"/>
    <col min="12291" max="12291" width="49.109375" customWidth="1"/>
    <col min="12292" max="12544" width="9"/>
    <col min="12545" max="12545" width="3.6640625" customWidth="1"/>
    <col min="12546" max="12546" width="36.33203125" customWidth="1"/>
    <col min="12547" max="12547" width="49.109375" customWidth="1"/>
    <col min="12548" max="12800" width="9"/>
    <col min="12801" max="12801" width="3.6640625" customWidth="1"/>
    <col min="12802" max="12802" width="36.33203125" customWidth="1"/>
    <col min="12803" max="12803" width="49.109375" customWidth="1"/>
    <col min="12804" max="13056" width="9"/>
    <col min="13057" max="13057" width="3.6640625" customWidth="1"/>
    <col min="13058" max="13058" width="36.33203125" customWidth="1"/>
    <col min="13059" max="13059" width="49.109375" customWidth="1"/>
    <col min="13060" max="13312" width="9"/>
    <col min="13313" max="13313" width="3.6640625" customWidth="1"/>
    <col min="13314" max="13314" width="36.33203125" customWidth="1"/>
    <col min="13315" max="13315" width="49.109375" customWidth="1"/>
    <col min="13316" max="13568" width="9"/>
    <col min="13569" max="13569" width="3.6640625" customWidth="1"/>
    <col min="13570" max="13570" width="36.33203125" customWidth="1"/>
    <col min="13571" max="13571" width="49.109375" customWidth="1"/>
    <col min="13572" max="13824" width="9"/>
    <col min="13825" max="13825" width="3.6640625" customWidth="1"/>
    <col min="13826" max="13826" width="36.33203125" customWidth="1"/>
    <col min="13827" max="13827" width="49.109375" customWidth="1"/>
    <col min="13828" max="14080" width="9"/>
    <col min="14081" max="14081" width="3.6640625" customWidth="1"/>
    <col min="14082" max="14082" width="36.33203125" customWidth="1"/>
    <col min="14083" max="14083" width="49.109375" customWidth="1"/>
    <col min="14084" max="14336" width="9"/>
    <col min="14337" max="14337" width="3.6640625" customWidth="1"/>
    <col min="14338" max="14338" width="36.33203125" customWidth="1"/>
    <col min="14339" max="14339" width="49.109375" customWidth="1"/>
    <col min="14340" max="14592" width="9"/>
    <col min="14593" max="14593" width="3.6640625" customWidth="1"/>
    <col min="14594" max="14594" width="36.33203125" customWidth="1"/>
    <col min="14595" max="14595" width="49.109375" customWidth="1"/>
    <col min="14596" max="14848" width="9"/>
    <col min="14849" max="14849" width="3.6640625" customWidth="1"/>
    <col min="14850" max="14850" width="36.33203125" customWidth="1"/>
    <col min="14851" max="14851" width="49.109375" customWidth="1"/>
    <col min="14852" max="15104" width="9"/>
    <col min="15105" max="15105" width="3.6640625" customWidth="1"/>
    <col min="15106" max="15106" width="36.33203125" customWidth="1"/>
    <col min="15107" max="15107" width="49.109375" customWidth="1"/>
    <col min="15108" max="15360" width="9"/>
    <col min="15361" max="15361" width="3.6640625" customWidth="1"/>
    <col min="15362" max="15362" width="36.33203125" customWidth="1"/>
    <col min="15363" max="15363" width="49.109375" customWidth="1"/>
    <col min="15364" max="15616" width="9"/>
    <col min="15617" max="15617" width="3.6640625" customWidth="1"/>
    <col min="15618" max="15618" width="36.33203125" customWidth="1"/>
    <col min="15619" max="15619" width="49.109375" customWidth="1"/>
    <col min="15620" max="15872" width="9"/>
    <col min="15873" max="15873" width="3.6640625" customWidth="1"/>
    <col min="15874" max="15874" width="36.33203125" customWidth="1"/>
    <col min="15875" max="15875" width="49.109375" customWidth="1"/>
    <col min="15876" max="16128" width="9"/>
    <col min="16129" max="16129" width="3.6640625" customWidth="1"/>
    <col min="16130" max="16130" width="36.33203125" customWidth="1"/>
    <col min="16131" max="16131" width="49.109375" customWidth="1"/>
    <col min="16132" max="16384" width="9"/>
  </cols>
  <sheetData>
    <row r="1" spans="1:3" ht="14.25" customHeight="1">
      <c r="C1" s="6" t="str">
        <f>'MPS(input)'!L1</f>
        <v>Monitoring Spreadsheet: JCM_ID_AM018_ver01.0</v>
      </c>
    </row>
    <row r="2" spans="1:3" ht="14.25" customHeight="1">
      <c r="C2" s="6" t="str">
        <f>'MPS(input)'!L2</f>
        <v>Reference Number: ID025</v>
      </c>
    </row>
    <row r="3" spans="1:3" ht="24" customHeight="1">
      <c r="A3" s="133" t="s">
        <v>100</v>
      </c>
      <c r="B3" s="133"/>
      <c r="C3" s="133"/>
    </row>
    <row r="5" spans="1:3" ht="21" customHeight="1">
      <c r="B5" s="60" t="s">
        <v>101</v>
      </c>
      <c r="C5" s="60" t="s">
        <v>102</v>
      </c>
    </row>
    <row r="6" spans="1:3" ht="54" customHeight="1">
      <c r="B6" s="59" t="s">
        <v>103</v>
      </c>
      <c r="C6" s="59" t="s">
        <v>104</v>
      </c>
    </row>
    <row r="7" spans="1:3" ht="78.900000000000006" customHeight="1">
      <c r="B7" s="59" t="s">
        <v>105</v>
      </c>
      <c r="C7" s="59" t="s">
        <v>106</v>
      </c>
    </row>
    <row r="8" spans="1:3" ht="89.1" customHeight="1">
      <c r="B8" s="59" t="s">
        <v>107</v>
      </c>
      <c r="C8" s="59" t="s">
        <v>108</v>
      </c>
    </row>
    <row r="9" spans="1:3" ht="54" customHeight="1">
      <c r="B9" s="59"/>
      <c r="C9" s="59"/>
    </row>
    <row r="10" spans="1:3" ht="54" customHeight="1">
      <c r="B10" s="59"/>
      <c r="C10" s="59"/>
    </row>
    <row r="11" spans="1:3" ht="54" customHeight="1">
      <c r="B11" s="59"/>
      <c r="C11" s="59"/>
    </row>
    <row r="12" spans="1:3" ht="54" customHeight="1">
      <c r="B12" s="59"/>
      <c r="C12" s="59"/>
    </row>
  </sheetData>
  <sheetProtection algorithmName="SHA-512" hashValue="r2AAykqRpNKQBgUZd8UHI36lSTizYURLif1ibhHXMQ7i+H97lwBfp93yBO8uQJQgResc48XcKXAm0skyk2r2Tw==" saltValue="z28P8NmxV4ID8iT1hEuHfg==" spinCount="100000" sheet="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O36"/>
  <sheetViews>
    <sheetView showGridLines="0" view="pageBreakPreview" zoomScale="70" zoomScaleNormal="60" zoomScaleSheetLayoutView="70" workbookViewId="0"/>
  </sheetViews>
  <sheetFormatPr defaultColWidth="9" defaultRowHeight="13.8"/>
  <cols>
    <col min="1" max="1" width="3.6640625" style="1" customWidth="1"/>
    <col min="2" max="2" width="20.6640625" style="1" customWidth="1"/>
    <col min="3" max="4" width="12.6640625" style="1" customWidth="1"/>
    <col min="5" max="5" width="35" style="1" customWidth="1"/>
    <col min="6" max="6" width="5.44140625" style="1" bestFit="1" customWidth="1"/>
    <col min="7" max="7" width="24.33203125" style="1" bestFit="1" customWidth="1"/>
    <col min="8" max="10" width="13.6640625" style="1" customWidth="1"/>
    <col min="11" max="11" width="100.88671875" style="1" customWidth="1"/>
    <col min="12" max="13" width="12.6640625" style="1" customWidth="1"/>
    <col min="14" max="16384" width="9" style="1"/>
  </cols>
  <sheetData>
    <row r="1" spans="1:15" ht="14.25" customHeight="1">
      <c r="M1" s="6" t="str">
        <f>'MPS(input)'!L1</f>
        <v>Monitoring Spreadsheet: JCM_ID_AM018_ver01.0</v>
      </c>
    </row>
    <row r="2" spans="1:15" ht="14.25" customHeight="1">
      <c r="M2" s="6" t="str">
        <f>'MPS(input)'!L2</f>
        <v>Reference Number: ID025</v>
      </c>
    </row>
    <row r="3" spans="1:15" ht="27.75" customHeight="1">
      <c r="A3" s="54" t="s">
        <v>109</v>
      </c>
      <c r="B3" s="54"/>
      <c r="C3" s="31"/>
      <c r="D3" s="31"/>
      <c r="E3" s="31"/>
      <c r="F3" s="31"/>
      <c r="G3" s="31"/>
      <c r="H3" s="31"/>
      <c r="I3" s="31"/>
      <c r="J3" s="31"/>
      <c r="K3" s="31"/>
      <c r="L3" s="31"/>
      <c r="M3" s="32"/>
    </row>
    <row r="5" spans="1:15" ht="18.75" customHeight="1">
      <c r="A5" s="33" t="s">
        <v>110</v>
      </c>
      <c r="B5" s="33"/>
      <c r="C5" s="33"/>
    </row>
    <row r="6" spans="1:15" ht="18.75" customHeight="1">
      <c r="A6" s="33"/>
      <c r="B6" s="42" t="s">
        <v>3</v>
      </c>
      <c r="C6" s="42" t="s">
        <v>4</v>
      </c>
      <c r="D6" s="42" t="s">
        <v>5</v>
      </c>
      <c r="E6" s="43" t="s">
        <v>6</v>
      </c>
      <c r="F6" s="61"/>
      <c r="G6" s="42" t="s">
        <v>7</v>
      </c>
      <c r="H6" s="42" t="s">
        <v>8</v>
      </c>
      <c r="I6" s="42" t="s">
        <v>9</v>
      </c>
      <c r="J6" s="42" t="s">
        <v>10</v>
      </c>
      <c r="K6" s="42" t="s">
        <v>11</v>
      </c>
      <c r="L6" s="42" t="s">
        <v>12</v>
      </c>
      <c r="M6" s="42" t="s">
        <v>111</v>
      </c>
    </row>
    <row r="7" spans="1:15" s="34" customFormat="1" ht="39" customHeight="1">
      <c r="B7" s="42" t="s">
        <v>112</v>
      </c>
      <c r="C7" s="42" t="s">
        <v>13</v>
      </c>
      <c r="D7" s="42" t="s">
        <v>14</v>
      </c>
      <c r="E7" s="42" t="s">
        <v>15</v>
      </c>
      <c r="F7" s="43" t="s">
        <v>16</v>
      </c>
      <c r="G7" s="43" t="s">
        <v>113</v>
      </c>
      <c r="H7" s="42" t="s">
        <v>18</v>
      </c>
      <c r="I7" s="42" t="s">
        <v>19</v>
      </c>
      <c r="J7" s="42" t="s">
        <v>20</v>
      </c>
      <c r="K7" s="42" t="s">
        <v>21</v>
      </c>
      <c r="L7" s="42" t="s">
        <v>22</v>
      </c>
      <c r="M7" s="42" t="s">
        <v>23</v>
      </c>
    </row>
    <row r="8" spans="1:15" ht="39.9" customHeight="1">
      <c r="B8" s="152"/>
      <c r="C8" s="104" t="s">
        <v>24</v>
      </c>
      <c r="D8" s="107" t="s">
        <v>25</v>
      </c>
      <c r="E8" s="110" t="s">
        <v>26</v>
      </c>
      <c r="F8" s="44">
        <v>1</v>
      </c>
      <c r="G8" s="45"/>
      <c r="H8" s="76" t="s">
        <v>27</v>
      </c>
      <c r="I8" s="113" t="s">
        <v>28</v>
      </c>
      <c r="J8" s="113" t="s">
        <v>29</v>
      </c>
      <c r="K8" s="116" t="s">
        <v>114</v>
      </c>
      <c r="L8" s="116" t="s">
        <v>115</v>
      </c>
      <c r="M8" s="116" t="s">
        <v>32</v>
      </c>
    </row>
    <row r="9" spans="1:15" ht="39.9" customHeight="1">
      <c r="B9" s="153"/>
      <c r="C9" s="105"/>
      <c r="D9" s="108"/>
      <c r="E9" s="111"/>
      <c r="F9" s="44">
        <v>2</v>
      </c>
      <c r="G9" s="45"/>
      <c r="H9" s="77"/>
      <c r="I9" s="114"/>
      <c r="J9" s="114"/>
      <c r="K9" s="117"/>
      <c r="L9" s="117"/>
      <c r="M9" s="117"/>
    </row>
    <row r="10" spans="1:15" ht="39.9" customHeight="1">
      <c r="B10" s="153"/>
      <c r="C10" s="105"/>
      <c r="D10" s="108"/>
      <c r="E10" s="111"/>
      <c r="F10" s="44">
        <v>3</v>
      </c>
      <c r="G10" s="45"/>
      <c r="H10" s="77"/>
      <c r="I10" s="114"/>
      <c r="J10" s="114"/>
      <c r="K10" s="117"/>
      <c r="L10" s="117"/>
      <c r="M10" s="117"/>
      <c r="O10" s="46"/>
    </row>
    <row r="11" spans="1:15" ht="39.9" customHeight="1">
      <c r="B11" s="153"/>
      <c r="C11" s="105"/>
      <c r="D11" s="108"/>
      <c r="E11" s="111"/>
      <c r="F11" s="44">
        <v>4</v>
      </c>
      <c r="G11" s="45"/>
      <c r="H11" s="77"/>
      <c r="I11" s="114"/>
      <c r="J11" s="114"/>
      <c r="K11" s="117"/>
      <c r="L11" s="117"/>
      <c r="M11" s="117"/>
    </row>
    <row r="12" spans="1:15" ht="39.9" customHeight="1">
      <c r="B12" s="154"/>
      <c r="C12" s="106"/>
      <c r="D12" s="109"/>
      <c r="E12" s="112"/>
      <c r="F12" s="44">
        <v>5</v>
      </c>
      <c r="G12" s="45"/>
      <c r="H12" s="78"/>
      <c r="I12" s="115"/>
      <c r="J12" s="115"/>
      <c r="K12" s="118"/>
      <c r="L12" s="118"/>
      <c r="M12" s="118"/>
    </row>
    <row r="13" spans="1:15" ht="8.25" customHeight="1"/>
    <row r="14" spans="1:15" ht="20.100000000000001" customHeight="1">
      <c r="A14" s="33" t="s">
        <v>116</v>
      </c>
      <c r="B14" s="33"/>
    </row>
    <row r="15" spans="1:15" ht="20.100000000000001" customHeight="1">
      <c r="B15" s="79" t="s">
        <v>3</v>
      </c>
      <c r="C15" s="79"/>
      <c r="D15" s="79" t="s">
        <v>4</v>
      </c>
      <c r="E15" s="79"/>
      <c r="F15" s="101" t="s">
        <v>5</v>
      </c>
      <c r="G15" s="102"/>
      <c r="H15" s="42" t="s">
        <v>6</v>
      </c>
      <c r="I15" s="79" t="s">
        <v>7</v>
      </c>
      <c r="J15" s="79"/>
      <c r="K15" s="79"/>
      <c r="L15" s="79" t="s">
        <v>8</v>
      </c>
      <c r="M15" s="79"/>
    </row>
    <row r="16" spans="1:15" ht="39" customHeight="1">
      <c r="B16" s="79" t="s">
        <v>14</v>
      </c>
      <c r="C16" s="79"/>
      <c r="D16" s="79" t="s">
        <v>15</v>
      </c>
      <c r="E16" s="79"/>
      <c r="F16" s="42" t="s">
        <v>16</v>
      </c>
      <c r="G16" s="42" t="s">
        <v>17</v>
      </c>
      <c r="H16" s="42" t="s">
        <v>18</v>
      </c>
      <c r="I16" s="79" t="s">
        <v>20</v>
      </c>
      <c r="J16" s="79"/>
      <c r="K16" s="79"/>
      <c r="L16" s="79" t="s">
        <v>23</v>
      </c>
      <c r="M16" s="79"/>
    </row>
    <row r="17" spans="1:13" ht="14.25" customHeight="1">
      <c r="B17" s="134" t="s">
        <v>34</v>
      </c>
      <c r="C17" s="134"/>
      <c r="D17" s="72" t="s">
        <v>35</v>
      </c>
      <c r="E17" s="72"/>
      <c r="F17" s="47">
        <v>1</v>
      </c>
      <c r="G17" s="63">
        <f>'MPS(input)'!F17</f>
        <v>109.47</v>
      </c>
      <c r="H17" s="76" t="s">
        <v>36</v>
      </c>
      <c r="I17" s="135" t="str">
        <f>'MPS(input)'!H17</f>
        <v>Catalogs or other information prepared by manufacturer.</v>
      </c>
      <c r="J17" s="136"/>
      <c r="K17" s="137"/>
      <c r="L17" s="144" t="str">
        <f>'MPS(input)'!K17</f>
        <v>N/A</v>
      </c>
      <c r="M17" s="145"/>
    </row>
    <row r="18" spans="1:13">
      <c r="B18" s="134"/>
      <c r="C18" s="134"/>
      <c r="D18" s="72"/>
      <c r="E18" s="72"/>
      <c r="F18" s="47">
        <v>2</v>
      </c>
      <c r="G18" s="63">
        <f>'MPS(input)'!F18</f>
        <v>0</v>
      </c>
      <c r="H18" s="77"/>
      <c r="I18" s="138"/>
      <c r="J18" s="139"/>
      <c r="K18" s="140"/>
      <c r="L18" s="146"/>
      <c r="M18" s="147"/>
    </row>
    <row r="19" spans="1:13">
      <c r="B19" s="134"/>
      <c r="C19" s="134"/>
      <c r="D19" s="72"/>
      <c r="E19" s="72"/>
      <c r="F19" s="47">
        <v>3</v>
      </c>
      <c r="G19" s="63">
        <f>'MPS(input)'!F19</f>
        <v>0</v>
      </c>
      <c r="H19" s="77"/>
      <c r="I19" s="138"/>
      <c r="J19" s="139"/>
      <c r="K19" s="140"/>
      <c r="L19" s="146"/>
      <c r="M19" s="147"/>
    </row>
    <row r="20" spans="1:13">
      <c r="B20" s="134"/>
      <c r="C20" s="134"/>
      <c r="D20" s="72"/>
      <c r="E20" s="72"/>
      <c r="F20" s="47">
        <v>4</v>
      </c>
      <c r="G20" s="63">
        <f>'MPS(input)'!F20</f>
        <v>0</v>
      </c>
      <c r="H20" s="77"/>
      <c r="I20" s="138"/>
      <c r="J20" s="139"/>
      <c r="K20" s="140"/>
      <c r="L20" s="146"/>
      <c r="M20" s="147"/>
    </row>
    <row r="21" spans="1:13">
      <c r="B21" s="134"/>
      <c r="C21" s="134"/>
      <c r="D21" s="72"/>
      <c r="E21" s="72"/>
      <c r="F21" s="47">
        <v>5</v>
      </c>
      <c r="G21" s="63">
        <f>'MPS(input)'!F21</f>
        <v>0</v>
      </c>
      <c r="H21" s="78"/>
      <c r="I21" s="141"/>
      <c r="J21" s="142"/>
      <c r="K21" s="143"/>
      <c r="L21" s="148"/>
      <c r="M21" s="149"/>
    </row>
    <row r="22" spans="1:13" ht="14.25" customHeight="1">
      <c r="B22" s="134" t="s">
        <v>38</v>
      </c>
      <c r="C22" s="134"/>
      <c r="D22" s="72" t="s">
        <v>39</v>
      </c>
      <c r="E22" s="72"/>
      <c r="F22" s="47">
        <v>1</v>
      </c>
      <c r="G22" s="63">
        <f>'MPS(input)'!F22</f>
        <v>100</v>
      </c>
      <c r="H22" s="76" t="s">
        <v>36</v>
      </c>
      <c r="I22" s="135" t="str">
        <f>'MPS(input)'!H22</f>
        <v>Default value set in the methodology.</v>
      </c>
      <c r="J22" s="136"/>
      <c r="K22" s="137"/>
      <c r="L22" s="144" t="str">
        <f>'MPS(input)'!K22</f>
        <v>N/A</v>
      </c>
      <c r="M22" s="145"/>
    </row>
    <row r="23" spans="1:13">
      <c r="B23" s="134"/>
      <c r="C23" s="134"/>
      <c r="D23" s="72"/>
      <c r="E23" s="72"/>
      <c r="F23" s="47">
        <v>2</v>
      </c>
      <c r="G23" s="63">
        <f>'MPS(input)'!F23</f>
        <v>0</v>
      </c>
      <c r="H23" s="77"/>
      <c r="I23" s="138"/>
      <c r="J23" s="139"/>
      <c r="K23" s="140"/>
      <c r="L23" s="146"/>
      <c r="M23" s="147"/>
    </row>
    <row r="24" spans="1:13">
      <c r="B24" s="134"/>
      <c r="C24" s="134"/>
      <c r="D24" s="72"/>
      <c r="E24" s="72"/>
      <c r="F24" s="47">
        <v>3</v>
      </c>
      <c r="G24" s="63">
        <f>'MPS(input)'!F24</f>
        <v>0</v>
      </c>
      <c r="H24" s="77"/>
      <c r="I24" s="138"/>
      <c r="J24" s="139"/>
      <c r="K24" s="140"/>
      <c r="L24" s="146"/>
      <c r="M24" s="147"/>
    </row>
    <row r="25" spans="1:13">
      <c r="B25" s="134"/>
      <c r="C25" s="134"/>
      <c r="D25" s="72"/>
      <c r="E25" s="72"/>
      <c r="F25" s="47">
        <v>4</v>
      </c>
      <c r="G25" s="63">
        <f>'MPS(input)'!F25</f>
        <v>0</v>
      </c>
      <c r="H25" s="77"/>
      <c r="I25" s="138"/>
      <c r="J25" s="139"/>
      <c r="K25" s="140"/>
      <c r="L25" s="146"/>
      <c r="M25" s="147"/>
    </row>
    <row r="26" spans="1:13">
      <c r="B26" s="134"/>
      <c r="C26" s="134"/>
      <c r="D26" s="72"/>
      <c r="E26" s="72"/>
      <c r="F26" s="47">
        <v>5</v>
      </c>
      <c r="G26" s="63">
        <f>'MPS(input)'!F26</f>
        <v>0</v>
      </c>
      <c r="H26" s="78"/>
      <c r="I26" s="141"/>
      <c r="J26" s="142"/>
      <c r="K26" s="143"/>
      <c r="L26" s="148"/>
      <c r="M26" s="149"/>
    </row>
    <row r="27" spans="1:13" ht="129.9" customHeight="1">
      <c r="B27" s="134" t="s">
        <v>41</v>
      </c>
      <c r="C27" s="134"/>
      <c r="D27" s="72" t="s">
        <v>42</v>
      </c>
      <c r="E27" s="72"/>
      <c r="F27" s="50" t="s">
        <v>43</v>
      </c>
      <c r="G27" s="64">
        <f>'MPS(input)'!F27</f>
        <v>0.877</v>
      </c>
      <c r="H27" s="50" t="s">
        <v>44</v>
      </c>
      <c r="I27" s="150" t="str">
        <f>'MPS(input)'!H27</f>
        <v>[Grid electricity]
The data is sourced from “Emission Factors of Electricity Interconnection Systems”, National Committee on Clean Development Mechanism (Indonesian DNA for CDM) for Java-Madura-Bali(JAMALI) grid, based on data obtained by Directorate General of Electricity, Ministry of Energy and Mineral Resources, Indonesia, unless otherwise instructed by the Joint Committee.</v>
      </c>
      <c r="J27" s="150"/>
      <c r="K27" s="150"/>
      <c r="L27" s="151" t="str">
        <f>'MPS(input)'!K27</f>
        <v>N/A</v>
      </c>
      <c r="M27" s="151"/>
    </row>
    <row r="28" spans="1:13" ht="6.75" customHeight="1"/>
    <row r="29" spans="1:13" ht="18.75" customHeight="1">
      <c r="A29" s="33" t="s">
        <v>117</v>
      </c>
      <c r="B29" s="33"/>
      <c r="C29" s="33"/>
    </row>
    <row r="30" spans="1:13" ht="16.8" thickBot="1">
      <c r="B30" s="42" t="s">
        <v>112</v>
      </c>
      <c r="C30" s="68" t="s">
        <v>47</v>
      </c>
      <c r="D30" s="68"/>
      <c r="E30" s="52" t="s">
        <v>18</v>
      </c>
    </row>
    <row r="31" spans="1:13" ht="16.8" thickBot="1">
      <c r="B31" s="62"/>
      <c r="C31" s="69">
        <f>ROUNDDOWN('MRS(calc_process)'!G6, 0)</f>
        <v>0</v>
      </c>
      <c r="D31" s="70"/>
      <c r="E31" s="53" t="s">
        <v>48</v>
      </c>
    </row>
    <row r="32" spans="1:13" ht="20.100000000000001" customHeight="1">
      <c r="H32" s="35"/>
      <c r="I32" s="35"/>
    </row>
    <row r="33" spans="1:13" ht="18.75" customHeight="1">
      <c r="A33" s="33" t="s">
        <v>49</v>
      </c>
      <c r="B33" s="33"/>
    </row>
    <row r="34" spans="1:13" ht="18" customHeight="1">
      <c r="B34" s="13" t="s">
        <v>50</v>
      </c>
      <c r="C34" s="65" t="s">
        <v>51</v>
      </c>
      <c r="D34" s="66"/>
      <c r="E34" s="66"/>
      <c r="F34" s="66"/>
      <c r="G34" s="66"/>
      <c r="H34" s="66"/>
      <c r="I34" s="66"/>
      <c r="J34" s="66"/>
      <c r="K34" s="66"/>
      <c r="L34" s="66"/>
      <c r="M34" s="67"/>
    </row>
    <row r="35" spans="1:13" ht="18" customHeight="1">
      <c r="B35" s="13" t="s">
        <v>52</v>
      </c>
      <c r="C35" s="65" t="s">
        <v>53</v>
      </c>
      <c r="D35" s="66"/>
      <c r="E35" s="66"/>
      <c r="F35" s="66"/>
      <c r="G35" s="66"/>
      <c r="H35" s="66"/>
      <c r="I35" s="66"/>
      <c r="J35" s="66"/>
      <c r="K35" s="66"/>
      <c r="L35" s="66"/>
      <c r="M35" s="67"/>
    </row>
    <row r="36" spans="1:13" ht="18" customHeight="1">
      <c r="B36" s="13" t="s">
        <v>28</v>
      </c>
      <c r="C36" s="65" t="s">
        <v>54</v>
      </c>
      <c r="D36" s="66"/>
      <c r="E36" s="66"/>
      <c r="F36" s="66"/>
      <c r="G36" s="66"/>
      <c r="H36" s="66"/>
      <c r="I36" s="66"/>
      <c r="J36" s="66"/>
      <c r="K36" s="66"/>
      <c r="L36" s="66"/>
      <c r="M36" s="67"/>
    </row>
  </sheetData>
  <sheetProtection algorithmName="SHA-512" hashValue="Aa9UyNyjFzX7jU+eoWWMOuDtKiHxzr8SwuFN6P5XwUARnMCEJYV3OqCUERs6Wyt9OELqBE/vtprmnBeqcckjtQ==" saltValue="wNl6FeDnwvVwH707XYR9VQ==" spinCount="100000" sheet="1" formatCells="0" formatRows="0"/>
  <mergeCells count="38">
    <mergeCell ref="J8:J12"/>
    <mergeCell ref="K8:K12"/>
    <mergeCell ref="L8:L12"/>
    <mergeCell ref="M8:M12"/>
    <mergeCell ref="D15:E15"/>
    <mergeCell ref="F15:G15"/>
    <mergeCell ref="I15:K15"/>
    <mergeCell ref="L15:M15"/>
    <mergeCell ref="D8:D12"/>
    <mergeCell ref="E8:E12"/>
    <mergeCell ref="H8:H12"/>
    <mergeCell ref="I8:I12"/>
    <mergeCell ref="I16:K16"/>
    <mergeCell ref="L16:M16"/>
    <mergeCell ref="D17:E21"/>
    <mergeCell ref="H17:H21"/>
    <mergeCell ref="I17:K21"/>
    <mergeCell ref="L17:M21"/>
    <mergeCell ref="B8:B12"/>
    <mergeCell ref="B15:C15"/>
    <mergeCell ref="B16:C16"/>
    <mergeCell ref="D22:E26"/>
    <mergeCell ref="H22:H26"/>
    <mergeCell ref="D16:E16"/>
    <mergeCell ref="C8:C12"/>
    <mergeCell ref="C34:M34"/>
    <mergeCell ref="C35:M35"/>
    <mergeCell ref="C36:M36"/>
    <mergeCell ref="B27:C27"/>
    <mergeCell ref="B17:C21"/>
    <mergeCell ref="B22:C26"/>
    <mergeCell ref="C30:D30"/>
    <mergeCell ref="C31:D31"/>
    <mergeCell ref="I22:K26"/>
    <mergeCell ref="L22:M26"/>
    <mergeCell ref="D27:E27"/>
    <mergeCell ref="I27:K27"/>
    <mergeCell ref="L27:M27"/>
  </mergeCells>
  <phoneticPr fontId="23"/>
  <pageMargins left="0.70866141732283472" right="0.70866141732283472" top="0.74803149606299213" bottom="0.74803149606299213" header="0.31496062992125984" footer="0.31496062992125984"/>
  <pageSetup paperSize="9"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J34"/>
  <sheetViews>
    <sheetView showGridLines="0" view="pageBreakPreview" zoomScale="70" zoomScaleNormal="100" zoomScaleSheetLayoutView="70" workbookViewId="0"/>
  </sheetViews>
  <sheetFormatPr defaultColWidth="9" defaultRowHeight="13.8"/>
  <cols>
    <col min="1" max="4" width="3.6640625" style="1" customWidth="1"/>
    <col min="5" max="5" width="34.109375" style="1" customWidth="1"/>
    <col min="6" max="6" width="12.6640625" style="1" customWidth="1"/>
    <col min="7" max="7" width="15.6640625" style="1" customWidth="1"/>
    <col min="8" max="8" width="14.6640625" style="1" customWidth="1"/>
    <col min="9" max="9" width="9" style="2"/>
    <col min="10" max="16384" width="9" style="1"/>
  </cols>
  <sheetData>
    <row r="1" spans="1:9" ht="14.25" customHeight="1">
      <c r="I1" s="6" t="str">
        <f>'MPS(input)'!L1</f>
        <v>Monitoring Spreadsheet: JCM_ID_AM018_ver01.0</v>
      </c>
    </row>
    <row r="2" spans="1:9" ht="14.25" customHeight="1">
      <c r="I2" s="6" t="str">
        <f>'MPS(input)'!L2</f>
        <v>Reference Number: ID025</v>
      </c>
    </row>
    <row r="3" spans="1:9" ht="27.75" customHeight="1">
      <c r="A3" s="119" t="s">
        <v>118</v>
      </c>
      <c r="B3" s="119"/>
      <c r="C3" s="119"/>
      <c r="D3" s="119"/>
      <c r="E3" s="119"/>
      <c r="F3" s="119"/>
      <c r="G3" s="119"/>
      <c r="H3" s="119"/>
      <c r="I3" s="119"/>
    </row>
    <row r="4" spans="1:9" ht="11.25" customHeight="1"/>
    <row r="5" spans="1:9" ht="18.75" customHeight="1" thickBot="1">
      <c r="A5" s="14" t="s">
        <v>56</v>
      </c>
      <c r="B5" s="7"/>
      <c r="C5" s="7"/>
      <c r="D5" s="7"/>
      <c r="E5" s="8"/>
      <c r="F5" s="9" t="s">
        <v>57</v>
      </c>
      <c r="G5" s="23" t="s">
        <v>58</v>
      </c>
      <c r="H5" s="9" t="s">
        <v>18</v>
      </c>
      <c r="I5" s="10" t="s">
        <v>59</v>
      </c>
    </row>
    <row r="6" spans="1:9" ht="18.75" customHeight="1" thickBot="1">
      <c r="A6" s="15"/>
      <c r="B6" s="18" t="s">
        <v>60</v>
      </c>
      <c r="C6" s="11"/>
      <c r="D6" s="11"/>
      <c r="E6" s="18"/>
      <c r="F6" s="21" t="s">
        <v>32</v>
      </c>
      <c r="G6" s="26">
        <f>G15-G23</f>
        <v>0</v>
      </c>
      <c r="H6" s="22" t="s">
        <v>48</v>
      </c>
      <c r="I6" s="38" t="s">
        <v>61</v>
      </c>
    </row>
    <row r="7" spans="1:9" ht="18.75" customHeight="1">
      <c r="A7" s="14" t="s">
        <v>62</v>
      </c>
      <c r="B7" s="7"/>
      <c r="C7" s="7"/>
      <c r="D7" s="7"/>
      <c r="E7" s="8"/>
      <c r="F7" s="8"/>
      <c r="G7" s="8"/>
      <c r="H7" s="8"/>
      <c r="I7" s="8"/>
    </row>
    <row r="8" spans="1:9" ht="18.75" customHeight="1">
      <c r="A8" s="16"/>
      <c r="B8" s="127" t="s">
        <v>63</v>
      </c>
      <c r="C8" s="128"/>
      <c r="D8" s="128"/>
      <c r="E8" s="129"/>
      <c r="F8" s="12" t="s">
        <v>32</v>
      </c>
      <c r="G8" s="37" t="s">
        <v>32</v>
      </c>
      <c r="H8" s="13" t="s">
        <v>36</v>
      </c>
      <c r="I8" s="39" t="s">
        <v>64</v>
      </c>
    </row>
    <row r="9" spans="1:9" ht="18.75" customHeight="1">
      <c r="A9" s="16"/>
      <c r="B9" s="17"/>
      <c r="C9" s="124" t="s">
        <v>65</v>
      </c>
      <c r="D9" s="125"/>
      <c r="E9" s="126"/>
      <c r="F9" s="12" t="s">
        <v>32</v>
      </c>
      <c r="G9" s="55">
        <f>IF(AND('MRS(input)'!G17&lt;&gt;0,'MRS(input)'!G22&lt;&gt;0),'MRS(input)'!G22,"N/A")</f>
        <v>100</v>
      </c>
      <c r="H9" s="57" t="s">
        <v>36</v>
      </c>
      <c r="I9" s="39" t="s">
        <v>66</v>
      </c>
    </row>
    <row r="10" spans="1:9" ht="18.75" customHeight="1">
      <c r="A10" s="16"/>
      <c r="B10" s="17"/>
      <c r="C10" s="124" t="s">
        <v>67</v>
      </c>
      <c r="D10" s="125"/>
      <c r="E10" s="126"/>
      <c r="F10" s="12" t="s">
        <v>32</v>
      </c>
      <c r="G10" s="55" t="str">
        <f>IF(AND('MRS(input)'!G18&lt;&gt;0,'MRS(input)'!G23&lt;&gt;0),'MRS(input)'!G23,"N/A")</f>
        <v>N/A</v>
      </c>
      <c r="H10" s="57" t="s">
        <v>36</v>
      </c>
      <c r="I10" s="39" t="s">
        <v>68</v>
      </c>
    </row>
    <row r="11" spans="1:9" ht="18.75" customHeight="1">
      <c r="A11" s="16"/>
      <c r="B11" s="17"/>
      <c r="C11" s="124" t="s">
        <v>69</v>
      </c>
      <c r="D11" s="125"/>
      <c r="E11" s="126"/>
      <c r="F11" s="12" t="s">
        <v>32</v>
      </c>
      <c r="G11" s="55" t="str">
        <f>IF(AND('MRS(input)'!G19&lt;&gt;0,'MRS(input)'!G24&lt;&gt;0),'MRS(input)'!G24,"N/A")</f>
        <v>N/A</v>
      </c>
      <c r="H11" s="57" t="s">
        <v>36</v>
      </c>
      <c r="I11" s="39" t="s">
        <v>70</v>
      </c>
    </row>
    <row r="12" spans="1:9" ht="18.75" customHeight="1">
      <c r="A12" s="16"/>
      <c r="B12" s="17"/>
      <c r="C12" s="124" t="s">
        <v>71</v>
      </c>
      <c r="D12" s="125"/>
      <c r="E12" s="126"/>
      <c r="F12" s="12" t="s">
        <v>32</v>
      </c>
      <c r="G12" s="55" t="str">
        <f>IF(AND('MRS(input)'!G20&lt;&gt;0,'MRS(input)'!G25&lt;&gt;0),'MRS(input)'!G25,"N/A")</f>
        <v>N/A</v>
      </c>
      <c r="H12" s="57" t="s">
        <v>36</v>
      </c>
      <c r="I12" s="39" t="s">
        <v>72</v>
      </c>
    </row>
    <row r="13" spans="1:9" ht="18.75" customHeight="1">
      <c r="A13" s="16"/>
      <c r="B13" s="17"/>
      <c r="C13" s="124" t="s">
        <v>73</v>
      </c>
      <c r="D13" s="125"/>
      <c r="E13" s="126"/>
      <c r="F13" s="12" t="s">
        <v>32</v>
      </c>
      <c r="G13" s="55" t="str">
        <f>IF(AND('MRS(input)'!G21&lt;&gt;0,'MRS(input)'!G26&lt;&gt;0),'MRS(input)'!G26,"N/A")</f>
        <v>N/A</v>
      </c>
      <c r="H13" s="57" t="s">
        <v>36</v>
      </c>
      <c r="I13" s="39" t="s">
        <v>74</v>
      </c>
    </row>
    <row r="14" spans="1:9" ht="18.75" customHeight="1" thickBot="1">
      <c r="A14" s="14" t="s">
        <v>75</v>
      </c>
      <c r="B14" s="8"/>
      <c r="C14" s="7"/>
      <c r="D14" s="9"/>
      <c r="E14" s="9"/>
      <c r="F14" s="36"/>
      <c r="G14" s="27"/>
      <c r="H14" s="8"/>
      <c r="I14" s="9"/>
    </row>
    <row r="15" spans="1:9" ht="18.75" customHeight="1" thickBot="1">
      <c r="A15" s="16"/>
      <c r="B15" s="127" t="s">
        <v>76</v>
      </c>
      <c r="C15" s="128"/>
      <c r="D15" s="128"/>
      <c r="E15" s="129"/>
      <c r="F15" s="24" t="s">
        <v>32</v>
      </c>
      <c r="G15" s="26">
        <f>SUM(G16:G20)</f>
        <v>0</v>
      </c>
      <c r="H15" s="25" t="s">
        <v>48</v>
      </c>
      <c r="I15" s="40" t="s">
        <v>77</v>
      </c>
    </row>
    <row r="16" spans="1:9" ht="18.75" customHeight="1">
      <c r="A16" s="16"/>
      <c r="B16" s="17"/>
      <c r="C16" s="124" t="s">
        <v>65</v>
      </c>
      <c r="D16" s="125"/>
      <c r="E16" s="126"/>
      <c r="F16" s="12" t="s">
        <v>32</v>
      </c>
      <c r="G16" s="28">
        <f>IFERROR('MRS(input)'!G8*('MRS(input)'!G17/'MRS(input)'!G22)*'MRS(input)'!$G$27,0)</f>
        <v>0</v>
      </c>
      <c r="H16" s="22" t="s">
        <v>48</v>
      </c>
      <c r="I16" s="38" t="s">
        <v>78</v>
      </c>
    </row>
    <row r="17" spans="1:10" ht="18.75" customHeight="1">
      <c r="A17" s="16"/>
      <c r="B17" s="17"/>
      <c r="C17" s="124" t="s">
        <v>67</v>
      </c>
      <c r="D17" s="125"/>
      <c r="E17" s="126"/>
      <c r="F17" s="12" t="s">
        <v>32</v>
      </c>
      <c r="G17" s="20">
        <f>IFERROR('MRS(input)'!G9*('MRS(input)'!G18/'MRS(input)'!G23)*'MRS(input)'!$G$27,0)</f>
        <v>0</v>
      </c>
      <c r="H17" s="22" t="s">
        <v>48</v>
      </c>
      <c r="I17" s="38" t="s">
        <v>79</v>
      </c>
    </row>
    <row r="18" spans="1:10" ht="18.75" customHeight="1">
      <c r="A18" s="16"/>
      <c r="B18" s="17"/>
      <c r="C18" s="124" t="s">
        <v>69</v>
      </c>
      <c r="D18" s="125"/>
      <c r="E18" s="126"/>
      <c r="F18" s="12" t="s">
        <v>32</v>
      </c>
      <c r="G18" s="20">
        <f>IFERROR('MRS(input)'!G10*('MRS(input)'!G19/'MRS(input)'!G24)*'MRS(input)'!$G$27,0)</f>
        <v>0</v>
      </c>
      <c r="H18" s="22" t="s">
        <v>48</v>
      </c>
      <c r="I18" s="38" t="s">
        <v>80</v>
      </c>
    </row>
    <row r="19" spans="1:10" ht="18.75" customHeight="1">
      <c r="A19" s="16"/>
      <c r="B19" s="17"/>
      <c r="C19" s="124" t="s">
        <v>71</v>
      </c>
      <c r="D19" s="125"/>
      <c r="E19" s="126"/>
      <c r="F19" s="12" t="s">
        <v>32</v>
      </c>
      <c r="G19" s="20">
        <f>IFERROR('MRS(input)'!G11*('MRS(input)'!G20/'MRS(input)'!G25)*'MRS(input)'!$G$27,0)</f>
        <v>0</v>
      </c>
      <c r="H19" s="22" t="s">
        <v>48</v>
      </c>
      <c r="I19" s="38" t="s">
        <v>81</v>
      </c>
    </row>
    <row r="20" spans="1:10" ht="18.75" customHeight="1">
      <c r="A20" s="16"/>
      <c r="B20" s="17"/>
      <c r="C20" s="124" t="s">
        <v>73</v>
      </c>
      <c r="D20" s="125"/>
      <c r="E20" s="126"/>
      <c r="F20" s="12" t="s">
        <v>32</v>
      </c>
      <c r="G20" s="20">
        <f>IFERROR('MRS(input)'!G12*('MRS(input)'!G21/'MRS(input)'!G26)*'MRS(input)'!$G$27,0)</f>
        <v>0</v>
      </c>
      <c r="H20" s="22" t="s">
        <v>48</v>
      </c>
      <c r="I20" s="38" t="s">
        <v>82</v>
      </c>
    </row>
    <row r="21" spans="1:10" ht="18.75" customHeight="1">
      <c r="A21" s="15"/>
      <c r="B21" s="127" t="s">
        <v>83</v>
      </c>
      <c r="C21" s="128" t="s">
        <v>84</v>
      </c>
      <c r="D21" s="128"/>
      <c r="E21" s="129"/>
      <c r="F21" s="12" t="s">
        <v>85</v>
      </c>
      <c r="G21" s="56">
        <f>'MRS(input)'!$G$27</f>
        <v>0.877</v>
      </c>
      <c r="H21" s="58" t="s">
        <v>86</v>
      </c>
      <c r="I21" s="38" t="s">
        <v>87</v>
      </c>
    </row>
    <row r="22" spans="1:10" ht="18.75" customHeight="1" thickBot="1">
      <c r="A22" s="14" t="s">
        <v>88</v>
      </c>
      <c r="B22" s="7"/>
      <c r="C22" s="7"/>
      <c r="D22" s="7"/>
      <c r="E22" s="8"/>
      <c r="F22" s="9"/>
      <c r="G22" s="14"/>
      <c r="H22" s="8"/>
      <c r="I22" s="9"/>
    </row>
    <row r="23" spans="1:10" ht="18.75" customHeight="1" thickBot="1">
      <c r="A23" s="16"/>
      <c r="B23" s="19" t="s">
        <v>89</v>
      </c>
      <c r="C23" s="11"/>
      <c r="D23" s="11"/>
      <c r="E23" s="18"/>
      <c r="F23" s="24" t="s">
        <v>32</v>
      </c>
      <c r="G23" s="26">
        <f>SUM(G24:G28)</f>
        <v>0</v>
      </c>
      <c r="H23" s="25" t="s">
        <v>48</v>
      </c>
      <c r="I23" s="40" t="s">
        <v>90</v>
      </c>
    </row>
    <row r="24" spans="1:10" ht="18.75" customHeight="1">
      <c r="A24" s="16"/>
      <c r="B24" s="17"/>
      <c r="C24" s="124" t="s">
        <v>65</v>
      </c>
      <c r="D24" s="125"/>
      <c r="E24" s="126"/>
      <c r="F24" s="12" t="s">
        <v>32</v>
      </c>
      <c r="G24" s="28">
        <f>IF(AND('MRS(input)'!G17&lt;&gt;0,'MRS(input)'!G22&lt;&gt;0),'MRS(input)'!G8*'MRS(input)'!$G$27,0)</f>
        <v>0</v>
      </c>
      <c r="H24" s="22" t="s">
        <v>48</v>
      </c>
      <c r="I24" s="38" t="s">
        <v>91</v>
      </c>
    </row>
    <row r="25" spans="1:10" ht="18.75" customHeight="1">
      <c r="A25" s="16"/>
      <c r="B25" s="17"/>
      <c r="C25" s="124" t="s">
        <v>67</v>
      </c>
      <c r="D25" s="125"/>
      <c r="E25" s="126"/>
      <c r="F25" s="12" t="s">
        <v>32</v>
      </c>
      <c r="G25" s="20">
        <f>IF(AND('MRS(input)'!G18&lt;&gt;0,'MRS(input)'!G23&lt;&gt;0),'MRS(input)'!G9*'MRS(input)'!$G$27,0)</f>
        <v>0</v>
      </c>
      <c r="H25" s="22" t="s">
        <v>48</v>
      </c>
      <c r="I25" s="38" t="s">
        <v>92</v>
      </c>
    </row>
    <row r="26" spans="1:10" ht="18.75" customHeight="1">
      <c r="A26" s="16"/>
      <c r="B26" s="17"/>
      <c r="C26" s="124" t="s">
        <v>69</v>
      </c>
      <c r="D26" s="125"/>
      <c r="E26" s="126"/>
      <c r="F26" s="12" t="s">
        <v>32</v>
      </c>
      <c r="G26" s="20">
        <f>IF(AND('MRS(input)'!G19&lt;&gt;0,'MRS(input)'!G24&lt;&gt;0),'MRS(input)'!G10*'MRS(input)'!$G$27,0)</f>
        <v>0</v>
      </c>
      <c r="H26" s="22" t="s">
        <v>48</v>
      </c>
      <c r="I26" s="38" t="s">
        <v>93</v>
      </c>
    </row>
    <row r="27" spans="1:10" ht="18.75" customHeight="1">
      <c r="A27" s="16"/>
      <c r="B27" s="17"/>
      <c r="C27" s="124" t="s">
        <v>71</v>
      </c>
      <c r="D27" s="125"/>
      <c r="E27" s="126"/>
      <c r="F27" s="12" t="s">
        <v>32</v>
      </c>
      <c r="G27" s="20">
        <f>IF(AND('MRS(input)'!G20&lt;&gt;0,'MRS(input)'!G25&lt;&gt;0),'MRS(input)'!G11*'MRS(input)'!$G$27,0)</f>
        <v>0</v>
      </c>
      <c r="H27" s="22" t="s">
        <v>48</v>
      </c>
      <c r="I27" s="38" t="s">
        <v>94</v>
      </c>
    </row>
    <row r="28" spans="1:10" ht="18.75" customHeight="1">
      <c r="A28" s="16"/>
      <c r="B28" s="17"/>
      <c r="C28" s="124" t="s">
        <v>73</v>
      </c>
      <c r="D28" s="125"/>
      <c r="E28" s="126"/>
      <c r="F28" s="12" t="s">
        <v>32</v>
      </c>
      <c r="G28" s="20">
        <f>IF(AND('MRS(input)'!G21&lt;&gt;0,'MRS(input)'!G26&lt;&gt;0),'MRS(input)'!G12*'MRS(input)'!$G$27,0)</f>
        <v>0</v>
      </c>
      <c r="H28" s="22" t="s">
        <v>48</v>
      </c>
      <c r="I28" s="38" t="s">
        <v>95</v>
      </c>
    </row>
    <row r="29" spans="1:10" ht="18.75" customHeight="1">
      <c r="A29" s="15"/>
      <c r="B29" s="130" t="s">
        <v>83</v>
      </c>
      <c r="C29" s="131" t="s">
        <v>84</v>
      </c>
      <c r="D29" s="131"/>
      <c r="E29" s="132"/>
      <c r="F29" s="12" t="s">
        <v>85</v>
      </c>
      <c r="G29" s="56">
        <f>'MRS(input)'!$G$27</f>
        <v>0.877</v>
      </c>
      <c r="H29" s="58" t="s">
        <v>86</v>
      </c>
      <c r="I29" s="38" t="s">
        <v>87</v>
      </c>
    </row>
    <row r="30" spans="1:10">
      <c r="F30" s="5"/>
      <c r="G30" s="4"/>
      <c r="H30" s="4"/>
    </row>
    <row r="31" spans="1:10" ht="21.75" customHeight="1">
      <c r="E31" s="1" t="s">
        <v>96</v>
      </c>
    </row>
    <row r="32" spans="1:10" ht="21.75" customHeight="1">
      <c r="E32" s="120" t="s">
        <v>97</v>
      </c>
      <c r="F32" s="29">
        <v>115</v>
      </c>
      <c r="G32" s="122" t="s">
        <v>36</v>
      </c>
      <c r="H32" s="41" t="s">
        <v>98</v>
      </c>
      <c r="J32" s="2"/>
    </row>
    <row r="33" spans="5:10" ht="21.75" customHeight="1">
      <c r="E33" s="121"/>
      <c r="F33" s="29">
        <v>100</v>
      </c>
      <c r="G33" s="123"/>
      <c r="H33" s="41" t="s">
        <v>99</v>
      </c>
      <c r="J33" s="2"/>
    </row>
    <row r="34" spans="5:10">
      <c r="E34" s="3"/>
      <c r="F34" s="3"/>
    </row>
  </sheetData>
  <sheetProtection algorithmName="SHA-512" hashValue="9RYafEBEAbRGsBcCY4Z/MPvq48eqhZlM9PHxeZLLaHyL0H5+kkSiOLi3nD4RQIaI8ZHztARIy59hYiW8AepONg==" saltValue="F4EfDEk/j8pnMfyyFBM/uA==" spinCount="100000" sheet="1" objects="1" scenarios="1"/>
  <mergeCells count="22">
    <mergeCell ref="C19:E19"/>
    <mergeCell ref="A3:I3"/>
    <mergeCell ref="B8:E8"/>
    <mergeCell ref="C9:E9"/>
    <mergeCell ref="C10:E10"/>
    <mergeCell ref="C11:E11"/>
    <mergeCell ref="C12:E12"/>
    <mergeCell ref="C13:E13"/>
    <mergeCell ref="B15:E15"/>
    <mergeCell ref="C16:E16"/>
    <mergeCell ref="C17:E17"/>
    <mergeCell ref="C18:E18"/>
    <mergeCell ref="C28:E28"/>
    <mergeCell ref="B29:E29"/>
    <mergeCell ref="E32:E33"/>
    <mergeCell ref="G32:G33"/>
    <mergeCell ref="C20:E20"/>
    <mergeCell ref="B21:E21"/>
    <mergeCell ref="C24:E24"/>
    <mergeCell ref="C25:E25"/>
    <mergeCell ref="C26:E26"/>
    <mergeCell ref="C27:E27"/>
  </mergeCells>
  <phoneticPr fontId="23"/>
  <pageMargins left="0.70866141732283472" right="0.70866141732283472" top="0.74803149606299213" bottom="0.74803149606299213" header="0.31496062992125984" footer="0.31496062992125984"/>
  <pageSetup paperSize="9" scale="85"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A6BF83-8071-4BEB-8AF9-315F79D4CD40}">
  <ds:schemaRefs>
    <ds:schemaRef ds:uri="http://schemas.microsoft.com/sharepoint/v3/contenttype/forms"/>
  </ds:schemaRefs>
</ds:datastoreItem>
</file>

<file path=customXml/itemProps2.xml><?xml version="1.0" encoding="utf-8"?>
<ds:datastoreItem xmlns:ds="http://schemas.openxmlformats.org/officeDocument/2006/customXml" ds:itemID="{679C395D-36DF-4FB5-BA9F-A551D9CF8F39}">
  <ds:schemaRefs>
    <ds:schemaRef ds:uri="http://schemas.microsoft.com/office/2006/metadata/properties"/>
    <ds:schemaRef ds:uri="http://schemas.microsoft.com/office/infopath/2007/PartnerControls"/>
    <ds:schemaRef ds:uri="16f3ea39-9308-4011-b282-348b837af518"/>
    <ds:schemaRef ds:uri="aa648ee9-af07-4ee7-a823-cd9c24dceb19"/>
  </ds:schemaRefs>
</ds:datastoreItem>
</file>

<file path=customXml/itemProps3.xml><?xml version="1.0" encoding="utf-8"?>
<ds:datastoreItem xmlns:ds="http://schemas.openxmlformats.org/officeDocument/2006/customXml" ds:itemID="{6D9A629E-0425-462F-A3F1-D284324DFE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MPS(input)</vt:lpstr>
      <vt:lpstr>MPS(calc_process)</vt:lpstr>
      <vt:lpstr>MSS</vt:lpstr>
      <vt:lpstr>MRS(input)</vt:lpstr>
      <vt:lpstr>MRS(calc_process)</vt:lpstr>
      <vt:lpstr>LE</vt:lpstr>
      <vt:lpstr>'MPS(calc_process)'!Print_Area</vt:lpstr>
      <vt:lpstr>'MPS(input)'!Print_Area</vt:lpstr>
      <vt:lpstr>'MRS(calc_process)'!Print_Area</vt:lpstr>
      <vt:lpstr>'MRS(input)'!Print_Area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2018-11-19T00:51:25Z</dcterms:created>
  <dcterms:modified xsi:type="dcterms:W3CDTF">2025-03-21T09:22:57Z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