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08_ID\ID021(三菱ケミカル、ボイラ)\191002_reg_req\4_upload\"/>
    </mc:Choice>
  </mc:AlternateContent>
  <xr:revisionPtr revIDLastSave="0" documentId="13_ncr:1_{5F88ED77-18D1-4228-A042-5A8060458DCE}" xr6:coauthVersionLast="45" xr6:coauthVersionMax="45" xr10:uidLastSave="{00000000-0000-0000-0000-000000000000}"/>
  <bookViews>
    <workbookView xWindow="70690" yWindow="-110" windowWidth="29020" windowHeight="15970" tabRatio="683" xr2:uid="{00000000-000D-0000-FFFF-FFFF00000000}"/>
  </bookViews>
  <sheets>
    <sheet name="MPS(input)maintenance" sheetId="30" r:id="rId1"/>
    <sheet name="MPS(calc_process)" sheetId="31" r:id="rId2"/>
    <sheet name="MSS" sheetId="32" r:id="rId3"/>
    <sheet name="MRS(input)" sheetId="33" r:id="rId4"/>
    <sheet name="MRS(calc_process)" sheetId="34" r:id="rId5"/>
  </sheets>
  <definedNames>
    <definedName name="_xlnm.Print_Area" localSheetId="1">'MPS(calc_process)'!$A$1:$I$43</definedName>
    <definedName name="_xlnm.Print_Area" localSheetId="0">'MPS(input)maintenance'!$A$1:$K$31</definedName>
    <definedName name="_xlnm.Print_Area" localSheetId="4">'MRS(calc_process)'!$A$1:$I$43</definedName>
    <definedName name="_xlnm.Print_Area" localSheetId="3">'MRS(input)'!$A$1:$L$31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33" l="1"/>
  <c r="F21" i="33"/>
  <c r="F20" i="33"/>
  <c r="G9" i="34" s="1"/>
  <c r="G20" i="34" s="1"/>
  <c r="F19" i="33"/>
  <c r="G8" i="34" s="1"/>
  <c r="G19" i="34" s="1"/>
  <c r="F18" i="33"/>
  <c r="G18" i="34" s="1"/>
  <c r="F17" i="33"/>
  <c r="G30" i="34" s="1"/>
  <c r="F16" i="33"/>
  <c r="G29" i="34" s="1"/>
  <c r="F15" i="33"/>
  <c r="G17" i="34" s="1"/>
  <c r="F14" i="33"/>
  <c r="G16" i="34" s="1"/>
  <c r="K22" i="33"/>
  <c r="K21" i="33"/>
  <c r="K20" i="33"/>
  <c r="K19" i="33"/>
  <c r="K18" i="33"/>
  <c r="K17" i="33"/>
  <c r="K16" i="33"/>
  <c r="K15" i="33"/>
  <c r="K14" i="33"/>
  <c r="H22" i="33"/>
  <c r="H21" i="33"/>
  <c r="H20" i="33"/>
  <c r="H19" i="33"/>
  <c r="H18" i="33"/>
  <c r="H17" i="33"/>
  <c r="H16" i="33"/>
  <c r="H15" i="33"/>
  <c r="H14" i="33"/>
  <c r="I2" i="34"/>
  <c r="I1" i="34"/>
  <c r="L2" i="33"/>
  <c r="L1" i="33"/>
  <c r="G26" i="34"/>
  <c r="G25" i="34"/>
  <c r="G22" i="34"/>
  <c r="G21" i="34"/>
  <c r="G15" i="34"/>
  <c r="G14" i="34"/>
  <c r="G11" i="34"/>
  <c r="G10" i="34"/>
  <c r="C2" i="32"/>
  <c r="C1" i="32"/>
  <c r="I2" i="31"/>
  <c r="G18" i="31"/>
  <c r="G14" i="31"/>
  <c r="G16" i="31"/>
  <c r="G29" i="31"/>
  <c r="G8" i="31"/>
  <c r="G19" i="31"/>
  <c r="G9" i="31"/>
  <c r="G20" i="31" s="1"/>
  <c r="G21" i="31"/>
  <c r="G22" i="31"/>
  <c r="G15" i="31"/>
  <c r="G17" i="31"/>
  <c r="G30" i="31"/>
  <c r="G25" i="31"/>
  <c r="G27" i="31"/>
  <c r="G26" i="31"/>
  <c r="G28" i="31"/>
  <c r="G11" i="31"/>
  <c r="G10" i="31"/>
  <c r="I1" i="31"/>
  <c r="G28" i="34" l="1"/>
  <c r="G24" i="31"/>
  <c r="G13" i="31"/>
  <c r="G13" i="34"/>
  <c r="G27" i="34"/>
  <c r="G24" i="34" s="1"/>
  <c r="G6" i="31" l="1"/>
  <c r="B26" i="30" s="1"/>
  <c r="G6" i="34"/>
  <c r="C26" i="33" s="1"/>
</calcChain>
</file>

<file path=xl/sharedStrings.xml><?xml version="1.0" encoding="utf-8"?>
<sst xmlns="http://schemas.openxmlformats.org/spreadsheetml/2006/main" count="446" uniqueCount="151">
  <si>
    <t>Monitoring Spreadsheet: JCM_ID_AM015_ver01.0</t>
    <phoneticPr fontId="2"/>
  </si>
  <si>
    <t>Monitoring Plan Sheet (Input Sheet) [Attachment to Project Design Document]</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</si>
  <si>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</si>
  <si>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</si>
  <si>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</si>
  <si>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</si>
  <si>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</si>
  <si>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</si>
  <si>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</si>
  <si>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</si>
  <si>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</si>
  <si>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</si>
  <si>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</si>
  <si>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</si>
  <si>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</si>
  <si>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</si>
  <si>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</si>
  <si>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</si>
  <si>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</si>
  <si>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</si>
  <si>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</si>
  <si>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</si>
  <si>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</si>
  <si>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</si>
  <si>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FC</t>
    </r>
    <r>
      <rPr>
        <vertAlign val="subscript"/>
        <sz val="11"/>
        <rFont val="Arial"/>
        <family val="2"/>
      </rPr>
      <t>p,i,j,PJ</t>
    </r>
    <phoneticPr fontId="2"/>
  </si>
  <si>
    <r>
      <t xml:space="preserve">The amount of 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(=natural gas or LPG) during the period </t>
    </r>
    <r>
      <rPr>
        <i/>
        <sz val="11"/>
        <rFont val="Arial"/>
        <family val="2"/>
      </rPr>
      <t>p</t>
    </r>
    <phoneticPr fontId="2"/>
  </si>
  <si>
    <r>
      <t>Nm</t>
    </r>
    <r>
      <rPr>
        <vertAlign val="superscript"/>
        <sz val="11"/>
        <rFont val="Arial"/>
        <family val="2"/>
      </rPr>
      <t>3</t>
    </r>
    <r>
      <rPr>
        <sz val="11"/>
        <rFont val="Arial"/>
        <family val="2"/>
      </rPr>
      <t>/p
 or t/p</t>
    </r>
    <phoneticPr fontId="2"/>
  </si>
  <si>
    <t>Option C</t>
    <phoneticPr fontId="2"/>
  </si>
  <si>
    <t>Measured data</t>
    <phoneticPr fontId="2"/>
  </si>
  <si>
    <r>
      <t xml:space="preserve">[For Option B]
Data is collected and recorded from the invoices by the fuel supply company.
[For Option C]
Data is measured by measuring equipments in the factory.
- Specification of measuring equipments:
  1) Fuel flow meter is applied for measurement of fuel consumption of the project boilers.
  2) Meter is certified in compliance with national / regional / international standards on fuel flow meter.
- Measuring and recording:
</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</si>
  <si>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t>Continuously</t>
    <phoneticPr fontId="2"/>
  </si>
  <si>
    <t>For natural gas or LPG</t>
    <phoneticPr fontId="2"/>
  </si>
  <si>
    <t>(2)</t>
    <phoneticPr fontId="2"/>
  </si>
  <si>
    <r>
      <t xml:space="preserve">The amount of 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(=diesel oil) during the period </t>
    </r>
    <r>
      <rPr>
        <i/>
        <sz val="11"/>
        <rFont val="Arial"/>
        <family val="2"/>
      </rPr>
      <t>p</t>
    </r>
    <phoneticPr fontId="2"/>
  </si>
  <si>
    <t>t/p</t>
    <phoneticPr fontId="2"/>
  </si>
  <si>
    <t>Option B or Option C</t>
    <phoneticPr fontId="2"/>
  </si>
  <si>
    <t>Invoice from fuel supply company or
measured data</t>
    <phoneticPr fontId="2"/>
  </si>
  <si>
    <t xml:space="preserve">For diesel oil </t>
    <phoneticPr fontId="2"/>
  </si>
  <si>
    <r>
      <t xml:space="preserve">Table 2: Project-specific parameters to be fixed </t>
    </r>
    <r>
      <rPr>
        <b/>
        <i/>
        <sz val="11"/>
        <color indexed="8"/>
        <rFont val="Arial"/>
        <family val="2"/>
      </rPr>
      <t>ex ante</t>
    </r>
    <phoneticPr fontId="2"/>
  </si>
  <si>
    <r>
      <t>NCV</t>
    </r>
    <r>
      <rPr>
        <vertAlign val="subscript"/>
        <sz val="11"/>
        <rFont val="Arial"/>
        <family val="2"/>
      </rPr>
      <t>i,j,PJ</t>
    </r>
    <phoneticPr fontId="2"/>
  </si>
  <si>
    <r>
      <t xml:space="preserve">Net calorific value of fuel used by the project boiler </t>
    </r>
    <r>
      <rPr>
        <i/>
        <sz val="11"/>
        <rFont val="Arial"/>
        <family val="2"/>
      </rPr>
      <t xml:space="preserve">i </t>
    </r>
    <r>
      <rPr>
        <sz val="11"/>
        <rFont val="Arial"/>
        <family val="2"/>
      </rPr>
      <t>for the fuel type</t>
    </r>
    <r>
      <rPr>
        <i/>
        <sz val="11"/>
        <rFont val="Arial"/>
        <family val="2"/>
      </rPr>
      <t xml:space="preserve"> j </t>
    </r>
    <phoneticPr fontId="2"/>
  </si>
  <si>
    <r>
      <t>GJ/Nm</t>
    </r>
    <r>
      <rPr>
        <vertAlign val="superscript"/>
        <sz val="11"/>
        <rFont val="Arial"/>
        <family val="2"/>
      </rPr>
      <t>3</t>
    </r>
    <r>
      <rPr>
        <sz val="11"/>
        <rFont val="Arial"/>
        <family val="2"/>
      </rPr>
      <t xml:space="preserve">
 or GJ/t</t>
    </r>
    <phoneticPr fontId="2"/>
  </si>
  <si>
    <t>(1) Net calorific value (lower heating value) provided by fuel supplier or boiler manufacturer, (2) IPCC default values at the lower limit in Table 1.2 of Chapter 1 of Vol. 2 of the “2006 IPCC Guidelines on National GHG Inventories” (when (1) is not available, apply (2))</t>
    <phoneticPr fontId="2"/>
  </si>
  <si>
    <r>
      <t xml:space="preserve">Net calorific value of fuel used by the project boiler </t>
    </r>
    <r>
      <rPr>
        <i/>
        <sz val="11"/>
        <rFont val="Arial"/>
        <family val="2"/>
      </rPr>
      <t>i</t>
    </r>
    <r>
      <rPr>
        <sz val="11"/>
        <rFont val="Arial"/>
        <family val="2"/>
      </rPr>
      <t xml:space="preserve"> for the fuel type</t>
    </r>
    <r>
      <rPr>
        <i/>
        <sz val="11"/>
        <rFont val="Arial"/>
        <family val="2"/>
      </rPr>
      <t xml:space="preserve"> j </t>
    </r>
    <phoneticPr fontId="2"/>
  </si>
  <si>
    <t>GJ/t</t>
    <phoneticPr fontId="2"/>
  </si>
  <si>
    <r>
      <t>EF</t>
    </r>
    <r>
      <rPr>
        <vertAlign val="subscript"/>
        <sz val="11"/>
        <rFont val="Arial"/>
        <family val="2"/>
      </rPr>
      <t>i,j,PJ</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</si>
  <si>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phoneticPr fontId="2"/>
  </si>
  <si>
    <r>
      <t>tCO</t>
    </r>
    <r>
      <rPr>
        <vertAlign val="subscript"/>
        <sz val="11"/>
        <rFont val="Arial"/>
        <family val="2"/>
      </rPr>
      <t>2</t>
    </r>
    <r>
      <rPr>
        <sz val="11"/>
        <rFont val="Arial"/>
        <family val="2"/>
      </rPr>
      <t>/GJ</t>
    </r>
    <phoneticPr fontId="2"/>
  </si>
  <si>
    <t>IPCC default values in Table 1.4 of Chapter 1 of Vol. 2 of the “2006 IPCC Guidelines on National GHG Inventories"</t>
    <phoneticPr fontId="2"/>
  </si>
  <si>
    <r>
      <t>EF</t>
    </r>
    <r>
      <rPr>
        <vertAlign val="subscript"/>
        <sz val="11"/>
        <rFont val="Arial"/>
        <family val="2"/>
      </rPr>
      <t>RE</t>
    </r>
    <phoneticPr fontId="2"/>
  </si>
  <si>
    <r>
      <t>CO</t>
    </r>
    <r>
      <rPr>
        <vertAlign val="subscript"/>
        <sz val="11"/>
        <rFont val="Arial"/>
        <family val="2"/>
      </rPr>
      <t>2</t>
    </r>
    <r>
      <rPr>
        <sz val="11"/>
        <rFont val="Arial"/>
        <family val="2"/>
      </rPr>
      <t xml:space="preserve"> emission factor of fuel used by reference boiler</t>
    </r>
    <phoneticPr fontId="2"/>
  </si>
  <si>
    <r>
      <t>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t>
    </r>
    <r>
      <rPr>
        <vertAlign val="subscript"/>
        <sz val="11"/>
        <rFont val="Arial"/>
        <family val="2"/>
      </rPr>
      <t>2</t>
    </r>
    <r>
      <rPr>
        <sz val="11"/>
        <rFont val="Arial"/>
        <family val="2"/>
      </rPr>
      <t xml:space="preserve"> emission factor of the fuel used by the existing or planned boiler is applied.
Otherwise, the value  of the fuel used by the project boiler </t>
    </r>
    <r>
      <rPr>
        <i/>
        <sz val="11"/>
        <rFont val="Arial"/>
        <family val="2"/>
      </rPr>
      <t>i</t>
    </r>
    <r>
      <rPr>
        <sz val="11"/>
        <rFont val="Arial"/>
        <family val="2"/>
      </rPr>
      <t xml:space="preserve"> is applied.</t>
    </r>
    <phoneticPr fontId="2"/>
  </si>
  <si>
    <r>
      <t>η</t>
    </r>
    <r>
      <rPr>
        <vertAlign val="subscript"/>
        <sz val="11"/>
        <rFont val="Arial"/>
        <family val="2"/>
      </rPr>
      <t>i,PJ</t>
    </r>
    <phoneticPr fontId="2"/>
  </si>
  <si>
    <r>
      <t xml:space="preserve">Efficiency of project boiler </t>
    </r>
    <r>
      <rPr>
        <i/>
        <sz val="11"/>
        <rFont val="Arial"/>
        <family val="2"/>
      </rPr>
      <t>i</t>
    </r>
    <r>
      <rPr>
        <sz val="14"/>
        <color rgb="FFFF0000"/>
        <rFont val="Arial"/>
        <family val="2"/>
      </rPr>
      <t/>
    </r>
    <phoneticPr fontId="2"/>
  </si>
  <si>
    <t>-</t>
    <phoneticPr fontId="2"/>
  </si>
  <si>
    <r>
      <t>Specifications of the project boiler or factory test data of the project boiler</t>
    </r>
    <r>
      <rPr>
        <sz val="11"/>
        <color rgb="FFFF0000"/>
        <rFont val="Arial"/>
        <family val="2"/>
      </rPr>
      <t xml:space="preserve"> </t>
    </r>
    <r>
      <rPr>
        <sz val="11"/>
        <rFont val="Arial"/>
        <family val="2"/>
      </rPr>
      <t>by the manufacturer</t>
    </r>
    <phoneticPr fontId="2"/>
  </si>
  <si>
    <r>
      <t>η</t>
    </r>
    <r>
      <rPr>
        <vertAlign val="subscript"/>
        <sz val="11"/>
        <rFont val="Arial"/>
        <family val="2"/>
      </rPr>
      <t>RE</t>
    </r>
    <phoneticPr fontId="2"/>
  </si>
  <si>
    <t>Efficiency of reference boiler</t>
    <phoneticPr fontId="2"/>
  </si>
  <si>
    <t>The default value set in the methodologies</t>
    <phoneticPr fontId="2"/>
  </si>
  <si>
    <r>
      <t>BF</t>
    </r>
    <r>
      <rPr>
        <vertAlign val="subscript"/>
        <sz val="11"/>
        <rFont val="Arial"/>
        <family val="2"/>
      </rPr>
      <t>i,PJ</t>
    </r>
    <phoneticPr fontId="2"/>
  </si>
  <si>
    <r>
      <t xml:space="preserve">Blow flow rate setting of project boiler </t>
    </r>
    <r>
      <rPr>
        <i/>
        <sz val="11"/>
        <rFont val="Arial"/>
        <family val="2"/>
      </rPr>
      <t>i</t>
    </r>
    <r>
      <rPr>
        <sz val="14"/>
        <color rgb="FFFF0000"/>
        <rFont val="Arial"/>
        <family val="2"/>
      </rPr>
      <t/>
    </r>
    <phoneticPr fontId="2"/>
  </si>
  <si>
    <t>%</t>
    <phoneticPr fontId="2"/>
  </si>
  <si>
    <t>Blow flow rate setting specified in the boiler water treatment program for a water purification/demineralization system such as RO based on the test result</t>
    <phoneticPr fontId="2"/>
  </si>
  <si>
    <r>
      <t>BF</t>
    </r>
    <r>
      <rPr>
        <vertAlign val="subscript"/>
        <sz val="11"/>
        <rFont val="Arial"/>
        <family val="2"/>
      </rPr>
      <t>RE</t>
    </r>
    <phoneticPr fontId="2"/>
  </si>
  <si>
    <t>Blow flow rate setting of reference boiler</t>
    <phoneticPr fontId="2"/>
  </si>
  <si>
    <t>Blow flow rate specified in the boiler water treatment program for a water softener based on the test result</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</si>
  <si>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</si>
  <si>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</si>
  <si>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</si>
  <si>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</si>
  <si>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</si>
  <si>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</si>
  <si>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</si>
  <si>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</si>
  <si>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</si>
  <si>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</si>
  <si>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</si>
  <si>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</si>
  <si>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</si>
  <si>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</si>
  <si>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</si>
  <si>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</si>
  <si>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</si>
  <si>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</si>
  <si>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</si>
  <si>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r>
      <t xml:space="preserve">Efficiency of project boiler </t>
    </r>
    <r>
      <rPr>
        <i/>
        <sz val="11"/>
        <color theme="1"/>
        <rFont val="Arial"/>
        <family val="2"/>
      </rPr>
      <t>i</t>
    </r>
    <r>
      <rPr>
        <sz val="11"/>
        <color rgb="FFFF0000"/>
        <rFont val="Arial"/>
        <family val="2"/>
      </rPr>
      <t/>
    </r>
    <phoneticPr fontId="2"/>
  </si>
  <si>
    <t>N/A</t>
  </si>
  <si>
    <t>Efficiency of reference boiler</t>
  </si>
  <si>
    <r>
      <t>η</t>
    </r>
    <r>
      <rPr>
        <vertAlign val="subscript"/>
        <sz val="11"/>
        <color indexed="8"/>
        <rFont val="Arial"/>
        <family val="2"/>
      </rPr>
      <t>RE</t>
    </r>
    <phoneticPr fontId="2"/>
  </si>
  <si>
    <r>
      <t>Blow flow rate setting of project boiler</t>
    </r>
    <r>
      <rPr>
        <i/>
        <sz val="11"/>
        <color indexed="8"/>
        <rFont val="Arial"/>
        <family val="2"/>
      </rPr>
      <t/>
    </r>
    <phoneticPr fontId="2"/>
  </si>
  <si>
    <r>
      <t>BF</t>
    </r>
    <r>
      <rPr>
        <vertAlign val="subscript"/>
        <sz val="11"/>
        <color indexed="8"/>
        <rFont val="Arial"/>
        <family val="2"/>
      </rPr>
      <t>RE</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</si>
  <si>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</si>
  <si>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</si>
  <si>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rFont val="Arial"/>
        <family val="2"/>
      </rPr>
      <t>p</t>
    </r>
    <phoneticPr fontId="2"/>
  </si>
  <si>
    <r>
      <t xml:space="preserve">Fuel consumption of project boiler </t>
    </r>
    <r>
      <rPr>
        <i/>
        <sz val="11"/>
        <rFont val="Arial"/>
        <family val="2"/>
      </rPr>
      <t>i</t>
    </r>
    <r>
      <rPr>
        <sz val="11"/>
        <rFont val="Arial"/>
        <family val="2"/>
      </rPr>
      <t xml:space="preserve"> using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2"/>
  </si>
  <si>
    <t>Natural gas/LPG</t>
    <phoneticPr fontId="2"/>
  </si>
  <si>
    <r>
      <t>Nm</t>
    </r>
    <r>
      <rPr>
        <vertAlign val="superscript"/>
        <sz val="11"/>
        <rFont val="Arial"/>
        <family val="2"/>
      </rPr>
      <t>3</t>
    </r>
    <r>
      <rPr>
        <sz val="11"/>
        <rFont val="Arial"/>
        <family val="2"/>
      </rPr>
      <t>/p or t/p</t>
    </r>
    <phoneticPr fontId="2"/>
  </si>
  <si>
    <r>
      <t>Fuel consumption of project boiler</t>
    </r>
    <r>
      <rPr>
        <i/>
        <sz val="11"/>
        <rFont val="Arial"/>
        <family val="2"/>
      </rPr>
      <t xml:space="preserve"> i</t>
    </r>
    <r>
      <rPr>
        <sz val="11"/>
        <rFont val="Arial"/>
        <family val="2"/>
      </rPr>
      <t xml:space="preserve"> using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diesel oil)</t>
    </r>
    <phoneticPr fontId="2"/>
  </si>
  <si>
    <t>Diesel</t>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</si>
  <si>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</si>
  <si>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GJ/Nm</t>
    </r>
    <r>
      <rPr>
        <vertAlign val="superscript"/>
        <sz val="11"/>
        <rFont val="Arial"/>
        <family val="2"/>
      </rPr>
      <t>3</t>
    </r>
    <r>
      <rPr>
        <sz val="11"/>
        <rFont val="Arial"/>
        <family val="2"/>
      </rPr>
      <t xml:space="preserve">  or GJ/t</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</si>
  <si>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</si>
  <si>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CO</t>
    </r>
    <r>
      <rPr>
        <vertAlign val="subscript"/>
        <sz val="11"/>
        <rFont val="Arial"/>
        <family val="2"/>
      </rPr>
      <t>2</t>
    </r>
    <r>
      <rPr>
        <sz val="11"/>
        <rFont val="Arial"/>
        <family val="2"/>
      </rPr>
      <t xml:space="preserve"> emission factor of fuel used by the reference boiler</t>
    </r>
    <phoneticPr fontId="2"/>
  </si>
  <si>
    <t>Natural gas/LPG
/Diesel/Coal</t>
    <phoneticPr fontId="2"/>
  </si>
  <si>
    <r>
      <t>Efficiency of project boiler</t>
    </r>
    <r>
      <rPr>
        <i/>
        <sz val="11"/>
        <rFont val="Arial"/>
        <family val="2"/>
      </rPr>
      <t xml:space="preserve"> i</t>
    </r>
    <r>
      <rPr>
        <sz val="11"/>
        <color rgb="FFFF0000"/>
        <rFont val="Arial"/>
        <family val="2"/>
      </rPr>
      <t/>
    </r>
    <phoneticPr fontId="2"/>
  </si>
  <si>
    <r>
      <t xml:space="preserve">Blow flow rate setting of project boiler </t>
    </r>
    <r>
      <rPr>
        <i/>
        <sz val="11"/>
        <rFont val="Arial"/>
        <family val="2"/>
      </rPr>
      <t>i</t>
    </r>
    <phoneticPr fontId="2"/>
  </si>
  <si>
    <t>4. Calculations of the project emissions</t>
    <phoneticPr fontId="2"/>
  </si>
  <si>
    <t>Project emissions during the period p</t>
    <phoneticPr fontId="2"/>
  </si>
  <si>
    <r>
      <t>PE</t>
    </r>
    <r>
      <rPr>
        <vertAlign val="subscript"/>
        <sz val="11"/>
        <color indexed="8"/>
        <rFont val="Arial"/>
        <family val="2"/>
      </rPr>
      <t>p</t>
    </r>
    <phoneticPr fontId="2"/>
  </si>
  <si>
    <r>
      <t xml:space="preserve">Fuel consumption of project boiler </t>
    </r>
    <r>
      <rPr>
        <i/>
        <sz val="11"/>
        <rFont val="Arial"/>
        <family val="2"/>
      </rPr>
      <t>i</t>
    </r>
    <r>
      <rPr>
        <sz val="11"/>
        <rFont val="Arial"/>
        <family val="2"/>
      </rPr>
      <t xml:space="preserve"> using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natural gas or LPG)</t>
    </r>
    <phoneticPr fontId="2"/>
  </si>
  <si>
    <r>
      <t xml:space="preserve">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during the period </t>
    </r>
    <r>
      <rPr>
        <i/>
        <sz val="11"/>
        <rFont val="Arial"/>
        <family val="2"/>
      </rPr>
      <t>p</t>
    </r>
    <r>
      <rPr>
        <sz val="11"/>
        <rFont val="Arial"/>
        <family val="2"/>
      </rPr>
      <t xml:space="preserve"> (for diesel oil)</t>
    </r>
    <phoneticPr fontId="2"/>
  </si>
  <si>
    <r>
      <t>GJ/Nm</t>
    </r>
    <r>
      <rPr>
        <vertAlign val="superscript"/>
        <sz val="11"/>
        <rFont val="Arial"/>
        <family val="2"/>
      </rPr>
      <t>3</t>
    </r>
    <r>
      <rPr>
        <sz val="11"/>
        <rFont val="Arial"/>
        <family val="2"/>
      </rPr>
      <t xml:space="preserve"> or GJ/t</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</si>
  <si>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 xml:space="preserve">j </t>
    </r>
    <r>
      <rPr>
        <sz val="11"/>
        <rFont val="Arial"/>
        <family val="2"/>
      </rPr>
      <t>(for natural gas or LPG)</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</si>
  <si>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</si>
  <si>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t>[List of Default Values]</t>
    <phoneticPr fontId="2"/>
  </si>
  <si>
    <t>Net calorific value of natural gas</t>
    <phoneticPr fontId="2"/>
  </si>
  <si>
    <r>
      <t>GJ/Nm</t>
    </r>
    <r>
      <rPr>
        <vertAlign val="superscript"/>
        <sz val="11"/>
        <color indexed="8"/>
        <rFont val="Arial"/>
        <family val="2"/>
      </rPr>
      <t>3</t>
    </r>
  </si>
  <si>
    <t>Net calorific value of LPG</t>
    <phoneticPr fontId="2"/>
  </si>
  <si>
    <t>Net calorific value of diesel</t>
    <phoneticPr fontId="2"/>
  </si>
  <si>
    <r>
      <t>EF</t>
    </r>
    <r>
      <rPr>
        <vertAlign val="subscript"/>
        <sz val="11"/>
        <rFont val="Arial"/>
        <family val="2"/>
      </rPr>
      <t>RE</t>
    </r>
    <r>
      <rPr>
        <sz val="11"/>
        <rFont val="Arial"/>
        <family val="2"/>
      </rPr>
      <t xml:space="preserve"> (Lower)</t>
    </r>
    <phoneticPr fontId="2"/>
  </si>
  <si>
    <r>
      <t>EF</t>
    </r>
    <r>
      <rPr>
        <vertAlign val="subscript"/>
        <sz val="11"/>
        <rFont val="Arial"/>
        <family val="2"/>
      </rPr>
      <t>i,j,PJ</t>
    </r>
    <r>
      <rPr>
        <sz val="11"/>
        <rFont val="Arial"/>
        <family val="2"/>
      </rPr>
      <t xml:space="preserve"> (Default)</t>
    </r>
    <phoneticPr fontId="2"/>
  </si>
  <si>
    <r>
      <t>CO</t>
    </r>
    <r>
      <rPr>
        <vertAlign val="subscript"/>
        <sz val="11"/>
        <rFont val="Arial"/>
        <family val="2"/>
      </rPr>
      <t>2</t>
    </r>
    <r>
      <rPr>
        <sz val="11"/>
        <rFont val="Arial"/>
        <family val="2"/>
      </rPr>
      <t xml:space="preserve"> emission factor of natural gas</t>
    </r>
    <phoneticPr fontId="2"/>
  </si>
  <si>
    <r>
      <t>CO</t>
    </r>
    <r>
      <rPr>
        <vertAlign val="subscript"/>
        <sz val="11"/>
        <rFont val="Arial"/>
        <family val="2"/>
      </rPr>
      <t>2</t>
    </r>
    <r>
      <rPr>
        <sz val="11"/>
        <rFont val="Arial"/>
        <family val="2"/>
      </rPr>
      <t xml:space="preserve"> emission factor of LPG</t>
    </r>
    <phoneticPr fontId="2"/>
  </si>
  <si>
    <r>
      <t>CO</t>
    </r>
    <r>
      <rPr>
        <vertAlign val="subscript"/>
        <sz val="11"/>
        <rFont val="Arial"/>
        <family val="2"/>
      </rPr>
      <t>2</t>
    </r>
    <r>
      <rPr>
        <sz val="11"/>
        <rFont val="Arial"/>
        <family val="2"/>
      </rPr>
      <t xml:space="preserve"> emission factor of diesel</t>
    </r>
    <phoneticPr fontId="2"/>
  </si>
  <si>
    <r>
      <t>CO</t>
    </r>
    <r>
      <rPr>
        <vertAlign val="subscript"/>
        <sz val="11"/>
        <rFont val="Arial"/>
        <family val="2"/>
      </rPr>
      <t>2</t>
    </r>
    <r>
      <rPr>
        <sz val="11"/>
        <rFont val="Arial"/>
        <family val="2"/>
      </rPr>
      <t xml:space="preserve"> emission factor of kerosene</t>
    </r>
    <phoneticPr fontId="2"/>
  </si>
  <si>
    <r>
      <t>CO</t>
    </r>
    <r>
      <rPr>
        <vertAlign val="subscript"/>
        <sz val="11"/>
        <rFont val="Arial"/>
        <family val="2"/>
      </rPr>
      <t>2</t>
    </r>
    <r>
      <rPr>
        <sz val="11"/>
        <rFont val="Arial"/>
        <family val="2"/>
      </rPr>
      <t xml:space="preserve"> emission factor of HFO</t>
    </r>
    <phoneticPr fontId="2"/>
  </si>
  <si>
    <r>
      <t>CO</t>
    </r>
    <r>
      <rPr>
        <vertAlign val="subscript"/>
        <sz val="11"/>
        <rFont val="Arial"/>
        <family val="2"/>
      </rPr>
      <t>2</t>
    </r>
    <r>
      <rPr>
        <sz val="11"/>
        <rFont val="Arial"/>
        <family val="2"/>
      </rPr>
      <t xml:space="preserve"> emission factor of Coal</t>
    </r>
    <phoneticPr fontId="2"/>
  </si>
  <si>
    <t>Monitoring Structure Sheet [Attachment to Project Design Document]</t>
    <phoneticPr fontId="2"/>
  </si>
  <si>
    <t>Responsible personnel</t>
  </si>
  <si>
    <t>Role</t>
    <phoneticPr fontId="2"/>
  </si>
  <si>
    <t>Technical Manager</t>
    <phoneticPr fontId="23"/>
  </si>
  <si>
    <t>To compile monitoring data and create monitoring reports.</t>
    <phoneticPr fontId="23"/>
  </si>
  <si>
    <t>Monitoring Report Sheet (Input Sheet) [For Verification]</t>
    <phoneticPr fontId="2"/>
  </si>
  <si>
    <r>
      <t xml:space="preserve">Table 1: Parameters monitored </t>
    </r>
    <r>
      <rPr>
        <b/>
        <i/>
        <sz val="11"/>
        <color indexed="8"/>
        <rFont val="Arial"/>
        <family val="2"/>
      </rPr>
      <t>ex post</t>
    </r>
    <phoneticPr fontId="2"/>
  </si>
  <si>
    <t>(k)</t>
    <phoneticPr fontId="2"/>
  </si>
  <si>
    <t>Monitoring period</t>
    <phoneticPr fontId="2"/>
  </si>
  <si>
    <t>Monitored Values</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</si>
  <si>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</si>
  <si>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</si>
  <si>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</si>
  <si>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Monitoring Report Sheet (Calculation Process Sheet) [For Verification]</t>
    <phoneticPr fontId="2"/>
  </si>
  <si>
    <t>To approve monitoring results and submit monitoring reports to Mitsubishi Chemical Corporation.
To keep and archive monitored  and  required data  in the verification  and issuance for two years after the final issuance of credits</t>
    <phoneticPr fontId="23"/>
  </si>
  <si>
    <t>For natural gas</t>
    <phoneticPr fontId="2"/>
  </si>
  <si>
    <t>Operational Engineer</t>
    <phoneticPr fontId="23"/>
  </si>
  <si>
    <t xml:space="preserve">To check the operational situation of the boiler and monitoring equipment at the monitoring point. </t>
    <phoneticPr fontId="23"/>
  </si>
  <si>
    <t xml:space="preserve">Technical Engineer </t>
    <phoneticPr fontId="23"/>
  </si>
  <si>
    <t xml:space="preserve">Fuel used by the existing boiler is one type of residual fuel oil. Thus, EF of diesel oil is adopted to secure conservativeness. </t>
    <phoneticPr fontId="2"/>
  </si>
  <si>
    <t>Not applicable</t>
    <phoneticPr fontId="2"/>
  </si>
  <si>
    <t>Not applicable (To secure  conservativeness, emission reduction from the use of diesel oil is not counted)</t>
    <phoneticPr fontId="2"/>
  </si>
  <si>
    <r>
      <t xml:space="preserve">
[For Option C]
Data is measured by measuring equipments in the factory.
- Specification of measuring equipments:
  1) Fuel flow meter is applied for measurement of fuel consumption of the project boilers.
  2) Meter is certified in compliance with national / regional / international standards on fuel flow meter.
- Measuring and recording:
</t>
    </r>
    <r>
      <rPr>
        <sz val="11"/>
        <rFont val="ＭＳ Ｐゴシック"/>
        <family val="3"/>
        <charset val="128"/>
      </rPr>
      <t>　</t>
    </r>
    <r>
      <rPr>
        <sz val="11"/>
        <rFont val="Arial"/>
        <family val="2"/>
      </rPr>
      <t xml:space="preserve">1) Measured data is automatically sent to a server where data is recorded and stored by measuring equipments with manufacture's specification within ±5% accuracy level which is required as the instrument error in Joint Crediting Mechanism Guidelines for Developing Project Design Document and Monitoring Report.
</t>
    </r>
    <r>
      <rPr>
        <sz val="11"/>
        <rFont val="ＭＳ Ｐゴシック"/>
        <family val="3"/>
        <charset val="128"/>
      </rPr>
      <t>　</t>
    </r>
    <r>
      <rPr>
        <sz val="11"/>
        <rFont val="Arial"/>
        <family val="2"/>
      </rPr>
      <t>2) Recorded and compiled data is checked its integrity once a month with monitoring manual by responsible staff. 
- Calibration:
Manufacturer’s specification of the measuring instrument has been prepared by the time of installation.</t>
    </r>
    <phoneticPr fontId="2"/>
  </si>
  <si>
    <t>Reference Number: ID021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</si>
</sst>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_ "/>
    <numFmt numFmtId="177" formatCode="#,##0.00_ ;[Red]\-#,##0.00\ "/>
    <numFmt numFmtId="178" formatCode="#,##0.0_ ;[Red]\-#,##0.0\ "/>
    <numFmt numFmtId="179" formatCode="#,##0.0000_ ;[Red]\-#,##0.0000\ "/>
    <numFmt numFmtId="180" formatCode="#,##0_ ;[Red]\-#,##0\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4"/>
      <color rgb="FFFF0000"/>
      <name val="Arial"/>
      <family val="2"/>
    </font>
    <font>
      <vertAlign val="subscript"/>
      <sz val="11"/>
      <name val="Arial"/>
      <family val="2"/>
    </font>
    <font>
      <sz val="11"/>
      <color theme="1"/>
      <name val="Arial"/>
      <family val="2"/>
    </font>
    <font>
      <vertAlign val="superscript"/>
      <sz val="11"/>
      <name val="Arial"/>
      <family val="2"/>
    </font>
    <font>
      <i/>
      <sz val="11"/>
      <color indexed="8"/>
      <name val="Arial"/>
      <family val="2"/>
    </font>
    <font>
      <i/>
      <sz val="11"/>
      <color theme="1"/>
      <name val="Arial"/>
      <family val="2"/>
    </font>
    <font>
      <sz val="11"/>
      <color rgb="FFFF0000"/>
      <name val="Arial"/>
      <family val="2"/>
    </font>
    <font>
      <i/>
      <sz val="11"/>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vertAlign val="superscript"/>
      <sz val="11"/>
      <color indexed="8"/>
      <name val="Arial"/>
      <family val="2"/>
    </font>
    <font>
      <sz val="6"/>
      <name val="ＭＳ Ｐゴシック"/>
      <family val="3"/>
      <charset val="128"/>
      <scheme val="minor"/>
    </font>
    <font>
      <strike/>
      <sz val="11"/>
      <name val="Arial"/>
      <family val="2"/>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rgb="FF0F243E"/>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medium">
        <color indexed="64"/>
      </left>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14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7" fillId="0" borderId="0" xfId="0" applyFont="1">
      <alignment vertical="center"/>
    </xf>
    <xf numFmtId="0" fontId="3" fillId="0" borderId="4" xfId="0" applyFont="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right" vertical="center"/>
    </xf>
    <xf numFmtId="0" fontId="7" fillId="0" borderId="4" xfId="0" applyFont="1" applyBorder="1" applyAlignment="1">
      <alignment horizontal="center" vertical="center"/>
    </xf>
    <xf numFmtId="0" fontId="5" fillId="5" borderId="9" xfId="0" applyFont="1" applyFill="1" applyBorder="1">
      <alignment vertical="center"/>
    </xf>
    <xf numFmtId="0" fontId="3" fillId="5" borderId="20" xfId="0" applyFont="1" applyFill="1" applyBorder="1">
      <alignment vertical="center"/>
    </xf>
    <xf numFmtId="0" fontId="5" fillId="5" borderId="20" xfId="0" applyFont="1" applyFill="1" applyBorder="1">
      <alignment vertical="center"/>
    </xf>
    <xf numFmtId="0" fontId="5" fillId="5" borderId="20"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shrinkToFit="1"/>
    </xf>
    <xf numFmtId="0" fontId="3" fillId="5" borderId="12" xfId="0" applyFont="1" applyFill="1" applyBorder="1">
      <alignment vertical="center"/>
    </xf>
    <xf numFmtId="0" fontId="5" fillId="5" borderId="13" xfId="0" applyFont="1" applyFill="1" applyBorder="1">
      <alignment vertical="center"/>
    </xf>
    <xf numFmtId="0" fontId="3" fillId="5" borderId="13" xfId="0" applyFont="1" applyFill="1" applyBorder="1">
      <alignment vertical="center"/>
    </xf>
    <xf numFmtId="0" fontId="3" fillId="5" borderId="14" xfId="0" applyFont="1" applyFill="1" applyBorder="1">
      <alignment vertical="center"/>
    </xf>
    <xf numFmtId="0" fontId="3" fillId="5" borderId="1" xfId="0" applyFont="1" applyFill="1" applyBorder="1">
      <alignment vertical="center"/>
    </xf>
    <xf numFmtId="0" fontId="3" fillId="5" borderId="4" xfId="0" applyFont="1" applyFill="1" applyBorder="1">
      <alignment vertical="center"/>
    </xf>
    <xf numFmtId="0" fontId="5" fillId="5" borderId="5" xfId="0" applyFont="1" applyFill="1" applyBorder="1">
      <alignment vertical="center"/>
    </xf>
    <xf numFmtId="0" fontId="5" fillId="5" borderId="3" xfId="0" applyFont="1" applyFill="1" applyBorder="1">
      <alignment vertical="center"/>
    </xf>
    <xf numFmtId="0" fontId="5" fillId="5" borderId="0" xfId="0" applyFont="1" applyFill="1" applyAlignment="1">
      <alignment horizontal="center" vertical="center"/>
    </xf>
    <xf numFmtId="0" fontId="5" fillId="5" borderId="16" xfId="0" applyFont="1" applyFill="1" applyBorder="1">
      <alignment vertical="center"/>
    </xf>
    <xf numFmtId="0" fontId="3" fillId="5" borderId="16" xfId="0" applyFont="1" applyFill="1" applyBorder="1">
      <alignment vertical="center"/>
    </xf>
    <xf numFmtId="0" fontId="5" fillId="5" borderId="0" xfId="0" applyFont="1" applyFill="1">
      <alignment vertical="center"/>
    </xf>
    <xf numFmtId="0" fontId="3" fillId="5" borderId="0" xfId="0" applyFont="1" applyFill="1">
      <alignment vertical="center"/>
    </xf>
    <xf numFmtId="0" fontId="5" fillId="5" borderId="18" xfId="0" applyFont="1" applyFill="1" applyBorder="1">
      <alignment vertical="center"/>
    </xf>
    <xf numFmtId="0" fontId="5" fillId="5" borderId="21" xfId="0" applyFont="1" applyFill="1" applyBorder="1" applyAlignment="1">
      <alignment horizontal="center" vertical="center"/>
    </xf>
    <xf numFmtId="0" fontId="5" fillId="5" borderId="21" xfId="0" applyFont="1" applyFill="1" applyBorder="1">
      <alignment vertical="center"/>
    </xf>
    <xf numFmtId="0" fontId="3" fillId="7" borderId="3" xfId="0" applyFont="1" applyFill="1" applyBorder="1">
      <alignment vertical="center"/>
    </xf>
    <xf numFmtId="0" fontId="3" fillId="7" borderId="18" xfId="0" applyFont="1" applyFill="1" applyBorder="1">
      <alignment vertical="center"/>
    </xf>
    <xf numFmtId="0" fontId="3" fillId="7" borderId="19" xfId="0" applyFont="1" applyFill="1" applyBorder="1">
      <alignment vertical="center"/>
    </xf>
    <xf numFmtId="0" fontId="12" fillId="7" borderId="4" xfId="0" applyFont="1" applyFill="1" applyBorder="1">
      <alignment vertical="center"/>
    </xf>
    <xf numFmtId="0" fontId="3" fillId="7" borderId="16" xfId="0" applyFont="1" applyFill="1" applyBorder="1">
      <alignment vertical="center"/>
    </xf>
    <xf numFmtId="0" fontId="3" fillId="7" borderId="5" xfId="0" applyFont="1" applyFill="1" applyBorder="1">
      <alignment vertical="center"/>
    </xf>
    <xf numFmtId="0" fontId="3" fillId="7" borderId="4" xfId="0" applyFont="1" applyFill="1" applyBorder="1">
      <alignment vertical="center"/>
    </xf>
    <xf numFmtId="0" fontId="3" fillId="7" borderId="15" xfId="0" applyFont="1" applyFill="1" applyBorder="1">
      <alignment vertical="center"/>
    </xf>
    <xf numFmtId="0" fontId="7" fillId="7" borderId="0" xfId="0" applyFont="1" applyFill="1">
      <alignment vertical="center"/>
    </xf>
    <xf numFmtId="0" fontId="7" fillId="7" borderId="1" xfId="0" applyFont="1" applyFill="1" applyBorder="1">
      <alignment vertical="center"/>
    </xf>
    <xf numFmtId="0" fontId="3" fillId="7" borderId="8" xfId="0" applyFont="1" applyFill="1" applyBorder="1">
      <alignment vertical="center"/>
    </xf>
    <xf numFmtId="0" fontId="3" fillId="7" borderId="6" xfId="0" applyFont="1" applyFill="1" applyBorder="1">
      <alignment vertical="center"/>
    </xf>
    <xf numFmtId="0" fontId="3" fillId="7" borderId="1" xfId="0" applyFont="1" applyFill="1" applyBorder="1">
      <alignment vertical="center"/>
    </xf>
    <xf numFmtId="0" fontId="7" fillId="6" borderId="7" xfId="0" applyFont="1" applyFill="1" applyBorder="1">
      <alignment vertical="center"/>
    </xf>
    <xf numFmtId="0" fontId="7" fillId="6" borderId="4" xfId="0" applyFont="1" applyFill="1" applyBorder="1">
      <alignment vertical="center"/>
    </xf>
    <xf numFmtId="0" fontId="7" fillId="6" borderId="16" xfId="0" applyFont="1" applyFill="1" applyBorder="1">
      <alignment vertical="center"/>
    </xf>
    <xf numFmtId="0" fontId="7" fillId="6" borderId="5" xfId="0" applyFont="1" applyFill="1" applyBorder="1">
      <alignment vertical="center"/>
    </xf>
    <xf numFmtId="0" fontId="3" fillId="8" borderId="17" xfId="0" applyFont="1" applyFill="1" applyBorder="1">
      <alignment vertical="center"/>
    </xf>
    <xf numFmtId="0" fontId="3" fillId="8" borderId="2" xfId="0" applyFont="1" applyFill="1" applyBorder="1" applyAlignment="1">
      <alignment horizontal="left" vertical="center" wrapText="1"/>
    </xf>
    <xf numFmtId="0" fontId="7" fillId="8" borderId="17" xfId="0" applyFont="1" applyFill="1" applyBorder="1">
      <alignment vertical="center"/>
    </xf>
    <xf numFmtId="0" fontId="7" fillId="8" borderId="2" xfId="0" applyFont="1" applyFill="1" applyBorder="1">
      <alignment vertical="center"/>
    </xf>
    <xf numFmtId="0" fontId="5" fillId="5" borderId="1" xfId="0" applyFont="1" applyFill="1" applyBorder="1" applyAlignment="1">
      <alignment horizontal="center" vertical="center"/>
    </xf>
    <xf numFmtId="0" fontId="3" fillId="0" borderId="16" xfId="0" applyFont="1" applyBorder="1">
      <alignment vertical="center"/>
    </xf>
    <xf numFmtId="0" fontId="5" fillId="5" borderId="4" xfId="0" applyFont="1" applyFill="1" applyBorder="1">
      <alignment vertical="center"/>
    </xf>
    <xf numFmtId="0" fontId="7" fillId="0" borderId="16" xfId="0" applyFont="1" applyBorder="1">
      <alignment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5" fillId="0" borderId="0" xfId="0" applyFont="1">
      <alignmen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 fillId="0" borderId="18" xfId="0" applyFont="1" applyBorder="1" applyAlignment="1">
      <alignment horizontal="center" vertical="center"/>
    </xf>
    <xf numFmtId="0" fontId="7" fillId="0" borderId="1" xfId="0" applyFont="1" applyBorder="1" applyAlignment="1">
      <alignment horizontal="center" vertical="center" wrapText="1"/>
    </xf>
    <xf numFmtId="178" fontId="3" fillId="0" borderId="26" xfId="2" applyNumberFormat="1" applyFont="1" applyBorder="1">
      <alignment vertical="center"/>
    </xf>
    <xf numFmtId="178" fontId="7" fillId="0" borderId="26" xfId="0" applyNumberFormat="1" applyFont="1" applyBorder="1">
      <alignment vertical="center"/>
    </xf>
    <xf numFmtId="178" fontId="3" fillId="0" borderId="26" xfId="0" applyNumberFormat="1" applyFont="1" applyBorder="1">
      <alignment vertical="center"/>
    </xf>
    <xf numFmtId="178" fontId="3" fillId="8" borderId="2" xfId="0" applyNumberFormat="1" applyFont="1" applyFill="1" applyBorder="1" applyAlignment="1">
      <alignment horizontal="center" vertical="center"/>
    </xf>
    <xf numFmtId="179" fontId="7" fillId="8" borderId="2" xfId="0" applyNumberFormat="1" applyFont="1" applyFill="1" applyBorder="1" applyAlignment="1">
      <alignment horizontal="center" vertical="center"/>
    </xf>
    <xf numFmtId="178" fontId="7" fillId="2" borderId="1" xfId="2"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177" fontId="7" fillId="0" borderId="1" xfId="0" applyNumberFormat="1" applyFont="1" applyBorder="1" applyProtection="1">
      <alignment vertical="center"/>
      <protection locked="0"/>
    </xf>
    <xf numFmtId="177" fontId="7" fillId="8" borderId="1" xfId="0" applyNumberFormat="1" applyFont="1" applyFill="1" applyBorder="1">
      <alignment vertical="center"/>
    </xf>
    <xf numFmtId="0" fontId="7" fillId="8" borderId="4" xfId="0" applyFont="1" applyFill="1" applyBorder="1">
      <alignment vertical="center"/>
    </xf>
    <xf numFmtId="178" fontId="7" fillId="6" borderId="3" xfId="0" applyNumberFormat="1" applyFont="1" applyFill="1" applyBorder="1">
      <alignment vertical="center"/>
    </xf>
    <xf numFmtId="0" fontId="7" fillId="6" borderId="4" xfId="0" applyFont="1" applyFill="1" applyBorder="1" applyAlignment="1">
      <alignment vertical="center" wrapText="1"/>
    </xf>
    <xf numFmtId="178" fontId="7" fillId="6" borderId="1" xfId="0" applyNumberFormat="1" applyFont="1" applyFill="1" applyBorder="1">
      <alignment vertical="center"/>
    </xf>
    <xf numFmtId="179" fontId="7" fillId="9" borderId="1" xfId="0" applyNumberFormat="1" applyFont="1" applyFill="1" applyBorder="1">
      <alignment vertical="center"/>
    </xf>
    <xf numFmtId="0" fontId="7" fillId="9" borderId="16" xfId="0" applyFont="1" applyFill="1" applyBorder="1">
      <alignment vertical="center"/>
    </xf>
    <xf numFmtId="179" fontId="7" fillId="9" borderId="3" xfId="2" applyNumberFormat="1" applyFont="1" applyFill="1" applyBorder="1">
      <alignment vertical="center"/>
    </xf>
    <xf numFmtId="177" fontId="7" fillId="9" borderId="1" xfId="0" applyNumberFormat="1" applyFont="1" applyFill="1" applyBorder="1">
      <alignment vertical="center"/>
    </xf>
    <xf numFmtId="0" fontId="7" fillId="9" borderId="4" xfId="0" applyFont="1" applyFill="1" applyBorder="1">
      <alignment vertical="center"/>
    </xf>
    <xf numFmtId="0" fontId="7" fillId="9" borderId="4" xfId="1" applyFont="1" applyFill="1" applyBorder="1">
      <alignment vertical="center"/>
    </xf>
    <xf numFmtId="176" fontId="3" fillId="8" borderId="2" xfId="0" applyNumberFormat="1" applyFont="1" applyFill="1" applyBorder="1" applyAlignment="1">
      <alignment horizontal="center" vertical="center"/>
    </xf>
    <xf numFmtId="0" fontId="7" fillId="8" borderId="2" xfId="0" applyFont="1" applyFill="1" applyBorder="1" applyAlignment="1">
      <alignment horizontal="center" vertical="center"/>
    </xf>
    <xf numFmtId="0" fontId="8" fillId="4" borderId="0" xfId="0" applyFont="1" applyFill="1">
      <alignment vertical="center"/>
    </xf>
    <xf numFmtId="0" fontId="5" fillId="4" borderId="0" xfId="0" applyFont="1" applyFill="1">
      <alignment vertical="center"/>
    </xf>
    <xf numFmtId="0" fontId="5" fillId="4" borderId="0" xfId="0" applyFont="1" applyFill="1" applyAlignment="1">
      <alignment horizontal="right" vertical="center"/>
    </xf>
    <xf numFmtId="0" fontId="6" fillId="0" borderId="0" xfId="0" applyFont="1">
      <alignment vertical="center"/>
    </xf>
    <xf numFmtId="0" fontId="5" fillId="5" borderId="1" xfId="0" applyFont="1" applyFill="1" applyBorder="1" applyAlignment="1">
      <alignment horizontal="center" vertical="center" wrapText="1"/>
    </xf>
    <xf numFmtId="0" fontId="3" fillId="0" borderId="0" xfId="0" applyFont="1" applyAlignment="1">
      <alignment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38" fontId="3" fillId="0" borderId="0" xfId="2" applyFont="1">
      <alignment vertical="center"/>
    </xf>
    <xf numFmtId="0" fontId="3" fillId="0" borderId="1" xfId="0" applyFont="1" applyBorder="1" applyAlignment="1">
      <alignment horizontal="left" vertical="center"/>
    </xf>
    <xf numFmtId="0" fontId="9" fillId="0" borderId="0" xfId="3">
      <alignment vertical="center"/>
    </xf>
    <xf numFmtId="0" fontId="3" fillId="0" borderId="0" xfId="3" applyFont="1" applyAlignment="1">
      <alignment horizontal="right" vertical="center"/>
    </xf>
    <xf numFmtId="0" fontId="5" fillId="11" borderId="27" xfId="3" applyFont="1" applyFill="1" applyBorder="1" applyAlignment="1">
      <alignment horizontal="center" vertical="center" wrapText="1"/>
    </xf>
    <xf numFmtId="0" fontId="7" fillId="0" borderId="27" xfId="3" applyFont="1" applyBorder="1" applyAlignment="1" applyProtection="1">
      <alignment vertical="center" wrapText="1"/>
      <protection locked="0"/>
    </xf>
    <xf numFmtId="0" fontId="7" fillId="0" borderId="1" xfId="0" quotePrefix="1" applyFont="1" applyBorder="1" applyAlignment="1" applyProtection="1">
      <alignment horizontal="center" vertical="center" wrapText="1"/>
      <protection locked="0"/>
    </xf>
    <xf numFmtId="0" fontId="7" fillId="0" borderId="1" xfId="0" applyFont="1" applyBorder="1" applyAlignment="1" applyProtection="1">
      <alignment horizontal="center" vertical="center" shrinkToFit="1"/>
      <protection locked="0"/>
    </xf>
    <xf numFmtId="179" fontId="7" fillId="6" borderId="1" xfId="0" applyNumberFormat="1" applyFont="1" applyFill="1" applyBorder="1">
      <alignment vertical="center"/>
    </xf>
    <xf numFmtId="0" fontId="7" fillId="9" borderId="1" xfId="0" applyFont="1" applyFill="1" applyBorder="1" applyAlignment="1">
      <alignment horizontal="left" vertical="center" wrapText="1"/>
    </xf>
    <xf numFmtId="0" fontId="7" fillId="9" borderId="1" xfId="0" applyFont="1" applyFill="1" applyBorder="1">
      <alignment vertical="center"/>
    </xf>
    <xf numFmtId="177" fontId="7" fillId="6" borderId="1" xfId="0" applyNumberFormat="1" applyFont="1" applyFill="1" applyBorder="1">
      <alignment vertical="center"/>
    </xf>
    <xf numFmtId="179" fontId="7" fillId="0" borderId="1" xfId="0" applyNumberFormat="1" applyFont="1" applyFill="1" applyBorder="1" applyProtection="1">
      <alignment vertical="center"/>
      <protection locked="0"/>
    </xf>
    <xf numFmtId="178" fontId="7" fillId="12" borderId="1" xfId="0" applyNumberFormat="1" applyFont="1" applyFill="1" applyBorder="1" applyProtection="1">
      <alignment vertical="center"/>
      <protection locked="0"/>
    </xf>
    <xf numFmtId="179" fontId="7" fillId="12" borderId="1" xfId="0" applyNumberFormat="1" applyFont="1" applyFill="1" applyBorder="1" applyProtection="1">
      <alignment vertical="center"/>
      <protection locked="0"/>
    </xf>
    <xf numFmtId="0" fontId="7" fillId="12" borderId="1" xfId="0" applyFont="1" applyFill="1" applyBorder="1" applyAlignment="1" applyProtection="1">
      <alignment vertical="center" wrapText="1"/>
      <protection locked="0"/>
    </xf>
    <xf numFmtId="178" fontId="7" fillId="12" borderId="1" xfId="2" applyNumberFormat="1" applyFont="1" applyFill="1" applyBorder="1" applyProtection="1">
      <alignment vertical="center"/>
      <protection locked="0"/>
    </xf>
    <xf numFmtId="0" fontId="7" fillId="0" borderId="1" xfId="0" applyFont="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7" fillId="6" borderId="4" xfId="0" applyFont="1" applyFill="1" applyBorder="1" applyAlignment="1">
      <alignment vertical="center" wrapText="1"/>
    </xf>
    <xf numFmtId="0" fontId="7" fillId="6" borderId="5"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24" fillId="0" borderId="5" xfId="0" applyFont="1" applyBorder="1" applyAlignment="1" applyProtection="1">
      <alignment horizontal="left" vertical="center" wrapText="1"/>
      <protection locked="0"/>
    </xf>
    <xf numFmtId="0" fontId="3" fillId="0" borderId="1" xfId="0" applyFont="1" applyBorder="1" applyAlignment="1">
      <alignment horizontal="left" vertical="center" wrapText="1"/>
    </xf>
    <xf numFmtId="0" fontId="5" fillId="5" borderId="22" xfId="0" applyFont="1" applyFill="1" applyBorder="1" applyAlignment="1">
      <alignment horizontal="center" vertical="center"/>
    </xf>
    <xf numFmtId="0" fontId="5" fillId="5" borderId="23" xfId="0" applyFont="1" applyFill="1" applyBorder="1" applyAlignment="1">
      <alignment horizontal="center" vertical="center"/>
    </xf>
    <xf numFmtId="180" fontId="16" fillId="2" borderId="24" xfId="2" applyNumberFormat="1" applyFont="1" applyFill="1" applyBorder="1" applyAlignment="1">
      <alignment horizontal="right" vertical="center"/>
    </xf>
    <xf numFmtId="180" fontId="16" fillId="2" borderId="25" xfId="2" applyNumberFormat="1" applyFont="1" applyFill="1" applyBorder="1" applyAlignment="1">
      <alignment horizontal="right" vertical="center"/>
    </xf>
    <xf numFmtId="0" fontId="7" fillId="6" borderId="1" xfId="0" applyFont="1" applyFill="1" applyBorder="1" applyAlignment="1">
      <alignment vertical="center" wrapText="1"/>
    </xf>
    <xf numFmtId="0" fontId="7" fillId="6" borderId="4"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7" fillId="6" borderId="5" xfId="0" applyFont="1" applyFill="1" applyBorder="1" applyAlignment="1">
      <alignment horizontal="left" vertical="center" wrapText="1"/>
    </xf>
    <xf numFmtId="0" fontId="8" fillId="4" borderId="0" xfId="0" applyFont="1" applyFill="1" applyAlignment="1">
      <alignment vertical="center"/>
    </xf>
    <xf numFmtId="0" fontId="8" fillId="10" borderId="0" xfId="3" applyFont="1" applyFill="1" applyAlignment="1">
      <alignment horizontal="left" vertical="center"/>
    </xf>
    <xf numFmtId="0" fontId="7" fillId="6" borderId="4" xfId="0" applyFont="1" applyFill="1" applyBorder="1" applyAlignment="1">
      <alignment vertical="center"/>
    </xf>
    <xf numFmtId="0" fontId="7" fillId="6" borderId="5" xfId="0" applyFont="1" applyFill="1" applyBorder="1" applyAlignment="1">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0" borderId="0" xfId="0" applyFont="1" applyAlignment="1">
      <alignment horizontal="right" vertical="center"/>
    </xf>
  </cellXfs>
  <cellStyles count="4">
    <cellStyle name="40% - アクセント 6" xfId="1" builtinId="51"/>
    <cellStyle name="桁区切り" xfId="2" builtinId="6"/>
    <cellStyle name="標準" xfId="0" builtinId="0"/>
    <cellStyle name="標準 3" xfId="3" xr:uid="{00000000-0005-0000-0000-000003000000}"/>
  </cellStyles>
  <dxfs count="0"/>
  <tableStyles count="0" defaultTableStyle="TableStyleMedium9"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1"/>
  <sheetViews>
    <sheetView showGridLines="0" tabSelected="1" view="pageBreakPreview" zoomScale="70" zoomScaleNormal="60" zoomScaleSheetLayoutView="70" workbookViewId="0"/>
  </sheetViews>
  <sheetFormatPr defaultColWidth="9" defaultRowHeight="14" x14ac:dyDescent="0.2"/>
  <cols>
    <col min="1" max="1" width="3.6328125" style="1" customWidth="1"/>
    <col min="2" max="2" width="12.6328125" style="1" customWidth="1"/>
    <col min="3" max="3" width="12.6328125" style="1" bestFit="1" customWidth="1"/>
    <col min="4" max="4" width="20.6328125" style="1" customWidth="1"/>
    <col min="5" max="5" width="15.6328125" style="1" customWidth="1"/>
    <col min="6" max="6" width="9.6328125" style="1" customWidth="1"/>
    <col min="7" max="7" width="12.6328125" style="1" customWidth="1"/>
    <col min="8" max="8" width="13.6328125" style="1" customWidth="1"/>
    <col min="9" max="9" width="66.36328125" style="1" customWidth="1"/>
    <col min="10" max="10" width="13.6328125" style="1" customWidth="1"/>
    <col min="11" max="11" width="12.6328125" style="1" customWidth="1"/>
    <col min="12" max="16384" width="9" style="1"/>
  </cols>
  <sheetData>
    <row r="1" spans="1:11" ht="18" customHeight="1" x14ac:dyDescent="0.2">
      <c r="K1" s="7" t="s">
        <v>0</v>
      </c>
    </row>
    <row r="2" spans="1:11" ht="18" customHeight="1" x14ac:dyDescent="0.2">
      <c r="K2" s="140" t="s">
        <v>150</v>
      </c>
    </row>
    <row r="3" spans="1:11" ht="27.75" customHeight="1" x14ac:dyDescent="0.2">
      <c r="A3" s="84" t="s">
        <v>1</v>
      </c>
      <c r="B3" s="85"/>
      <c r="C3" s="85"/>
      <c r="D3" s="85"/>
      <c r="E3" s="85"/>
      <c r="F3" s="85"/>
      <c r="G3" s="85"/>
      <c r="H3" s="85"/>
      <c r="I3" s="85"/>
      <c r="J3" s="85"/>
      <c r="K3" s="86"/>
    </row>
    <row r="5" spans="1:11" ht="18.75" customHeight="1" x14ac:dyDescent="0.2">
      <c r="A5" s="87" t="s">
        <v>2</v>
      </c>
      <c r="B5" s="87"/>
    </row>
    <row r="6" spans="1:11" ht="18.75" customHeight="1" x14ac:dyDescent="0.2">
      <c r="A6" s="87"/>
      <c r="B6" s="88" t="s">
        <v>3</v>
      </c>
      <c r="C6" s="88" t="s">
        <v>4</v>
      </c>
      <c r="D6" s="88" t="s">
        <v>5</v>
      </c>
      <c r="E6" s="88" t="s">
        <v>6</v>
      </c>
      <c r="F6" s="88" t="s">
        <v>7</v>
      </c>
      <c r="G6" s="88" t="s">
        <v>8</v>
      </c>
      <c r="H6" s="88" t="s">
        <v>9</v>
      </c>
      <c r="I6" s="88" t="s">
        <v>10</v>
      </c>
      <c r="J6" s="88" t="s">
        <v>11</v>
      </c>
      <c r="K6" s="88" t="s">
        <v>12</v>
      </c>
    </row>
    <row r="7" spans="1:11" s="89" customFormat="1" ht="39" customHeight="1" x14ac:dyDescent="0.2">
      <c r="B7" s="88" t="s">
        <v>13</v>
      </c>
      <c r="C7" s="88" t="s">
        <v>14</v>
      </c>
      <c r="D7" s="88" t="s">
        <v>15</v>
      </c>
      <c r="E7" s="88" t="s">
        <v>16</v>
      </c>
      <c r="F7" s="88" t="s">
        <v>17</v>
      </c>
      <c r="G7" s="88" t="s">
        <v>18</v>
      </c>
      <c r="H7" s="88" t="s">
        <v>19</v>
      </c>
      <c r="I7" s="88" t="s">
        <v>20</v>
      </c>
      <c r="J7" s="88" t="s">
        <v>21</v>
      </c>
      <c r="K7" s="88" t="s">
        <v>22</v>
      </c>
    </row>
    <row r="8" spans="1:11" ht="396" customHeight="1" x14ac:dyDescent="0.2">
      <c r="B8" s="90" t="s">
        <v>23</v>
      </c>
      <c r="C8" s="91" t="s">
        <v>24</v>
      </c>
      <c r="D8" s="92" t="s">
        <v>25</v>
      </c>
      <c r="E8" s="68">
        <v>1468116</v>
      </c>
      <c r="F8" s="92" t="s">
        <v>26</v>
      </c>
      <c r="G8" s="59" t="s">
        <v>27</v>
      </c>
      <c r="H8" s="59" t="s">
        <v>28</v>
      </c>
      <c r="I8" s="60" t="s">
        <v>149</v>
      </c>
      <c r="J8" s="60" t="s">
        <v>30</v>
      </c>
      <c r="K8" s="60" t="s">
        <v>142</v>
      </c>
    </row>
    <row r="9" spans="1:11" ht="380.15" customHeight="1" x14ac:dyDescent="0.2">
      <c r="B9" s="90" t="s">
        <v>32</v>
      </c>
      <c r="C9" s="91" t="s">
        <v>24</v>
      </c>
      <c r="D9" s="92" t="s">
        <v>33</v>
      </c>
      <c r="E9" s="109">
        <v>0</v>
      </c>
      <c r="F9" s="92" t="s">
        <v>34</v>
      </c>
      <c r="G9" s="108" t="s">
        <v>35</v>
      </c>
      <c r="H9" s="108" t="s">
        <v>36</v>
      </c>
      <c r="I9" s="60" t="s">
        <v>29</v>
      </c>
      <c r="J9" s="60" t="s">
        <v>30</v>
      </c>
      <c r="K9" s="60" t="s">
        <v>148</v>
      </c>
    </row>
    <row r="10" spans="1:11" ht="8.25" customHeight="1" x14ac:dyDescent="0.2"/>
    <row r="11" spans="1:11" ht="20.149999999999999" customHeight="1" x14ac:dyDescent="0.2">
      <c r="A11" s="87" t="s">
        <v>38</v>
      </c>
    </row>
    <row r="12" spans="1:11" ht="20.149999999999999" customHeight="1" x14ac:dyDescent="0.2">
      <c r="B12" s="88" t="s">
        <v>3</v>
      </c>
      <c r="C12" s="111" t="s">
        <v>4</v>
      </c>
      <c r="D12" s="111"/>
      <c r="E12" s="88" t="s">
        <v>5</v>
      </c>
      <c r="F12" s="88" t="s">
        <v>6</v>
      </c>
      <c r="G12" s="111" t="s">
        <v>7</v>
      </c>
      <c r="H12" s="111"/>
      <c r="I12" s="111"/>
      <c r="J12" s="111" t="s">
        <v>8</v>
      </c>
      <c r="K12" s="111"/>
    </row>
    <row r="13" spans="1:11" ht="39" customHeight="1" x14ac:dyDescent="0.2">
      <c r="B13" s="88" t="s">
        <v>14</v>
      </c>
      <c r="C13" s="111" t="s">
        <v>15</v>
      </c>
      <c r="D13" s="111"/>
      <c r="E13" s="88" t="s">
        <v>16</v>
      </c>
      <c r="F13" s="88" t="s">
        <v>17</v>
      </c>
      <c r="G13" s="111" t="s">
        <v>19</v>
      </c>
      <c r="H13" s="111"/>
      <c r="I13" s="111"/>
      <c r="J13" s="111" t="s">
        <v>22</v>
      </c>
      <c r="K13" s="111"/>
    </row>
    <row r="14" spans="1:11" ht="70" customHeight="1" x14ac:dyDescent="0.2">
      <c r="B14" s="91" t="s">
        <v>39</v>
      </c>
      <c r="C14" s="112" t="s">
        <v>40</v>
      </c>
      <c r="D14" s="113"/>
      <c r="E14" s="105">
        <v>3.3099999999999997E-2</v>
      </c>
      <c r="F14" s="92" t="s">
        <v>41</v>
      </c>
      <c r="G14" s="114" t="s">
        <v>42</v>
      </c>
      <c r="H14" s="114"/>
      <c r="I14" s="114"/>
      <c r="J14" s="110" t="s">
        <v>142</v>
      </c>
      <c r="K14" s="110"/>
    </row>
    <row r="15" spans="1:11" ht="70" customHeight="1" x14ac:dyDescent="0.2">
      <c r="B15" s="91" t="s">
        <v>39</v>
      </c>
      <c r="C15" s="112" t="s">
        <v>43</v>
      </c>
      <c r="D15" s="113"/>
      <c r="E15" s="106"/>
      <c r="F15" s="92" t="s">
        <v>44</v>
      </c>
      <c r="G15" s="114" t="s">
        <v>42</v>
      </c>
      <c r="H15" s="114"/>
      <c r="I15" s="114"/>
      <c r="J15" s="110" t="s">
        <v>147</v>
      </c>
      <c r="K15" s="110"/>
    </row>
    <row r="16" spans="1:11" ht="70" customHeight="1" x14ac:dyDescent="0.2">
      <c r="B16" s="91" t="s">
        <v>45</v>
      </c>
      <c r="C16" s="112" t="s">
        <v>46</v>
      </c>
      <c r="D16" s="113"/>
      <c r="E16" s="105">
        <v>5.6099999999999997E-2</v>
      </c>
      <c r="F16" s="91" t="s">
        <v>47</v>
      </c>
      <c r="G16" s="114" t="s">
        <v>48</v>
      </c>
      <c r="H16" s="114"/>
      <c r="I16" s="114"/>
      <c r="J16" s="110" t="s">
        <v>142</v>
      </c>
      <c r="K16" s="110"/>
    </row>
    <row r="17" spans="1:11" ht="70" customHeight="1" x14ac:dyDescent="0.2">
      <c r="B17" s="91" t="s">
        <v>45</v>
      </c>
      <c r="C17" s="112" t="s">
        <v>46</v>
      </c>
      <c r="D17" s="113"/>
      <c r="E17" s="107"/>
      <c r="F17" s="91" t="s">
        <v>47</v>
      </c>
      <c r="G17" s="114" t="s">
        <v>48</v>
      </c>
      <c r="H17" s="114"/>
      <c r="I17" s="114"/>
      <c r="J17" s="110" t="s">
        <v>147</v>
      </c>
      <c r="K17" s="110"/>
    </row>
    <row r="18" spans="1:11" ht="150" customHeight="1" x14ac:dyDescent="0.2">
      <c r="B18" s="91" t="s">
        <v>49</v>
      </c>
      <c r="C18" s="112" t="s">
        <v>50</v>
      </c>
      <c r="D18" s="113"/>
      <c r="E18" s="69">
        <v>7.2599999999999998E-2</v>
      </c>
      <c r="F18" s="91" t="s">
        <v>47</v>
      </c>
      <c r="G18" s="114" t="s">
        <v>51</v>
      </c>
      <c r="H18" s="114"/>
      <c r="I18" s="114"/>
      <c r="J18" s="115" t="s">
        <v>146</v>
      </c>
      <c r="K18" s="120"/>
    </row>
    <row r="19" spans="1:11" ht="70" customHeight="1" x14ac:dyDescent="0.2">
      <c r="B19" s="91" t="s">
        <v>52</v>
      </c>
      <c r="C19" s="112" t="s">
        <v>53</v>
      </c>
      <c r="D19" s="113"/>
      <c r="E19" s="70">
        <v>0.93</v>
      </c>
      <c r="F19" s="91" t="s">
        <v>54</v>
      </c>
      <c r="G19" s="115" t="s">
        <v>55</v>
      </c>
      <c r="H19" s="116"/>
      <c r="I19" s="117"/>
      <c r="J19" s="118"/>
      <c r="K19" s="119"/>
    </row>
    <row r="20" spans="1:11" ht="70" customHeight="1" x14ac:dyDescent="0.2">
      <c r="B20" s="91" t="s">
        <v>56</v>
      </c>
      <c r="C20" s="126" t="s">
        <v>57</v>
      </c>
      <c r="D20" s="126"/>
      <c r="E20" s="104">
        <v>0.89</v>
      </c>
      <c r="F20" s="91" t="s">
        <v>54</v>
      </c>
      <c r="G20" s="114" t="s">
        <v>58</v>
      </c>
      <c r="H20" s="114"/>
      <c r="I20" s="114"/>
      <c r="J20" s="110"/>
      <c r="K20" s="110"/>
    </row>
    <row r="21" spans="1:11" ht="70" customHeight="1" x14ac:dyDescent="0.2">
      <c r="B21" s="91" t="s">
        <v>59</v>
      </c>
      <c r="C21" s="126" t="s">
        <v>60</v>
      </c>
      <c r="D21" s="126"/>
      <c r="E21" s="70">
        <v>2</v>
      </c>
      <c r="F21" s="91" t="s">
        <v>61</v>
      </c>
      <c r="G21" s="114" t="s">
        <v>62</v>
      </c>
      <c r="H21" s="114"/>
      <c r="I21" s="114"/>
      <c r="J21" s="110"/>
      <c r="K21" s="110"/>
    </row>
    <row r="22" spans="1:11" ht="70" customHeight="1" x14ac:dyDescent="0.2">
      <c r="B22" s="91" t="s">
        <v>63</v>
      </c>
      <c r="C22" s="126" t="s">
        <v>64</v>
      </c>
      <c r="D22" s="126"/>
      <c r="E22" s="70">
        <v>2</v>
      </c>
      <c r="F22" s="91" t="s">
        <v>61</v>
      </c>
      <c r="G22" s="114" t="s">
        <v>65</v>
      </c>
      <c r="H22" s="114"/>
      <c r="I22" s="114"/>
      <c r="J22" s="110"/>
      <c r="K22" s="110"/>
    </row>
    <row r="23" spans="1:11" ht="6.75" customHeight="1" x14ac:dyDescent="0.2">
      <c r="B23" s="4"/>
      <c r="C23" s="4"/>
      <c r="D23" s="4"/>
      <c r="E23" s="4"/>
      <c r="F23" s="4"/>
      <c r="G23" s="4"/>
      <c r="H23" s="4"/>
      <c r="I23" s="4"/>
      <c r="J23" s="4"/>
      <c r="K23" s="4"/>
    </row>
    <row r="24" spans="1:11" ht="18.75" customHeight="1" x14ac:dyDescent="0.2">
      <c r="A24" s="87" t="s">
        <v>66</v>
      </c>
      <c r="B24" s="87"/>
    </row>
    <row r="25" spans="1:11" ht="17.5" thickBot="1" x14ac:dyDescent="0.25">
      <c r="B25" s="122" t="s">
        <v>67</v>
      </c>
      <c r="C25" s="123"/>
      <c r="D25" s="52" t="s">
        <v>17</v>
      </c>
    </row>
    <row r="26" spans="1:11" ht="16.5" thickBot="1" x14ac:dyDescent="0.25">
      <c r="B26" s="124">
        <f>ROUNDDOWN('MPS(calc_process)'!G6, 0)</f>
        <v>960</v>
      </c>
      <c r="C26" s="125"/>
      <c r="D26" s="47" t="s">
        <v>68</v>
      </c>
    </row>
    <row r="27" spans="1:11" ht="20.149999999999999" customHeight="1" x14ac:dyDescent="0.2">
      <c r="F27" s="93"/>
      <c r="G27" s="93"/>
    </row>
    <row r="28" spans="1:11" ht="18.75" customHeight="1" x14ac:dyDescent="0.2">
      <c r="A28" s="87" t="s">
        <v>69</v>
      </c>
    </row>
    <row r="29" spans="1:11" ht="18" customHeight="1" x14ac:dyDescent="0.2">
      <c r="B29" s="94" t="s">
        <v>70</v>
      </c>
      <c r="C29" s="121" t="s">
        <v>71</v>
      </c>
      <c r="D29" s="121"/>
      <c r="E29" s="121"/>
      <c r="F29" s="121"/>
      <c r="G29" s="121"/>
      <c r="H29" s="121"/>
      <c r="I29" s="121"/>
      <c r="J29" s="121"/>
      <c r="K29" s="121"/>
    </row>
    <row r="30" spans="1:11" ht="18" customHeight="1" x14ac:dyDescent="0.2">
      <c r="B30" s="94" t="s">
        <v>72</v>
      </c>
      <c r="C30" s="121" t="s">
        <v>73</v>
      </c>
      <c r="D30" s="121"/>
      <c r="E30" s="121"/>
      <c r="F30" s="121"/>
      <c r="G30" s="121"/>
      <c r="H30" s="121"/>
      <c r="I30" s="121"/>
      <c r="J30" s="121"/>
      <c r="K30" s="121"/>
    </row>
    <row r="31" spans="1:11" ht="18" customHeight="1" x14ac:dyDescent="0.2">
      <c r="B31" s="94" t="s">
        <v>27</v>
      </c>
      <c r="C31" s="121" t="s">
        <v>74</v>
      </c>
      <c r="D31" s="121"/>
      <c r="E31" s="121"/>
      <c r="F31" s="121"/>
      <c r="G31" s="121"/>
      <c r="H31" s="121"/>
      <c r="I31" s="121"/>
      <c r="J31" s="121"/>
      <c r="K31" s="121"/>
    </row>
  </sheetData>
  <sheetProtection algorithmName="SHA-512" hashValue="5LiClkwWDVrr4AwvnaYohr9lSzOPhOjuB7BSt2o4bA7VPeBsqY7+MUbYhdtf81QHJDNfFEOv4dtQFv3vd+uMjQ==" saltValue="G3kXkVXqaFhIA2uyHVRXWg==" spinCount="100000" sheet="1" formatCells="0" formatRows="0"/>
  <mergeCells count="38">
    <mergeCell ref="C29:K29"/>
    <mergeCell ref="C30:K30"/>
    <mergeCell ref="C31:K31"/>
    <mergeCell ref="J17:K17"/>
    <mergeCell ref="C17:D17"/>
    <mergeCell ref="G17:I17"/>
    <mergeCell ref="B25:C25"/>
    <mergeCell ref="B26:C26"/>
    <mergeCell ref="C22:D22"/>
    <mergeCell ref="C21:D21"/>
    <mergeCell ref="C20:D20"/>
    <mergeCell ref="C19:D19"/>
    <mergeCell ref="C18:D18"/>
    <mergeCell ref="G18:I18"/>
    <mergeCell ref="J16:K16"/>
    <mergeCell ref="G16:I16"/>
    <mergeCell ref="C16:D16"/>
    <mergeCell ref="J22:K22"/>
    <mergeCell ref="G12:I12"/>
    <mergeCell ref="G13:I13"/>
    <mergeCell ref="G22:I22"/>
    <mergeCell ref="G21:I21"/>
    <mergeCell ref="G20:I20"/>
    <mergeCell ref="G19:I19"/>
    <mergeCell ref="J21:K21"/>
    <mergeCell ref="J20:K20"/>
    <mergeCell ref="J19:K19"/>
    <mergeCell ref="J14:K14"/>
    <mergeCell ref="J18:K18"/>
    <mergeCell ref="G15:I15"/>
    <mergeCell ref="J15:K15"/>
    <mergeCell ref="J12:K12"/>
    <mergeCell ref="J13:K13"/>
    <mergeCell ref="C12:D12"/>
    <mergeCell ref="C13:D13"/>
    <mergeCell ref="C14:D14"/>
    <mergeCell ref="G14:I14"/>
    <mergeCell ref="C15:D15"/>
  </mergeCells>
  <phoneticPr fontId="2"/>
  <pageMargins left="0.70866141732283472" right="0.70866141732283472" top="0.42" bottom="0.45" header="0.31496062992125984" footer="0.31496062992125984"/>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43"/>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53.36328125" style="1" customWidth="1"/>
    <col min="6" max="6" width="16.90625" style="1" bestFit="1" customWidth="1"/>
    <col min="7" max="7" width="20.6328125" style="1" customWidth="1"/>
    <col min="8" max="8" width="14.6328125" style="1" customWidth="1"/>
    <col min="9" max="9" width="8.453125" style="2" customWidth="1"/>
    <col min="10" max="16384" width="9" style="1"/>
  </cols>
  <sheetData>
    <row r="1" spans="1:11" ht="18" customHeight="1" x14ac:dyDescent="0.2">
      <c r="I1" s="7" t="str">
        <f>'MPS(input)maintenance'!K1</f>
        <v>Monitoring Spreadsheet: JCM_ID_AM015_ver01.0</v>
      </c>
    </row>
    <row r="2" spans="1:11" ht="18" customHeight="1" x14ac:dyDescent="0.2">
      <c r="I2" s="7" t="str">
        <f>'MPS(input)maintenance'!K2</f>
        <v>Reference Number: ID021</v>
      </c>
    </row>
    <row r="3" spans="1:11" ht="27.75" customHeight="1" x14ac:dyDescent="0.2">
      <c r="A3" s="130" t="s">
        <v>75</v>
      </c>
      <c r="B3" s="130"/>
      <c r="C3" s="130"/>
      <c r="D3" s="130"/>
      <c r="E3" s="130"/>
      <c r="F3" s="130"/>
      <c r="G3" s="130"/>
      <c r="H3" s="130"/>
      <c r="I3" s="130"/>
    </row>
    <row r="4" spans="1:11" ht="11.25" customHeight="1" thickBot="1" x14ac:dyDescent="0.25"/>
    <row r="5" spans="1:11" ht="18.75" customHeight="1" thickBot="1" x14ac:dyDescent="0.25">
      <c r="A5" s="9" t="s">
        <v>76</v>
      </c>
      <c r="B5" s="10"/>
      <c r="C5" s="10"/>
      <c r="D5" s="10"/>
      <c r="E5" s="11"/>
      <c r="F5" s="12" t="s">
        <v>77</v>
      </c>
      <c r="G5" s="13" t="s">
        <v>78</v>
      </c>
      <c r="H5" s="13" t="s">
        <v>17</v>
      </c>
      <c r="I5" s="14" t="s">
        <v>79</v>
      </c>
    </row>
    <row r="6" spans="1:11" ht="18.75" customHeight="1" thickBot="1" x14ac:dyDescent="0.25">
      <c r="A6" s="15"/>
      <c r="B6" s="31" t="s">
        <v>80</v>
      </c>
      <c r="C6" s="31"/>
      <c r="D6" s="32"/>
      <c r="E6" s="33"/>
      <c r="F6" s="61" t="s">
        <v>81</v>
      </c>
      <c r="G6" s="63">
        <f>G13-G24</f>
        <v>960.3720403644943</v>
      </c>
      <c r="H6" s="53" t="s">
        <v>82</v>
      </c>
      <c r="I6" s="56" t="s">
        <v>83</v>
      </c>
    </row>
    <row r="7" spans="1:11" ht="18.75" customHeight="1" x14ac:dyDescent="0.2">
      <c r="A7" s="16" t="s">
        <v>84</v>
      </c>
      <c r="B7" s="19"/>
      <c r="C7" s="19"/>
      <c r="D7" s="20"/>
      <c r="E7" s="21"/>
      <c r="F7" s="52"/>
      <c r="G7" s="22"/>
      <c r="H7" s="54"/>
      <c r="I7" s="52"/>
      <c r="J7" s="58"/>
      <c r="K7" s="58"/>
    </row>
    <row r="8" spans="1:11" ht="18.75" customHeight="1" x14ac:dyDescent="0.2">
      <c r="A8" s="17"/>
      <c r="B8" s="34" t="s">
        <v>85</v>
      </c>
      <c r="C8" s="35"/>
      <c r="D8" s="35"/>
      <c r="E8" s="36"/>
      <c r="F8" s="8" t="s">
        <v>86</v>
      </c>
      <c r="G8" s="79">
        <f>'MPS(input)maintenance'!E19</f>
        <v>0.93</v>
      </c>
      <c r="H8" s="80" t="s">
        <v>54</v>
      </c>
      <c r="I8" s="57" t="s">
        <v>52</v>
      </c>
    </row>
    <row r="9" spans="1:11" ht="18.75" customHeight="1" x14ac:dyDescent="0.2">
      <c r="A9" s="17"/>
      <c r="B9" s="37" t="s">
        <v>87</v>
      </c>
      <c r="C9" s="35"/>
      <c r="D9" s="35"/>
      <c r="E9" s="36"/>
      <c r="F9" s="8" t="s">
        <v>86</v>
      </c>
      <c r="G9" s="71">
        <f>'MPS(input)maintenance'!E20</f>
        <v>0.89</v>
      </c>
      <c r="H9" s="72" t="s">
        <v>54</v>
      </c>
      <c r="I9" s="56" t="s">
        <v>88</v>
      </c>
    </row>
    <row r="10" spans="1:11" ht="18.75" customHeight="1" x14ac:dyDescent="0.2">
      <c r="A10" s="17"/>
      <c r="B10" s="37" t="s">
        <v>89</v>
      </c>
      <c r="C10" s="35"/>
      <c r="D10" s="35"/>
      <c r="E10" s="36"/>
      <c r="F10" s="8" t="s">
        <v>86</v>
      </c>
      <c r="G10" s="79">
        <f>'MPS(input)maintenance'!E21</f>
        <v>2</v>
      </c>
      <c r="H10" s="80" t="s">
        <v>61</v>
      </c>
      <c r="I10" s="57" t="s">
        <v>59</v>
      </c>
    </row>
    <row r="11" spans="1:11" ht="18.75" customHeight="1" x14ac:dyDescent="0.2">
      <c r="A11" s="17"/>
      <c r="B11" s="37" t="s">
        <v>64</v>
      </c>
      <c r="C11" s="35"/>
      <c r="D11" s="35"/>
      <c r="E11" s="36"/>
      <c r="F11" s="8" t="s">
        <v>86</v>
      </c>
      <c r="G11" s="79">
        <f>'MPS(input)maintenance'!E22</f>
        <v>2</v>
      </c>
      <c r="H11" s="80" t="s">
        <v>61</v>
      </c>
      <c r="I11" s="56" t="s">
        <v>90</v>
      </c>
    </row>
    <row r="12" spans="1:11" ht="18.75" customHeight="1" thickBot="1" x14ac:dyDescent="0.25">
      <c r="A12" s="16" t="s">
        <v>91</v>
      </c>
      <c r="B12" s="24"/>
      <c r="C12" s="25"/>
      <c r="D12" s="23"/>
      <c r="E12" s="23"/>
      <c r="F12" s="23"/>
      <c r="G12" s="26"/>
      <c r="H12" s="26"/>
      <c r="I12" s="52"/>
    </row>
    <row r="13" spans="1:11" ht="18.75" customHeight="1" thickBot="1" x14ac:dyDescent="0.25">
      <c r="A13" s="18"/>
      <c r="B13" s="38" t="s">
        <v>92</v>
      </c>
      <c r="C13" s="39"/>
      <c r="D13" s="40"/>
      <c r="E13" s="40"/>
      <c r="F13" s="8" t="s">
        <v>86</v>
      </c>
      <c r="G13" s="64">
        <f>G14*G16*G18*G19/G20*(100-G21)/(100-G22)+G15*G17*G18*G19/G20*(100-G21)/(100-G22)</f>
        <v>3686.531321924494</v>
      </c>
      <c r="H13" s="55" t="s">
        <v>68</v>
      </c>
      <c r="I13" s="57" t="s">
        <v>93</v>
      </c>
    </row>
    <row r="14" spans="1:11" ht="32.5" customHeight="1" x14ac:dyDescent="0.2">
      <c r="A14" s="17"/>
      <c r="B14" s="41"/>
      <c r="C14" s="127" t="s">
        <v>94</v>
      </c>
      <c r="D14" s="128"/>
      <c r="E14" s="129"/>
      <c r="F14" s="57" t="s">
        <v>95</v>
      </c>
      <c r="G14" s="73">
        <f>'MPS(input)maintenance'!E8</f>
        <v>1468116</v>
      </c>
      <c r="H14" s="74" t="s">
        <v>96</v>
      </c>
      <c r="I14" s="57" t="s">
        <v>24</v>
      </c>
    </row>
    <row r="15" spans="1:11" ht="33" customHeight="1" x14ac:dyDescent="0.2">
      <c r="A15" s="17"/>
      <c r="B15" s="41"/>
      <c r="C15" s="127" t="s">
        <v>97</v>
      </c>
      <c r="D15" s="128"/>
      <c r="E15" s="129"/>
      <c r="F15" s="8" t="s">
        <v>98</v>
      </c>
      <c r="G15" s="75">
        <f>'MPS(input)maintenance'!E9</f>
        <v>0</v>
      </c>
      <c r="H15" s="92" t="s">
        <v>34</v>
      </c>
      <c r="I15" s="57" t="s">
        <v>24</v>
      </c>
    </row>
    <row r="16" spans="1:11" ht="33" customHeight="1" x14ac:dyDescent="0.2">
      <c r="A16" s="17"/>
      <c r="B16" s="41"/>
      <c r="C16" s="127" t="s">
        <v>99</v>
      </c>
      <c r="D16" s="128"/>
      <c r="E16" s="129"/>
      <c r="F16" s="57" t="s">
        <v>95</v>
      </c>
      <c r="G16" s="76">
        <f>'MPS(input)maintenance'!E14</f>
        <v>3.3099999999999997E-2</v>
      </c>
      <c r="H16" s="102" t="s">
        <v>100</v>
      </c>
      <c r="I16" s="57" t="s">
        <v>39</v>
      </c>
    </row>
    <row r="17" spans="1:9" ht="33" customHeight="1" x14ac:dyDescent="0.2">
      <c r="A17" s="17"/>
      <c r="B17" s="41"/>
      <c r="C17" s="127" t="s">
        <v>101</v>
      </c>
      <c r="D17" s="128"/>
      <c r="E17" s="129"/>
      <c r="F17" s="8" t="s">
        <v>98</v>
      </c>
      <c r="G17" s="76">
        <f>'MPS(input)maintenance'!E15</f>
        <v>0</v>
      </c>
      <c r="H17" s="103" t="s">
        <v>44</v>
      </c>
      <c r="I17" s="57" t="s">
        <v>39</v>
      </c>
    </row>
    <row r="18" spans="1:9" ht="28" x14ac:dyDescent="0.2">
      <c r="A18" s="17"/>
      <c r="B18" s="41"/>
      <c r="C18" s="44" t="s">
        <v>102</v>
      </c>
      <c r="D18" s="46"/>
      <c r="E18" s="47"/>
      <c r="F18" s="62" t="s">
        <v>103</v>
      </c>
      <c r="G18" s="78">
        <f>'MPS(input)maintenance'!E18</f>
        <v>7.2599999999999998E-2</v>
      </c>
      <c r="H18" s="77" t="s">
        <v>47</v>
      </c>
      <c r="I18" s="57" t="s">
        <v>49</v>
      </c>
    </row>
    <row r="19" spans="1:9" ht="18.75" customHeight="1" x14ac:dyDescent="0.2">
      <c r="A19" s="18"/>
      <c r="B19" s="38"/>
      <c r="C19" s="45" t="s">
        <v>104</v>
      </c>
      <c r="D19" s="46"/>
      <c r="E19" s="47"/>
      <c r="F19" s="8" t="s">
        <v>86</v>
      </c>
      <c r="G19" s="79">
        <f>G8</f>
        <v>0.93</v>
      </c>
      <c r="H19" s="80" t="s">
        <v>54</v>
      </c>
      <c r="I19" s="57" t="s">
        <v>52</v>
      </c>
    </row>
    <row r="20" spans="1:9" ht="18.75" customHeight="1" x14ac:dyDescent="0.2">
      <c r="A20" s="18"/>
      <c r="B20" s="38"/>
      <c r="C20" s="45" t="s">
        <v>87</v>
      </c>
      <c r="D20" s="46"/>
      <c r="E20" s="47"/>
      <c r="F20" s="8" t="s">
        <v>86</v>
      </c>
      <c r="G20" s="71">
        <f>G9</f>
        <v>0.89</v>
      </c>
      <c r="H20" s="72" t="s">
        <v>54</v>
      </c>
      <c r="I20" s="57" t="s">
        <v>56</v>
      </c>
    </row>
    <row r="21" spans="1:9" ht="18.75" customHeight="1" x14ac:dyDescent="0.2">
      <c r="A21" s="18"/>
      <c r="B21" s="38"/>
      <c r="C21" s="45" t="s">
        <v>105</v>
      </c>
      <c r="D21" s="46"/>
      <c r="E21" s="47"/>
      <c r="F21" s="8" t="s">
        <v>86</v>
      </c>
      <c r="G21" s="79">
        <f>'MPS(input)maintenance'!E21</f>
        <v>2</v>
      </c>
      <c r="H21" s="80" t="s">
        <v>61</v>
      </c>
      <c r="I21" s="57" t="s">
        <v>59</v>
      </c>
    </row>
    <row r="22" spans="1:9" ht="18.75" customHeight="1" x14ac:dyDescent="0.2">
      <c r="A22" s="15"/>
      <c r="B22" s="32"/>
      <c r="C22" s="45" t="s">
        <v>64</v>
      </c>
      <c r="D22" s="46"/>
      <c r="E22" s="47"/>
      <c r="F22" s="8" t="s">
        <v>86</v>
      </c>
      <c r="G22" s="79">
        <f>'MPS(input)maintenance'!E22</f>
        <v>2</v>
      </c>
      <c r="H22" s="81" t="s">
        <v>61</v>
      </c>
      <c r="I22" s="57" t="s">
        <v>63</v>
      </c>
    </row>
    <row r="23" spans="1:9" ht="18.75" customHeight="1" thickBot="1" x14ac:dyDescent="0.25">
      <c r="A23" s="16" t="s">
        <v>106</v>
      </c>
      <c r="B23" s="27"/>
      <c r="C23" s="27"/>
      <c r="D23" s="27"/>
      <c r="E23" s="28"/>
      <c r="F23" s="29"/>
      <c r="G23" s="26"/>
      <c r="H23" s="30"/>
      <c r="I23" s="52"/>
    </row>
    <row r="24" spans="1:9" ht="18.75" customHeight="1" thickBot="1" x14ac:dyDescent="0.25">
      <c r="A24" s="17"/>
      <c r="B24" s="42" t="s">
        <v>107</v>
      </c>
      <c r="C24" s="42"/>
      <c r="D24" s="42"/>
      <c r="E24" s="43"/>
      <c r="F24" s="5" t="s">
        <v>86</v>
      </c>
      <c r="G24" s="65">
        <f>G25*G27*G29+G26*G28*G30</f>
        <v>2726.1592815599997</v>
      </c>
      <c r="H24" s="53" t="s">
        <v>82</v>
      </c>
      <c r="I24" s="56" t="s">
        <v>108</v>
      </c>
    </row>
    <row r="25" spans="1:9" ht="33" customHeight="1" x14ac:dyDescent="0.2">
      <c r="A25" s="17"/>
      <c r="B25" s="41"/>
      <c r="C25" s="127" t="s">
        <v>109</v>
      </c>
      <c r="D25" s="128"/>
      <c r="E25" s="129"/>
      <c r="F25" s="57" t="s">
        <v>95</v>
      </c>
      <c r="G25" s="75">
        <f>'MPS(input)maintenance'!E8</f>
        <v>1468116</v>
      </c>
      <c r="H25" s="74" t="s">
        <v>96</v>
      </c>
      <c r="I25" s="57" t="s">
        <v>24</v>
      </c>
    </row>
    <row r="26" spans="1:9" ht="33" customHeight="1" x14ac:dyDescent="0.2">
      <c r="A26" s="17"/>
      <c r="B26" s="41"/>
      <c r="C26" s="127" t="s">
        <v>110</v>
      </c>
      <c r="D26" s="128"/>
      <c r="E26" s="129"/>
      <c r="F26" s="8" t="s">
        <v>98</v>
      </c>
      <c r="G26" s="75">
        <f>'MPS(input)maintenance'!E9</f>
        <v>0</v>
      </c>
      <c r="H26" s="92" t="s">
        <v>34</v>
      </c>
      <c r="I26" s="57" t="s">
        <v>24</v>
      </c>
    </row>
    <row r="27" spans="1:9" ht="33" customHeight="1" x14ac:dyDescent="0.2">
      <c r="A27" s="17"/>
      <c r="B27" s="41"/>
      <c r="C27" s="127" t="s">
        <v>99</v>
      </c>
      <c r="D27" s="128"/>
      <c r="E27" s="129"/>
      <c r="F27" s="57" t="s">
        <v>95</v>
      </c>
      <c r="G27" s="76">
        <f>'MPS(input)maintenance'!E14</f>
        <v>3.3099999999999997E-2</v>
      </c>
      <c r="H27" s="102" t="s">
        <v>111</v>
      </c>
      <c r="I27" s="57" t="s">
        <v>39</v>
      </c>
    </row>
    <row r="28" spans="1:9" ht="33" customHeight="1" x14ac:dyDescent="0.2">
      <c r="A28" s="17"/>
      <c r="B28" s="41"/>
      <c r="C28" s="127" t="s">
        <v>101</v>
      </c>
      <c r="D28" s="128"/>
      <c r="E28" s="129"/>
      <c r="F28" s="8" t="s">
        <v>98</v>
      </c>
      <c r="G28" s="76">
        <f>'MPS(input)maintenance'!E15</f>
        <v>0</v>
      </c>
      <c r="H28" s="103" t="s">
        <v>44</v>
      </c>
      <c r="I28" s="57" t="s">
        <v>39</v>
      </c>
    </row>
    <row r="29" spans="1:9" ht="33" customHeight="1" x14ac:dyDescent="0.2">
      <c r="A29" s="17"/>
      <c r="B29" s="41"/>
      <c r="C29" s="127" t="s">
        <v>112</v>
      </c>
      <c r="D29" s="128"/>
      <c r="E29" s="129"/>
      <c r="F29" s="57" t="s">
        <v>95</v>
      </c>
      <c r="G29" s="76">
        <f>'MPS(input)maintenance'!E16</f>
        <v>5.6099999999999997E-2</v>
      </c>
      <c r="H29" s="77" t="s">
        <v>47</v>
      </c>
      <c r="I29" s="57" t="s">
        <v>45</v>
      </c>
    </row>
    <row r="30" spans="1:9" ht="33" customHeight="1" x14ac:dyDescent="0.2">
      <c r="A30" s="17"/>
      <c r="B30" s="41"/>
      <c r="C30" s="127" t="s">
        <v>113</v>
      </c>
      <c r="D30" s="128"/>
      <c r="E30" s="129"/>
      <c r="F30" s="8" t="s">
        <v>98</v>
      </c>
      <c r="G30" s="76">
        <f>'MPS(input)maintenance'!E17</f>
        <v>0</v>
      </c>
      <c r="H30" s="77" t="s">
        <v>47</v>
      </c>
      <c r="I30" s="57" t="s">
        <v>45</v>
      </c>
    </row>
    <row r="31" spans="1:9" x14ac:dyDescent="0.2">
      <c r="F31" s="6"/>
      <c r="G31" s="4"/>
      <c r="H31" s="4"/>
    </row>
    <row r="32" spans="1:9" ht="21.75" customHeight="1" x14ac:dyDescent="0.2">
      <c r="E32" s="1" t="s">
        <v>114</v>
      </c>
    </row>
    <row r="33" spans="5:8" ht="33" customHeight="1" x14ac:dyDescent="0.2">
      <c r="E33" s="50" t="s">
        <v>115</v>
      </c>
      <c r="F33" s="82">
        <v>3.3099999999999997E-2</v>
      </c>
      <c r="G33" s="49" t="s">
        <v>116</v>
      </c>
      <c r="H33" s="2"/>
    </row>
    <row r="34" spans="5:8" ht="33" customHeight="1" x14ac:dyDescent="0.2">
      <c r="E34" s="48" t="s">
        <v>117</v>
      </c>
      <c r="F34" s="66">
        <v>44.8</v>
      </c>
      <c r="G34" s="49" t="s">
        <v>44</v>
      </c>
      <c r="H34" s="2"/>
    </row>
    <row r="35" spans="5:8" ht="33" customHeight="1" x14ac:dyDescent="0.2">
      <c r="E35" s="48" t="s">
        <v>118</v>
      </c>
      <c r="F35" s="66">
        <v>41.4</v>
      </c>
      <c r="G35" s="49" t="s">
        <v>44</v>
      </c>
    </row>
    <row r="36" spans="5:8" x14ac:dyDescent="0.2">
      <c r="E36" s="3"/>
      <c r="F36" s="3"/>
    </row>
    <row r="37" spans="5:8" ht="22.5" customHeight="1" x14ac:dyDescent="0.2">
      <c r="E37" s="3"/>
      <c r="F37" s="83" t="s">
        <v>119</v>
      </c>
      <c r="G37" s="83" t="s">
        <v>120</v>
      </c>
    </row>
    <row r="38" spans="5:8" ht="33.75" customHeight="1" x14ac:dyDescent="0.2">
      <c r="E38" s="50" t="s">
        <v>121</v>
      </c>
      <c r="F38" s="67">
        <v>5.4300000000000001E-2</v>
      </c>
      <c r="G38" s="67">
        <v>5.6099999999999997E-2</v>
      </c>
      <c r="H38" s="51" t="s">
        <v>47</v>
      </c>
    </row>
    <row r="39" spans="5:8" ht="33.75" customHeight="1" x14ac:dyDescent="0.2">
      <c r="E39" s="50" t="s">
        <v>122</v>
      </c>
      <c r="F39" s="67">
        <v>6.1600000000000002E-2</v>
      </c>
      <c r="G39" s="67">
        <v>6.3100000000000003E-2</v>
      </c>
      <c r="H39" s="51" t="s">
        <v>47</v>
      </c>
    </row>
    <row r="40" spans="5:8" ht="33.75" customHeight="1" x14ac:dyDescent="0.2">
      <c r="E40" s="50" t="s">
        <v>123</v>
      </c>
      <c r="F40" s="67">
        <v>7.2599999999999998E-2</v>
      </c>
      <c r="G40" s="67">
        <v>7.4099999999999999E-2</v>
      </c>
      <c r="H40" s="51" t="s">
        <v>47</v>
      </c>
    </row>
    <row r="41" spans="5:8" s="2" customFormat="1" ht="33.75" customHeight="1" x14ac:dyDescent="0.2">
      <c r="E41" s="50" t="s">
        <v>124</v>
      </c>
      <c r="F41" s="67">
        <v>7.0800000000000002E-2</v>
      </c>
      <c r="G41" s="67">
        <v>7.1900000000000006E-2</v>
      </c>
      <c r="H41" s="51" t="s">
        <v>47</v>
      </c>
    </row>
    <row r="42" spans="5:8" s="2" customFormat="1" ht="33.75" customHeight="1" x14ac:dyDescent="0.2">
      <c r="E42" s="50" t="s">
        <v>125</v>
      </c>
      <c r="F42" s="67">
        <v>7.5499999999999998E-2</v>
      </c>
      <c r="G42" s="83">
        <v>7.7399999999999997E-2</v>
      </c>
      <c r="H42" s="51" t="s">
        <v>47</v>
      </c>
    </row>
    <row r="43" spans="5:8" s="2" customFormat="1" ht="33.75" customHeight="1" x14ac:dyDescent="0.2">
      <c r="E43" s="50" t="s">
        <v>126</v>
      </c>
      <c r="F43" s="67">
        <v>9.0899999999999995E-2</v>
      </c>
      <c r="G43" s="67">
        <v>0.10100000000000001</v>
      </c>
      <c r="H43" s="51" t="s">
        <v>47</v>
      </c>
    </row>
  </sheetData>
  <sheetProtection algorithmName="SHA-512" hashValue="hXU7VFbeMYwI8dThDQN1/zC5xApTp8sm0ul9SMYejbVhOBZ45o0JMxu3Q3UIwB/oLRmRWrudpe9Xkfr0MJSLrA==" saltValue="TDhUp86fEpNiT/PVSXCY9A==" spinCount="100000" sheet="1" objects="1" scenarios="1"/>
  <mergeCells count="11">
    <mergeCell ref="C30:E30"/>
    <mergeCell ref="A3:I3"/>
    <mergeCell ref="C29:E29"/>
    <mergeCell ref="C16:E16"/>
    <mergeCell ref="C27:E27"/>
    <mergeCell ref="C14:E14"/>
    <mergeCell ref="C25:E25"/>
    <mergeCell ref="C15:E15"/>
    <mergeCell ref="C26:E26"/>
    <mergeCell ref="C17:E17"/>
    <mergeCell ref="C28:E28"/>
  </mergeCells>
  <phoneticPr fontId="2"/>
  <pageMargins left="0.70866141732283472" right="0.70866141732283472" top="0.44" bottom="0.46" header="0.31496062992125984" footer="0.31496062992125984"/>
  <pageSetup paperSize="9" scale="68"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70" zoomScaleNormal="80" zoomScaleSheetLayoutView="70" workbookViewId="0"/>
  </sheetViews>
  <sheetFormatPr defaultRowHeight="13" x14ac:dyDescent="0.2"/>
  <cols>
    <col min="1" max="1" width="3.6328125" style="95" customWidth="1"/>
    <col min="2" max="2" width="36.36328125" style="95" customWidth="1"/>
    <col min="3" max="3" width="49.08984375" style="95" customWidth="1"/>
    <col min="4" max="256" width="9" style="95"/>
    <col min="257" max="257" width="3.6328125" style="95" customWidth="1"/>
    <col min="258" max="258" width="36.36328125" style="95" customWidth="1"/>
    <col min="259" max="259" width="49.08984375" style="95" customWidth="1"/>
    <col min="260" max="512" width="9" style="95"/>
    <col min="513" max="513" width="3.6328125" style="95" customWidth="1"/>
    <col min="514" max="514" width="36.36328125" style="95" customWidth="1"/>
    <col min="515" max="515" width="49.08984375" style="95" customWidth="1"/>
    <col min="516" max="768" width="9" style="95"/>
    <col min="769" max="769" width="3.6328125" style="95" customWidth="1"/>
    <col min="770" max="770" width="36.36328125" style="95" customWidth="1"/>
    <col min="771" max="771" width="49.08984375" style="95" customWidth="1"/>
    <col min="772" max="1024" width="9" style="95"/>
    <col min="1025" max="1025" width="3.6328125" style="95" customWidth="1"/>
    <col min="1026" max="1026" width="36.36328125" style="95" customWidth="1"/>
    <col min="1027" max="1027" width="49.08984375" style="95" customWidth="1"/>
    <col min="1028" max="1280" width="9" style="95"/>
    <col min="1281" max="1281" width="3.6328125" style="95" customWidth="1"/>
    <col min="1282" max="1282" width="36.36328125" style="95" customWidth="1"/>
    <col min="1283" max="1283" width="49.08984375" style="95" customWidth="1"/>
    <col min="1284" max="1536" width="9" style="95"/>
    <col min="1537" max="1537" width="3.6328125" style="95" customWidth="1"/>
    <col min="1538" max="1538" width="36.36328125" style="95" customWidth="1"/>
    <col min="1539" max="1539" width="49.08984375" style="95" customWidth="1"/>
    <col min="1540" max="1792" width="9" style="95"/>
    <col min="1793" max="1793" width="3.6328125" style="95" customWidth="1"/>
    <col min="1794" max="1794" width="36.36328125" style="95" customWidth="1"/>
    <col min="1795" max="1795" width="49.08984375" style="95" customWidth="1"/>
    <col min="1796" max="2048" width="9" style="95"/>
    <col min="2049" max="2049" width="3.6328125" style="95" customWidth="1"/>
    <col min="2050" max="2050" width="36.36328125" style="95" customWidth="1"/>
    <col min="2051" max="2051" width="49.08984375" style="95" customWidth="1"/>
    <col min="2052" max="2304" width="9" style="95"/>
    <col min="2305" max="2305" width="3.6328125" style="95" customWidth="1"/>
    <col min="2306" max="2306" width="36.36328125" style="95" customWidth="1"/>
    <col min="2307" max="2307" width="49.08984375" style="95" customWidth="1"/>
    <col min="2308" max="2560" width="9" style="95"/>
    <col min="2561" max="2561" width="3.6328125" style="95" customWidth="1"/>
    <col min="2562" max="2562" width="36.36328125" style="95" customWidth="1"/>
    <col min="2563" max="2563" width="49.08984375" style="95" customWidth="1"/>
    <col min="2564" max="2816" width="9" style="95"/>
    <col min="2817" max="2817" width="3.6328125" style="95" customWidth="1"/>
    <col min="2818" max="2818" width="36.36328125" style="95" customWidth="1"/>
    <col min="2819" max="2819" width="49.08984375" style="95" customWidth="1"/>
    <col min="2820" max="3072" width="9" style="95"/>
    <col min="3073" max="3073" width="3.6328125" style="95" customWidth="1"/>
    <col min="3074" max="3074" width="36.36328125" style="95" customWidth="1"/>
    <col min="3075" max="3075" width="49.08984375" style="95" customWidth="1"/>
    <col min="3076" max="3328" width="9" style="95"/>
    <col min="3329" max="3329" width="3.6328125" style="95" customWidth="1"/>
    <col min="3330" max="3330" width="36.36328125" style="95" customWidth="1"/>
    <col min="3331" max="3331" width="49.08984375" style="95" customWidth="1"/>
    <col min="3332" max="3584" width="9" style="95"/>
    <col min="3585" max="3585" width="3.6328125" style="95" customWidth="1"/>
    <col min="3586" max="3586" width="36.36328125" style="95" customWidth="1"/>
    <col min="3587" max="3587" width="49.08984375" style="95" customWidth="1"/>
    <col min="3588" max="3840" width="9" style="95"/>
    <col min="3841" max="3841" width="3.6328125" style="95" customWidth="1"/>
    <col min="3842" max="3842" width="36.36328125" style="95" customWidth="1"/>
    <col min="3843" max="3843" width="49.08984375" style="95" customWidth="1"/>
    <col min="3844" max="4096" width="9" style="95"/>
    <col min="4097" max="4097" width="3.6328125" style="95" customWidth="1"/>
    <col min="4098" max="4098" width="36.36328125" style="95" customWidth="1"/>
    <col min="4099" max="4099" width="49.08984375" style="95" customWidth="1"/>
    <col min="4100" max="4352" width="9" style="95"/>
    <col min="4353" max="4353" width="3.6328125" style="95" customWidth="1"/>
    <col min="4354" max="4354" width="36.36328125" style="95" customWidth="1"/>
    <col min="4355" max="4355" width="49.08984375" style="95" customWidth="1"/>
    <col min="4356" max="4608" width="9" style="95"/>
    <col min="4609" max="4609" width="3.6328125" style="95" customWidth="1"/>
    <col min="4610" max="4610" width="36.36328125" style="95" customWidth="1"/>
    <col min="4611" max="4611" width="49.08984375" style="95" customWidth="1"/>
    <col min="4612" max="4864" width="9" style="95"/>
    <col min="4865" max="4865" width="3.6328125" style="95" customWidth="1"/>
    <col min="4866" max="4866" width="36.36328125" style="95" customWidth="1"/>
    <col min="4867" max="4867" width="49.08984375" style="95" customWidth="1"/>
    <col min="4868" max="5120" width="9" style="95"/>
    <col min="5121" max="5121" width="3.6328125" style="95" customWidth="1"/>
    <col min="5122" max="5122" width="36.36328125" style="95" customWidth="1"/>
    <col min="5123" max="5123" width="49.08984375" style="95" customWidth="1"/>
    <col min="5124" max="5376" width="9" style="95"/>
    <col min="5377" max="5377" width="3.6328125" style="95" customWidth="1"/>
    <col min="5378" max="5378" width="36.36328125" style="95" customWidth="1"/>
    <col min="5379" max="5379" width="49.08984375" style="95" customWidth="1"/>
    <col min="5380" max="5632" width="9" style="95"/>
    <col min="5633" max="5633" width="3.6328125" style="95" customWidth="1"/>
    <col min="5634" max="5634" width="36.36328125" style="95" customWidth="1"/>
    <col min="5635" max="5635" width="49.08984375" style="95" customWidth="1"/>
    <col min="5636" max="5888" width="9" style="95"/>
    <col min="5889" max="5889" width="3.6328125" style="95" customWidth="1"/>
    <col min="5890" max="5890" width="36.36328125" style="95" customWidth="1"/>
    <col min="5891" max="5891" width="49.08984375" style="95" customWidth="1"/>
    <col min="5892" max="6144" width="9" style="95"/>
    <col min="6145" max="6145" width="3.6328125" style="95" customWidth="1"/>
    <col min="6146" max="6146" width="36.36328125" style="95" customWidth="1"/>
    <col min="6147" max="6147" width="49.08984375" style="95" customWidth="1"/>
    <col min="6148" max="6400" width="9" style="95"/>
    <col min="6401" max="6401" width="3.6328125" style="95" customWidth="1"/>
    <col min="6402" max="6402" width="36.36328125" style="95" customWidth="1"/>
    <col min="6403" max="6403" width="49.08984375" style="95" customWidth="1"/>
    <col min="6404" max="6656" width="9" style="95"/>
    <col min="6657" max="6657" width="3.6328125" style="95" customWidth="1"/>
    <col min="6658" max="6658" width="36.36328125" style="95" customWidth="1"/>
    <col min="6659" max="6659" width="49.08984375" style="95" customWidth="1"/>
    <col min="6660" max="6912" width="9" style="95"/>
    <col min="6913" max="6913" width="3.6328125" style="95" customWidth="1"/>
    <col min="6914" max="6914" width="36.36328125" style="95" customWidth="1"/>
    <col min="6915" max="6915" width="49.08984375" style="95" customWidth="1"/>
    <col min="6916" max="7168" width="9" style="95"/>
    <col min="7169" max="7169" width="3.6328125" style="95" customWidth="1"/>
    <col min="7170" max="7170" width="36.36328125" style="95" customWidth="1"/>
    <col min="7171" max="7171" width="49.08984375" style="95" customWidth="1"/>
    <col min="7172" max="7424" width="9" style="95"/>
    <col min="7425" max="7425" width="3.6328125" style="95" customWidth="1"/>
    <col min="7426" max="7426" width="36.36328125" style="95" customWidth="1"/>
    <col min="7427" max="7427" width="49.08984375" style="95" customWidth="1"/>
    <col min="7428" max="7680" width="9" style="95"/>
    <col min="7681" max="7681" width="3.6328125" style="95" customWidth="1"/>
    <col min="7682" max="7682" width="36.36328125" style="95" customWidth="1"/>
    <col min="7683" max="7683" width="49.08984375" style="95" customWidth="1"/>
    <col min="7684" max="7936" width="9" style="95"/>
    <col min="7937" max="7937" width="3.6328125" style="95" customWidth="1"/>
    <col min="7938" max="7938" width="36.36328125" style="95" customWidth="1"/>
    <col min="7939" max="7939" width="49.08984375" style="95" customWidth="1"/>
    <col min="7940" max="8192" width="9" style="95"/>
    <col min="8193" max="8193" width="3.6328125" style="95" customWidth="1"/>
    <col min="8194" max="8194" width="36.36328125" style="95" customWidth="1"/>
    <col min="8195" max="8195" width="49.08984375" style="95" customWidth="1"/>
    <col min="8196" max="8448" width="9" style="95"/>
    <col min="8449" max="8449" width="3.6328125" style="95" customWidth="1"/>
    <col min="8450" max="8450" width="36.36328125" style="95" customWidth="1"/>
    <col min="8451" max="8451" width="49.08984375" style="95" customWidth="1"/>
    <col min="8452" max="8704" width="9" style="95"/>
    <col min="8705" max="8705" width="3.6328125" style="95" customWidth="1"/>
    <col min="8706" max="8706" width="36.36328125" style="95" customWidth="1"/>
    <col min="8707" max="8707" width="49.08984375" style="95" customWidth="1"/>
    <col min="8708" max="8960" width="9" style="95"/>
    <col min="8961" max="8961" width="3.6328125" style="95" customWidth="1"/>
    <col min="8962" max="8962" width="36.36328125" style="95" customWidth="1"/>
    <col min="8963" max="8963" width="49.08984375" style="95" customWidth="1"/>
    <col min="8964" max="9216" width="9" style="95"/>
    <col min="9217" max="9217" width="3.6328125" style="95" customWidth="1"/>
    <col min="9218" max="9218" width="36.36328125" style="95" customWidth="1"/>
    <col min="9219" max="9219" width="49.08984375" style="95" customWidth="1"/>
    <col min="9220" max="9472" width="9" style="95"/>
    <col min="9473" max="9473" width="3.6328125" style="95" customWidth="1"/>
    <col min="9474" max="9474" width="36.36328125" style="95" customWidth="1"/>
    <col min="9475" max="9475" width="49.08984375" style="95" customWidth="1"/>
    <col min="9476" max="9728" width="9" style="95"/>
    <col min="9729" max="9729" width="3.6328125" style="95" customWidth="1"/>
    <col min="9730" max="9730" width="36.36328125" style="95" customWidth="1"/>
    <col min="9731" max="9731" width="49.08984375" style="95" customWidth="1"/>
    <col min="9732" max="9984" width="9" style="95"/>
    <col min="9985" max="9985" width="3.6328125" style="95" customWidth="1"/>
    <col min="9986" max="9986" width="36.36328125" style="95" customWidth="1"/>
    <col min="9987" max="9987" width="49.08984375" style="95" customWidth="1"/>
    <col min="9988" max="10240" width="9" style="95"/>
    <col min="10241" max="10241" width="3.6328125" style="95" customWidth="1"/>
    <col min="10242" max="10242" width="36.36328125" style="95" customWidth="1"/>
    <col min="10243" max="10243" width="49.08984375" style="95" customWidth="1"/>
    <col min="10244" max="10496" width="9" style="95"/>
    <col min="10497" max="10497" width="3.6328125" style="95" customWidth="1"/>
    <col min="10498" max="10498" width="36.36328125" style="95" customWidth="1"/>
    <col min="10499" max="10499" width="49.08984375" style="95" customWidth="1"/>
    <col min="10500" max="10752" width="9" style="95"/>
    <col min="10753" max="10753" width="3.6328125" style="95" customWidth="1"/>
    <col min="10754" max="10754" width="36.36328125" style="95" customWidth="1"/>
    <col min="10755" max="10755" width="49.08984375" style="95" customWidth="1"/>
    <col min="10756" max="11008" width="9" style="95"/>
    <col min="11009" max="11009" width="3.6328125" style="95" customWidth="1"/>
    <col min="11010" max="11010" width="36.36328125" style="95" customWidth="1"/>
    <col min="11011" max="11011" width="49.08984375" style="95" customWidth="1"/>
    <col min="11012" max="11264" width="9" style="95"/>
    <col min="11265" max="11265" width="3.6328125" style="95" customWidth="1"/>
    <col min="11266" max="11266" width="36.36328125" style="95" customWidth="1"/>
    <col min="11267" max="11267" width="49.08984375" style="95" customWidth="1"/>
    <col min="11268" max="11520" width="9" style="95"/>
    <col min="11521" max="11521" width="3.6328125" style="95" customWidth="1"/>
    <col min="11522" max="11522" width="36.36328125" style="95" customWidth="1"/>
    <col min="11523" max="11523" width="49.08984375" style="95" customWidth="1"/>
    <col min="11524" max="11776" width="9" style="95"/>
    <col min="11777" max="11777" width="3.6328125" style="95" customWidth="1"/>
    <col min="11778" max="11778" width="36.36328125" style="95" customWidth="1"/>
    <col min="11779" max="11779" width="49.08984375" style="95" customWidth="1"/>
    <col min="11780" max="12032" width="9" style="95"/>
    <col min="12033" max="12033" width="3.6328125" style="95" customWidth="1"/>
    <col min="12034" max="12034" width="36.36328125" style="95" customWidth="1"/>
    <col min="12035" max="12035" width="49.08984375" style="95" customWidth="1"/>
    <col min="12036" max="12288" width="9" style="95"/>
    <col min="12289" max="12289" width="3.6328125" style="95" customWidth="1"/>
    <col min="12290" max="12290" width="36.36328125" style="95" customWidth="1"/>
    <col min="12291" max="12291" width="49.08984375" style="95" customWidth="1"/>
    <col min="12292" max="12544" width="9" style="95"/>
    <col min="12545" max="12545" width="3.6328125" style="95" customWidth="1"/>
    <col min="12546" max="12546" width="36.36328125" style="95" customWidth="1"/>
    <col min="12547" max="12547" width="49.08984375" style="95" customWidth="1"/>
    <col min="12548" max="12800" width="9" style="95"/>
    <col min="12801" max="12801" width="3.6328125" style="95" customWidth="1"/>
    <col min="12802" max="12802" width="36.36328125" style="95" customWidth="1"/>
    <col min="12803" max="12803" width="49.08984375" style="95" customWidth="1"/>
    <col min="12804" max="13056" width="9" style="95"/>
    <col min="13057" max="13057" width="3.6328125" style="95" customWidth="1"/>
    <col min="13058" max="13058" width="36.36328125" style="95" customWidth="1"/>
    <col min="13059" max="13059" width="49.08984375" style="95" customWidth="1"/>
    <col min="13060" max="13312" width="9" style="95"/>
    <col min="13313" max="13313" width="3.6328125" style="95" customWidth="1"/>
    <col min="13314" max="13314" width="36.36328125" style="95" customWidth="1"/>
    <col min="13315" max="13315" width="49.08984375" style="95" customWidth="1"/>
    <col min="13316" max="13568" width="9" style="95"/>
    <col min="13569" max="13569" width="3.6328125" style="95" customWidth="1"/>
    <col min="13570" max="13570" width="36.36328125" style="95" customWidth="1"/>
    <col min="13571" max="13571" width="49.08984375" style="95" customWidth="1"/>
    <col min="13572" max="13824" width="9" style="95"/>
    <col min="13825" max="13825" width="3.6328125" style="95" customWidth="1"/>
    <col min="13826" max="13826" width="36.36328125" style="95" customWidth="1"/>
    <col min="13827" max="13827" width="49.08984375" style="95" customWidth="1"/>
    <col min="13828" max="14080" width="9" style="95"/>
    <col min="14081" max="14081" width="3.6328125" style="95" customWidth="1"/>
    <col min="14082" max="14082" width="36.36328125" style="95" customWidth="1"/>
    <col min="14083" max="14083" width="49.08984375" style="95" customWidth="1"/>
    <col min="14084" max="14336" width="9" style="95"/>
    <col min="14337" max="14337" width="3.6328125" style="95" customWidth="1"/>
    <col min="14338" max="14338" width="36.36328125" style="95" customWidth="1"/>
    <col min="14339" max="14339" width="49.08984375" style="95" customWidth="1"/>
    <col min="14340" max="14592" width="9" style="95"/>
    <col min="14593" max="14593" width="3.6328125" style="95" customWidth="1"/>
    <col min="14594" max="14594" width="36.36328125" style="95" customWidth="1"/>
    <col min="14595" max="14595" width="49.08984375" style="95" customWidth="1"/>
    <col min="14596" max="14848" width="9" style="95"/>
    <col min="14849" max="14849" width="3.6328125" style="95" customWidth="1"/>
    <col min="14850" max="14850" width="36.36328125" style="95" customWidth="1"/>
    <col min="14851" max="14851" width="49.08984375" style="95" customWidth="1"/>
    <col min="14852" max="15104" width="9" style="95"/>
    <col min="15105" max="15105" width="3.6328125" style="95" customWidth="1"/>
    <col min="15106" max="15106" width="36.36328125" style="95" customWidth="1"/>
    <col min="15107" max="15107" width="49.08984375" style="95" customWidth="1"/>
    <col min="15108" max="15360" width="9" style="95"/>
    <col min="15361" max="15361" width="3.6328125" style="95" customWidth="1"/>
    <col min="15362" max="15362" width="36.36328125" style="95" customWidth="1"/>
    <col min="15363" max="15363" width="49.08984375" style="95" customWidth="1"/>
    <col min="15364" max="15616" width="9" style="95"/>
    <col min="15617" max="15617" width="3.6328125" style="95" customWidth="1"/>
    <col min="15618" max="15618" width="36.36328125" style="95" customWidth="1"/>
    <col min="15619" max="15619" width="49.08984375" style="95" customWidth="1"/>
    <col min="15620" max="15872" width="9" style="95"/>
    <col min="15873" max="15873" width="3.6328125" style="95" customWidth="1"/>
    <col min="15874" max="15874" width="36.36328125" style="95" customWidth="1"/>
    <col min="15875" max="15875" width="49.08984375" style="95" customWidth="1"/>
    <col min="15876" max="16128" width="9" style="95"/>
    <col min="16129" max="16129" width="3.6328125" style="95" customWidth="1"/>
    <col min="16130" max="16130" width="36.36328125" style="95" customWidth="1"/>
    <col min="16131" max="16131" width="49.08984375" style="95" customWidth="1"/>
    <col min="16132" max="16384" width="9" style="95"/>
  </cols>
  <sheetData>
    <row r="1" spans="1:3" ht="18" customHeight="1" x14ac:dyDescent="0.2">
      <c r="C1" s="96" t="str">
        <f>'MPS(input)maintenance'!K1</f>
        <v>Monitoring Spreadsheet: JCM_ID_AM015_ver01.0</v>
      </c>
    </row>
    <row r="2" spans="1:3" ht="18" customHeight="1" x14ac:dyDescent="0.2">
      <c r="C2" s="96" t="str">
        <f>'MPS(input)maintenance'!K2</f>
        <v>Reference Number: ID021</v>
      </c>
    </row>
    <row r="3" spans="1:3" ht="24" customHeight="1" x14ac:dyDescent="0.2">
      <c r="A3" s="131" t="s">
        <v>127</v>
      </c>
      <c r="B3" s="131"/>
      <c r="C3" s="131"/>
    </row>
    <row r="5" spans="1:3" ht="21" customHeight="1" x14ac:dyDescent="0.2">
      <c r="B5" s="97" t="s">
        <v>128</v>
      </c>
      <c r="C5" s="97" t="s">
        <v>129</v>
      </c>
    </row>
    <row r="6" spans="1:3" ht="103.5" customHeight="1" x14ac:dyDescent="0.2">
      <c r="B6" s="98" t="s">
        <v>130</v>
      </c>
      <c r="C6" s="98" t="s">
        <v>141</v>
      </c>
    </row>
    <row r="7" spans="1:3" ht="54" customHeight="1" x14ac:dyDescent="0.2">
      <c r="B7" s="98" t="s">
        <v>145</v>
      </c>
      <c r="C7" s="98" t="s">
        <v>131</v>
      </c>
    </row>
    <row r="8" spans="1:3" ht="54" customHeight="1" x14ac:dyDescent="0.2">
      <c r="B8" s="98" t="s">
        <v>143</v>
      </c>
      <c r="C8" s="98" t="s">
        <v>144</v>
      </c>
    </row>
    <row r="9" spans="1:3" ht="54" customHeight="1" x14ac:dyDescent="0.2">
      <c r="B9" s="98"/>
      <c r="C9" s="98"/>
    </row>
    <row r="10" spans="1:3" ht="54" customHeight="1" x14ac:dyDescent="0.2">
      <c r="B10" s="98"/>
      <c r="C10" s="98"/>
    </row>
    <row r="11" spans="1:3" ht="54" customHeight="1" x14ac:dyDescent="0.2">
      <c r="B11" s="98"/>
      <c r="C11" s="98"/>
    </row>
    <row r="12" spans="1:3" ht="54" customHeight="1" x14ac:dyDescent="0.2">
      <c r="B12" s="98"/>
      <c r="C12" s="98"/>
    </row>
  </sheetData>
  <sheetProtection algorithmName="SHA-512" hashValue="GNmOD2vq7HJSnrL0xHiG68/p/BIgqdLm1I148rEWYvYQLJ6dXLneE34Tga0cKJtmSXwX1LNw79dLBb4R/I8HKQ==" saltValue="vKp6mRLBsJx7YKgLAdfBtg==" spinCount="100000"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L31"/>
  <sheetViews>
    <sheetView showGridLines="0" view="pageBreakPreview" zoomScale="70" zoomScaleNormal="60" zoomScaleSheetLayoutView="70" workbookViewId="0"/>
  </sheetViews>
  <sheetFormatPr defaultColWidth="9" defaultRowHeight="14" x14ac:dyDescent="0.2"/>
  <cols>
    <col min="1" max="1" width="3.6328125" style="1" customWidth="1"/>
    <col min="2" max="2" width="20.6328125" style="1" customWidth="1"/>
    <col min="3" max="3" width="12.6328125" style="1" customWidth="1"/>
    <col min="4" max="4" width="12.6328125" style="1" bestFit="1" customWidth="1"/>
    <col min="5" max="5" width="20.6328125" style="1" customWidth="1"/>
    <col min="6" max="6" width="15.6328125" style="1" customWidth="1"/>
    <col min="7" max="7" width="9.6328125" style="1" customWidth="1"/>
    <col min="8" max="8" width="12.6328125" style="1" customWidth="1"/>
    <col min="9" max="9" width="13.6328125" style="1" customWidth="1"/>
    <col min="10" max="10" width="66.36328125" style="1" customWidth="1"/>
    <col min="11" max="11" width="13.6328125" style="1" customWidth="1"/>
    <col min="12" max="12" width="12.6328125" style="1" customWidth="1"/>
    <col min="13" max="16384" width="9" style="1"/>
  </cols>
  <sheetData>
    <row r="1" spans="1:12" ht="18" customHeight="1" x14ac:dyDescent="0.2">
      <c r="L1" s="7" t="str">
        <f>'MPS(input)maintenance'!K1</f>
        <v>Monitoring Spreadsheet: JCM_ID_AM015_ver01.0</v>
      </c>
    </row>
    <row r="2" spans="1:12" ht="18" customHeight="1" x14ac:dyDescent="0.2">
      <c r="L2" s="7" t="str">
        <f>'MPS(input)maintenance'!K2</f>
        <v>Reference Number: ID021</v>
      </c>
    </row>
    <row r="3" spans="1:12" ht="27.75" customHeight="1" x14ac:dyDescent="0.2">
      <c r="A3" s="84" t="s">
        <v>132</v>
      </c>
      <c r="B3" s="84"/>
      <c r="C3" s="85"/>
      <c r="D3" s="85"/>
      <c r="E3" s="85"/>
      <c r="F3" s="85"/>
      <c r="G3" s="85"/>
      <c r="H3" s="85"/>
      <c r="I3" s="85"/>
      <c r="J3" s="85"/>
      <c r="K3" s="85"/>
      <c r="L3" s="86"/>
    </row>
    <row r="5" spans="1:12" ht="18.75" customHeight="1" x14ac:dyDescent="0.2">
      <c r="A5" s="87" t="s">
        <v>133</v>
      </c>
      <c r="B5" s="87"/>
      <c r="C5" s="87"/>
    </row>
    <row r="6" spans="1:12" ht="18.75" customHeight="1" x14ac:dyDescent="0.2">
      <c r="A6" s="87"/>
      <c r="B6" s="88" t="s">
        <v>3</v>
      </c>
      <c r="C6" s="88" t="s">
        <v>4</v>
      </c>
      <c r="D6" s="88" t="s">
        <v>5</v>
      </c>
      <c r="E6" s="88" t="s">
        <v>6</v>
      </c>
      <c r="F6" s="88" t="s">
        <v>7</v>
      </c>
      <c r="G6" s="88" t="s">
        <v>8</v>
      </c>
      <c r="H6" s="88" t="s">
        <v>9</v>
      </c>
      <c r="I6" s="88" t="s">
        <v>10</v>
      </c>
      <c r="J6" s="88" t="s">
        <v>11</v>
      </c>
      <c r="K6" s="88" t="s">
        <v>12</v>
      </c>
      <c r="L6" s="88" t="s">
        <v>134</v>
      </c>
    </row>
    <row r="7" spans="1:12" s="89" customFormat="1" ht="39" customHeight="1" x14ac:dyDescent="0.2">
      <c r="B7" s="88" t="s">
        <v>135</v>
      </c>
      <c r="C7" s="88" t="s">
        <v>13</v>
      </c>
      <c r="D7" s="88" t="s">
        <v>14</v>
      </c>
      <c r="E7" s="88" t="s">
        <v>15</v>
      </c>
      <c r="F7" s="88" t="s">
        <v>136</v>
      </c>
      <c r="G7" s="88" t="s">
        <v>17</v>
      </c>
      <c r="H7" s="88" t="s">
        <v>18</v>
      </c>
      <c r="I7" s="88" t="s">
        <v>19</v>
      </c>
      <c r="J7" s="88" t="s">
        <v>20</v>
      </c>
      <c r="K7" s="88" t="s">
        <v>21</v>
      </c>
      <c r="L7" s="88" t="s">
        <v>22</v>
      </c>
    </row>
    <row r="8" spans="1:12" ht="380.15" customHeight="1" x14ac:dyDescent="0.2">
      <c r="B8" s="99"/>
      <c r="C8" s="90" t="s">
        <v>23</v>
      </c>
      <c r="D8" s="91" t="s">
        <v>24</v>
      </c>
      <c r="E8" s="92" t="s">
        <v>25</v>
      </c>
      <c r="F8" s="68"/>
      <c r="G8" s="92" t="s">
        <v>26</v>
      </c>
      <c r="H8" s="59" t="s">
        <v>35</v>
      </c>
      <c r="I8" s="59" t="s">
        <v>36</v>
      </c>
      <c r="J8" s="60" t="s">
        <v>29</v>
      </c>
      <c r="K8" s="60" t="s">
        <v>30</v>
      </c>
      <c r="L8" s="60" t="s">
        <v>31</v>
      </c>
    </row>
    <row r="9" spans="1:12" ht="380.15" customHeight="1" x14ac:dyDescent="0.2">
      <c r="B9" s="99"/>
      <c r="C9" s="90" t="s">
        <v>32</v>
      </c>
      <c r="D9" s="91" t="s">
        <v>24</v>
      </c>
      <c r="E9" s="92" t="s">
        <v>33</v>
      </c>
      <c r="F9" s="68"/>
      <c r="G9" s="92" t="s">
        <v>34</v>
      </c>
      <c r="H9" s="59" t="s">
        <v>35</v>
      </c>
      <c r="I9" s="59" t="s">
        <v>36</v>
      </c>
      <c r="J9" s="60" t="s">
        <v>29</v>
      </c>
      <c r="K9" s="60" t="s">
        <v>30</v>
      </c>
      <c r="L9" s="60" t="s">
        <v>37</v>
      </c>
    </row>
    <row r="10" spans="1:12" ht="8.25" customHeight="1" x14ac:dyDescent="0.2"/>
    <row r="11" spans="1:12" ht="20.149999999999999" customHeight="1" x14ac:dyDescent="0.2">
      <c r="A11" s="87" t="s">
        <v>137</v>
      </c>
      <c r="B11" s="87"/>
    </row>
    <row r="12" spans="1:12" ht="20.149999999999999" customHeight="1" x14ac:dyDescent="0.2">
      <c r="B12" s="136" t="s">
        <v>3</v>
      </c>
      <c r="C12" s="137"/>
      <c r="D12" s="111" t="s">
        <v>4</v>
      </c>
      <c r="E12" s="111"/>
      <c r="F12" s="88" t="s">
        <v>5</v>
      </c>
      <c r="G12" s="88" t="s">
        <v>6</v>
      </c>
      <c r="H12" s="111" t="s">
        <v>7</v>
      </c>
      <c r="I12" s="111"/>
      <c r="J12" s="111"/>
      <c r="K12" s="111" t="s">
        <v>8</v>
      </c>
      <c r="L12" s="111"/>
    </row>
    <row r="13" spans="1:12" ht="39" customHeight="1" x14ac:dyDescent="0.2">
      <c r="B13" s="136" t="s">
        <v>14</v>
      </c>
      <c r="C13" s="137"/>
      <c r="D13" s="111" t="s">
        <v>15</v>
      </c>
      <c r="E13" s="111"/>
      <c r="F13" s="88" t="s">
        <v>16</v>
      </c>
      <c r="G13" s="88" t="s">
        <v>17</v>
      </c>
      <c r="H13" s="111" t="s">
        <v>19</v>
      </c>
      <c r="I13" s="111"/>
      <c r="J13" s="111"/>
      <c r="K13" s="111" t="s">
        <v>22</v>
      </c>
      <c r="L13" s="111"/>
    </row>
    <row r="14" spans="1:12" ht="70" customHeight="1" x14ac:dyDescent="0.2">
      <c r="B14" s="132" t="s">
        <v>39</v>
      </c>
      <c r="C14" s="133"/>
      <c r="D14" s="112" t="s">
        <v>40</v>
      </c>
      <c r="E14" s="113"/>
      <c r="F14" s="101">
        <f>'MPS(input)maintenance'!E14</f>
        <v>3.3099999999999997E-2</v>
      </c>
      <c r="G14" s="92" t="s">
        <v>41</v>
      </c>
      <c r="H14" s="138" t="str">
        <f>IF('MPS(input)maintenance'!G14&lt;&gt;"",'MPS(input)maintenance'!G14,"")</f>
        <v>(1) Net calorific value (lower heating value) provided by fuel supplier or boiler manufacturer, (2) IPCC default values at the lower limit in Table 1.2 of Chapter 1 of Vol. 2 of the “2006 IPCC Guidelines on National GHG Inventories” (when (1) is not available, apply (2))</v>
      </c>
      <c r="I14" s="138"/>
      <c r="J14" s="138"/>
      <c r="K14" s="139" t="str">
        <f>IF('MPS(input)maintenance'!J14&lt;&gt;"",'MPS(input)maintenance'!J14,"")</f>
        <v>For natural gas</v>
      </c>
      <c r="L14" s="139"/>
    </row>
    <row r="15" spans="1:12" ht="70" customHeight="1" x14ac:dyDescent="0.2">
      <c r="B15" s="132" t="s">
        <v>39</v>
      </c>
      <c r="C15" s="133"/>
      <c r="D15" s="112" t="s">
        <v>43</v>
      </c>
      <c r="E15" s="113"/>
      <c r="F15" s="101">
        <f>'MPS(input)maintenance'!E15</f>
        <v>0</v>
      </c>
      <c r="G15" s="92" t="s">
        <v>44</v>
      </c>
      <c r="H15" s="138" t="str">
        <f>IF('MPS(input)maintenance'!G15&lt;&gt;"",'MPS(input)maintenance'!G15,"")</f>
        <v>(1) Net calorific value (lower heating value) provided by fuel supplier or boiler manufacturer, (2) IPCC default values at the lower limit in Table 1.2 of Chapter 1 of Vol. 2 of the “2006 IPCC Guidelines on National GHG Inventories” (when (1) is not available, apply (2))</v>
      </c>
      <c r="I15" s="138"/>
      <c r="J15" s="138"/>
      <c r="K15" s="139" t="str">
        <f>IF('MPS(input)maintenance'!J15&lt;&gt;"",'MPS(input)maintenance'!J15,"")</f>
        <v>Not applicable</v>
      </c>
      <c r="L15" s="139"/>
    </row>
    <row r="16" spans="1:12" ht="70" customHeight="1" x14ac:dyDescent="0.2">
      <c r="B16" s="132" t="s">
        <v>45</v>
      </c>
      <c r="C16" s="133"/>
      <c r="D16" s="112" t="s">
        <v>46</v>
      </c>
      <c r="E16" s="113"/>
      <c r="F16" s="101">
        <f>'MPS(input)maintenance'!E16</f>
        <v>5.6099999999999997E-2</v>
      </c>
      <c r="G16" s="91" t="s">
        <v>47</v>
      </c>
      <c r="H16" s="138" t="str">
        <f>IF('MPS(input)maintenance'!G16&lt;&gt;"",'MPS(input)maintenance'!G16,"")</f>
        <v>IPCC default values in Table 1.4 of Chapter 1 of Vol. 2 of the “2006 IPCC Guidelines on National GHG Inventories"</v>
      </c>
      <c r="I16" s="138"/>
      <c r="J16" s="138"/>
      <c r="K16" s="139" t="str">
        <f>IF('MPS(input)maintenance'!J16&lt;&gt;"",'MPS(input)maintenance'!J16,"")</f>
        <v>For natural gas</v>
      </c>
      <c r="L16" s="139"/>
    </row>
    <row r="17" spans="1:12" ht="70" customHeight="1" x14ac:dyDescent="0.2">
      <c r="B17" s="132" t="s">
        <v>45</v>
      </c>
      <c r="C17" s="133"/>
      <c r="D17" s="112" t="s">
        <v>46</v>
      </c>
      <c r="E17" s="113"/>
      <c r="F17" s="101">
        <f>'MPS(input)maintenance'!E17</f>
        <v>0</v>
      </c>
      <c r="G17" s="91" t="s">
        <v>47</v>
      </c>
      <c r="H17" s="138" t="str">
        <f>IF('MPS(input)maintenance'!G17&lt;&gt;"",'MPS(input)maintenance'!G17,"")</f>
        <v>IPCC default values in Table 1.4 of Chapter 1 of Vol. 2 of the “2006 IPCC Guidelines on National GHG Inventories"</v>
      </c>
      <c r="I17" s="138"/>
      <c r="J17" s="138"/>
      <c r="K17" s="139" t="str">
        <f>IF('MPS(input)maintenance'!J17&lt;&gt;"",'MPS(input)maintenance'!J17,"")</f>
        <v>Not applicable</v>
      </c>
      <c r="L17" s="139"/>
    </row>
    <row r="18" spans="1:12" ht="150" customHeight="1" x14ac:dyDescent="0.2">
      <c r="B18" s="132" t="s">
        <v>49</v>
      </c>
      <c r="C18" s="133"/>
      <c r="D18" s="112" t="s">
        <v>50</v>
      </c>
      <c r="E18" s="113"/>
      <c r="F18" s="101">
        <f>'MPS(input)maintenance'!E18</f>
        <v>7.2599999999999998E-2</v>
      </c>
      <c r="G18" s="91" t="s">
        <v>47</v>
      </c>
      <c r="H18" s="138" t="str">
        <f>IF('MPS(input)maintenance'!G18&lt;&gt;"",'MPS(input)maintenance'!G18,"")</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18" s="138"/>
      <c r="J18" s="138"/>
      <c r="K18" s="139" t="str">
        <f>IF('MPS(input)maintenance'!J18&lt;&gt;"",'MPS(input)maintenance'!J18,"")</f>
        <v xml:space="preserve">Fuel used by the existing boiler is one type of residual fuel oil. Thus, EF of diesel oil is adopted to secure conservativeness. </v>
      </c>
      <c r="L18" s="139"/>
    </row>
    <row r="19" spans="1:12" ht="70" customHeight="1" x14ac:dyDescent="0.2">
      <c r="B19" s="132" t="s">
        <v>52</v>
      </c>
      <c r="C19" s="133"/>
      <c r="D19" s="112" t="s">
        <v>53</v>
      </c>
      <c r="E19" s="113"/>
      <c r="F19" s="104">
        <f>'MPS(input)maintenance'!E19</f>
        <v>0.93</v>
      </c>
      <c r="G19" s="91" t="s">
        <v>54</v>
      </c>
      <c r="H19" s="138" t="str">
        <f>IF('MPS(input)maintenance'!G19&lt;&gt;"",'MPS(input)maintenance'!G19,"")</f>
        <v>Specifications of the project boiler or factory test data of the project boiler by the manufacturer</v>
      </c>
      <c r="I19" s="138"/>
      <c r="J19" s="138"/>
      <c r="K19" s="139" t="str">
        <f>IF('MPS(input)maintenance'!J19&lt;&gt;"",'MPS(input)maintenance'!J19,"")</f>
        <v/>
      </c>
      <c r="L19" s="139"/>
    </row>
    <row r="20" spans="1:12" ht="70" customHeight="1" x14ac:dyDescent="0.2">
      <c r="B20" s="132" t="s">
        <v>56</v>
      </c>
      <c r="C20" s="133"/>
      <c r="D20" s="126" t="s">
        <v>57</v>
      </c>
      <c r="E20" s="126"/>
      <c r="F20" s="104">
        <f>'MPS(input)maintenance'!E20</f>
        <v>0.89</v>
      </c>
      <c r="G20" s="91" t="s">
        <v>54</v>
      </c>
      <c r="H20" s="138" t="str">
        <f>IF('MPS(input)maintenance'!G20&lt;&gt;"",'MPS(input)maintenance'!G20,"")</f>
        <v>The default value set in the methodologies</v>
      </c>
      <c r="I20" s="138"/>
      <c r="J20" s="138"/>
      <c r="K20" s="139" t="str">
        <f>IF('MPS(input)maintenance'!J20&lt;&gt;"",'MPS(input)maintenance'!J20,"")</f>
        <v/>
      </c>
      <c r="L20" s="139"/>
    </row>
    <row r="21" spans="1:12" ht="70" customHeight="1" x14ac:dyDescent="0.2">
      <c r="B21" s="132" t="s">
        <v>59</v>
      </c>
      <c r="C21" s="133"/>
      <c r="D21" s="126" t="s">
        <v>60</v>
      </c>
      <c r="E21" s="126"/>
      <c r="F21" s="104">
        <f>'MPS(input)maintenance'!E21</f>
        <v>2</v>
      </c>
      <c r="G21" s="91" t="s">
        <v>61</v>
      </c>
      <c r="H21" s="138" t="str">
        <f>IF('MPS(input)maintenance'!G21&lt;&gt;"",'MPS(input)maintenance'!G21,"")</f>
        <v>Blow flow rate setting specified in the boiler water treatment program for a water purification/demineralization system such as RO based on the test result</v>
      </c>
      <c r="I21" s="138"/>
      <c r="J21" s="138"/>
      <c r="K21" s="139" t="str">
        <f>IF('MPS(input)maintenance'!J21&lt;&gt;"",'MPS(input)maintenance'!J21,"")</f>
        <v/>
      </c>
      <c r="L21" s="139"/>
    </row>
    <row r="22" spans="1:12" ht="70" customHeight="1" x14ac:dyDescent="0.2">
      <c r="B22" s="132" t="s">
        <v>63</v>
      </c>
      <c r="C22" s="133"/>
      <c r="D22" s="126" t="s">
        <v>64</v>
      </c>
      <c r="E22" s="126"/>
      <c r="F22" s="104">
        <f>'MPS(input)maintenance'!E22</f>
        <v>2</v>
      </c>
      <c r="G22" s="91" t="s">
        <v>61</v>
      </c>
      <c r="H22" s="138" t="str">
        <f>IF('MPS(input)maintenance'!G22&lt;&gt;"",'MPS(input)maintenance'!G22,"")</f>
        <v>Blow flow rate specified in the boiler water treatment program for a water softener based on the test result</v>
      </c>
      <c r="I22" s="138"/>
      <c r="J22" s="138"/>
      <c r="K22" s="139" t="str">
        <f>IF('MPS(input)maintenance'!J22&lt;&gt;"",'MPS(input)maintenance'!J22,"")</f>
        <v/>
      </c>
      <c r="L22" s="139"/>
    </row>
    <row r="23" spans="1:12" ht="6.75" customHeight="1" x14ac:dyDescent="0.2">
      <c r="C23" s="4"/>
      <c r="D23" s="4"/>
      <c r="E23" s="4"/>
      <c r="F23" s="4"/>
      <c r="G23" s="4"/>
      <c r="H23" s="4"/>
      <c r="I23" s="4"/>
      <c r="J23" s="4"/>
      <c r="K23" s="4"/>
      <c r="L23" s="4"/>
    </row>
    <row r="24" spans="1:12" ht="18.75" customHeight="1" x14ac:dyDescent="0.2">
      <c r="A24" s="87" t="s">
        <v>138</v>
      </c>
      <c r="B24" s="87"/>
      <c r="C24" s="87"/>
    </row>
    <row r="25" spans="1:12" ht="17.5" thickBot="1" x14ac:dyDescent="0.25">
      <c r="B25" s="52" t="s">
        <v>139</v>
      </c>
      <c r="C25" s="122" t="s">
        <v>67</v>
      </c>
      <c r="D25" s="123"/>
      <c r="E25" s="52" t="s">
        <v>17</v>
      </c>
    </row>
    <row r="26" spans="1:12" ht="16.5" thickBot="1" x14ac:dyDescent="0.25">
      <c r="B26" s="100"/>
      <c r="C26" s="124">
        <f>ROUNDDOWN('MRS(calc_process)'!G6, 0)</f>
        <v>0</v>
      </c>
      <c r="D26" s="125"/>
      <c r="E26" s="47" t="s">
        <v>68</v>
      </c>
    </row>
    <row r="27" spans="1:12" ht="20.149999999999999" customHeight="1" x14ac:dyDescent="0.2">
      <c r="G27" s="93"/>
      <c r="H27" s="93"/>
    </row>
    <row r="28" spans="1:12" ht="18.75" customHeight="1" x14ac:dyDescent="0.2">
      <c r="A28" s="87" t="s">
        <v>69</v>
      </c>
      <c r="B28" s="87"/>
    </row>
    <row r="29" spans="1:12" ht="18" customHeight="1" x14ac:dyDescent="0.2">
      <c r="B29" s="134" t="s">
        <v>70</v>
      </c>
      <c r="C29" s="135"/>
      <c r="D29" s="121" t="s">
        <v>71</v>
      </c>
      <c r="E29" s="121"/>
      <c r="F29" s="121"/>
      <c r="G29" s="121"/>
      <c r="H29" s="121"/>
      <c r="I29" s="121"/>
      <c r="J29" s="121"/>
      <c r="K29" s="121"/>
      <c r="L29" s="121"/>
    </row>
    <row r="30" spans="1:12" ht="18" customHeight="1" x14ac:dyDescent="0.2">
      <c r="B30" s="134" t="s">
        <v>72</v>
      </c>
      <c r="C30" s="135"/>
      <c r="D30" s="121" t="s">
        <v>73</v>
      </c>
      <c r="E30" s="121"/>
      <c r="F30" s="121"/>
      <c r="G30" s="121"/>
      <c r="H30" s="121"/>
      <c r="I30" s="121"/>
      <c r="J30" s="121"/>
      <c r="K30" s="121"/>
      <c r="L30" s="121"/>
    </row>
    <row r="31" spans="1:12" ht="18" customHeight="1" x14ac:dyDescent="0.2">
      <c r="B31" s="134" t="s">
        <v>27</v>
      </c>
      <c r="C31" s="135"/>
      <c r="D31" s="121" t="s">
        <v>74</v>
      </c>
      <c r="E31" s="121"/>
      <c r="F31" s="121"/>
      <c r="G31" s="121"/>
      <c r="H31" s="121"/>
      <c r="I31" s="121"/>
      <c r="J31" s="121"/>
      <c r="K31" s="121"/>
      <c r="L31" s="121"/>
    </row>
  </sheetData>
  <sheetProtection algorithmName="SHA-512" hashValue="jjCNQqE7pnEkcfPMr127M4FPpCZfe8hjlfsxM9n5XAap1zuB7NP6LAZLDDzZ7qxAakkdYk0EJ9c3nJ/cWPL78w==" saltValue="HODJn67jEkcyulqw5xHCZw==" spinCount="100000" sheet="1" objects="1" scenarios="1" formatCells="0" formatRows="0"/>
  <mergeCells count="52">
    <mergeCell ref="D12:E12"/>
    <mergeCell ref="H12:J12"/>
    <mergeCell ref="K12:L12"/>
    <mergeCell ref="D13:E13"/>
    <mergeCell ref="H13:J13"/>
    <mergeCell ref="K13:L13"/>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D29:L29"/>
    <mergeCell ref="D20:E20"/>
    <mergeCell ref="H20:J20"/>
    <mergeCell ref="K20:L20"/>
    <mergeCell ref="D21:E21"/>
    <mergeCell ref="H21:J21"/>
    <mergeCell ref="K21:L21"/>
    <mergeCell ref="B31:C31"/>
    <mergeCell ref="D30:L30"/>
    <mergeCell ref="D31:L31"/>
    <mergeCell ref="B12:C12"/>
    <mergeCell ref="B13:C13"/>
    <mergeCell ref="B14:C14"/>
    <mergeCell ref="B15:C15"/>
    <mergeCell ref="B16:C16"/>
    <mergeCell ref="B17:C17"/>
    <mergeCell ref="B18:C18"/>
    <mergeCell ref="B19:C19"/>
    <mergeCell ref="D22:E22"/>
    <mergeCell ref="H22:J22"/>
    <mergeCell ref="K22:L22"/>
    <mergeCell ref="C25:D25"/>
    <mergeCell ref="C26:D26"/>
    <mergeCell ref="B20:C20"/>
    <mergeCell ref="B21:C21"/>
    <mergeCell ref="B22:C22"/>
    <mergeCell ref="B29:C29"/>
    <mergeCell ref="B30:C30"/>
  </mergeCells>
  <phoneticPr fontId="23"/>
  <pageMargins left="0.70866141732283472" right="0.70866141732283472" top="0.42" bottom="0.45" header="0.31496062992125984" footer="0.31496062992125984"/>
  <pageSetup paperSize="9"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K43"/>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53.36328125" style="1" customWidth="1"/>
    <col min="6" max="6" width="16.90625" style="1" bestFit="1" customWidth="1"/>
    <col min="7" max="7" width="20.6328125" style="1" customWidth="1"/>
    <col min="8" max="8" width="14.6328125" style="1" customWidth="1"/>
    <col min="9" max="9" width="8.453125" style="2" customWidth="1"/>
    <col min="10" max="16384" width="9" style="1"/>
  </cols>
  <sheetData>
    <row r="1" spans="1:11" ht="18" customHeight="1" x14ac:dyDescent="0.2">
      <c r="I1" s="7" t="str">
        <f>'MPS(input)maintenance'!K1</f>
        <v>Monitoring Spreadsheet: JCM_ID_AM015_ver01.0</v>
      </c>
    </row>
    <row r="2" spans="1:11" ht="18" customHeight="1" x14ac:dyDescent="0.2">
      <c r="I2" s="7" t="str">
        <f>'MPS(input)maintenance'!K2</f>
        <v>Reference Number: ID021</v>
      </c>
    </row>
    <row r="3" spans="1:11" ht="27.75" customHeight="1" x14ac:dyDescent="0.2">
      <c r="A3" s="130" t="s">
        <v>140</v>
      </c>
      <c r="B3" s="130"/>
      <c r="C3" s="130"/>
      <c r="D3" s="130"/>
      <c r="E3" s="130"/>
      <c r="F3" s="130"/>
      <c r="G3" s="130"/>
      <c r="H3" s="130"/>
      <c r="I3" s="130"/>
    </row>
    <row r="4" spans="1:11" ht="11.25" customHeight="1" thickBot="1" x14ac:dyDescent="0.25"/>
    <row r="5" spans="1:11" ht="18.75" customHeight="1" thickBot="1" x14ac:dyDescent="0.25">
      <c r="A5" s="9" t="s">
        <v>76</v>
      </c>
      <c r="B5" s="10"/>
      <c r="C5" s="10"/>
      <c r="D5" s="10"/>
      <c r="E5" s="11"/>
      <c r="F5" s="12" t="s">
        <v>77</v>
      </c>
      <c r="G5" s="13" t="s">
        <v>78</v>
      </c>
      <c r="H5" s="13" t="s">
        <v>17</v>
      </c>
      <c r="I5" s="14" t="s">
        <v>79</v>
      </c>
    </row>
    <row r="6" spans="1:11" ht="18.75" customHeight="1" thickBot="1" x14ac:dyDescent="0.25">
      <c r="A6" s="15"/>
      <c r="B6" s="31" t="s">
        <v>80</v>
      </c>
      <c r="C6" s="31"/>
      <c r="D6" s="32"/>
      <c r="E6" s="33"/>
      <c r="F6" s="61" t="s">
        <v>81</v>
      </c>
      <c r="G6" s="63">
        <f>G13-G24</f>
        <v>0</v>
      </c>
      <c r="H6" s="53" t="s">
        <v>82</v>
      </c>
      <c r="I6" s="56" t="s">
        <v>83</v>
      </c>
    </row>
    <row r="7" spans="1:11" ht="18.75" customHeight="1" x14ac:dyDescent="0.2">
      <c r="A7" s="16" t="s">
        <v>84</v>
      </c>
      <c r="B7" s="19"/>
      <c r="C7" s="19"/>
      <c r="D7" s="20"/>
      <c r="E7" s="21"/>
      <c r="F7" s="52"/>
      <c r="G7" s="22"/>
      <c r="H7" s="54"/>
      <c r="I7" s="52"/>
      <c r="J7" s="58"/>
      <c r="K7" s="58"/>
    </row>
    <row r="8" spans="1:11" ht="18.75" customHeight="1" x14ac:dyDescent="0.2">
      <c r="A8" s="17"/>
      <c r="B8" s="34" t="s">
        <v>85</v>
      </c>
      <c r="C8" s="35"/>
      <c r="D8" s="35"/>
      <c r="E8" s="36"/>
      <c r="F8" s="8" t="s">
        <v>86</v>
      </c>
      <c r="G8" s="79">
        <f>'MRS(input)'!F19</f>
        <v>0.93</v>
      </c>
      <c r="H8" s="80" t="s">
        <v>54</v>
      </c>
      <c r="I8" s="57" t="s">
        <v>52</v>
      </c>
    </row>
    <row r="9" spans="1:11" ht="18.75" customHeight="1" x14ac:dyDescent="0.2">
      <c r="A9" s="17"/>
      <c r="B9" s="37" t="s">
        <v>87</v>
      </c>
      <c r="C9" s="35"/>
      <c r="D9" s="35"/>
      <c r="E9" s="36"/>
      <c r="F9" s="8" t="s">
        <v>86</v>
      </c>
      <c r="G9" s="71">
        <f>'MRS(input)'!F20</f>
        <v>0.89</v>
      </c>
      <c r="H9" s="72" t="s">
        <v>54</v>
      </c>
      <c r="I9" s="56" t="s">
        <v>88</v>
      </c>
    </row>
    <row r="10" spans="1:11" ht="18.75" customHeight="1" x14ac:dyDescent="0.2">
      <c r="A10" s="17"/>
      <c r="B10" s="37" t="s">
        <v>89</v>
      </c>
      <c r="C10" s="35"/>
      <c r="D10" s="35"/>
      <c r="E10" s="36"/>
      <c r="F10" s="8" t="s">
        <v>86</v>
      </c>
      <c r="G10" s="79">
        <f>'MRS(input)'!F21</f>
        <v>2</v>
      </c>
      <c r="H10" s="80" t="s">
        <v>61</v>
      </c>
      <c r="I10" s="57" t="s">
        <v>59</v>
      </c>
    </row>
    <row r="11" spans="1:11" ht="18.75" customHeight="1" x14ac:dyDescent="0.2">
      <c r="A11" s="17"/>
      <c r="B11" s="37" t="s">
        <v>64</v>
      </c>
      <c r="C11" s="35"/>
      <c r="D11" s="35"/>
      <c r="E11" s="36"/>
      <c r="F11" s="8" t="s">
        <v>86</v>
      </c>
      <c r="G11" s="79">
        <f>'MRS(input)'!F22</f>
        <v>2</v>
      </c>
      <c r="H11" s="80" t="s">
        <v>61</v>
      </c>
      <c r="I11" s="56" t="s">
        <v>90</v>
      </c>
    </row>
    <row r="12" spans="1:11" ht="18.75" customHeight="1" thickBot="1" x14ac:dyDescent="0.25">
      <c r="A12" s="16" t="s">
        <v>91</v>
      </c>
      <c r="B12" s="24"/>
      <c r="C12" s="25"/>
      <c r="D12" s="23"/>
      <c r="E12" s="23"/>
      <c r="F12" s="23"/>
      <c r="G12" s="26"/>
      <c r="H12" s="26"/>
      <c r="I12" s="52"/>
    </row>
    <row r="13" spans="1:11" ht="18.75" customHeight="1" thickBot="1" x14ac:dyDescent="0.25">
      <c r="A13" s="18"/>
      <c r="B13" s="38" t="s">
        <v>92</v>
      </c>
      <c r="C13" s="39"/>
      <c r="D13" s="40"/>
      <c r="E13" s="40"/>
      <c r="F13" s="8" t="s">
        <v>86</v>
      </c>
      <c r="G13" s="64">
        <f>G14*G16*G18*G19/G20*(100-G21)/(100-G22)+G15*G17*G18*G19/G20*(100-G21)/(100-G22)</f>
        <v>0</v>
      </c>
      <c r="H13" s="55" t="s">
        <v>68</v>
      </c>
      <c r="I13" s="57" t="s">
        <v>93</v>
      </c>
    </row>
    <row r="14" spans="1:11" ht="32.5" customHeight="1" x14ac:dyDescent="0.2">
      <c r="A14" s="17"/>
      <c r="B14" s="41"/>
      <c r="C14" s="127" t="s">
        <v>94</v>
      </c>
      <c r="D14" s="128"/>
      <c r="E14" s="129"/>
      <c r="F14" s="57" t="s">
        <v>95</v>
      </c>
      <c r="G14" s="73">
        <f>'MRS(input)'!F8</f>
        <v>0</v>
      </c>
      <c r="H14" s="74" t="s">
        <v>96</v>
      </c>
      <c r="I14" s="57" t="s">
        <v>24</v>
      </c>
    </row>
    <row r="15" spans="1:11" ht="33" customHeight="1" x14ac:dyDescent="0.2">
      <c r="A15" s="17"/>
      <c r="B15" s="41"/>
      <c r="C15" s="127" t="s">
        <v>97</v>
      </c>
      <c r="D15" s="128"/>
      <c r="E15" s="129"/>
      <c r="F15" s="8" t="s">
        <v>98</v>
      </c>
      <c r="G15" s="75">
        <f>'MRS(input)'!F9</f>
        <v>0</v>
      </c>
      <c r="H15" s="92" t="s">
        <v>34</v>
      </c>
      <c r="I15" s="57" t="s">
        <v>24</v>
      </c>
    </row>
    <row r="16" spans="1:11" ht="33" customHeight="1" x14ac:dyDescent="0.2">
      <c r="A16" s="17"/>
      <c r="B16" s="41"/>
      <c r="C16" s="127" t="s">
        <v>99</v>
      </c>
      <c r="D16" s="128"/>
      <c r="E16" s="129"/>
      <c r="F16" s="57" t="s">
        <v>95</v>
      </c>
      <c r="G16" s="76">
        <f>'MRS(input)'!F14</f>
        <v>3.3099999999999997E-2</v>
      </c>
      <c r="H16" s="102" t="s">
        <v>100</v>
      </c>
      <c r="I16" s="57" t="s">
        <v>39</v>
      </c>
    </row>
    <row r="17" spans="1:9" ht="33" customHeight="1" x14ac:dyDescent="0.2">
      <c r="A17" s="17"/>
      <c r="B17" s="41"/>
      <c r="C17" s="127" t="s">
        <v>101</v>
      </c>
      <c r="D17" s="128"/>
      <c r="E17" s="129"/>
      <c r="F17" s="8" t="s">
        <v>98</v>
      </c>
      <c r="G17" s="76">
        <f>'MRS(input)'!F15</f>
        <v>0</v>
      </c>
      <c r="H17" s="103" t="s">
        <v>44</v>
      </c>
      <c r="I17" s="57" t="s">
        <v>39</v>
      </c>
    </row>
    <row r="18" spans="1:9" ht="28" x14ac:dyDescent="0.2">
      <c r="A18" s="17"/>
      <c r="B18" s="41"/>
      <c r="C18" s="44" t="s">
        <v>102</v>
      </c>
      <c r="D18" s="46"/>
      <c r="E18" s="47"/>
      <c r="F18" s="62" t="s">
        <v>103</v>
      </c>
      <c r="G18" s="78">
        <f>'MRS(input)'!F18</f>
        <v>7.2599999999999998E-2</v>
      </c>
      <c r="H18" s="77" t="s">
        <v>47</v>
      </c>
      <c r="I18" s="57" t="s">
        <v>49</v>
      </c>
    </row>
    <row r="19" spans="1:9" ht="18.75" customHeight="1" x14ac:dyDescent="0.2">
      <c r="A19" s="18"/>
      <c r="B19" s="38"/>
      <c r="C19" s="45" t="s">
        <v>104</v>
      </c>
      <c r="D19" s="46"/>
      <c r="E19" s="47"/>
      <c r="F19" s="8" t="s">
        <v>86</v>
      </c>
      <c r="G19" s="79">
        <f>G8</f>
        <v>0.93</v>
      </c>
      <c r="H19" s="80" t="s">
        <v>54</v>
      </c>
      <c r="I19" s="57" t="s">
        <v>52</v>
      </c>
    </row>
    <row r="20" spans="1:9" ht="18.75" customHeight="1" x14ac:dyDescent="0.2">
      <c r="A20" s="18"/>
      <c r="B20" s="38"/>
      <c r="C20" s="45" t="s">
        <v>87</v>
      </c>
      <c r="D20" s="46"/>
      <c r="E20" s="47"/>
      <c r="F20" s="8" t="s">
        <v>86</v>
      </c>
      <c r="G20" s="71">
        <f>G9</f>
        <v>0.89</v>
      </c>
      <c r="H20" s="72" t="s">
        <v>54</v>
      </c>
      <c r="I20" s="57" t="s">
        <v>56</v>
      </c>
    </row>
    <row r="21" spans="1:9" ht="18.75" customHeight="1" x14ac:dyDescent="0.2">
      <c r="A21" s="18"/>
      <c r="B21" s="38"/>
      <c r="C21" s="45" t="s">
        <v>105</v>
      </c>
      <c r="D21" s="46"/>
      <c r="E21" s="47"/>
      <c r="F21" s="8" t="s">
        <v>86</v>
      </c>
      <c r="G21" s="79">
        <f>'MRS(input)'!F21</f>
        <v>2</v>
      </c>
      <c r="H21" s="80" t="s">
        <v>61</v>
      </c>
      <c r="I21" s="57" t="s">
        <v>59</v>
      </c>
    </row>
    <row r="22" spans="1:9" ht="18.75" customHeight="1" x14ac:dyDescent="0.2">
      <c r="A22" s="15"/>
      <c r="B22" s="32"/>
      <c r="C22" s="45" t="s">
        <v>64</v>
      </c>
      <c r="D22" s="46"/>
      <c r="E22" s="47"/>
      <c r="F22" s="8" t="s">
        <v>86</v>
      </c>
      <c r="G22" s="79">
        <f>'MRS(input)'!F22</f>
        <v>2</v>
      </c>
      <c r="H22" s="81" t="s">
        <v>61</v>
      </c>
      <c r="I22" s="57" t="s">
        <v>63</v>
      </c>
    </row>
    <row r="23" spans="1:9" ht="18.75" customHeight="1" thickBot="1" x14ac:dyDescent="0.25">
      <c r="A23" s="16" t="s">
        <v>106</v>
      </c>
      <c r="B23" s="27"/>
      <c r="C23" s="27"/>
      <c r="D23" s="27"/>
      <c r="E23" s="28"/>
      <c r="F23" s="29"/>
      <c r="G23" s="26"/>
      <c r="H23" s="30"/>
      <c r="I23" s="52"/>
    </row>
    <row r="24" spans="1:9" ht="18.75" customHeight="1" thickBot="1" x14ac:dyDescent="0.25">
      <c r="A24" s="17"/>
      <c r="B24" s="42" t="s">
        <v>107</v>
      </c>
      <c r="C24" s="42"/>
      <c r="D24" s="42"/>
      <c r="E24" s="43"/>
      <c r="F24" s="5" t="s">
        <v>86</v>
      </c>
      <c r="G24" s="65">
        <f>G25*G27*G29+G26*G28*G30</f>
        <v>0</v>
      </c>
      <c r="H24" s="53" t="s">
        <v>82</v>
      </c>
      <c r="I24" s="56" t="s">
        <v>108</v>
      </c>
    </row>
    <row r="25" spans="1:9" ht="33" customHeight="1" x14ac:dyDescent="0.2">
      <c r="A25" s="17"/>
      <c r="B25" s="41"/>
      <c r="C25" s="127" t="s">
        <v>109</v>
      </c>
      <c r="D25" s="128"/>
      <c r="E25" s="129"/>
      <c r="F25" s="57" t="s">
        <v>95</v>
      </c>
      <c r="G25" s="75">
        <f>'MRS(input)'!F8</f>
        <v>0</v>
      </c>
      <c r="H25" s="74" t="s">
        <v>96</v>
      </c>
      <c r="I25" s="57" t="s">
        <v>24</v>
      </c>
    </row>
    <row r="26" spans="1:9" ht="33" customHeight="1" x14ac:dyDescent="0.2">
      <c r="A26" s="17"/>
      <c r="B26" s="41"/>
      <c r="C26" s="127" t="s">
        <v>110</v>
      </c>
      <c r="D26" s="128"/>
      <c r="E26" s="129"/>
      <c r="F26" s="8" t="s">
        <v>98</v>
      </c>
      <c r="G26" s="75">
        <f>'MRS(input)'!F9</f>
        <v>0</v>
      </c>
      <c r="H26" s="92" t="s">
        <v>34</v>
      </c>
      <c r="I26" s="57" t="s">
        <v>24</v>
      </c>
    </row>
    <row r="27" spans="1:9" ht="33" customHeight="1" x14ac:dyDescent="0.2">
      <c r="A27" s="17"/>
      <c r="B27" s="41"/>
      <c r="C27" s="127" t="s">
        <v>99</v>
      </c>
      <c r="D27" s="128"/>
      <c r="E27" s="129"/>
      <c r="F27" s="57" t="s">
        <v>95</v>
      </c>
      <c r="G27" s="76">
        <f>'MRS(input)'!F14</f>
        <v>3.3099999999999997E-2</v>
      </c>
      <c r="H27" s="102" t="s">
        <v>111</v>
      </c>
      <c r="I27" s="57" t="s">
        <v>39</v>
      </c>
    </row>
    <row r="28" spans="1:9" ht="33" customHeight="1" x14ac:dyDescent="0.2">
      <c r="A28" s="17"/>
      <c r="B28" s="41"/>
      <c r="C28" s="127" t="s">
        <v>101</v>
      </c>
      <c r="D28" s="128"/>
      <c r="E28" s="129"/>
      <c r="F28" s="8" t="s">
        <v>98</v>
      </c>
      <c r="G28" s="76">
        <f>'MRS(input)'!F15</f>
        <v>0</v>
      </c>
      <c r="H28" s="103" t="s">
        <v>44</v>
      </c>
      <c r="I28" s="57" t="s">
        <v>39</v>
      </c>
    </row>
    <row r="29" spans="1:9" ht="33" customHeight="1" x14ac:dyDescent="0.2">
      <c r="A29" s="17"/>
      <c r="B29" s="41"/>
      <c r="C29" s="127" t="s">
        <v>112</v>
      </c>
      <c r="D29" s="128"/>
      <c r="E29" s="129"/>
      <c r="F29" s="57" t="s">
        <v>95</v>
      </c>
      <c r="G29" s="76">
        <f>'MRS(input)'!F16</f>
        <v>5.6099999999999997E-2</v>
      </c>
      <c r="H29" s="77" t="s">
        <v>47</v>
      </c>
      <c r="I29" s="57" t="s">
        <v>45</v>
      </c>
    </row>
    <row r="30" spans="1:9" ht="33" customHeight="1" x14ac:dyDescent="0.2">
      <c r="A30" s="17"/>
      <c r="B30" s="41"/>
      <c r="C30" s="127" t="s">
        <v>113</v>
      </c>
      <c r="D30" s="128"/>
      <c r="E30" s="129"/>
      <c r="F30" s="8" t="s">
        <v>98</v>
      </c>
      <c r="G30" s="76">
        <f>'MRS(input)'!F17</f>
        <v>0</v>
      </c>
      <c r="H30" s="77" t="s">
        <v>47</v>
      </c>
      <c r="I30" s="57" t="s">
        <v>45</v>
      </c>
    </row>
    <row r="31" spans="1:9" x14ac:dyDescent="0.2">
      <c r="F31" s="6"/>
      <c r="G31" s="4"/>
      <c r="H31" s="4"/>
    </row>
    <row r="32" spans="1:9" ht="21.75" customHeight="1" x14ac:dyDescent="0.2">
      <c r="E32" s="1" t="s">
        <v>114</v>
      </c>
    </row>
    <row r="33" spans="5:8" ht="33" customHeight="1" x14ac:dyDescent="0.2">
      <c r="E33" s="50" t="s">
        <v>115</v>
      </c>
      <c r="F33" s="82">
        <v>3.3099999999999997E-2</v>
      </c>
      <c r="G33" s="49" t="s">
        <v>116</v>
      </c>
      <c r="H33" s="2"/>
    </row>
    <row r="34" spans="5:8" ht="33" customHeight="1" x14ac:dyDescent="0.2">
      <c r="E34" s="48" t="s">
        <v>117</v>
      </c>
      <c r="F34" s="66">
        <v>44.8</v>
      </c>
      <c r="G34" s="49" t="s">
        <v>44</v>
      </c>
      <c r="H34" s="2"/>
    </row>
    <row r="35" spans="5:8" ht="33" customHeight="1" x14ac:dyDescent="0.2">
      <c r="E35" s="48" t="s">
        <v>118</v>
      </c>
      <c r="F35" s="66">
        <v>41.4</v>
      </c>
      <c r="G35" s="49" t="s">
        <v>44</v>
      </c>
    </row>
    <row r="36" spans="5:8" x14ac:dyDescent="0.2">
      <c r="E36" s="3"/>
      <c r="F36" s="3"/>
    </row>
    <row r="37" spans="5:8" ht="22.5" customHeight="1" x14ac:dyDescent="0.2">
      <c r="E37" s="3"/>
      <c r="F37" s="83" t="s">
        <v>119</v>
      </c>
      <c r="G37" s="83" t="s">
        <v>120</v>
      </c>
    </row>
    <row r="38" spans="5:8" ht="33.75" customHeight="1" x14ac:dyDescent="0.2">
      <c r="E38" s="50" t="s">
        <v>121</v>
      </c>
      <c r="F38" s="67">
        <v>5.4300000000000001E-2</v>
      </c>
      <c r="G38" s="67">
        <v>5.6099999999999997E-2</v>
      </c>
      <c r="H38" s="51" t="s">
        <v>47</v>
      </c>
    </row>
    <row r="39" spans="5:8" ht="33.75" customHeight="1" x14ac:dyDescent="0.2">
      <c r="E39" s="50" t="s">
        <v>122</v>
      </c>
      <c r="F39" s="67">
        <v>6.1600000000000002E-2</v>
      </c>
      <c r="G39" s="67">
        <v>6.3100000000000003E-2</v>
      </c>
      <c r="H39" s="51" t="s">
        <v>47</v>
      </c>
    </row>
    <row r="40" spans="5:8" ht="33.75" customHeight="1" x14ac:dyDescent="0.2">
      <c r="E40" s="50" t="s">
        <v>123</v>
      </c>
      <c r="F40" s="67">
        <v>7.2599999999999998E-2</v>
      </c>
      <c r="G40" s="67">
        <v>7.4099999999999999E-2</v>
      </c>
      <c r="H40" s="51" t="s">
        <v>47</v>
      </c>
    </row>
    <row r="41" spans="5:8" s="2" customFormat="1" ht="33.75" customHeight="1" x14ac:dyDescent="0.2">
      <c r="E41" s="50" t="s">
        <v>124</v>
      </c>
      <c r="F41" s="67">
        <v>7.0800000000000002E-2</v>
      </c>
      <c r="G41" s="67">
        <v>7.1900000000000006E-2</v>
      </c>
      <c r="H41" s="51" t="s">
        <v>47</v>
      </c>
    </row>
    <row r="42" spans="5:8" s="2" customFormat="1" ht="33.75" customHeight="1" x14ac:dyDescent="0.2">
      <c r="E42" s="50" t="s">
        <v>125</v>
      </c>
      <c r="F42" s="67">
        <v>7.5499999999999998E-2</v>
      </c>
      <c r="G42" s="83">
        <v>7.7399999999999997E-2</v>
      </c>
      <c r="H42" s="51" t="s">
        <v>47</v>
      </c>
    </row>
    <row r="43" spans="5:8" s="2" customFormat="1" ht="33.75" customHeight="1" x14ac:dyDescent="0.2">
      <c r="E43" s="50" t="s">
        <v>126</v>
      </c>
      <c r="F43" s="67">
        <v>9.0899999999999995E-2</v>
      </c>
      <c r="G43" s="67">
        <v>0.10100000000000001</v>
      </c>
      <c r="H43" s="51" t="s">
        <v>47</v>
      </c>
    </row>
  </sheetData>
  <sheetProtection algorithmName="SHA-512" hashValue="cwhKDggRDkHOJswqtHuHx/9o4GPh0/ZRHnN1xhvGJ0TJCyN6s0S7MfDzKDpX8MMrdt+ky6qtANOkzOiCnVVuZw==" saltValue="GdNlb1O9HM6nJ3/txXsruw==" spinCount="100000" sheet="1" objects="1" scenarios="1"/>
  <mergeCells count="11">
    <mergeCell ref="C25:E25"/>
    <mergeCell ref="A3:I3"/>
    <mergeCell ref="C14:E14"/>
    <mergeCell ref="C15:E15"/>
    <mergeCell ref="C16:E16"/>
    <mergeCell ref="C17:E17"/>
    <mergeCell ref="C26:E26"/>
    <mergeCell ref="C27:E27"/>
    <mergeCell ref="C28:E28"/>
    <mergeCell ref="C29:E29"/>
    <mergeCell ref="C30:E30"/>
  </mergeCells>
  <phoneticPr fontId="23"/>
  <pageMargins left="0.70866141732283472" right="0.70866141732283472" top="0.44" bottom="0.46" header="0.31496062992125984" footer="0.31496062992125984"/>
  <pageSetup paperSize="9" scale="6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1475C9869E7143938E6F17D461725F" ma:contentTypeVersion="2" ma:contentTypeDescription="新しいドキュメントを作成します。" ma:contentTypeScope="" ma:versionID="b77d21cc16029de38f26699933c6e66d">
  <xsd:schema xmlns:xsd="http://www.w3.org/2001/XMLSchema" xmlns:xs="http://www.w3.org/2001/XMLSchema" xmlns:p="http://schemas.microsoft.com/office/2006/metadata/properties" xmlns:ns2="b3402f96-466f-4c04-92e4-2791d4f2a622" targetNamespace="http://schemas.microsoft.com/office/2006/metadata/properties" ma:root="true" ma:fieldsID="4c3852f720239a291b48111657e5714c" ns2:_="">
    <xsd:import namespace="b3402f96-466f-4c04-92e4-2791d4f2a6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402f96-466f-4c04-92e4-2791d4f2a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4A09F0-061D-4204-BFCA-19E71841F8F5}">
  <ds:schemaRefs>
    <ds:schemaRef ds:uri="http://schemas.microsoft.com/sharepoint/v3/contenttype/forms"/>
  </ds:schemaRefs>
</ds:datastoreItem>
</file>

<file path=customXml/itemProps2.xml><?xml version="1.0" encoding="utf-8"?>
<ds:datastoreItem xmlns:ds="http://schemas.openxmlformats.org/officeDocument/2006/customXml" ds:itemID="{BADAFF6B-124F-4AD6-9C55-F6F8BA5D6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402f96-466f-4c04-92e4-2791d4f2a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6E9915-C10D-4BBB-B284-1B0A9596471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3402f96-466f-4c04-92e4-2791d4f2a62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MPS(input)maintenance</vt:lpstr>
      <vt:lpstr>MPS(calc_process)</vt:lpstr>
      <vt:lpstr>MSS</vt:lpstr>
      <vt:lpstr>MRS(input)</vt:lpstr>
      <vt:lpstr>MRS(calc_process)</vt:lpstr>
      <vt:lpstr>'MPS(calc_process)'!Print_Area</vt:lpstr>
      <vt:lpstr>'MPS(input)maintenance'!Print_Area</vt:lpstr>
      <vt:lpstr>'MRS(calc_process)'!Print_Area</vt:lpstr>
      <vt:lpstr>'MRS(input)'!Print_Area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2019-06-11T07:43:25Z</cp:lastPrinted>
  <dcterms:created xsi:type="dcterms:W3CDTF">2012-01-13T02:28:29Z</dcterms:created>
  <dcterms:modified xsi:type="dcterms:W3CDTF">2019-11-06T02:51:13Z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0x010100971475C9869E7143938E6F17D461725F</vt:lpwstr>
  </property>
</Properties>
</file>