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28860" windowHeight="7380" tabRatio="587"/>
  </bookViews>
  <sheets>
    <sheet name="PMS(input,method 1)" sheetId="34" r:id="rId1"/>
    <sheet name="PMS(calc_process,method 1)" sheetId="31" r:id="rId2"/>
    <sheet name="PMS(input,method 2)" sheetId="30" r:id="rId3"/>
    <sheet name="PMS(calc_process,method 2)" sheetId="36" r:id="rId4"/>
    <sheet name="input_separate" sheetId="35" r:id="rId5"/>
  </sheets>
  <definedNames>
    <definedName name="_xlnm.Print_Area" localSheetId="1">'PMS(calc_process,method 1)'!$A$1:$I$19</definedName>
    <definedName name="_xlnm.Print_Area" localSheetId="3">'PMS(calc_process,method 2)'!$A$1:$I$26</definedName>
    <definedName name="_xlnm.Print_Area" localSheetId="0">'PMS(input,method 1)'!$A$1:$K$21</definedName>
    <definedName name="_xlnm.Print_Area" localSheetId="2">'PMS(input,method 2)'!$A$1:$K$23</definedName>
  </definedNames>
  <calcPr calcId="125725"/>
</workbook>
</file>

<file path=xl/calcChain.xml><?xml version="1.0" encoding="utf-8"?>
<calcChain xmlns="http://schemas.openxmlformats.org/spreadsheetml/2006/main">
  <c r="E9" i="30"/>
  <c r="C7" i="35" l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6"/>
  <c r="G13" i="36"/>
  <c r="E7" i="30" s="1"/>
  <c r="I1" i="36"/>
  <c r="G12" l="1"/>
  <c r="E8" i="30" l="1"/>
  <c r="G14" i="36"/>
  <c r="G11" s="1"/>
  <c r="I1" i="31"/>
  <c r="G11"/>
  <c r="G10" s="1"/>
  <c r="G6" s="1"/>
  <c r="G6" i="36" l="1"/>
  <c r="B16" i="34"/>
  <c r="B18" i="30"/>
</calcChain>
</file>

<file path=xl/sharedStrings.xml><?xml version="1.0" encoding="utf-8"?>
<sst xmlns="http://schemas.openxmlformats.org/spreadsheetml/2006/main" count="232" uniqueCount="114">
  <si>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</si>
  <si>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</si>
  <si>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</si>
  <si>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</si>
  <si>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</si>
  <si>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</si>
  <si>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</si>
  <si>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</si>
  <si>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</si>
  <si>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</si>
  <si>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</si>
  <si>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</si>
  <si>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</si>
  <si>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</si>
  <si>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</si>
  <si>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</si>
  <si>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</si>
  <si>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</si>
  <si>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</si>
  <si>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</si>
  <si>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</si>
  <si>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</si>
  <si>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</si>
  <si>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</si>
  <si>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</si>
  <si>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</si>
  <si>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</si>
  <si>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</si>
  <si>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</si>
  <si>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</si>
  <si>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</si>
  <si>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</si>
  <si>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</si>
  <si>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</si>
  <si>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</si>
  <si>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</si>
  <si>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</si>
  <si>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</si>
  <si>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</si>
  <si>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</si>
  <si>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</si>
  <si>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</si>
  <si>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</si>
  <si>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</si>
  <si>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</si>
  <si>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</si>
  <si>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</si>
  <si>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</si>
  <si>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</si>
  <si>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 Proposed Methodology Spreadsheet Form (Calculation Process Sheet)</t>
    <phoneticPr fontId="2"/>
  </si>
  <si>
    <t>n/a</t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</si>
  <si>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</si>
  <si>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EF</t>
    </r>
    <r>
      <rPr>
        <sz val="6"/>
        <color indexed="8"/>
        <rFont val="Arial"/>
        <family val="2"/>
      </rPr>
      <t>CO2</t>
    </r>
    <phoneticPr fontId="2"/>
  </si>
  <si>
    <t>Diesel</t>
    <phoneticPr fontId="2"/>
  </si>
  <si>
    <r>
      <t>EF</t>
    </r>
    <r>
      <rPr>
        <sz val="6"/>
        <color indexed="8"/>
        <rFont val="Arial"/>
        <family val="2"/>
      </rPr>
      <t>CO2</t>
    </r>
    <phoneticPr fontId="2"/>
  </si>
  <si>
    <t>MWh</t>
    <phoneticPr fontId="2"/>
  </si>
  <si>
    <t>MWh</t>
    <phoneticPr fontId="2"/>
  </si>
  <si>
    <t>Option C</t>
    <phoneticPr fontId="2"/>
  </si>
  <si>
    <t>Monitored data</t>
    <phoneticPr fontId="2"/>
  </si>
  <si>
    <t>Kerosene</t>
    <phoneticPr fontId="24"/>
  </si>
  <si>
    <r>
      <t>EF</t>
    </r>
    <r>
      <rPr>
        <sz val="6"/>
        <color indexed="8"/>
        <rFont val="Arial"/>
        <family val="2"/>
      </rPr>
      <t>CO2,ELEC</t>
    </r>
    <phoneticPr fontId="2"/>
  </si>
  <si>
    <r>
      <t>EF</t>
    </r>
    <r>
      <rPr>
        <sz val="6"/>
        <color indexed="8"/>
        <rFont val="Arial"/>
        <family val="2"/>
      </rPr>
      <t>CO2,FUEL</t>
    </r>
    <phoneticPr fontId="2"/>
  </si>
  <si>
    <r>
      <t>EF</t>
    </r>
    <r>
      <rPr>
        <sz val="6"/>
        <color indexed="8"/>
        <rFont val="Arial"/>
        <family val="2"/>
      </rPr>
      <t>CO2,FUEL</t>
    </r>
    <phoneticPr fontId="24"/>
  </si>
  <si>
    <t>n/a</t>
    <phoneticPr fontId="2"/>
  </si>
  <si>
    <t>Electricity</t>
    <phoneticPr fontId="2"/>
  </si>
  <si>
    <t>-</t>
    <phoneticPr fontId="2"/>
  </si>
  <si>
    <r>
      <rPr>
        <sz val="11"/>
        <color indexed="8"/>
        <rFont val="ＭＳ Ｐゴシック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sz val="9"/>
        <color indexed="8"/>
        <rFont val="Arial"/>
        <family val="2"/>
      </rPr>
      <t>i,y</t>
    </r>
    <phoneticPr fontId="24"/>
  </si>
  <si>
    <t>i</t>
    <phoneticPr fontId="2"/>
  </si>
  <si>
    <t>Customer number</t>
    <phoneticPr fontId="2"/>
  </si>
  <si>
    <r>
      <t>EG</t>
    </r>
    <r>
      <rPr>
        <vertAlign val="subscript"/>
        <sz val="11"/>
        <color theme="0"/>
        <rFont val="ＭＳ Ｐゴシック"/>
        <family val="3"/>
        <charset val="128"/>
        <scheme val="minor"/>
      </rPr>
      <t>i,y</t>
    </r>
    <phoneticPr fontId="2"/>
  </si>
  <si>
    <t xml:space="preserve">Consumption of electricity with individual monitoring that consumed equal to or less than 55 kWh in year y of the project. </t>
    <phoneticPr fontId="2"/>
  </si>
  <si>
    <t>MWh/y</t>
    <phoneticPr fontId="2"/>
  </si>
  <si>
    <t>Sectoral scope: 01</t>
  </si>
  <si>
    <t>Consumption by consumers with individual monitoring that consumed more than 55kWh excluding their first 55kWh consumed (accounted as displacement of kerosene lamps) and  consumers without individual monitoring.</t>
    <phoneticPr fontId="24"/>
  </si>
  <si>
    <t>Monitoring Spreadsheet_ver01.0</t>
    <phoneticPr fontId="24"/>
  </si>
  <si>
    <t>Total electricity consumption by the consumers in year y of the project</t>
    <phoneticPr fontId="2"/>
  </si>
  <si>
    <t>Total electricity consumption by the consumers in year y of the project</t>
    <phoneticPr fontId="2"/>
  </si>
  <si>
    <t>Consumption of electricity with individual monitoring in year y of the project.</t>
    <phoneticPr fontId="24"/>
  </si>
  <si>
    <t>Electricity consumption by each consumer i with individual monitoring that consumed equal to or less than 55 kWh in year y of the project</t>
    <phoneticPr fontId="2"/>
  </si>
  <si>
    <t>The individual electricity consumption is measured in electricity meter.
Electricity meter is calibrated in line with international/national standards or manufacturer's specification.</t>
    <phoneticPr fontId="2"/>
  </si>
  <si>
    <r>
      <t>EC</t>
    </r>
    <r>
      <rPr>
        <sz val="6"/>
        <color indexed="8"/>
        <rFont val="Arial"/>
        <family val="2"/>
      </rPr>
      <t>total,y</t>
    </r>
  </si>
  <si>
    <r>
      <t>EC</t>
    </r>
    <r>
      <rPr>
        <sz val="8"/>
        <color indexed="8"/>
        <rFont val="Arial"/>
        <family val="2"/>
      </rPr>
      <t>total,y</t>
    </r>
  </si>
  <si>
    <r>
      <t>EC</t>
    </r>
    <r>
      <rPr>
        <sz val="8"/>
        <color indexed="8"/>
        <rFont val="Arial"/>
        <family val="2"/>
      </rPr>
      <t>total,y</t>
    </r>
    <r>
      <rPr>
        <sz val="11"/>
        <color indexed="8"/>
        <rFont val="ＭＳ Ｐゴシック"/>
        <family val="3"/>
        <charset val="128"/>
      </rPr>
      <t xml:space="preserve">
－∑</t>
    </r>
    <r>
      <rPr>
        <sz val="11"/>
        <color indexed="8"/>
        <rFont val="Arial"/>
        <family val="2"/>
      </rPr>
      <t>EC</t>
    </r>
    <r>
      <rPr>
        <sz val="8"/>
        <color indexed="8"/>
        <rFont val="Arial"/>
        <family val="2"/>
      </rPr>
      <t>i,y</t>
    </r>
  </si>
  <si>
    <t>JCM_ET_F_PMS_ver01.0</t>
    <phoneticPr fontId="2"/>
  </si>
  <si>
    <t>JCM_ET_F_PMS_ver01.0</t>
    <phoneticPr fontId="2"/>
  </si>
  <si>
    <r>
      <t>EC</t>
    </r>
    <r>
      <rPr>
        <sz val="6"/>
        <rFont val="Arial"/>
        <family val="2"/>
      </rPr>
      <t>total,y</t>
    </r>
  </si>
  <si>
    <t>Total electricity consumption by the consumers in year y of the project.
Electricity meter is calibrated in line with international/national standards or manufacturer's specification.</t>
    <phoneticPr fontId="24"/>
  </si>
  <si>
    <t>Total electricity consumption by the consumers in year y of the project</t>
    <phoneticPr fontId="2"/>
  </si>
  <si>
    <t>MWh</t>
    <phoneticPr fontId="2"/>
  </si>
  <si>
    <t>Option C</t>
    <phoneticPr fontId="2"/>
  </si>
  <si>
    <t>Monitored data</t>
    <phoneticPr fontId="2"/>
  </si>
  <si>
    <t>Total electricity consumption by the consumers in year y of the project.
Electricity meter is calibrated in line with international/national standards or manufacturer's specification.</t>
    <phoneticPr fontId="24"/>
  </si>
  <si>
    <t>n/a</t>
    <phoneticPr fontId="2"/>
  </si>
  <si>
    <t>(1)</t>
    <phoneticPr fontId="2"/>
  </si>
  <si>
    <t>(1)</t>
    <phoneticPr fontId="2"/>
  </si>
  <si>
    <r>
      <t>EC</t>
    </r>
    <r>
      <rPr>
        <sz val="8"/>
        <rFont val="Arial"/>
        <family val="2"/>
      </rPr>
      <t>total,y</t>
    </r>
  </si>
  <si>
    <r>
      <t>EC</t>
    </r>
    <r>
      <rPr>
        <sz val="10"/>
        <rFont val="Arial"/>
        <family val="2"/>
      </rPr>
      <t>i,y</t>
    </r>
    <phoneticPr fontId="2"/>
  </si>
  <si>
    <t>Number of consumers of individual monitoring in the project activity.</t>
    <phoneticPr fontId="2"/>
  </si>
  <si>
    <r>
      <t>Electric</t>
    </r>
    <r>
      <rPr>
        <sz val="11"/>
        <color rgb="FFFF0000"/>
        <rFont val="Arial"/>
        <family val="2"/>
      </rPr>
      <t>i</t>
    </r>
    <r>
      <rPr>
        <sz val="11"/>
        <color indexed="8"/>
        <rFont val="Arial"/>
        <family val="2"/>
      </rPr>
      <t xml:space="preserve">ty consumption by each consumer with individual monitoring that consumed equal to or less than 55 kWh in year y of the project. </t>
    </r>
    <phoneticPr fontId="24"/>
  </si>
  <si>
    <t>(2)</t>
    <phoneticPr fontId="2"/>
  </si>
  <si>
    <t>(3)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</si>
  <si>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</si>
  <si>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diesel-fired power generation calculate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</si>
  <si>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diesel-fired generation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</si>
  <si>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
the diesel-fired power generation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</si>
  <si>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</si>
  <si>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from kerosene lamps.</t>
    </r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</si>
  <si>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
from kerosene lamps</t>
    </r>
    <phoneticPr fontId="24"/>
  </si>
  <si>
    <t>M</t>
    <phoneticPr fontId="2"/>
  </si>
  <si>
    <t>Annually</t>
  </si>
  <si>
    <r>
      <t>RE</t>
    </r>
    <r>
      <rPr>
        <vertAlign val="subscript"/>
        <sz val="11"/>
        <rFont val="Arial"/>
        <family val="2"/>
      </rPr>
      <t>y</t>
    </r>
    <phoneticPr fontId="2"/>
  </si>
  <si>
    <t>Annually</t>
    <phoneticPr fontId="24"/>
  </si>
  <si>
    <r>
      <t>Number of consumers of individual monitoring in the project activity is done together with EC</t>
    </r>
    <r>
      <rPr>
        <vertAlign val="subscript"/>
        <sz val="14"/>
        <rFont val="Arial"/>
        <family val="2"/>
      </rPr>
      <t>total,y</t>
    </r>
    <r>
      <rPr>
        <sz val="14"/>
        <rFont val="Arial"/>
        <family val="2"/>
      </rPr>
      <t xml:space="preserve"> and EC</t>
    </r>
    <r>
      <rPr>
        <vertAlign val="subscript"/>
        <sz val="14"/>
        <rFont val="Arial"/>
        <family val="2"/>
      </rPr>
      <t>i,y</t>
    </r>
    <r>
      <rPr>
        <sz val="14"/>
        <rFont val="Arial"/>
        <family val="2"/>
      </rPr>
      <t>.</t>
    </r>
    <phoneticPr fontId="2"/>
  </si>
  <si>
    <r>
      <t>RE</t>
    </r>
    <r>
      <rPr>
        <vertAlign val="subscript"/>
        <sz val="11"/>
        <rFont val="Arial"/>
        <family val="2"/>
      </rPr>
      <t>y</t>
    </r>
    <phoneticPr fontId="2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</si>
</sst>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3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  <font>
      <sz val="6"/>
      <color indexed="8"/>
      <name val="Arial"/>
      <family val="2"/>
    </font>
    <font>
      <sz val="6"/>
      <name val="ＭＳ Ｐゴシック"/>
      <family val="3"/>
      <charset val="128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bscript"/>
      <sz val="11"/>
      <name val="Arial"/>
      <family val="2"/>
    </font>
    <font>
      <vertAlign val="subscript"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3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6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7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18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19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8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22" fillId="6" borderId="1" xfId="0" applyFont="1" applyFill="1" applyBorder="1">
      <alignment vertical="center"/>
    </xf>
    <xf numFmtId="38" fontId="22" fillId="4" borderId="1" xfId="2" applyFont="1" applyFill="1" applyBorder="1">
      <alignment vertical="center"/>
    </xf>
    <xf numFmtId="0" fontId="22" fillId="4" borderId="1" xfId="0" applyFont="1" applyFill="1" applyBorder="1" applyAlignment="1">
      <alignment vertical="center" wrapText="1"/>
    </xf>
    <xf numFmtId="0" fontId="22" fillId="0" borderId="1" xfId="0" applyFont="1" applyBorder="1">
      <alignment vertical="center"/>
    </xf>
    <xf numFmtId="0" fontId="22" fillId="6" borderId="1" xfId="0" applyFont="1" applyFill="1" applyBorder="1" applyAlignment="1">
      <alignment vertical="center" wrapText="1"/>
    </xf>
    <xf numFmtId="176" fontId="3" fillId="3" borderId="2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38" fontId="3" fillId="0" borderId="1" xfId="0" applyNumberFormat="1" applyFont="1" applyFill="1" applyBorder="1">
      <alignment vertical="center"/>
    </xf>
    <xf numFmtId="0" fontId="0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38" fontId="8" fillId="4" borderId="1" xfId="2" applyFont="1" applyFill="1" applyBorder="1" applyAlignment="1">
      <alignment horizontal="center" vertical="center" wrapText="1"/>
    </xf>
    <xf numFmtId="177" fontId="8" fillId="4" borderId="1" xfId="2" applyNumberFormat="1" applyFont="1" applyFill="1" applyBorder="1" applyAlignment="1" applyProtection="1">
      <alignment horizontal="right" vertical="center"/>
      <protection locked="0"/>
    </xf>
    <xf numFmtId="0" fontId="3" fillId="3" borderId="18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vertical="center" wrapText="1"/>
    </xf>
    <xf numFmtId="49" fontId="22" fillId="6" borderId="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vertical="center" wrapText="1"/>
    </xf>
    <xf numFmtId="0" fontId="22" fillId="6" borderId="5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38" fontId="17" fillId="4" borderId="26" xfId="2" applyFont="1" applyFill="1" applyBorder="1" applyAlignment="1">
      <alignment horizontal="right" vertical="center"/>
    </xf>
    <xf numFmtId="38" fontId="17" fillId="4" borderId="27" xfId="2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3" fillId="6" borderId="4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30" fillId="0" borderId="17" xfId="0" applyFont="1" applyBorder="1" applyAlignment="1">
      <alignment vertical="center"/>
    </xf>
    <xf numFmtId="0" fontId="30" fillId="0" borderId="5" xfId="0" applyFont="1" applyBorder="1" applyAlignment="1">
      <alignment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1"/>
  <sheetViews>
    <sheetView showGridLines="0" tabSelected="1" view="pageBreakPreview" zoomScale="60" zoomScaleNormal="50" zoomScalePageLayoutView="85" workbookViewId="0"/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59" t="s">
        <v>83</v>
      </c>
    </row>
    <row r="2" spans="1:11" ht="27.75" customHeight="1">
      <c r="A2" s="73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8"/>
    </row>
    <row r="4" spans="1:11" ht="18.75" customHeight="1">
      <c r="A4" s="74" t="s">
        <v>15</v>
      </c>
      <c r="B4" s="13"/>
    </row>
    <row r="5" spans="1:11" ht="18.75" customHeight="1">
      <c r="A5" s="13"/>
      <c r="B5" s="93" t="s">
        <v>19</v>
      </c>
      <c r="C5" s="93" t="s">
        <v>20</v>
      </c>
      <c r="D5" s="93" t="s">
        <v>21</v>
      </c>
      <c r="E5" s="93" t="s">
        <v>22</v>
      </c>
      <c r="F5" s="93" t="s">
        <v>23</v>
      </c>
      <c r="G5" s="93" t="s">
        <v>24</v>
      </c>
      <c r="H5" s="93" t="s">
        <v>25</v>
      </c>
      <c r="I5" s="93" t="s">
        <v>26</v>
      </c>
      <c r="J5" s="93" t="s">
        <v>27</v>
      </c>
      <c r="K5" s="93" t="s">
        <v>28</v>
      </c>
    </row>
    <row r="6" spans="1:11" s="53" customFormat="1" ht="39" customHeight="1">
      <c r="B6" s="93" t="s">
        <v>29</v>
      </c>
      <c r="C6" s="93" t="s">
        <v>30</v>
      </c>
      <c r="D6" s="93" t="s">
        <v>31</v>
      </c>
      <c r="E6" s="93" t="s">
        <v>32</v>
      </c>
      <c r="F6" s="93" t="s">
        <v>4</v>
      </c>
      <c r="G6" s="93" t="s">
        <v>34</v>
      </c>
      <c r="H6" s="93" t="s">
        <v>35</v>
      </c>
      <c r="I6" s="93" t="s">
        <v>36</v>
      </c>
      <c r="J6" s="93" t="s">
        <v>37</v>
      </c>
      <c r="K6" s="93" t="s">
        <v>38</v>
      </c>
    </row>
    <row r="7" spans="1:11" ht="97.5" customHeight="1">
      <c r="B7" s="108" t="s">
        <v>94</v>
      </c>
      <c r="C7" s="85" t="s">
        <v>85</v>
      </c>
      <c r="D7" s="89" t="s">
        <v>87</v>
      </c>
      <c r="E7" s="86">
        <v>0</v>
      </c>
      <c r="F7" s="85" t="s">
        <v>88</v>
      </c>
      <c r="G7" s="106" t="s">
        <v>89</v>
      </c>
      <c r="H7" s="106" t="s">
        <v>90</v>
      </c>
      <c r="I7" s="107" t="s">
        <v>91</v>
      </c>
      <c r="J7" s="87" t="s">
        <v>109</v>
      </c>
      <c r="K7" s="87" t="s">
        <v>92</v>
      </c>
    </row>
    <row r="8" spans="1:11" ht="8.25" customHeight="1"/>
    <row r="9" spans="1:11" ht="20.100000000000001" customHeight="1">
      <c r="A9" s="74" t="s">
        <v>16</v>
      </c>
    </row>
    <row r="10" spans="1:11" ht="20.100000000000001" customHeight="1">
      <c r="B10" s="93" t="s">
        <v>19</v>
      </c>
      <c r="C10" s="111" t="s">
        <v>20</v>
      </c>
      <c r="D10" s="111"/>
      <c r="E10" s="93" t="s">
        <v>21</v>
      </c>
      <c r="F10" s="93" t="s">
        <v>22</v>
      </c>
      <c r="G10" s="111" t="s">
        <v>23</v>
      </c>
      <c r="H10" s="111"/>
      <c r="I10" s="111"/>
      <c r="J10" s="111" t="s">
        <v>24</v>
      </c>
      <c r="K10" s="111"/>
    </row>
    <row r="11" spans="1:11" ht="39" customHeight="1">
      <c r="B11" s="93" t="s">
        <v>30</v>
      </c>
      <c r="C11" s="111" t="s">
        <v>31</v>
      </c>
      <c r="D11" s="111"/>
      <c r="E11" s="93" t="s">
        <v>32</v>
      </c>
      <c r="F11" s="93" t="s">
        <v>4</v>
      </c>
      <c r="G11" s="111" t="s">
        <v>35</v>
      </c>
      <c r="H11" s="111"/>
      <c r="I11" s="111"/>
      <c r="J11" s="111" t="s">
        <v>38</v>
      </c>
      <c r="K11" s="111"/>
    </row>
    <row r="12" spans="1:11" ht="68.25" customHeight="1">
      <c r="B12" s="85"/>
      <c r="C12" s="112"/>
      <c r="D12" s="113"/>
      <c r="E12" s="88"/>
      <c r="F12" s="85"/>
      <c r="G12" s="114"/>
      <c r="H12" s="115"/>
      <c r="I12" s="116"/>
      <c r="J12" s="114"/>
      <c r="K12" s="116"/>
    </row>
    <row r="13" spans="1:11" ht="6.75" customHeight="1"/>
    <row r="14" spans="1:11" ht="18.75" customHeight="1">
      <c r="A14" s="75" t="s">
        <v>17</v>
      </c>
      <c r="B14" s="11"/>
    </row>
    <row r="15" spans="1:11" ht="21.75" thickBot="1">
      <c r="B15" s="117" t="s">
        <v>45</v>
      </c>
      <c r="C15" s="118"/>
      <c r="D15" s="78" t="s">
        <v>4</v>
      </c>
    </row>
    <row r="16" spans="1:11" ht="21.75" thickBot="1">
      <c r="B16" s="119">
        <f>ROUNDDOWN('PMS(calc_process,method 1)'!G6, 0)</f>
        <v>0</v>
      </c>
      <c r="C16" s="120"/>
      <c r="D16" s="79" t="s">
        <v>46</v>
      </c>
    </row>
    <row r="17" spans="1:10" ht="20.100000000000001" customHeight="1">
      <c r="B17" s="12"/>
      <c r="C17" s="12"/>
      <c r="F17" s="54"/>
      <c r="G17" s="54"/>
    </row>
    <row r="18" spans="1:10" ht="18.75" customHeight="1">
      <c r="A18" s="74" t="s">
        <v>18</v>
      </c>
    </row>
    <row r="19" spans="1:10" ht="18" customHeight="1">
      <c r="B19" s="77" t="s">
        <v>40</v>
      </c>
      <c r="C19" s="110" t="s">
        <v>41</v>
      </c>
      <c r="D19" s="110"/>
      <c r="E19" s="110"/>
      <c r="F19" s="110"/>
      <c r="G19" s="110"/>
      <c r="H19" s="110"/>
      <c r="I19" s="110"/>
      <c r="J19" s="56"/>
    </row>
    <row r="20" spans="1:10" ht="18" customHeight="1">
      <c r="B20" s="77" t="s">
        <v>39</v>
      </c>
      <c r="C20" s="110" t="s">
        <v>42</v>
      </c>
      <c r="D20" s="110"/>
      <c r="E20" s="110"/>
      <c r="F20" s="110"/>
      <c r="G20" s="110"/>
      <c r="H20" s="110"/>
      <c r="I20" s="110"/>
      <c r="J20" s="56"/>
    </row>
    <row r="21" spans="1:10" ht="18" customHeight="1">
      <c r="B21" s="77" t="s">
        <v>43</v>
      </c>
      <c r="C21" s="110" t="s">
        <v>44</v>
      </c>
      <c r="D21" s="110"/>
      <c r="E21" s="110"/>
      <c r="F21" s="110"/>
      <c r="G21" s="110"/>
      <c r="H21" s="110"/>
      <c r="I21" s="110"/>
      <c r="J21" s="56"/>
    </row>
  </sheetData>
  <mergeCells count="14">
    <mergeCell ref="J10:K10"/>
    <mergeCell ref="C11:D11"/>
    <mergeCell ref="G11:I11"/>
    <mergeCell ref="J11:K11"/>
    <mergeCell ref="C19:I19"/>
    <mergeCell ref="J12:K12"/>
    <mergeCell ref="C20:I20"/>
    <mergeCell ref="C21:I21"/>
    <mergeCell ref="C10:D10"/>
    <mergeCell ref="G10:I10"/>
    <mergeCell ref="C12:D12"/>
    <mergeCell ref="G12:I12"/>
    <mergeCell ref="B15:C15"/>
    <mergeCell ref="B16:C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19"/>
  <sheetViews>
    <sheetView showGridLines="0" view="pageBreakPreview" zoomScale="80" zoomScaleNormal="100" zoomScaleSheetLayoutView="80" workbookViewId="0">
      <selection activeCell="I10" sqref="I10"/>
    </sheetView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59" t="str">
        <f>'PMS(input,method 2)'!K1</f>
        <v>JCM_ET_F_PMS_ver01.0</v>
      </c>
    </row>
    <row r="2" spans="1:11" ht="27.75" customHeight="1">
      <c r="A2" s="121" t="s">
        <v>49</v>
      </c>
      <c r="B2" s="121"/>
      <c r="C2" s="121"/>
      <c r="D2" s="121"/>
      <c r="E2" s="121"/>
      <c r="F2" s="121"/>
      <c r="G2" s="121"/>
      <c r="H2" s="121"/>
      <c r="I2" s="121"/>
    </row>
    <row r="3" spans="1:11" ht="18" customHeight="1">
      <c r="A3" s="122" t="s">
        <v>47</v>
      </c>
      <c r="B3" s="123"/>
      <c r="C3" s="123"/>
      <c r="D3" s="123"/>
      <c r="E3" s="123"/>
      <c r="F3" s="123"/>
      <c r="G3" s="123"/>
      <c r="H3" s="123"/>
      <c r="I3" s="123"/>
    </row>
    <row r="4" spans="1:11" ht="11.25" customHeight="1" thickBot="1"/>
    <row r="5" spans="1:11" ht="18.75" customHeight="1" thickBot="1">
      <c r="A5" s="29" t="s">
        <v>5</v>
      </c>
      <c r="B5" s="62"/>
      <c r="C5" s="62"/>
      <c r="D5" s="62"/>
      <c r="E5" s="63"/>
      <c r="F5" s="64" t="s">
        <v>9</v>
      </c>
      <c r="G5" s="30" t="s">
        <v>3</v>
      </c>
      <c r="H5" s="30" t="s">
        <v>4</v>
      </c>
      <c r="I5" s="31" t="s">
        <v>10</v>
      </c>
    </row>
    <row r="6" spans="1:11" ht="18.75" customHeight="1" thickBot="1">
      <c r="A6" s="32"/>
      <c r="B6" s="15" t="s">
        <v>12</v>
      </c>
      <c r="C6" s="15"/>
      <c r="D6" s="60"/>
      <c r="E6" s="61"/>
      <c r="F6" s="94" t="s">
        <v>63</v>
      </c>
      <c r="G6" s="18">
        <f>G10-G14</f>
        <v>0</v>
      </c>
      <c r="H6" s="19" t="s">
        <v>1</v>
      </c>
      <c r="I6" s="33" t="s">
        <v>2</v>
      </c>
    </row>
    <row r="7" spans="1:11" ht="18.75" customHeight="1">
      <c r="A7" s="34" t="s">
        <v>6</v>
      </c>
      <c r="B7" s="20"/>
      <c r="C7" s="20"/>
      <c r="D7" s="21"/>
      <c r="E7" s="22"/>
      <c r="F7" s="24"/>
      <c r="G7" s="23"/>
      <c r="H7" s="24"/>
      <c r="I7" s="35"/>
      <c r="J7" s="57"/>
      <c r="K7" s="57"/>
    </row>
    <row r="8" spans="1:11" ht="18.75" customHeight="1">
      <c r="A8" s="39"/>
      <c r="B8" s="16" t="s">
        <v>102</v>
      </c>
      <c r="C8" s="83"/>
      <c r="D8" s="83"/>
      <c r="E8" s="17"/>
      <c r="F8" s="43" t="s">
        <v>53</v>
      </c>
      <c r="G8" s="91">
        <v>1</v>
      </c>
      <c r="H8" s="82" t="s">
        <v>101</v>
      </c>
      <c r="I8" s="72" t="s">
        <v>52</v>
      </c>
    </row>
    <row r="9" spans="1:11" ht="18.75" customHeight="1" thickBot="1">
      <c r="A9" s="34" t="s">
        <v>7</v>
      </c>
      <c r="B9" s="66"/>
      <c r="C9" s="67"/>
      <c r="D9" s="10"/>
      <c r="E9" s="10"/>
      <c r="F9" s="10"/>
      <c r="G9" s="9"/>
      <c r="H9" s="9"/>
      <c r="I9" s="38"/>
    </row>
    <row r="10" spans="1:11" ht="18.75" customHeight="1" thickBot="1">
      <c r="A10" s="39"/>
      <c r="B10" s="45" t="s">
        <v>13</v>
      </c>
      <c r="C10" s="65"/>
      <c r="D10" s="25"/>
      <c r="E10" s="25"/>
      <c r="F10" s="3"/>
      <c r="G10" s="18">
        <f>G11*G12</f>
        <v>0</v>
      </c>
      <c r="H10" s="3" t="s">
        <v>51</v>
      </c>
      <c r="I10" s="109" t="s">
        <v>110</v>
      </c>
    </row>
    <row r="11" spans="1:11" ht="36.75" customHeight="1">
      <c r="A11" s="39"/>
      <c r="B11" s="45"/>
      <c r="C11" s="124" t="s">
        <v>75</v>
      </c>
      <c r="D11" s="125"/>
      <c r="E11" s="126"/>
      <c r="F11" s="49" t="s">
        <v>64</v>
      </c>
      <c r="G11" s="95">
        <f>'PMS(input,method 1)'!E7</f>
        <v>0</v>
      </c>
      <c r="H11" s="80" t="s">
        <v>56</v>
      </c>
      <c r="I11" s="103" t="s">
        <v>80</v>
      </c>
    </row>
    <row r="12" spans="1:11" ht="18.75" customHeight="1">
      <c r="A12" s="32"/>
      <c r="B12" s="60"/>
      <c r="C12" s="46" t="s">
        <v>103</v>
      </c>
      <c r="D12" s="47"/>
      <c r="E12" s="48"/>
      <c r="F12" s="49" t="s">
        <v>64</v>
      </c>
      <c r="G12" s="81">
        <v>1</v>
      </c>
      <c r="H12" s="82" t="s">
        <v>101</v>
      </c>
      <c r="I12" s="72" t="s">
        <v>52</v>
      </c>
    </row>
    <row r="13" spans="1:11" ht="18.75" customHeight="1" thickBot="1">
      <c r="A13" s="34" t="s">
        <v>8</v>
      </c>
      <c r="B13" s="4"/>
      <c r="C13" s="4"/>
      <c r="D13" s="4"/>
      <c r="E13" s="68"/>
      <c r="F13" s="69"/>
      <c r="G13" s="9"/>
      <c r="H13" s="70"/>
      <c r="I13" s="71"/>
    </row>
    <row r="14" spans="1:11" ht="18.75" customHeight="1" thickBot="1">
      <c r="A14" s="37"/>
      <c r="B14" s="26" t="s">
        <v>14</v>
      </c>
      <c r="C14" s="26"/>
      <c r="D14" s="26"/>
      <c r="E14" s="27"/>
      <c r="F14" s="50" t="s">
        <v>50</v>
      </c>
      <c r="G14" s="18">
        <v>0</v>
      </c>
      <c r="H14" s="19" t="s">
        <v>1</v>
      </c>
      <c r="I14" s="36" t="s">
        <v>0</v>
      </c>
    </row>
    <row r="15" spans="1:11">
      <c r="A15" s="2"/>
      <c r="B15" s="2"/>
      <c r="C15" s="41"/>
      <c r="D15" s="2"/>
      <c r="E15" s="41"/>
      <c r="F15" s="51"/>
      <c r="G15" s="42"/>
      <c r="H15" s="42"/>
      <c r="I15" s="40"/>
    </row>
    <row r="16" spans="1:11" ht="21.75" customHeight="1">
      <c r="E16" s="2" t="s">
        <v>11</v>
      </c>
      <c r="F16" s="12"/>
    </row>
    <row r="17" spans="5:8" ht="21.75" customHeight="1">
      <c r="E17" s="52"/>
      <c r="F17" s="6" t="s">
        <v>54</v>
      </c>
      <c r="G17" s="6"/>
      <c r="H17" s="5"/>
    </row>
    <row r="18" spans="5:8" ht="43.5" customHeight="1">
      <c r="E18" s="102" t="s">
        <v>104</v>
      </c>
      <c r="F18" s="90">
        <v>1</v>
      </c>
      <c r="G18" s="7" t="s">
        <v>101</v>
      </c>
      <c r="H18" s="5"/>
    </row>
    <row r="19" spans="5:8" s="14" customFormat="1">
      <c r="E19" s="2"/>
      <c r="F19" s="2"/>
      <c r="G19" s="2"/>
      <c r="H19" s="2"/>
    </row>
  </sheetData>
  <mergeCells count="3">
    <mergeCell ref="A2:I2"/>
    <mergeCell ref="A3:I3"/>
    <mergeCell ref="C11:E11"/>
  </mergeCells>
  <phoneticPr fontId="2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3"/>
  <sheetViews>
    <sheetView showGridLines="0" zoomScale="50" zoomScaleNormal="50" workbookViewId="0">
      <selection activeCell="I9" activeCellId="1" sqref="J7:J9 I9"/>
    </sheetView>
  </sheetViews>
  <sheetFormatPr defaultColWidth="9"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59" t="s">
        <v>84</v>
      </c>
    </row>
    <row r="2" spans="1:11" ht="27.75" customHeight="1">
      <c r="A2" s="73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8"/>
    </row>
    <row r="4" spans="1:11" ht="18.75" customHeight="1">
      <c r="A4" s="74" t="s">
        <v>15</v>
      </c>
      <c r="B4" s="13"/>
    </row>
    <row r="5" spans="1:11" ht="18.75" customHeight="1">
      <c r="A5" s="13"/>
      <c r="B5" s="76" t="s">
        <v>19</v>
      </c>
      <c r="C5" s="76" t="s">
        <v>20</v>
      </c>
      <c r="D5" s="76" t="s">
        <v>21</v>
      </c>
      <c r="E5" s="76" t="s">
        <v>22</v>
      </c>
      <c r="F5" s="76" t="s">
        <v>23</v>
      </c>
      <c r="G5" s="76" t="s">
        <v>24</v>
      </c>
      <c r="H5" s="76" t="s">
        <v>25</v>
      </c>
      <c r="I5" s="76" t="s">
        <v>26</v>
      </c>
      <c r="J5" s="76" t="s">
        <v>27</v>
      </c>
      <c r="K5" s="76" t="s">
        <v>28</v>
      </c>
    </row>
    <row r="6" spans="1:11" s="53" customFormat="1" ht="39" customHeight="1">
      <c r="B6" s="76" t="s">
        <v>29</v>
      </c>
      <c r="C6" s="76" t="s">
        <v>30</v>
      </c>
      <c r="D6" s="76" t="s">
        <v>31</v>
      </c>
      <c r="E6" s="76" t="s">
        <v>32</v>
      </c>
      <c r="F6" s="76" t="s">
        <v>33</v>
      </c>
      <c r="G6" s="76" t="s">
        <v>34</v>
      </c>
      <c r="H6" s="76" t="s">
        <v>35</v>
      </c>
      <c r="I6" s="76" t="s">
        <v>36</v>
      </c>
      <c r="J6" s="76" t="s">
        <v>37</v>
      </c>
      <c r="K6" s="76" t="s">
        <v>38</v>
      </c>
    </row>
    <row r="7" spans="1:11" ht="97.5" customHeight="1">
      <c r="B7" s="108" t="s">
        <v>93</v>
      </c>
      <c r="C7" s="85" t="s">
        <v>95</v>
      </c>
      <c r="D7" s="89" t="s">
        <v>76</v>
      </c>
      <c r="E7" s="86">
        <f>'PMS(calc_process,method 2)'!G13</f>
        <v>0</v>
      </c>
      <c r="F7" s="85" t="s">
        <v>55</v>
      </c>
      <c r="G7" s="106" t="s">
        <v>57</v>
      </c>
      <c r="H7" s="106" t="s">
        <v>58</v>
      </c>
      <c r="I7" s="107" t="s">
        <v>86</v>
      </c>
      <c r="J7" s="87" t="s">
        <v>111</v>
      </c>
      <c r="K7" s="87" t="s">
        <v>63</v>
      </c>
    </row>
    <row r="8" spans="1:11" ht="128.25" customHeight="1">
      <c r="B8" s="108" t="s">
        <v>99</v>
      </c>
      <c r="C8" s="85" t="s">
        <v>96</v>
      </c>
      <c r="D8" s="89" t="s">
        <v>78</v>
      </c>
      <c r="E8" s="86">
        <f>'PMS(calc_process,method 2)'!G12</f>
        <v>0</v>
      </c>
      <c r="F8" s="85" t="s">
        <v>55</v>
      </c>
      <c r="G8" s="106" t="s">
        <v>57</v>
      </c>
      <c r="H8" s="106" t="s">
        <v>58</v>
      </c>
      <c r="I8" s="107" t="s">
        <v>79</v>
      </c>
      <c r="J8" s="87" t="s">
        <v>111</v>
      </c>
      <c r="K8" s="87" t="s">
        <v>63</v>
      </c>
    </row>
    <row r="9" spans="1:11" ht="68.25" customHeight="1">
      <c r="B9" s="108" t="s">
        <v>100</v>
      </c>
      <c r="C9" s="85" t="s">
        <v>108</v>
      </c>
      <c r="D9" s="89" t="s">
        <v>97</v>
      </c>
      <c r="E9" s="86">
        <f>COUNT(input_separate!B6:B35)</f>
        <v>0</v>
      </c>
      <c r="F9" s="85" t="s">
        <v>65</v>
      </c>
      <c r="G9" s="106" t="s">
        <v>57</v>
      </c>
      <c r="H9" s="106" t="s">
        <v>58</v>
      </c>
      <c r="I9" s="87" t="s">
        <v>112</v>
      </c>
      <c r="J9" s="87" t="s">
        <v>111</v>
      </c>
      <c r="K9" s="87" t="s">
        <v>63</v>
      </c>
    </row>
    <row r="10" spans="1:11" ht="8.25" customHeight="1"/>
    <row r="11" spans="1:11" ht="20.100000000000001" customHeight="1">
      <c r="A11" s="74" t="s">
        <v>16</v>
      </c>
    </row>
    <row r="12" spans="1:11" ht="20.100000000000001" customHeight="1">
      <c r="B12" s="76" t="s">
        <v>19</v>
      </c>
      <c r="C12" s="111" t="s">
        <v>20</v>
      </c>
      <c r="D12" s="111"/>
      <c r="E12" s="76" t="s">
        <v>21</v>
      </c>
      <c r="F12" s="76" t="s">
        <v>22</v>
      </c>
      <c r="G12" s="111" t="s">
        <v>23</v>
      </c>
      <c r="H12" s="111"/>
      <c r="I12" s="111"/>
      <c r="J12" s="111" t="s">
        <v>24</v>
      </c>
      <c r="K12" s="111"/>
    </row>
    <row r="13" spans="1:11" ht="39" customHeight="1">
      <c r="B13" s="76" t="s">
        <v>30</v>
      </c>
      <c r="C13" s="111" t="s">
        <v>31</v>
      </c>
      <c r="D13" s="111"/>
      <c r="E13" s="76" t="s">
        <v>32</v>
      </c>
      <c r="F13" s="76" t="s">
        <v>33</v>
      </c>
      <c r="G13" s="111" t="s">
        <v>35</v>
      </c>
      <c r="H13" s="111"/>
      <c r="I13" s="111"/>
      <c r="J13" s="111" t="s">
        <v>38</v>
      </c>
      <c r="K13" s="111"/>
    </row>
    <row r="14" spans="1:11" ht="68.25" customHeight="1">
      <c r="B14" s="85"/>
      <c r="C14" s="112"/>
      <c r="D14" s="113"/>
      <c r="E14" s="88"/>
      <c r="F14" s="85"/>
      <c r="G14" s="114"/>
      <c r="H14" s="115"/>
      <c r="I14" s="116"/>
      <c r="J14" s="114"/>
      <c r="K14" s="116"/>
    </row>
    <row r="15" spans="1:11" ht="6.75" customHeight="1"/>
    <row r="16" spans="1:11" ht="18.75" customHeight="1">
      <c r="A16" s="75" t="s">
        <v>17</v>
      </c>
      <c r="B16" s="11"/>
    </row>
    <row r="17" spans="1:10" ht="21.75" thickBot="1">
      <c r="B17" s="117" t="s">
        <v>45</v>
      </c>
      <c r="C17" s="118"/>
      <c r="D17" s="78" t="s">
        <v>33</v>
      </c>
    </row>
    <row r="18" spans="1:10" ht="21.75" thickBot="1">
      <c r="B18" s="119">
        <f>ROUNDDOWN('PMS(calc_process,method 1)'!G6, 0)</f>
        <v>0</v>
      </c>
      <c r="C18" s="120"/>
      <c r="D18" s="79" t="s">
        <v>46</v>
      </c>
    </row>
    <row r="19" spans="1:10" ht="20.100000000000001" customHeight="1">
      <c r="B19" s="12"/>
      <c r="C19" s="12"/>
      <c r="F19" s="54"/>
      <c r="G19" s="54"/>
    </row>
    <row r="20" spans="1:10" ht="18.75" customHeight="1">
      <c r="A20" s="74" t="s">
        <v>18</v>
      </c>
    </row>
    <row r="21" spans="1:10" ht="18" customHeight="1">
      <c r="B21" s="77" t="s">
        <v>40</v>
      </c>
      <c r="C21" s="110" t="s">
        <v>41</v>
      </c>
      <c r="D21" s="110"/>
      <c r="E21" s="110"/>
      <c r="F21" s="110"/>
      <c r="G21" s="110"/>
      <c r="H21" s="110"/>
      <c r="I21" s="110"/>
      <c r="J21" s="56"/>
    </row>
    <row r="22" spans="1:10" ht="18" customHeight="1">
      <c r="B22" s="77" t="s">
        <v>39</v>
      </c>
      <c r="C22" s="110" t="s">
        <v>42</v>
      </c>
      <c r="D22" s="110"/>
      <c r="E22" s="110"/>
      <c r="F22" s="110"/>
      <c r="G22" s="110"/>
      <c r="H22" s="110"/>
      <c r="I22" s="110"/>
      <c r="J22" s="56"/>
    </row>
    <row r="23" spans="1:10" ht="18" customHeight="1">
      <c r="B23" s="77" t="s">
        <v>43</v>
      </c>
      <c r="C23" s="110" t="s">
        <v>44</v>
      </c>
      <c r="D23" s="110"/>
      <c r="E23" s="110"/>
      <c r="F23" s="110"/>
      <c r="G23" s="110"/>
      <c r="H23" s="110"/>
      <c r="I23" s="110"/>
      <c r="J23" s="56"/>
    </row>
  </sheetData>
  <mergeCells count="14">
    <mergeCell ref="C23:I23"/>
    <mergeCell ref="C12:D12"/>
    <mergeCell ref="C13:D13"/>
    <mergeCell ref="B17:C17"/>
    <mergeCell ref="B18:C18"/>
    <mergeCell ref="C21:I21"/>
    <mergeCell ref="J12:K12"/>
    <mergeCell ref="J13:K13"/>
    <mergeCell ref="G12:I12"/>
    <mergeCell ref="G13:I13"/>
    <mergeCell ref="C22:I22"/>
    <mergeCell ref="C14:D14"/>
    <mergeCell ref="G14:I14"/>
    <mergeCell ref="J14:K14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26"/>
  <sheetViews>
    <sheetView showGridLines="0" view="pageBreakPreview" zoomScale="80" zoomScaleNormal="100" zoomScaleSheetLayoutView="80" workbookViewId="0">
      <selection activeCell="I11" sqref="I11"/>
    </sheetView>
  </sheetViews>
  <sheetFormatPr defaultColWidth="9"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14"/>
    <col min="10" max="16384" width="9" style="1"/>
  </cols>
  <sheetData>
    <row r="1" spans="1:11" ht="18" customHeight="1">
      <c r="I1" s="59" t="str">
        <f>'PMS(input,method 2)'!K1</f>
        <v>JCM_ET_F_PMS_ver01.0</v>
      </c>
    </row>
    <row r="2" spans="1:11" ht="27.75" customHeight="1">
      <c r="A2" s="121" t="s">
        <v>49</v>
      </c>
      <c r="B2" s="121"/>
      <c r="C2" s="121"/>
      <c r="D2" s="121"/>
      <c r="E2" s="121"/>
      <c r="F2" s="121"/>
      <c r="G2" s="121"/>
      <c r="H2" s="121"/>
      <c r="I2" s="121"/>
    </row>
    <row r="3" spans="1:11" ht="18" customHeight="1">
      <c r="A3" s="122" t="s">
        <v>47</v>
      </c>
      <c r="B3" s="123"/>
      <c r="C3" s="123"/>
      <c r="D3" s="123"/>
      <c r="E3" s="123"/>
      <c r="F3" s="123"/>
      <c r="G3" s="123"/>
      <c r="H3" s="123"/>
      <c r="I3" s="123"/>
    </row>
    <row r="4" spans="1:11" ht="11.25" customHeight="1" thickBot="1"/>
    <row r="5" spans="1:11" ht="18.75" customHeight="1" thickBot="1">
      <c r="A5" s="29" t="s">
        <v>5</v>
      </c>
      <c r="B5" s="62"/>
      <c r="C5" s="62"/>
      <c r="D5" s="62"/>
      <c r="E5" s="63"/>
      <c r="F5" s="64" t="s">
        <v>9</v>
      </c>
      <c r="G5" s="30" t="s">
        <v>3</v>
      </c>
      <c r="H5" s="30" t="s">
        <v>4</v>
      </c>
      <c r="I5" s="31" t="s">
        <v>10</v>
      </c>
    </row>
    <row r="6" spans="1:11" ht="18.75" customHeight="1" thickBot="1">
      <c r="A6" s="32"/>
      <c r="B6" s="15" t="s">
        <v>12</v>
      </c>
      <c r="C6" s="15"/>
      <c r="D6" s="60"/>
      <c r="E6" s="61"/>
      <c r="F6" s="94" t="s">
        <v>63</v>
      </c>
      <c r="G6" s="18">
        <f>G11-G18</f>
        <v>0</v>
      </c>
      <c r="H6" s="19" t="s">
        <v>1</v>
      </c>
      <c r="I6" s="33" t="s">
        <v>2</v>
      </c>
    </row>
    <row r="7" spans="1:11" ht="18.75" customHeight="1">
      <c r="A7" s="34" t="s">
        <v>6</v>
      </c>
      <c r="B7" s="20"/>
      <c r="C7" s="20"/>
      <c r="D7" s="21"/>
      <c r="E7" s="22"/>
      <c r="F7" s="24"/>
      <c r="G7" s="23"/>
      <c r="H7" s="24"/>
      <c r="I7" s="35"/>
      <c r="J7" s="57"/>
      <c r="K7" s="57"/>
    </row>
    <row r="8" spans="1:11" ht="18.75" customHeight="1">
      <c r="A8" s="39"/>
      <c r="B8" s="16" t="s">
        <v>102</v>
      </c>
      <c r="C8" s="83"/>
      <c r="D8" s="83"/>
      <c r="E8" s="17"/>
      <c r="F8" s="43" t="s">
        <v>53</v>
      </c>
      <c r="G8" s="91">
        <v>1</v>
      </c>
      <c r="H8" s="82" t="s">
        <v>101</v>
      </c>
      <c r="I8" s="72" t="s">
        <v>60</v>
      </c>
    </row>
    <row r="9" spans="1:11" ht="18.75" customHeight="1">
      <c r="A9" s="37"/>
      <c r="B9" s="16" t="s">
        <v>105</v>
      </c>
      <c r="C9" s="84"/>
      <c r="D9" s="84"/>
      <c r="E9" s="17"/>
      <c r="F9" s="44" t="s">
        <v>59</v>
      </c>
      <c r="G9" s="92">
        <v>6.8</v>
      </c>
      <c r="H9" s="82" t="s">
        <v>101</v>
      </c>
      <c r="I9" s="72" t="s">
        <v>61</v>
      </c>
    </row>
    <row r="10" spans="1:11" ht="18.75" customHeight="1" thickBot="1">
      <c r="A10" s="34" t="s">
        <v>7</v>
      </c>
      <c r="B10" s="66"/>
      <c r="C10" s="67"/>
      <c r="D10" s="10"/>
      <c r="E10" s="10"/>
      <c r="F10" s="10"/>
      <c r="G10" s="9"/>
      <c r="H10" s="9"/>
      <c r="I10" s="38"/>
    </row>
    <row r="11" spans="1:11" ht="18.75" customHeight="1" thickBot="1">
      <c r="A11" s="39"/>
      <c r="B11" s="45" t="s">
        <v>13</v>
      </c>
      <c r="C11" s="65"/>
      <c r="D11" s="25"/>
      <c r="E11" s="25"/>
      <c r="F11" s="3"/>
      <c r="G11" s="18">
        <f>G12*G16+G14*G15</f>
        <v>0</v>
      </c>
      <c r="H11" s="3" t="s">
        <v>1</v>
      </c>
      <c r="I11" s="109" t="s">
        <v>113</v>
      </c>
    </row>
    <row r="12" spans="1:11" ht="51" customHeight="1">
      <c r="A12" s="39"/>
      <c r="B12" s="45"/>
      <c r="C12" s="124" t="s">
        <v>98</v>
      </c>
      <c r="D12" s="127"/>
      <c r="E12" s="128"/>
      <c r="F12" s="49" t="s">
        <v>64</v>
      </c>
      <c r="G12" s="28">
        <f>SUM(input_separate!C6:C35)</f>
        <v>0</v>
      </c>
      <c r="H12" s="80" t="s">
        <v>55</v>
      </c>
      <c r="I12" s="33" t="s">
        <v>66</v>
      </c>
    </row>
    <row r="13" spans="1:11" ht="36" customHeight="1">
      <c r="A13" s="39"/>
      <c r="B13" s="45"/>
      <c r="C13" s="124" t="s">
        <v>75</v>
      </c>
      <c r="D13" s="125"/>
      <c r="E13" s="126"/>
      <c r="F13" s="49" t="s">
        <v>64</v>
      </c>
      <c r="G13" s="95">
        <f>SUM(input_separate!B6:B35)</f>
        <v>0</v>
      </c>
      <c r="H13" s="80" t="s">
        <v>55</v>
      </c>
      <c r="I13" s="104" t="s">
        <v>81</v>
      </c>
    </row>
    <row r="14" spans="1:11" ht="60.75" customHeight="1">
      <c r="A14" s="39"/>
      <c r="B14" s="45"/>
      <c r="C14" s="129" t="s">
        <v>73</v>
      </c>
      <c r="D14" s="130"/>
      <c r="E14" s="131"/>
      <c r="F14" s="49" t="s">
        <v>64</v>
      </c>
      <c r="G14" s="95">
        <f>G13-G12</f>
        <v>0</v>
      </c>
      <c r="H14" s="80" t="s">
        <v>55</v>
      </c>
      <c r="I14" s="105" t="s">
        <v>82</v>
      </c>
    </row>
    <row r="15" spans="1:11" ht="18.75" customHeight="1">
      <c r="A15" s="39"/>
      <c r="B15" s="45"/>
      <c r="C15" s="46" t="s">
        <v>103</v>
      </c>
      <c r="D15" s="46"/>
      <c r="E15" s="46"/>
      <c r="F15" s="43" t="s">
        <v>53</v>
      </c>
      <c r="G15" s="81">
        <v>1</v>
      </c>
      <c r="H15" s="82" t="s">
        <v>101</v>
      </c>
      <c r="I15" s="72" t="s">
        <v>60</v>
      </c>
    </row>
    <row r="16" spans="1:11" ht="18.75" customHeight="1">
      <c r="A16" s="32"/>
      <c r="B16" s="60"/>
      <c r="C16" s="46" t="s">
        <v>106</v>
      </c>
      <c r="D16" s="47"/>
      <c r="E16" s="48"/>
      <c r="F16" s="44" t="s">
        <v>59</v>
      </c>
      <c r="G16" s="81">
        <v>6.8</v>
      </c>
      <c r="H16" s="82" t="s">
        <v>101</v>
      </c>
      <c r="I16" s="72" t="s">
        <v>61</v>
      </c>
    </row>
    <row r="17" spans="1:9" ht="18.75" customHeight="1" thickBot="1">
      <c r="A17" s="34" t="s">
        <v>8</v>
      </c>
      <c r="B17" s="4"/>
      <c r="C17" s="4"/>
      <c r="D17" s="4"/>
      <c r="E17" s="68"/>
      <c r="F17" s="69"/>
      <c r="G17" s="9"/>
      <c r="H17" s="70"/>
      <c r="I17" s="71"/>
    </row>
    <row r="18" spans="1:9" ht="18.75" customHeight="1" thickBot="1">
      <c r="A18" s="37"/>
      <c r="B18" s="26" t="s">
        <v>14</v>
      </c>
      <c r="C18" s="26"/>
      <c r="D18" s="26"/>
      <c r="E18" s="27"/>
      <c r="F18" s="50" t="s">
        <v>50</v>
      </c>
      <c r="G18" s="18">
        <v>0</v>
      </c>
      <c r="H18" s="19" t="s">
        <v>1</v>
      </c>
      <c r="I18" s="36" t="s">
        <v>0</v>
      </c>
    </row>
    <row r="19" spans="1:9" ht="14.25" customHeight="1">
      <c r="A19" s="2"/>
      <c r="B19" s="2"/>
      <c r="C19" s="41"/>
      <c r="D19" s="2"/>
      <c r="E19" s="41"/>
      <c r="F19" s="51"/>
      <c r="G19" s="42"/>
      <c r="H19" s="42"/>
      <c r="I19" s="40"/>
    </row>
    <row r="20" spans="1:9" ht="21.75" customHeight="1">
      <c r="E20" s="2" t="s">
        <v>11</v>
      </c>
      <c r="F20" s="12"/>
    </row>
    <row r="21" spans="1:9" ht="21.75" customHeight="1">
      <c r="E21" s="52"/>
      <c r="F21" s="6" t="s">
        <v>60</v>
      </c>
      <c r="G21" s="6"/>
      <c r="H21" s="5"/>
    </row>
    <row r="22" spans="1:9" ht="39.75" customHeight="1">
      <c r="E22" s="102" t="s">
        <v>104</v>
      </c>
      <c r="F22" s="90">
        <v>1</v>
      </c>
      <c r="G22" s="7" t="s">
        <v>101</v>
      </c>
      <c r="H22" s="5"/>
    </row>
    <row r="23" spans="1:9" ht="11.25" customHeight="1">
      <c r="E23" s="8"/>
      <c r="F23" s="8"/>
      <c r="G23" s="2"/>
      <c r="H23" s="2"/>
    </row>
    <row r="24" spans="1:9" ht="21.75" customHeight="1">
      <c r="E24" s="52"/>
      <c r="F24" s="6" t="s">
        <v>62</v>
      </c>
      <c r="G24" s="7"/>
      <c r="H24" s="2"/>
    </row>
    <row r="25" spans="1:9" ht="39.75" customHeight="1">
      <c r="E25" s="102" t="s">
        <v>107</v>
      </c>
      <c r="F25" s="7">
        <v>6.8</v>
      </c>
      <c r="G25" s="7" t="s">
        <v>101</v>
      </c>
      <c r="H25" s="2"/>
    </row>
    <row r="26" spans="1:9" s="14" customFormat="1" ht="11.25" customHeight="1">
      <c r="E26" s="2"/>
      <c r="F26" s="2"/>
      <c r="G26" s="2"/>
      <c r="H26" s="2"/>
    </row>
  </sheetData>
  <mergeCells count="5">
    <mergeCell ref="A2:I2"/>
    <mergeCell ref="A3:I3"/>
    <mergeCell ref="C12:E12"/>
    <mergeCell ref="C14:E14"/>
    <mergeCell ref="C13:E13"/>
  </mergeCells>
  <phoneticPr fontId="24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1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35"/>
  <sheetViews>
    <sheetView showGridLines="0" workbookViewId="0">
      <selection activeCell="B5" sqref="B5"/>
    </sheetView>
  </sheetViews>
  <sheetFormatPr defaultRowHeight="13.5"/>
  <cols>
    <col min="1" max="3" width="25.375" customWidth="1"/>
  </cols>
  <sheetData>
    <row r="1" spans="1:3" ht="14.25">
      <c r="A1" s="96"/>
      <c r="B1" s="96"/>
      <c r="C1" s="97" t="s">
        <v>74</v>
      </c>
    </row>
    <row r="2" spans="1:3" ht="14.25">
      <c r="A2" s="96"/>
      <c r="B2" s="96"/>
      <c r="C2" s="97" t="s">
        <v>72</v>
      </c>
    </row>
    <row r="3" spans="1:3" ht="16.5">
      <c r="A3" s="98" t="s">
        <v>67</v>
      </c>
      <c r="B3" s="98"/>
      <c r="C3" s="99" t="s">
        <v>69</v>
      </c>
    </row>
    <row r="4" spans="1:3" ht="75">
      <c r="A4" s="98" t="s">
        <v>68</v>
      </c>
      <c r="B4" s="98" t="s">
        <v>77</v>
      </c>
      <c r="C4" s="99" t="s">
        <v>70</v>
      </c>
    </row>
    <row r="5" spans="1:3" ht="15">
      <c r="A5" s="98"/>
      <c r="B5" s="98" t="s">
        <v>71</v>
      </c>
      <c r="C5" s="98" t="s">
        <v>71</v>
      </c>
    </row>
    <row r="6" spans="1:3" ht="14.25">
      <c r="A6" s="100">
        <v>1</v>
      </c>
      <c r="B6" s="100"/>
      <c r="C6" s="101">
        <f>IF(B6&gt;=0.055,0.055,B6)</f>
        <v>0</v>
      </c>
    </row>
    <row r="7" spans="1:3" ht="14.25">
      <c r="A7" s="100">
        <v>2</v>
      </c>
      <c r="B7" s="100"/>
      <c r="C7" s="101">
        <f t="shared" ref="C7:C35" si="0">IF(B7&gt;=0.055,0.055,B7)</f>
        <v>0</v>
      </c>
    </row>
    <row r="8" spans="1:3" ht="14.25">
      <c r="A8" s="100">
        <v>3</v>
      </c>
      <c r="B8" s="100"/>
      <c r="C8" s="101">
        <f t="shared" si="0"/>
        <v>0</v>
      </c>
    </row>
    <row r="9" spans="1:3" ht="14.25">
      <c r="A9" s="100">
        <v>4</v>
      </c>
      <c r="B9" s="100"/>
      <c r="C9" s="101">
        <f t="shared" si="0"/>
        <v>0</v>
      </c>
    </row>
    <row r="10" spans="1:3" ht="14.25">
      <c r="A10" s="100">
        <v>5</v>
      </c>
      <c r="B10" s="100"/>
      <c r="C10" s="101">
        <f t="shared" si="0"/>
        <v>0</v>
      </c>
    </row>
    <row r="11" spans="1:3" ht="14.25">
      <c r="A11" s="100">
        <v>6</v>
      </c>
      <c r="B11" s="100"/>
      <c r="C11" s="101">
        <f t="shared" si="0"/>
        <v>0</v>
      </c>
    </row>
    <row r="12" spans="1:3" ht="14.25">
      <c r="A12" s="100">
        <v>7</v>
      </c>
      <c r="B12" s="100"/>
      <c r="C12" s="101">
        <f t="shared" si="0"/>
        <v>0</v>
      </c>
    </row>
    <row r="13" spans="1:3" ht="14.25">
      <c r="A13" s="100">
        <v>8</v>
      </c>
      <c r="B13" s="100"/>
      <c r="C13" s="101">
        <f t="shared" si="0"/>
        <v>0</v>
      </c>
    </row>
    <row r="14" spans="1:3" ht="14.25">
      <c r="A14" s="100">
        <v>9</v>
      </c>
      <c r="B14" s="100"/>
      <c r="C14" s="101">
        <f t="shared" si="0"/>
        <v>0</v>
      </c>
    </row>
    <row r="15" spans="1:3" ht="14.25">
      <c r="A15" s="100">
        <v>10</v>
      </c>
      <c r="B15" s="100"/>
      <c r="C15" s="101">
        <f t="shared" si="0"/>
        <v>0</v>
      </c>
    </row>
    <row r="16" spans="1:3" ht="14.25">
      <c r="A16" s="100">
        <v>11</v>
      </c>
      <c r="B16" s="100"/>
      <c r="C16" s="101">
        <f t="shared" si="0"/>
        <v>0</v>
      </c>
    </row>
    <row r="17" spans="1:3" ht="14.25">
      <c r="A17" s="100">
        <v>12</v>
      </c>
      <c r="B17" s="100"/>
      <c r="C17" s="101">
        <f t="shared" si="0"/>
        <v>0</v>
      </c>
    </row>
    <row r="18" spans="1:3" ht="14.25">
      <c r="A18" s="100">
        <v>13</v>
      </c>
      <c r="B18" s="100"/>
      <c r="C18" s="101">
        <f t="shared" si="0"/>
        <v>0</v>
      </c>
    </row>
    <row r="19" spans="1:3" ht="14.25">
      <c r="A19" s="100">
        <v>14</v>
      </c>
      <c r="B19" s="100"/>
      <c r="C19" s="101">
        <f t="shared" si="0"/>
        <v>0</v>
      </c>
    </row>
    <row r="20" spans="1:3" ht="14.25">
      <c r="A20" s="100">
        <v>15</v>
      </c>
      <c r="B20" s="100"/>
      <c r="C20" s="101">
        <f t="shared" si="0"/>
        <v>0</v>
      </c>
    </row>
    <row r="21" spans="1:3" ht="14.25">
      <c r="A21" s="100">
        <v>16</v>
      </c>
      <c r="B21" s="100"/>
      <c r="C21" s="101">
        <f t="shared" si="0"/>
        <v>0</v>
      </c>
    </row>
    <row r="22" spans="1:3" ht="14.25">
      <c r="A22" s="100">
        <v>17</v>
      </c>
      <c r="B22" s="100"/>
      <c r="C22" s="101">
        <f t="shared" si="0"/>
        <v>0</v>
      </c>
    </row>
    <row r="23" spans="1:3" ht="14.25">
      <c r="A23" s="100">
        <v>18</v>
      </c>
      <c r="B23" s="100"/>
      <c r="C23" s="101">
        <f t="shared" si="0"/>
        <v>0</v>
      </c>
    </row>
    <row r="24" spans="1:3" ht="14.25">
      <c r="A24" s="100">
        <v>19</v>
      </c>
      <c r="B24" s="100"/>
      <c r="C24" s="101">
        <f t="shared" si="0"/>
        <v>0</v>
      </c>
    </row>
    <row r="25" spans="1:3" ht="14.25">
      <c r="A25" s="100">
        <v>20</v>
      </c>
      <c r="B25" s="100"/>
      <c r="C25" s="101">
        <f t="shared" si="0"/>
        <v>0</v>
      </c>
    </row>
    <row r="26" spans="1:3" ht="14.25">
      <c r="A26" s="100">
        <v>21</v>
      </c>
      <c r="B26" s="100"/>
      <c r="C26" s="101">
        <f t="shared" si="0"/>
        <v>0</v>
      </c>
    </row>
    <row r="27" spans="1:3" ht="14.25">
      <c r="A27" s="100">
        <v>22</v>
      </c>
      <c r="B27" s="100"/>
      <c r="C27" s="101">
        <f t="shared" si="0"/>
        <v>0</v>
      </c>
    </row>
    <row r="28" spans="1:3" ht="14.25">
      <c r="A28" s="100">
        <v>23</v>
      </c>
      <c r="B28" s="100"/>
      <c r="C28" s="101">
        <f t="shared" si="0"/>
        <v>0</v>
      </c>
    </row>
    <row r="29" spans="1:3" ht="14.25">
      <c r="A29" s="100">
        <v>24</v>
      </c>
      <c r="B29" s="100"/>
      <c r="C29" s="101">
        <f t="shared" si="0"/>
        <v>0</v>
      </c>
    </row>
    <row r="30" spans="1:3" ht="14.25">
      <c r="A30" s="100">
        <v>25</v>
      </c>
      <c r="B30" s="100"/>
      <c r="C30" s="101">
        <f t="shared" si="0"/>
        <v>0</v>
      </c>
    </row>
    <row r="31" spans="1:3" ht="14.25">
      <c r="A31" s="100">
        <v>26</v>
      </c>
      <c r="B31" s="100"/>
      <c r="C31" s="101">
        <f t="shared" si="0"/>
        <v>0</v>
      </c>
    </row>
    <row r="32" spans="1:3" ht="14.25">
      <c r="A32" s="100">
        <v>27</v>
      </c>
      <c r="B32" s="100"/>
      <c r="C32" s="101">
        <f t="shared" si="0"/>
        <v>0</v>
      </c>
    </row>
    <row r="33" spans="1:3" ht="14.25">
      <c r="A33" s="100">
        <v>28</v>
      </c>
      <c r="B33" s="100"/>
      <c r="C33" s="101">
        <f t="shared" si="0"/>
        <v>0</v>
      </c>
    </row>
    <row r="34" spans="1:3" ht="14.25">
      <c r="A34" s="100">
        <v>29</v>
      </c>
      <c r="B34" s="100"/>
      <c r="C34" s="101">
        <f t="shared" si="0"/>
        <v>0</v>
      </c>
    </row>
    <row r="35" spans="1:3" ht="14.25">
      <c r="A35" s="100">
        <v>30</v>
      </c>
      <c r="B35" s="100"/>
      <c r="C35" s="101">
        <f t="shared" si="0"/>
        <v>0</v>
      </c>
    </row>
  </sheetData>
  <phoneticPr fontId="24"/>
  <pageMargins left="0.7" right="0.7" top="0.75" bottom="0.75" header="0.3" footer="0.3"/>
  <pageSetup paperSize="9" orientation="portrait" r:id="rId1"/>
  <ignoredErrors>
    <ignoredError sqref="C6 C7:C22 C23:C3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PMS(input,method 1)</vt:lpstr>
      <vt:lpstr>PMS(calc_process,method 1)</vt:lpstr>
      <vt:lpstr>PMS(input,method 2)</vt:lpstr>
      <vt:lpstr>PMS(calc_process,method 2)</vt:lpstr>
      <vt:lpstr>input_separate</vt:lpstr>
      <vt:lpstr>'PMS(calc_process,method 1)'!Print_Area</vt:lpstr>
      <vt:lpstr>'PMS(calc_process,method 2)'!Print_Area</vt:lpstr>
      <vt:lpstr>'PMS(input,method 1)'!Print_Area</vt:lpstr>
      <vt:lpstr>'PMS(input,method 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2015-11-11T09:19:22Z</dcterms:created>
  <dcterms:modified xsi:type="dcterms:W3CDTF">2016-02-09T11:19:34Z</dcterms:modified>
</cp:coreProperties>
</file>