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owner\OneDrive\Documents\AG\MRV\LA GLORIA\2025 MRV\Public Input\"/>
    </mc:Choice>
  </mc:AlternateContent>
  <xr:revisionPtr revIDLastSave="0" documentId="8_{F68B9911-358E-4084-A3A5-0E7BA65D2A3B}" xr6:coauthVersionLast="47" xr6:coauthVersionMax="47" xr10:uidLastSave="{00000000-0000-0000-0000-000000000000}"/>
  <bookViews>
    <workbookView xWindow="28680" yWindow="-120" windowWidth="29040" windowHeight="15840" tabRatio="587" firstSheet="1" activeTab="5" xr2:uid="{00000000-000D-0000-FFFF-FFFF00000000}"/>
  </bookViews>
  <sheets>
    <sheet name="MPS(input)" sheetId="30" r:id="rId1"/>
    <sheet name="MPS(input_separate)" sheetId="32" r:id="rId2"/>
    <sheet name="MPS(calc_process)" sheetId="31" r:id="rId3"/>
    <sheet name="MSS" sheetId="33" r:id="rId4"/>
    <sheet name="MRS(input)" sheetId="37" r:id="rId5"/>
    <sheet name="MRS(input_separate)" sheetId="38" r:id="rId6"/>
    <sheet name="MRS(calc_process)" sheetId="39" r:id="rId7"/>
  </sheets>
  <definedNames>
    <definedName name="_xlnm.Print_Area" localSheetId="2">'MPS(calc_process)'!$A$1:$I$24</definedName>
    <definedName name="_xlnm.Print_Area" localSheetId="0">'MPS(input)'!$A$1:$K$31</definedName>
    <definedName name="_xlnm.Print_Area" localSheetId="1">'MPS(input_separate)'!$A$1:$H$57</definedName>
    <definedName name="_xlnm.Print_Area" localSheetId="6">'MRS(calc_process)'!$A$1:$I$24</definedName>
    <definedName name="_xlnm.Print_Area" localSheetId="4">'MRS(input)'!$A$1:$L$31</definedName>
    <definedName name="_xlnm.Print_Area" localSheetId="5">'MRS(input_separate)'!$A$1:$H$57</definedName>
  </definedNames>
  <calcPr calcId="181029"/>
</workbook>
</file>

<file path=xl/calcChain.xml><?xml version="1.0" encoding="utf-8"?>
<calcChain xmlns="http://schemas.openxmlformats.org/spreadsheetml/2006/main">
  <c r="G47" i="38" l="1"/>
  <c r="H47" i="38" s="1"/>
  <c r="G48" i="38"/>
  <c r="G49" i="38"/>
  <c r="H49" i="38" s="1"/>
  <c r="G50" i="38"/>
  <c r="G51" i="38"/>
  <c r="G52" i="38"/>
  <c r="G53" i="38"/>
  <c r="G54" i="38"/>
  <c r="H54" i="38" s="1"/>
  <c r="G55" i="38"/>
  <c r="H55" i="38" s="1"/>
  <c r="G46" i="38"/>
  <c r="H46" i="38" s="1"/>
  <c r="F33" i="38"/>
  <c r="H33" i="38" s="1"/>
  <c r="G33" i="38"/>
  <c r="F34" i="38"/>
  <c r="G34" i="38"/>
  <c r="F35" i="38"/>
  <c r="G35" i="38"/>
  <c r="F36" i="38"/>
  <c r="G36" i="38"/>
  <c r="H36" i="38" s="1"/>
  <c r="G32" i="38"/>
  <c r="F32" i="38"/>
  <c r="F19" i="38"/>
  <c r="G19" i="38"/>
  <c r="F20" i="38"/>
  <c r="H20" i="38" s="1"/>
  <c r="G20" i="38"/>
  <c r="F21" i="38"/>
  <c r="G21" i="38"/>
  <c r="F22" i="38"/>
  <c r="G22" i="38"/>
  <c r="G18" i="38"/>
  <c r="F18" i="38"/>
  <c r="H18" i="38" s="1"/>
  <c r="K18" i="37"/>
  <c r="K19" i="37"/>
  <c r="K20" i="37"/>
  <c r="K21" i="37"/>
  <c r="K22" i="37"/>
  <c r="K17" i="37"/>
  <c r="H18" i="37"/>
  <c r="H19" i="37"/>
  <c r="H20" i="37"/>
  <c r="H21" i="37"/>
  <c r="H22" i="37"/>
  <c r="H17" i="37"/>
  <c r="F18" i="37"/>
  <c r="F19" i="37"/>
  <c r="F20" i="37"/>
  <c r="F21" i="37"/>
  <c r="F22" i="37"/>
  <c r="F17" i="37"/>
  <c r="E10" i="38" s="1"/>
  <c r="F10" i="38" s="1"/>
  <c r="F11" i="38" s="1"/>
  <c r="G8" i="39" s="1"/>
  <c r="H2" i="38"/>
  <c r="H1" i="38"/>
  <c r="I2" i="39"/>
  <c r="I1" i="39"/>
  <c r="L2" i="37"/>
  <c r="L1" i="37"/>
  <c r="L22" i="39"/>
  <c r="L21" i="39"/>
  <c r="L20" i="39"/>
  <c r="L19" i="39"/>
  <c r="H53" i="38"/>
  <c r="H52" i="38"/>
  <c r="H51" i="38"/>
  <c r="H50" i="38"/>
  <c r="H48" i="38"/>
  <c r="H35" i="38"/>
  <c r="H34" i="38"/>
  <c r="H22" i="38"/>
  <c r="H21" i="38"/>
  <c r="H19" i="38"/>
  <c r="H56" i="38" l="1"/>
  <c r="G12" i="39" s="1"/>
  <c r="H32" i="38"/>
  <c r="H37" i="38" s="1"/>
  <c r="H23" i="38"/>
  <c r="G11" i="39" s="1"/>
  <c r="G10" i="39" l="1"/>
  <c r="G6" i="39" s="1"/>
  <c r="C26" i="37" s="1"/>
  <c r="C2" i="33" l="1"/>
  <c r="C1" i="33"/>
  <c r="I2" i="31"/>
  <c r="H2" i="32"/>
  <c r="H1" i="32"/>
  <c r="L22" i="31"/>
  <c r="L20" i="31"/>
  <c r="L21" i="31"/>
  <c r="L19" i="31"/>
  <c r="H46" i="32" l="1"/>
  <c r="H18" i="32"/>
  <c r="H32" i="32"/>
  <c r="E10" i="32"/>
  <c r="F10" i="32" s="1"/>
  <c r="F11" i="32" s="1"/>
  <c r="G8" i="31" s="1"/>
  <c r="H55" i="32" l="1"/>
  <c r="H54" i="32"/>
  <c r="H53" i="32"/>
  <c r="H52" i="32"/>
  <c r="H51" i="32"/>
  <c r="H50" i="32"/>
  <c r="H49" i="32"/>
  <c r="H48" i="32"/>
  <c r="H47" i="32"/>
  <c r="H33" i="32"/>
  <c r="H34" i="32"/>
  <c r="H35" i="32"/>
  <c r="H36" i="32"/>
  <c r="H37" i="32" l="1"/>
  <c r="H19" i="32"/>
  <c r="H20" i="32"/>
  <c r="H21" i="32"/>
  <c r="H22" i="32"/>
  <c r="H23" i="32" l="1"/>
  <c r="G11" i="31" s="1"/>
  <c r="H56" i="32"/>
  <c r="G12" i="31" s="1"/>
  <c r="G10" i="31" l="1"/>
  <c r="G6" i="31" s="1"/>
  <c r="I1" i="31"/>
  <c r="B26" i="30" l="1"/>
</calcChain>
</file>

<file path=xl/sharedStrings.xml><?xml version="1.0" encoding="utf-8"?>
<sst xmlns="http://schemas.openxmlformats.org/spreadsheetml/2006/main" count="571" uniqueCount="190">
  <si>
    <t>Value</t>
    <phoneticPr fontId="2"/>
  </si>
  <si>
    <t>Units</t>
    <phoneticPr fontId="2"/>
  </si>
  <si>
    <t>1. Calculations for emission reductions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</si>
  <si>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</si>
  <si>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</si>
  <si>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</si>
  <si>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</si>
  <si>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</si>
  <si>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</si>
  <si>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</si>
  <si>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</si>
  <si>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</si>
  <si>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</si>
  <si>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</si>
  <si>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</si>
  <si>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</si>
  <si>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</si>
  <si>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</si>
  <si>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</si>
  <si>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</si>
  <si>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</si>
  <si>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</si>
  <si>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</si>
  <si>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</si>
  <si>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</si>
  <si>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</si>
  <si>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</si>
  <si>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</si>
  <si>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</si>
  <si>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</si>
  <si>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</si>
  <si>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</si>
  <si>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tCO</t>
    </r>
    <r>
      <rPr>
        <vertAlign val="subscript"/>
        <sz val="11"/>
        <color theme="1"/>
        <rFont val="Arial"/>
        <family val="2"/>
      </rPr>
      <t>2</t>
    </r>
    <r>
      <rPr>
        <sz val="11"/>
        <color theme="1"/>
        <rFont val="Arial"/>
        <family val="2"/>
      </rPr>
      <t>/p</t>
    </r>
    <phoneticPr fontId="2"/>
  </si>
  <si>
    <r>
      <t xml:space="preserve">Emission reductions during the period </t>
    </r>
    <r>
      <rPr>
        <i/>
        <sz val="11"/>
        <color theme="1"/>
        <rFont val="Arial"/>
        <family val="2"/>
      </rPr>
      <t>p</t>
    </r>
    <phoneticPr fontId="2"/>
  </si>
  <si>
    <r>
      <t xml:space="preserve">Reference emissions during the period </t>
    </r>
    <r>
      <rPr>
        <i/>
        <sz val="11"/>
        <color theme="1"/>
        <rFont val="Arial"/>
        <family val="2"/>
      </rPr>
      <t>p</t>
    </r>
    <phoneticPr fontId="2"/>
  </si>
  <si>
    <r>
      <t xml:space="preserve">Project emissions during the period </t>
    </r>
    <r>
      <rPr>
        <i/>
        <sz val="11"/>
        <color theme="1"/>
        <rFont val="Arial"/>
        <family val="2"/>
      </rPr>
      <t>p</t>
    </r>
    <phoneticPr fontId="2"/>
  </si>
  <si>
    <t>MWh/p</t>
    <phoneticPr fontId="2"/>
  </si>
  <si>
    <t>mass or volume/p</t>
    <phoneticPr fontId="2"/>
  </si>
  <si>
    <t>km</t>
    <phoneticPr fontId="2"/>
  </si>
  <si>
    <t>GJ/mass or volume</t>
    <phoneticPr fontId="2"/>
  </si>
  <si>
    <t>-</t>
    <phoneticPr fontId="2"/>
  </si>
  <si>
    <t>Invoice
/Monitored data</t>
    <phoneticPr fontId="2"/>
  </si>
  <si>
    <t>Invoice</t>
    <phoneticPr fontId="2"/>
  </si>
  <si>
    <t>Description of data</t>
    <phoneticPr fontId="13"/>
  </si>
  <si>
    <t>Table 5:Project Emissions for Fossil Fuel Consumption for Operating a Biomass Power Plant</t>
    <phoneticPr fontId="2"/>
  </si>
  <si>
    <t>i</t>
    <phoneticPr fontId="2"/>
  </si>
  <si>
    <t>Indication number</t>
    <phoneticPr fontId="2"/>
  </si>
  <si>
    <t>Total</t>
    <phoneticPr fontId="2"/>
  </si>
  <si>
    <t>Table 6:Project Emissions for Fossil Fuel Consumption by Transportation of Solid Biomass Fuels and/or Materials of Solid Biomass Fuels to a Biomass Power Plant (Option 1)</t>
    <phoneticPr fontId="2"/>
  </si>
  <si>
    <t>Use of Option 1</t>
    <phoneticPr fontId="2"/>
  </si>
  <si>
    <t>j</t>
    <phoneticPr fontId="2"/>
  </si>
  <si>
    <t>Project emissions</t>
    <phoneticPr fontId="2"/>
  </si>
  <si>
    <t>Table 7:Project Emissions for Fossil Fuel Consumption by Transportation of Solid Biomass Fuels and/or Materials of Solid Biomass Fuels to a Biomass Power Plant (Option 2)</t>
    <phoneticPr fontId="2"/>
  </si>
  <si>
    <t>Use of Option 2</t>
    <phoneticPr fontId="2"/>
  </si>
  <si>
    <t xml:space="preserve">Reference emissions </t>
    <phoneticPr fontId="13"/>
  </si>
  <si>
    <t>N/A</t>
    <phoneticPr fontId="2"/>
  </si>
  <si>
    <t>Electricity</t>
    <phoneticPr fontId="2"/>
  </si>
  <si>
    <t>[List of Default Values]</t>
  </si>
  <si>
    <t>Fuel type</t>
  </si>
  <si>
    <t>Mixed</t>
  </si>
  <si>
    <t>Diesel</t>
  </si>
  <si>
    <t>2. Calculations for reference emissions</t>
    <phoneticPr fontId="2"/>
  </si>
  <si>
    <t>3. Calculations of the project emissions</t>
    <phoneticPr fontId="2"/>
  </si>
  <si>
    <t>Data from geographic database
/Monitored data</t>
    <phoneticPr fontId="2"/>
  </si>
  <si>
    <t>Table 4:Reference Emissions for Grid Electricity and/or Captive Power Generation</t>
    <phoneticPr fontId="13"/>
  </si>
  <si>
    <t>ton/p</t>
    <phoneticPr fontId="2"/>
  </si>
  <si>
    <t>l</t>
    <phoneticPr fontId="2"/>
  </si>
  <si>
    <t>k</t>
    <phoneticPr fontId="2"/>
  </si>
  <si>
    <t>Indication number of vehicle type</t>
    <phoneticPr fontId="2"/>
  </si>
  <si>
    <t>Indication number of collecting site</t>
    <phoneticPr fontId="2"/>
  </si>
  <si>
    <t>-</t>
    <phoneticPr fontId="2"/>
  </si>
  <si>
    <t>N/A</t>
    <phoneticPr fontId="2"/>
  </si>
  <si>
    <t>Monitored data</t>
    <phoneticPr fontId="2"/>
  </si>
  <si>
    <t>Data on invoice provided by transportation carrier is used.</t>
    <phoneticPr fontId="2"/>
  </si>
  <si>
    <r>
      <t xml:space="preserve">Project emissions by on-site consumption of fossil fuel for operating a biomass power plant during the period </t>
    </r>
    <r>
      <rPr>
        <i/>
        <sz val="11"/>
        <color rgb="FF000000"/>
        <rFont val="Arial"/>
        <family val="2"/>
      </rPr>
      <t>p</t>
    </r>
    <phoneticPr fontId="2"/>
  </si>
  <si>
    <r>
      <t xml:space="preserve">Project emissions by transportation activity of solid biomass fuels from collecting sites to a biomass power plant during the period </t>
    </r>
    <r>
      <rPr>
        <i/>
        <sz val="11"/>
        <color rgb="FF000000"/>
        <rFont val="Arial"/>
        <family val="2"/>
      </rPr>
      <t>p</t>
    </r>
    <phoneticPr fontId="2"/>
  </si>
  <si>
    <r>
      <t>ER</t>
    </r>
    <r>
      <rPr>
        <i/>
        <vertAlign val="subscript"/>
        <sz val="11"/>
        <color theme="1"/>
        <rFont val="Arial"/>
        <family val="2"/>
      </rPr>
      <t>p</t>
    </r>
    <phoneticPr fontId="2"/>
  </si>
  <si>
    <r>
      <t>RE</t>
    </r>
    <r>
      <rPr>
        <i/>
        <vertAlign val="subscript"/>
        <sz val="11"/>
        <color theme="1"/>
        <rFont val="Arial"/>
        <family val="2"/>
      </rPr>
      <t>p</t>
    </r>
    <phoneticPr fontId="2"/>
  </si>
  <si>
    <r>
      <t>PE</t>
    </r>
    <r>
      <rPr>
        <i/>
        <vertAlign val="subscript"/>
        <sz val="11"/>
        <color theme="1"/>
        <rFont val="Arial"/>
        <family val="2"/>
      </rPr>
      <t>p</t>
    </r>
    <phoneticPr fontId="2"/>
  </si>
  <si>
    <t>*If the round trip distance between collecting site k and a biomass power plant (Dk) is less than 200km and the total rated electrical output capacity of the project biomass power plant is equal to or less than 15 MW, the emissions from the transportation may be neglected.</t>
    <phoneticPr fontId="2"/>
  </si>
  <si>
    <t xml:space="preserve">The default values are provided in the CDM methodological tool “Project and leakage emissions from transportation of freight.” </t>
    <phoneticPr fontId="2"/>
  </si>
  <si>
    <t>The reference emission factor based on the Aysén grid</t>
    <phoneticPr fontId="2"/>
  </si>
  <si>
    <t>The reference emission factor based on the Magellanes grid</t>
    <phoneticPr fontId="2"/>
  </si>
  <si>
    <t>Grid</t>
  </si>
  <si>
    <t>Emission factor</t>
    <phoneticPr fontId="2"/>
  </si>
  <si>
    <r>
      <t>Emission factor for captive power generator (tCO</t>
    </r>
    <r>
      <rPr>
        <vertAlign val="subscript"/>
        <sz val="11"/>
        <color indexed="8"/>
        <rFont val="Arial"/>
        <family val="2"/>
      </rPr>
      <t>2</t>
    </r>
    <r>
      <rPr>
        <sz val="11"/>
        <color indexed="8"/>
        <rFont val="Arial"/>
        <family val="2"/>
      </rPr>
      <t xml:space="preserve">/MWh) </t>
    </r>
    <phoneticPr fontId="2"/>
  </si>
  <si>
    <t xml:space="preserve">The reference emission factor based on the captive power generator </t>
    <phoneticPr fontId="2"/>
  </si>
  <si>
    <r>
      <t>Emission factor for reginal grid (tCO</t>
    </r>
    <r>
      <rPr>
        <vertAlign val="subscript"/>
        <sz val="11"/>
        <color indexed="8"/>
        <rFont val="Arial"/>
        <family val="2"/>
      </rPr>
      <t>2</t>
    </r>
    <r>
      <rPr>
        <sz val="11"/>
        <color indexed="8"/>
        <rFont val="Arial"/>
        <family val="2"/>
      </rPr>
      <t xml:space="preserve">/MWh) </t>
    </r>
    <phoneticPr fontId="2"/>
  </si>
  <si>
    <t>*If the total rated electrical output capacity of the project biomass power plant is equal to or less than 15 MW, the emissions from on-site consumption of fossil fuel for operating the biomass power plant may be neglected.</t>
    <phoneticPr fontId="2"/>
  </si>
  <si>
    <r>
      <t>PE</t>
    </r>
    <r>
      <rPr>
        <i/>
        <vertAlign val="subscript"/>
        <sz val="11"/>
        <color rgb="FF000000"/>
        <rFont val="Arial"/>
        <family val="2"/>
      </rPr>
      <t>onsite,p</t>
    </r>
    <phoneticPr fontId="2"/>
  </si>
  <si>
    <t>The reference emission factor based on the SEN grid</t>
    <phoneticPr fontId="2"/>
  </si>
  <si>
    <t xml:space="preserve">Option B/C </t>
    <phoneticPr fontId="2"/>
  </si>
  <si>
    <t xml:space="preserve">Option A/C </t>
    <phoneticPr fontId="2"/>
  </si>
  <si>
    <t>[Option B]
Data on invoice for selling electricity is used.
[Option C]
Measuring instrument(s) is installed at the point(s) where the amount of electricity consumption in a biomass power plant can be measured. 
In case of using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phoneticPr fontId="2"/>
  </si>
  <si>
    <t>[Option B]
Data on invoice provided by fuel supplier is used.
[Option C]
Measuring instrument(s) is installed at the point(s) where the amount of fuel consumption in a biomass power plant can be measured. 
In case of using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phoneticPr fontId="2"/>
  </si>
  <si>
    <t>[Option B]
Each transaction
[Option C]
Continuously</t>
    <phoneticPr fontId="2"/>
  </si>
  <si>
    <t xml:space="preserve">[Option A]
Data collected from published geographic database is used. Record of collecting site on invoice provided by transportation carrier is used.
[Option C]
Data provided by transportation carrier is used.
</t>
    <phoneticPr fontId="2"/>
  </si>
  <si>
    <t>Data provided by transportation carrier is used.</t>
    <phoneticPr fontId="2"/>
  </si>
  <si>
    <t>Each transportation activity</t>
    <phoneticPr fontId="2"/>
  </si>
  <si>
    <t>In the order of preference:
a) Values provided by the fuel supplier;
b) Measurement by the project participants;
c) Regional or national default values;
d) IPCC default values provided in 2006 IPCC Guidelines on National GHG Inventories. Upper value is applied.</t>
    <phoneticPr fontId="2"/>
  </si>
  <si>
    <t>In the order of preference:
a) Values provided by the fuel supplier/collector;
b) Measurement by the project participants;
c) Regional or national default values;
d) IPCC default values provided in 2006 IPCC Guidelines on National GHG Inventories. Upper value is applied.</t>
    <phoneticPr fontId="2"/>
  </si>
  <si>
    <t>Net amount of electricity generated by the biomass power plant during the period p</t>
    <phoneticPr fontId="2"/>
  </si>
  <si>
    <t>Indication number of fossil fuel type consumed on-site</t>
    <phoneticPr fontId="2"/>
  </si>
  <si>
    <t>Indication number of fossil fuel type consumed for transportation</t>
    <phoneticPr fontId="2"/>
  </si>
  <si>
    <r>
      <t>PE</t>
    </r>
    <r>
      <rPr>
        <i/>
        <vertAlign val="subscript"/>
        <sz val="11"/>
        <rFont val="Arial"/>
        <family val="2"/>
      </rPr>
      <t>trans,p</t>
    </r>
    <phoneticPr fontId="2"/>
  </si>
  <si>
    <t>Monitoring Plan Sheet (Input Sheet) [Attachment to Project Design Document]</t>
    <phoneticPr fontId="2"/>
  </si>
  <si>
    <t>Monitoring Spreadsheet: JCM_CL_AM003_ver01.0</t>
    <phoneticPr fontId="2"/>
  </si>
  <si>
    <t>Reference Number:</t>
    <phoneticPr fontId="2"/>
  </si>
  <si>
    <t>Monitoring Structure Sheet [Attachment to Project Design Document]</t>
    <phoneticPr fontId="2"/>
  </si>
  <si>
    <t>Responsible personnel</t>
  </si>
  <si>
    <t>Role</t>
    <phoneticPr fontId="2"/>
  </si>
  <si>
    <t>Monitoring Plan Sheet (Calculation Process Sheet) [Attachment to Project Design Document]</t>
    <phoneticPr fontId="2"/>
  </si>
  <si>
    <t>Monitoring Report Sheet (Input Sheet) [For Verification]</t>
    <phoneticPr fontId="2"/>
  </si>
  <si>
    <t>Monitoring Report Sheet (Calculation Process Sheet) [For Verification]</t>
    <phoneticPr fontId="2"/>
  </si>
  <si>
    <t>(k)</t>
    <phoneticPr fontId="2"/>
  </si>
  <si>
    <t>Monitoring period</t>
    <phoneticPr fontId="2"/>
  </si>
  <si>
    <t>Input on "MPS(input_separate)" sheet</t>
  </si>
  <si>
    <r>
      <t xml:space="preserve">Table 1: Parameters to be monitored </t>
    </r>
    <r>
      <rPr>
        <b/>
        <i/>
        <sz val="11"/>
        <color indexed="8"/>
        <rFont val="Arial"/>
        <family val="2"/>
      </rPr>
      <t>ex post</t>
    </r>
    <phoneticPr fontId="2"/>
  </si>
  <si>
    <r>
      <t>NEG</t>
    </r>
    <r>
      <rPr>
        <i/>
        <vertAlign val="subscript"/>
        <sz val="11"/>
        <rFont val="Arial"/>
        <family val="2"/>
      </rPr>
      <t>p</t>
    </r>
    <phoneticPr fontId="2"/>
  </si>
  <si>
    <r>
      <t xml:space="preserve">Net amount of electricity generated by the biomass power plant during the period </t>
    </r>
    <r>
      <rPr>
        <i/>
        <sz val="11"/>
        <rFont val="Arial"/>
        <family val="2"/>
      </rPr>
      <t>p</t>
    </r>
    <phoneticPr fontId="2"/>
  </si>
  <si>
    <r>
      <t>FC</t>
    </r>
    <r>
      <rPr>
        <i/>
        <vertAlign val="subscript"/>
        <sz val="11"/>
        <rFont val="Arial"/>
        <family val="2"/>
      </rPr>
      <t>onsite,i,p</t>
    </r>
    <phoneticPr fontId="2"/>
  </si>
  <si>
    <r>
      <t xml:space="preserve">On-site consumption of fossil fuel </t>
    </r>
    <r>
      <rPr>
        <i/>
        <sz val="11"/>
        <rFont val="Arial"/>
        <family val="2"/>
      </rPr>
      <t>i</t>
    </r>
    <r>
      <rPr>
        <sz val="11"/>
        <rFont val="Arial"/>
        <family val="2"/>
      </rPr>
      <t xml:space="preserve"> for operating a biomass power plant during the period </t>
    </r>
    <r>
      <rPr>
        <i/>
        <sz val="11"/>
        <rFont val="Arial"/>
        <family val="2"/>
      </rPr>
      <t>p</t>
    </r>
    <phoneticPr fontId="2"/>
  </si>
  <si>
    <r>
      <t>FC</t>
    </r>
    <r>
      <rPr>
        <i/>
        <vertAlign val="subscript"/>
        <sz val="11"/>
        <rFont val="Arial"/>
        <family val="2"/>
      </rPr>
      <t>trans,j,p</t>
    </r>
    <phoneticPr fontId="2"/>
  </si>
  <si>
    <r>
      <t xml:space="preserve">Consumption of fossil fuel </t>
    </r>
    <r>
      <rPr>
        <i/>
        <sz val="11"/>
        <rFont val="Arial"/>
        <family val="2"/>
      </rPr>
      <t>j</t>
    </r>
    <r>
      <rPr>
        <sz val="11"/>
        <rFont val="Arial"/>
        <family val="2"/>
      </rPr>
      <t xml:space="preserve"> by transportation during the period </t>
    </r>
    <r>
      <rPr>
        <i/>
        <sz val="11"/>
        <rFont val="Arial"/>
        <family val="2"/>
      </rPr>
      <t>p</t>
    </r>
    <r>
      <rPr>
        <sz val="11"/>
        <rFont val="Arial"/>
        <family val="2"/>
      </rPr>
      <t xml:space="preserve"> </t>
    </r>
    <phoneticPr fontId="2"/>
  </si>
  <si>
    <r>
      <t>D</t>
    </r>
    <r>
      <rPr>
        <i/>
        <vertAlign val="subscript"/>
        <sz val="11"/>
        <rFont val="Arial"/>
        <family val="2"/>
      </rPr>
      <t>k</t>
    </r>
    <phoneticPr fontId="2"/>
  </si>
  <si>
    <r>
      <t xml:space="preserve">Round trip distance between collecting site </t>
    </r>
    <r>
      <rPr>
        <i/>
        <sz val="11"/>
        <rFont val="Arial"/>
        <family val="2"/>
      </rPr>
      <t>k</t>
    </r>
    <r>
      <rPr>
        <sz val="11"/>
        <rFont val="Arial"/>
        <family val="2"/>
      </rPr>
      <t xml:space="preserve"> and a biomass power plant</t>
    </r>
    <phoneticPr fontId="2"/>
  </si>
  <si>
    <r>
      <t>FR</t>
    </r>
    <r>
      <rPr>
        <i/>
        <vertAlign val="subscript"/>
        <sz val="11"/>
        <rFont val="Arial"/>
        <family val="2"/>
      </rPr>
      <t>k,l,p</t>
    </r>
    <phoneticPr fontId="2"/>
  </si>
  <si>
    <r>
      <t xml:space="preserve">Total mass of freight transported from collecting site </t>
    </r>
    <r>
      <rPr>
        <i/>
        <sz val="11"/>
        <rFont val="Arial"/>
        <family val="2"/>
      </rPr>
      <t>k</t>
    </r>
    <r>
      <rPr>
        <sz val="11"/>
        <rFont val="Arial"/>
        <family val="2"/>
      </rPr>
      <t xml:space="preserve"> by vehicle type </t>
    </r>
    <r>
      <rPr>
        <i/>
        <sz val="11"/>
        <rFont val="Arial"/>
        <family val="2"/>
      </rPr>
      <t>l</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</si>
  <si>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</si>
  <si>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i/>
        <vertAlign val="subscript"/>
        <sz val="11"/>
        <rFont val="Arial"/>
        <family val="2"/>
      </rPr>
      <t>RE,elec</t>
    </r>
    <phoneticPr fontId="2"/>
  </si>
  <si>
    <r>
      <t>CO</t>
    </r>
    <r>
      <rPr>
        <vertAlign val="subscript"/>
        <sz val="11"/>
        <rFont val="Arial"/>
        <family val="2"/>
      </rPr>
      <t>2</t>
    </r>
    <r>
      <rPr>
        <sz val="11"/>
        <rFont val="Arial"/>
        <family val="2"/>
      </rPr>
      <t xml:space="preserve"> emission factor of the regional grid or the consumed electricity in the recipient facility</t>
    </r>
    <phoneticPr fontId="2"/>
  </si>
  <si>
    <r>
      <t>tCO</t>
    </r>
    <r>
      <rPr>
        <vertAlign val="subscript"/>
        <sz val="11"/>
        <rFont val="Arial"/>
        <family val="2"/>
      </rPr>
      <t>2</t>
    </r>
    <r>
      <rPr>
        <sz val="11"/>
        <rFont val="Arial"/>
        <family val="2"/>
      </rPr>
      <t>/MWh</t>
    </r>
    <phoneticPr fontId="2"/>
  </si>
  <si>
    <r>
      <t>A regional grid, EF</t>
    </r>
    <r>
      <rPr>
        <vertAlign val="subscript"/>
        <sz val="11"/>
        <rFont val="Arial"/>
        <family val="2"/>
      </rPr>
      <t>RE,i</t>
    </r>
    <r>
      <rPr>
        <sz val="11"/>
        <rFont val="Arial"/>
        <family val="2"/>
      </rPr>
      <t xml:space="preserve"> is set as following:
SEN grid: 0.361 tCO</t>
    </r>
    <r>
      <rPr>
        <vertAlign val="subscript"/>
        <sz val="11"/>
        <rFont val="Arial"/>
        <family val="2"/>
      </rPr>
      <t>2</t>
    </r>
    <r>
      <rPr>
        <sz val="11"/>
        <rFont val="Arial"/>
        <family val="2"/>
      </rPr>
      <t>/MWh, Aysén grid: 0.214 tCO</t>
    </r>
    <r>
      <rPr>
        <vertAlign val="subscript"/>
        <sz val="11"/>
        <rFont val="Arial"/>
        <family val="2"/>
      </rPr>
      <t>2</t>
    </r>
    <r>
      <rPr>
        <sz val="11"/>
        <rFont val="Arial"/>
        <family val="2"/>
      </rPr>
      <t>/MWh, Magellanes grid: 0.348 tCO</t>
    </r>
    <r>
      <rPr>
        <vertAlign val="subscript"/>
        <sz val="11"/>
        <rFont val="Arial"/>
        <family val="2"/>
      </rPr>
      <t>2</t>
    </r>
    <r>
      <rPr>
        <sz val="11"/>
        <rFont val="Arial"/>
        <family val="2"/>
      </rPr>
      <t>/MWh
EF</t>
    </r>
    <r>
      <rPr>
        <vertAlign val="subscript"/>
        <sz val="11"/>
        <rFont val="Arial"/>
        <family val="2"/>
      </rPr>
      <t>RE,i</t>
    </r>
    <r>
      <rPr>
        <sz val="11"/>
        <rFont val="Arial"/>
        <family val="2"/>
      </rPr>
      <t xml:space="preserve"> for a captive power generator is set at 0.533 tCO</t>
    </r>
    <r>
      <rPr>
        <vertAlign val="subscript"/>
        <sz val="11"/>
        <rFont val="Arial"/>
        <family val="2"/>
      </rPr>
      <t>2</t>
    </r>
    <r>
      <rPr>
        <sz val="11"/>
        <rFont val="Arial"/>
        <family val="2"/>
      </rPr>
      <t>/MWh
Default values are provided in the JCM methodology CL_AM001_Ver02.0. and the additional information. Once the default values are revised, the revised values are applied.</t>
    </r>
    <phoneticPr fontId="2"/>
  </si>
  <si>
    <r>
      <t>NCV</t>
    </r>
    <r>
      <rPr>
        <i/>
        <vertAlign val="subscript"/>
        <sz val="11"/>
        <rFont val="Arial"/>
        <family val="2"/>
      </rPr>
      <t>i</t>
    </r>
    <phoneticPr fontId="2"/>
  </si>
  <si>
    <r>
      <t xml:space="preserve">Net calorific value of fossil fuel </t>
    </r>
    <r>
      <rPr>
        <i/>
        <sz val="11"/>
        <rFont val="Arial"/>
        <family val="2"/>
      </rPr>
      <t>i</t>
    </r>
    <r>
      <rPr>
        <sz val="11"/>
        <rFont val="Arial"/>
        <family val="2"/>
      </rPr>
      <t xml:space="preserve"> used for operating a biomass power plant</t>
    </r>
    <phoneticPr fontId="2"/>
  </si>
  <si>
    <r>
      <t>EF</t>
    </r>
    <r>
      <rPr>
        <i/>
        <vertAlign val="subscript"/>
        <sz val="11"/>
        <rFont val="Arial"/>
        <family val="2"/>
      </rPr>
      <t>fuel,i</t>
    </r>
    <phoneticPr fontId="2"/>
  </si>
  <si>
    <r>
      <t>CO</t>
    </r>
    <r>
      <rPr>
        <vertAlign val="subscript"/>
        <sz val="11"/>
        <rFont val="Arial"/>
        <family val="2"/>
      </rPr>
      <t>2</t>
    </r>
    <r>
      <rPr>
        <sz val="11"/>
        <rFont val="Arial"/>
        <family val="2"/>
      </rPr>
      <t xml:space="preserve"> emission factor of fossil fuel </t>
    </r>
    <r>
      <rPr>
        <i/>
        <sz val="11"/>
        <rFont val="Arial"/>
        <family val="2"/>
      </rPr>
      <t>i</t>
    </r>
    <r>
      <rPr>
        <sz val="11"/>
        <rFont val="Arial"/>
        <family val="2"/>
      </rPr>
      <t xml:space="preserve"> used for operating a biomass power plant </t>
    </r>
    <phoneticPr fontId="2"/>
  </si>
  <si>
    <r>
      <t>tCO</t>
    </r>
    <r>
      <rPr>
        <vertAlign val="subscript"/>
        <sz val="11"/>
        <rFont val="Arial"/>
        <family val="2"/>
      </rPr>
      <t>2</t>
    </r>
    <r>
      <rPr>
        <sz val="11"/>
        <rFont val="Arial"/>
        <family val="2"/>
      </rPr>
      <t>/GJ</t>
    </r>
    <phoneticPr fontId="2"/>
  </si>
  <si>
    <r>
      <t>NCV</t>
    </r>
    <r>
      <rPr>
        <i/>
        <vertAlign val="subscript"/>
        <sz val="11"/>
        <rFont val="Arial"/>
        <family val="2"/>
      </rPr>
      <t>j</t>
    </r>
    <phoneticPr fontId="2"/>
  </si>
  <si>
    <r>
      <t xml:space="preserve">Net calorific value of fossil fuel </t>
    </r>
    <r>
      <rPr>
        <i/>
        <sz val="11"/>
        <rFont val="Arial"/>
        <family val="2"/>
      </rPr>
      <t>j</t>
    </r>
    <r>
      <rPr>
        <sz val="11"/>
        <rFont val="Arial"/>
        <family val="2"/>
      </rPr>
      <t xml:space="preserve"> used for transportation activity of solid biomass fuels to a biomass power plant</t>
    </r>
    <phoneticPr fontId="2"/>
  </si>
  <si>
    <r>
      <t>EF</t>
    </r>
    <r>
      <rPr>
        <i/>
        <vertAlign val="subscript"/>
        <sz val="11"/>
        <rFont val="Arial"/>
        <family val="2"/>
      </rPr>
      <t>fuel,j</t>
    </r>
    <phoneticPr fontId="2"/>
  </si>
  <si>
    <r>
      <t>CO</t>
    </r>
    <r>
      <rPr>
        <vertAlign val="subscript"/>
        <sz val="11"/>
        <rFont val="Arial"/>
        <family val="2"/>
      </rPr>
      <t>2</t>
    </r>
    <r>
      <rPr>
        <sz val="11"/>
        <rFont val="Arial"/>
        <family val="2"/>
      </rPr>
      <t xml:space="preserve"> emission factor of fossil fuel </t>
    </r>
    <r>
      <rPr>
        <i/>
        <sz val="11"/>
        <rFont val="Arial"/>
        <family val="2"/>
      </rPr>
      <t>j</t>
    </r>
    <r>
      <rPr>
        <sz val="11"/>
        <rFont val="Arial"/>
        <family val="2"/>
      </rPr>
      <t xml:space="preserve"> used for transportation activity of solid biomass fuels to a biomass power plant</t>
    </r>
    <phoneticPr fontId="2"/>
  </si>
  <si>
    <r>
      <t>EF</t>
    </r>
    <r>
      <rPr>
        <i/>
        <vertAlign val="subscript"/>
        <sz val="11"/>
        <rFont val="Arial"/>
        <family val="2"/>
      </rPr>
      <t>vehicle,l</t>
    </r>
    <phoneticPr fontId="2"/>
  </si>
  <si>
    <r>
      <t>CO</t>
    </r>
    <r>
      <rPr>
        <vertAlign val="subscript"/>
        <sz val="11"/>
        <rFont val="Arial"/>
        <family val="2"/>
      </rPr>
      <t>2</t>
    </r>
    <r>
      <rPr>
        <sz val="11"/>
        <rFont val="Arial"/>
        <family val="2"/>
      </rPr>
      <t xml:space="preserve"> emission factor of vehicle type </t>
    </r>
    <r>
      <rPr>
        <i/>
        <sz val="11"/>
        <rFont val="Arial"/>
        <family val="2"/>
      </rPr>
      <t>l</t>
    </r>
    <phoneticPr fontId="2"/>
  </si>
  <si>
    <r>
      <t>tCO</t>
    </r>
    <r>
      <rPr>
        <vertAlign val="subscript"/>
        <sz val="11"/>
        <rFont val="Arial"/>
        <family val="2"/>
      </rPr>
      <t>2</t>
    </r>
    <r>
      <rPr>
        <sz val="11"/>
        <rFont val="Arial"/>
        <family val="2"/>
      </rPr>
      <t>/ton-km</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</si>
  <si>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</si>
  <si>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</si>
  <si>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(Separate Input Sheet) [Attachment to Project Design Document]</t>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</si>
  <si>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</si>
  <si>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</si>
  <si>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RE</t>
    </r>
    <r>
      <rPr>
        <i/>
        <vertAlign val="subscript"/>
        <sz val="11"/>
        <rFont val="Arial"/>
        <family val="2"/>
      </rPr>
      <t>p</t>
    </r>
    <phoneticPr fontId="2"/>
  </si>
  <si>
    <r>
      <t>CO</t>
    </r>
    <r>
      <rPr>
        <vertAlign val="subscript"/>
        <sz val="11"/>
        <rFont val="Arial"/>
        <family val="2"/>
      </rPr>
      <t>2</t>
    </r>
    <r>
      <rPr>
        <sz val="11"/>
        <rFont val="Arial"/>
        <family val="2"/>
      </rPr>
      <t xml:space="preserve"> emission factor of the regional or the consumed electricity in the recipient facility</t>
    </r>
    <phoneticPr fontId="2"/>
  </si>
  <si>
    <r>
      <t xml:space="preserve">Reference emissions during the period </t>
    </r>
    <r>
      <rPr>
        <i/>
        <sz val="11"/>
        <rFont val="Arial"/>
        <family val="2"/>
      </rPr>
      <t>p</t>
    </r>
    <phoneticPr fontId="2"/>
  </si>
  <si>
    <r>
      <t>tCO</t>
    </r>
    <r>
      <rPr>
        <vertAlign val="subscript"/>
        <sz val="11"/>
        <rFont val="Arial"/>
        <family val="2"/>
      </rPr>
      <t>2</t>
    </r>
    <r>
      <rPr>
        <sz val="11"/>
        <rFont val="Arial"/>
        <family val="2"/>
      </rPr>
      <t>/p</t>
    </r>
    <phoneticPr fontId="2"/>
  </si>
  <si>
    <r>
      <t xml:space="preserve">Parameters
 to be monitored </t>
    </r>
    <r>
      <rPr>
        <b/>
        <i/>
        <sz val="11"/>
        <color theme="0"/>
        <rFont val="Arial"/>
        <family val="2"/>
      </rPr>
      <t>ex post</t>
    </r>
    <phoneticPr fontId="2"/>
  </si>
  <si>
    <r>
      <t>Project-specific parameters
 to be fixed</t>
    </r>
    <r>
      <rPr>
        <b/>
        <i/>
        <sz val="11"/>
        <color theme="0"/>
        <rFont val="Arial"/>
        <family val="2"/>
      </rPr>
      <t xml:space="preserve"> ex ante</t>
    </r>
    <phoneticPr fontId="2"/>
  </si>
  <si>
    <r>
      <t>PE</t>
    </r>
    <r>
      <rPr>
        <i/>
        <vertAlign val="subscript"/>
        <sz val="11"/>
        <rFont val="Arial"/>
        <family val="2"/>
      </rPr>
      <t>onsite,p</t>
    </r>
    <phoneticPr fontId="2"/>
  </si>
  <si>
    <r>
      <t xml:space="preserve">Project emissions by on-site consumption of fossil fuel for operating a biomass power plant during the period </t>
    </r>
    <r>
      <rPr>
        <i/>
        <sz val="11"/>
        <rFont val="Arial"/>
        <family val="2"/>
      </rPr>
      <t>p</t>
    </r>
    <phoneticPr fontId="2"/>
  </si>
  <si>
    <r>
      <t xml:space="preserve">Project emissions by transportation activity of solid biomass fuels from collecting sites to a biomass power plant during the period </t>
    </r>
    <r>
      <rPr>
        <i/>
        <sz val="11"/>
        <rFont val="Arial"/>
        <family val="2"/>
      </rPr>
      <t>p</t>
    </r>
    <phoneticPr fontId="2"/>
  </si>
  <si>
    <t>Input on "MRS(input_separate)" sheet</t>
  </si>
  <si>
    <t>Monitoring Report Sheet (Separate Input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</si>
  <si>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</si>
  <si>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</si>
  <si>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</si>
  <si>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</si>
  <si>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</si>
  <si>
    <r>
      <t xml:space="preserve">Parameters
monitored </t>
    </r>
    <r>
      <rPr>
        <b/>
        <i/>
        <sz val="11"/>
        <color theme="0"/>
        <rFont val="Arial"/>
        <family val="2"/>
      </rPr>
      <t>ex post</t>
    </r>
    <phoneticPr fontId="2"/>
  </si>
  <si>
    <r>
      <t>Project-specific parameters
fixed</t>
    </r>
    <r>
      <rPr>
        <b/>
        <i/>
        <sz val="11"/>
        <color theme="0"/>
        <rFont val="Arial"/>
        <family val="2"/>
      </rPr>
      <t xml:space="preserve"> ex ante</t>
    </r>
    <phoneticPr fontId="2"/>
  </si>
  <si>
    <r>
      <t xml:space="preserve">Parameters
 monitored </t>
    </r>
    <r>
      <rPr>
        <b/>
        <i/>
        <sz val="11"/>
        <color theme="0"/>
        <rFont val="Arial"/>
        <family val="2"/>
      </rPr>
      <t>ex post</t>
    </r>
    <phoneticPr fontId="2"/>
  </si>
  <si>
    <r>
      <t>Project-specific parameters
 fixed</t>
    </r>
    <r>
      <rPr>
        <b/>
        <i/>
        <sz val="11"/>
        <color theme="0"/>
        <rFont val="Arial"/>
        <family val="2"/>
      </rPr>
      <t xml:space="preserve"> ex ante</t>
    </r>
    <phoneticPr fontId="2"/>
  </si>
  <si>
    <t>Monitored Values</t>
    <phoneticPr fontId="2"/>
  </si>
  <si>
    <t>Monitoring period</t>
  </si>
  <si>
    <t>Option A</t>
  </si>
  <si>
    <t>Based on public data which is measured by entities other than the project participants (Data used: publicly recognized data such as statistical data and specifications)</t>
  </si>
  <si>
    <t>Option B</t>
  </si>
  <si>
    <t>Based on the amount of transaction which is measured directly using measuring equipments (Data used: commercial evidence such as invoices)</t>
  </si>
  <si>
    <t>Option C</t>
  </si>
  <si>
    <t>Based on the actual measurement using measuring equipments (Data used: measured values)</t>
  </si>
  <si>
    <t>Asian Gateway Corporation
General Manager</t>
    <phoneticPr fontId="13"/>
  </si>
  <si>
    <t>Responsible for confirming the reported data and submitting it to the JCM Procedure</t>
    <phoneticPr fontId="13"/>
  </si>
  <si>
    <t>Responsible for checking the data and reporting to General Manager</t>
    <phoneticPr fontId="13"/>
  </si>
  <si>
    <t>Responsible for collecting and archiving the data</t>
    <phoneticPr fontId="13"/>
  </si>
  <si>
    <t>Responsible for the operation and maintenance of the electricity meter</t>
    <phoneticPr fontId="13"/>
  </si>
  <si>
    <t>[Option C]
Measuring instrument(s) is installed at the point(s) where the amount of electricity consumption in a biomass power plant can be measured. 
In case of using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phoneticPr fontId="2"/>
  </si>
  <si>
    <t xml:space="preserve">Option C </t>
    <phoneticPr fontId="2"/>
  </si>
  <si>
    <t>[Option C]
Continuously</t>
    <phoneticPr fontId="2"/>
  </si>
  <si>
    <t>N/A</t>
  </si>
  <si>
    <t>La Gloria S.A.
Business Administration Manager</t>
  </si>
  <si>
    <t>La Gloria S.A.
Plant Administrator</t>
  </si>
  <si>
    <r>
      <t>2025/01/01</t>
    </r>
    <r>
      <rPr>
        <sz val="11"/>
        <rFont val="ＭＳ Ｐゴシック"/>
        <family val="3"/>
        <charset val="128"/>
      </rPr>
      <t>　～</t>
    </r>
    <r>
      <rPr>
        <sz val="11"/>
        <rFont val="Arial"/>
        <family val="2"/>
      </rPr>
      <t xml:space="preserve"> 2025/12/31</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</si>
</sst>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00"/>
    <numFmt numFmtId="178" formatCode="0.000_ "/>
    <numFmt numFmtId="179" formatCode="0.0_ "/>
  </numFmts>
  <fonts count="3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Arial"/>
      <family val="2"/>
    </font>
    <font>
      <sz val="14"/>
      <color theme="1"/>
      <name val="Arial"/>
      <family val="2"/>
    </font>
    <font>
      <vertAlign val="subscript"/>
      <sz val="11"/>
      <color theme="1"/>
      <name val="Arial"/>
      <family val="2"/>
    </font>
    <font>
      <i/>
      <sz val="11"/>
      <color theme="1"/>
      <name val="Arial"/>
      <family val="2"/>
    </font>
    <font>
      <sz val="6"/>
      <name val="ＭＳ Ｐゴシック"/>
      <family val="3"/>
      <charset val="128"/>
      <scheme val="minor"/>
    </font>
    <font>
      <i/>
      <sz val="11"/>
      <color rgb="FF000000"/>
      <name val="Arial"/>
      <family val="2"/>
    </font>
    <font>
      <i/>
      <vertAlign val="subscript"/>
      <sz val="11"/>
      <color theme="1"/>
      <name val="Arial"/>
      <family val="2"/>
    </font>
    <font>
      <i/>
      <vertAlign val="subscript"/>
      <sz val="11"/>
      <color rgb="FF000000"/>
      <name val="Arial"/>
      <family val="2"/>
    </font>
    <font>
      <vertAlign val="subscript"/>
      <sz val="11"/>
      <color indexed="8"/>
      <name val="Arial"/>
      <family val="2"/>
    </font>
    <font>
      <i/>
      <vertAlign val="subscript"/>
      <sz val="11"/>
      <name val="Arial"/>
      <family val="2"/>
    </font>
    <font>
      <sz val="11"/>
      <color theme="1"/>
      <name val="ＭＳ Ｐゴシック"/>
      <family val="3"/>
      <charset val="128"/>
      <scheme val="minor"/>
    </font>
    <font>
      <b/>
      <sz val="11"/>
      <color theme="0"/>
      <name val="Arial"/>
      <family val="2"/>
    </font>
    <font>
      <b/>
      <i/>
      <sz val="11"/>
      <color indexed="8"/>
      <name val="Arial"/>
      <family val="2"/>
    </font>
    <font>
      <i/>
      <sz val="11"/>
      <name val="Arial"/>
      <family val="2"/>
    </font>
    <font>
      <vertAlign val="subscript"/>
      <sz val="11"/>
      <name val="Arial"/>
      <family val="2"/>
    </font>
    <font>
      <b/>
      <vertAlign val="subscript"/>
      <sz val="11"/>
      <color indexed="8"/>
      <name val="Arial"/>
      <family val="2"/>
    </font>
    <font>
      <b/>
      <vertAlign val="subscript"/>
      <sz val="11"/>
      <color indexed="9"/>
      <name val="Arial"/>
      <family val="2"/>
    </font>
    <font>
      <sz val="11"/>
      <color indexed="10"/>
      <name val="Arial"/>
      <family val="2"/>
    </font>
    <font>
      <b/>
      <sz val="11"/>
      <color theme="1"/>
      <name val="Arial"/>
      <family val="2"/>
    </font>
    <font>
      <b/>
      <i/>
      <sz val="11"/>
      <color theme="0"/>
      <name val="Arial"/>
      <family val="2"/>
    </font>
    <font>
      <sz val="11"/>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9" tint="0.59999389629810485"/>
        <bgColor indexed="65"/>
      </patternFill>
    </fill>
  </fills>
  <borders count="26">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top/>
      <bottom style="thin">
        <color indexed="23"/>
      </bottom>
      <diagonal/>
    </border>
    <border>
      <left/>
      <right/>
      <top style="thin">
        <color indexed="23"/>
      </top>
      <bottom/>
      <diagonal/>
    </border>
    <border>
      <left style="thin">
        <color theme="1" tint="0.34998626667073579"/>
      </left>
      <right style="thin">
        <color theme="1" tint="0.34998626667073579"/>
      </right>
      <top/>
      <bottom style="thin">
        <color indexed="64"/>
      </bottom>
      <diagonal/>
    </border>
    <border>
      <left style="thin">
        <color theme="1" tint="0.34998626667073579"/>
      </left>
      <right/>
      <top style="thin">
        <color theme="1" tint="0.34998626667073579"/>
      </top>
      <bottom style="thin">
        <color indexed="64"/>
      </bottom>
      <diagonal/>
    </border>
    <border>
      <left/>
      <right/>
      <top style="thin">
        <color theme="1" tint="0.34998626667073579"/>
      </top>
      <bottom style="thin">
        <color indexed="64"/>
      </bottom>
      <diagonal/>
    </border>
    <border>
      <left/>
      <right style="thin">
        <color theme="1" tint="0.34998626667073579"/>
      </right>
      <top style="thin">
        <color theme="1" tint="0.34998626667073579"/>
      </top>
      <bottom style="thin">
        <color indexed="64"/>
      </bottom>
      <diagonal/>
    </border>
    <border>
      <left style="thin">
        <color theme="1" tint="0.34998626667073579"/>
      </left>
      <right style="thin">
        <color theme="1" tint="0.34998626667073579"/>
      </right>
      <top style="thin">
        <color theme="1" tint="0.34998626667073579"/>
      </top>
      <bottom style="thin">
        <color indexed="64"/>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9" fillId="0" borderId="0">
      <alignment vertical="center"/>
    </xf>
    <xf numFmtId="0" fontId="19" fillId="10" borderId="0" applyNumberFormat="0" applyBorder="0" applyAlignment="0" applyProtection="0">
      <alignment vertical="center"/>
    </xf>
  </cellStyleXfs>
  <cellXfs count="133">
    <xf numFmtId="0" fontId="0" fillId="0" borderId="0" xfId="0">
      <alignment vertical="center"/>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left" vertical="center" wrapText="1"/>
    </xf>
    <xf numFmtId="0" fontId="5" fillId="3" borderId="0" xfId="0" applyFont="1" applyFill="1">
      <alignment vertical="center"/>
    </xf>
    <xf numFmtId="0" fontId="5" fillId="3" borderId="0" xfId="0" applyFont="1" applyFill="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pplyAlignment="1">
      <alignment horizontal="center"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2" xfId="0" applyFont="1" applyFill="1" applyBorder="1">
      <alignment vertical="center"/>
    </xf>
    <xf numFmtId="0" fontId="9" fillId="6" borderId="6" xfId="0" applyFont="1" applyFill="1" applyBorder="1">
      <alignment vertical="center"/>
    </xf>
    <xf numFmtId="0" fontId="9" fillId="0" borderId="6" xfId="0" applyFont="1" applyBorder="1" applyAlignment="1">
      <alignment horizontal="center" vertical="center"/>
    </xf>
    <xf numFmtId="0" fontId="9" fillId="6" borderId="10" xfId="0" applyFont="1" applyFill="1" applyBorder="1">
      <alignment vertical="center"/>
    </xf>
    <xf numFmtId="0" fontId="10" fillId="0" borderId="0" xfId="0" applyFont="1" applyAlignment="1">
      <alignment vertical="center" wrapText="1"/>
    </xf>
    <xf numFmtId="0" fontId="3" fillId="4" borderId="19" xfId="0" applyFont="1" applyFill="1" applyBorder="1">
      <alignment vertical="center"/>
    </xf>
    <xf numFmtId="0" fontId="3" fillId="6" borderId="19" xfId="0" applyFont="1" applyFill="1" applyBorder="1">
      <alignment vertical="center"/>
    </xf>
    <xf numFmtId="0" fontId="3" fillId="9" borderId="0" xfId="0" applyFont="1" applyFill="1" applyAlignment="1">
      <alignment horizontal="left" vertical="center" wrapText="1"/>
    </xf>
    <xf numFmtId="0" fontId="3" fillId="0" borderId="23" xfId="0" applyFont="1" applyBorder="1" applyAlignment="1">
      <alignment horizontal="center" vertical="center"/>
    </xf>
    <xf numFmtId="0" fontId="9" fillId="0" borderId="23" xfId="0" applyFont="1" applyBorder="1" applyAlignment="1">
      <alignment horizontal="center" vertical="center"/>
    </xf>
    <xf numFmtId="176" fontId="3" fillId="0" borderId="6" xfId="1" applyNumberFormat="1" applyFont="1" applyBorder="1">
      <alignment vertical="center"/>
    </xf>
    <xf numFmtId="176" fontId="3" fillId="0" borderId="6" xfId="1" applyNumberFormat="1" applyFont="1" applyFill="1" applyBorder="1">
      <alignment vertical="center"/>
    </xf>
    <xf numFmtId="176" fontId="7" fillId="0" borderId="23" xfId="1" applyNumberFormat="1" applyFont="1" applyFill="1" applyBorder="1">
      <alignment vertical="center"/>
    </xf>
    <xf numFmtId="0" fontId="3" fillId="9" borderId="6" xfId="0" applyFont="1" applyFill="1" applyBorder="1" applyAlignment="1">
      <alignment horizontal="center" vertical="center"/>
    </xf>
    <xf numFmtId="0" fontId="7" fillId="7" borderId="6" xfId="0" applyFont="1" applyFill="1" applyBorder="1" applyAlignment="1">
      <alignment vertical="center" wrapText="1"/>
    </xf>
    <xf numFmtId="0" fontId="7" fillId="7" borderId="6" xfId="0" applyFont="1" applyFill="1" applyBorder="1" applyAlignment="1">
      <alignment horizontal="center" vertical="center"/>
    </xf>
    <xf numFmtId="177" fontId="7" fillId="7" borderId="6" xfId="0" applyNumberFormat="1" applyFont="1" applyFill="1" applyBorder="1" applyAlignment="1">
      <alignment horizontal="center" vertical="center"/>
    </xf>
    <xf numFmtId="0" fontId="7" fillId="7" borderId="7" xfId="0" applyFont="1" applyFill="1" applyBorder="1" applyAlignment="1">
      <alignment horizontal="center" vertical="center" wrapText="1"/>
    </xf>
    <xf numFmtId="177" fontId="3" fillId="7" borderId="6" xfId="0" applyNumberFormat="1" applyFont="1" applyFill="1" applyBorder="1" applyAlignment="1">
      <alignment horizontal="center" vertical="center" wrapText="1"/>
    </xf>
    <xf numFmtId="0" fontId="3" fillId="9" borderId="0" xfId="0" applyFont="1" applyFill="1" applyAlignment="1">
      <alignment horizontal="left" vertical="center"/>
    </xf>
    <xf numFmtId="177" fontId="3" fillId="0" borderId="0" xfId="0" applyNumberFormat="1" applyFont="1">
      <alignment vertical="center"/>
    </xf>
    <xf numFmtId="0" fontId="7" fillId="0" borderId="0" xfId="0" applyFont="1" applyAlignment="1">
      <alignment horizontal="right" vertical="center"/>
    </xf>
    <xf numFmtId="0" fontId="7" fillId="0" borderId="23" xfId="0" applyFont="1" applyBorder="1" applyAlignment="1">
      <alignment horizontal="center" vertical="center"/>
    </xf>
    <xf numFmtId="0" fontId="19" fillId="0" borderId="0" xfId="2">
      <alignment vertical="center"/>
    </xf>
    <xf numFmtId="0" fontId="3" fillId="0" borderId="0" xfId="2" applyFont="1" applyAlignment="1">
      <alignment horizontal="right" vertical="center"/>
    </xf>
    <xf numFmtId="0" fontId="5" fillId="4" borderId="6" xfId="2" applyFont="1" applyFill="1" applyBorder="1" applyAlignment="1">
      <alignment horizontal="center" vertical="center" wrapText="1"/>
    </xf>
    <xf numFmtId="0" fontId="7" fillId="0" borderId="6" xfId="2" applyFont="1" applyBorder="1" applyAlignment="1" applyProtection="1">
      <alignment vertical="center" wrapText="1"/>
      <protection locked="0"/>
    </xf>
    <xf numFmtId="0" fontId="8" fillId="3" borderId="0" xfId="0" applyFont="1" applyFill="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pplyAlignment="1">
      <alignment horizontal="left" vertical="center"/>
    </xf>
    <xf numFmtId="0" fontId="7" fillId="5" borderId="1" xfId="0" applyFont="1" applyFill="1" applyBorder="1" applyAlignment="1">
      <alignment vertical="center" wrapText="1"/>
    </xf>
    <xf numFmtId="38" fontId="7" fillId="5" borderId="1" xfId="1" applyFont="1" applyFill="1" applyBorder="1" applyAlignment="1">
      <alignment horizontal="center" vertical="center"/>
    </xf>
    <xf numFmtId="0" fontId="7" fillId="5" borderId="1" xfId="0" applyFont="1" applyFill="1" applyBorder="1">
      <alignment vertical="center"/>
    </xf>
    <xf numFmtId="0" fontId="7" fillId="0" borderId="1" xfId="0" applyFont="1" applyBorder="1" applyAlignment="1" applyProtection="1">
      <alignment vertical="center" wrapText="1"/>
      <protection locked="0"/>
    </xf>
    <xf numFmtId="0" fontId="7" fillId="9"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9" borderId="1" xfId="1" quotePrefix="1" applyFont="1" applyFill="1" applyBorder="1" applyAlignment="1" applyProtection="1">
      <alignment vertical="center" wrapText="1"/>
      <protection locked="0"/>
    </xf>
    <xf numFmtId="0" fontId="7" fillId="5" borderId="1" xfId="0" applyFont="1" applyFill="1" applyBorder="1" applyAlignment="1">
      <alignment horizontal="center" vertical="center"/>
    </xf>
    <xf numFmtId="0" fontId="5" fillId="4" borderId="1" xfId="0" applyFont="1" applyFill="1" applyBorder="1" applyAlignment="1">
      <alignment horizontal="center" vertical="center"/>
    </xf>
    <xf numFmtId="0" fontId="9" fillId="5" borderId="2" xfId="0" applyFont="1" applyFill="1" applyBorder="1">
      <alignment vertical="center"/>
    </xf>
    <xf numFmtId="0" fontId="3" fillId="0" borderId="6" xfId="0" applyFont="1" applyBorder="1">
      <alignment vertical="center"/>
    </xf>
    <xf numFmtId="0" fontId="9" fillId="0" borderId="0" xfId="0" applyFont="1" applyAlignment="1">
      <alignment vertical="center" wrapText="1"/>
    </xf>
    <xf numFmtId="0" fontId="27" fillId="0" borderId="0" xfId="0" applyFont="1">
      <alignment vertical="center"/>
    </xf>
    <xf numFmtId="0" fontId="20" fillId="4" borderId="3"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5" fillId="8" borderId="1" xfId="0" applyFont="1" applyFill="1" applyBorder="1" applyAlignment="1">
      <alignment horizontal="center" vertical="center" wrapText="1"/>
    </xf>
    <xf numFmtId="176" fontId="7" fillId="5" borderId="1" xfId="1" applyNumberFormat="1" applyFont="1" applyFill="1" applyBorder="1" applyAlignment="1">
      <alignment horizontal="center" vertical="center" wrapText="1"/>
    </xf>
    <xf numFmtId="0" fontId="20" fillId="8" borderId="16" xfId="0" applyFont="1" applyFill="1" applyBorder="1" applyAlignment="1">
      <alignment horizontal="center" vertical="center" wrapText="1"/>
    </xf>
    <xf numFmtId="0" fontId="9" fillId="0" borderId="0" xfId="0" applyFont="1">
      <alignment vertical="center"/>
    </xf>
    <xf numFmtId="0" fontId="5" fillId="8" borderId="13"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7" fillId="0" borderId="1" xfId="0" applyFont="1" applyBorder="1" applyProtection="1">
      <alignment vertical="center"/>
      <protection locked="0"/>
    </xf>
    <xf numFmtId="179" fontId="7" fillId="9" borderId="1" xfId="1" applyNumberFormat="1" applyFont="1" applyFill="1" applyBorder="1" applyAlignment="1" applyProtection="1">
      <alignment horizontal="center" vertical="center" wrapText="1"/>
      <protection locked="0"/>
    </xf>
    <xf numFmtId="179" fontId="7" fillId="9" borderId="1" xfId="0" applyNumberFormat="1" applyFont="1" applyFill="1" applyBorder="1" applyAlignment="1" applyProtection="1">
      <alignment horizontal="center" vertical="center" wrapText="1"/>
      <protection locked="0"/>
    </xf>
    <xf numFmtId="178" fontId="7" fillId="9" borderId="1" xfId="0" applyNumberFormat="1" applyFont="1" applyFill="1" applyBorder="1" applyAlignment="1" applyProtection="1">
      <alignment horizontal="center" vertical="center" wrapText="1"/>
      <protection locked="0"/>
    </xf>
    <xf numFmtId="0" fontId="7" fillId="9" borderId="1" xfId="0" applyFont="1" applyFill="1" applyBorder="1" applyAlignment="1" applyProtection="1">
      <alignment horizontal="center" vertical="center" wrapText="1"/>
      <protection locked="0"/>
    </xf>
    <xf numFmtId="0" fontId="7" fillId="0" borderId="1" xfId="0" quotePrefix="1" applyFont="1" applyBorder="1" applyAlignment="1" applyProtection="1">
      <alignment horizontal="center" vertical="center" wrapText="1"/>
      <protection locked="0"/>
    </xf>
    <xf numFmtId="0" fontId="20" fillId="8" borderId="24" xfId="0" applyFont="1" applyFill="1" applyBorder="1" applyAlignment="1">
      <alignment horizontal="center" vertical="center" wrapText="1"/>
    </xf>
    <xf numFmtId="0" fontId="7" fillId="0" borderId="1" xfId="0" quotePrefix="1" applyFont="1" applyBorder="1" applyAlignment="1" applyProtection="1">
      <alignment horizontal="left" vertical="center" shrinkToFit="1"/>
      <protection locked="0"/>
    </xf>
    <xf numFmtId="0" fontId="3" fillId="0" borderId="7" xfId="0" applyFont="1" applyBorder="1">
      <alignment vertical="center"/>
    </xf>
    <xf numFmtId="179" fontId="7" fillId="5" borderId="1" xfId="0" applyNumberFormat="1" applyFont="1" applyFill="1" applyBorder="1" applyAlignment="1">
      <alignment horizontal="center" vertical="center" wrapText="1"/>
    </xf>
    <xf numFmtId="178" fontId="7" fillId="5" borderId="1" xfId="0" applyNumberFormat="1"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7" fillId="5" borderId="1" xfId="0" applyFont="1" applyFill="1" applyBorder="1" applyAlignment="1">
      <alignment vertical="center" wrapText="1"/>
    </xf>
    <xf numFmtId="0" fontId="5" fillId="4" borderId="1" xfId="0" applyFont="1" applyFill="1" applyBorder="1" applyAlignment="1">
      <alignment horizontal="center" vertical="center" wrapText="1"/>
    </xf>
    <xf numFmtId="0" fontId="3" fillId="0" borderId="6" xfId="0" applyFont="1" applyBorder="1" applyAlignment="1">
      <alignment vertical="center" wrapText="1"/>
    </xf>
    <xf numFmtId="0" fontId="5" fillId="4" borderId="3" xfId="0" applyFont="1" applyFill="1" applyBorder="1" applyAlignment="1">
      <alignment horizontal="center" vertical="center"/>
    </xf>
    <xf numFmtId="38" fontId="26" fillId="2" borderId="4" xfId="1" applyFont="1" applyFill="1" applyBorder="1" applyAlignment="1">
      <alignment horizontal="right" vertical="center"/>
    </xf>
    <xf numFmtId="38" fontId="26" fillId="2" borderId="5" xfId="1" applyFont="1" applyFill="1" applyBorder="1" applyAlignment="1">
      <alignment horizontal="right" vertical="center"/>
    </xf>
    <xf numFmtId="0" fontId="20" fillId="4" borderId="13"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7" fillId="9" borderId="13" xfId="0" applyFont="1" applyFill="1" applyBorder="1" applyAlignment="1" applyProtection="1">
      <alignment horizontal="center" vertical="center" wrapText="1"/>
      <protection locked="0"/>
    </xf>
    <xf numFmtId="0" fontId="7" fillId="9" borderId="2" xfId="0" applyFont="1" applyFill="1" applyBorder="1" applyAlignment="1" applyProtection="1">
      <alignment horizontal="center" vertical="center" wrapText="1"/>
      <protection locked="0"/>
    </xf>
    <xf numFmtId="0" fontId="7" fillId="5" borderId="13"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8" borderId="16" xfId="0" applyFont="1" applyFill="1" applyBorder="1" applyAlignment="1">
      <alignment horizontal="center" vertical="center" wrapText="1"/>
    </xf>
    <xf numFmtId="0" fontId="20" fillId="8" borderId="17" xfId="0" applyFont="1" applyFill="1" applyBorder="1" applyAlignment="1">
      <alignment horizontal="center" vertical="center" wrapText="1"/>
    </xf>
    <xf numFmtId="0" fontId="8" fillId="3" borderId="0" xfId="0" applyFont="1" applyFill="1" applyAlignment="1">
      <alignment horizontal="left" vertical="center" wrapText="1"/>
    </xf>
    <xf numFmtId="0" fontId="5" fillId="8" borderId="18" xfId="0" applyFont="1" applyFill="1" applyBorder="1" applyAlignment="1">
      <alignment horizontal="center" vertical="center" wrapText="1"/>
    </xf>
    <xf numFmtId="0" fontId="5" fillId="8" borderId="0" xfId="0" applyFont="1" applyFill="1" applyAlignment="1">
      <alignment horizontal="center" vertical="center" wrapText="1"/>
    </xf>
    <xf numFmtId="0" fontId="7" fillId="5" borderId="13"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13" xfId="0" applyFont="1" applyFill="1" applyBorder="1" applyAlignment="1">
      <alignment horizontal="left" vertical="center" wrapText="1"/>
    </xf>
    <xf numFmtId="0" fontId="7" fillId="5" borderId="2" xfId="0" applyFont="1" applyFill="1" applyBorder="1" applyAlignment="1">
      <alignment horizontal="left" vertical="center" wrapText="1"/>
    </xf>
    <xf numFmtId="40" fontId="7" fillId="9" borderId="13" xfId="1" applyNumberFormat="1" applyFont="1" applyFill="1" applyBorder="1" applyAlignment="1" applyProtection="1">
      <alignment horizontal="center" vertical="center" wrapText="1"/>
      <protection locked="0"/>
    </xf>
    <xf numFmtId="40" fontId="7" fillId="9" borderId="2" xfId="1" applyNumberFormat="1" applyFont="1" applyFill="1" applyBorder="1" applyAlignment="1" applyProtection="1">
      <alignment horizontal="center" vertical="center" wrapText="1"/>
      <protection locked="0"/>
    </xf>
    <xf numFmtId="0" fontId="22" fillId="5" borderId="13"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8" fillId="3" borderId="0" xfId="0" applyFont="1" applyFill="1">
      <alignment vertical="center"/>
    </xf>
    <xf numFmtId="0" fontId="3" fillId="5" borderId="7"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20" xfId="0" applyFont="1" applyFill="1" applyBorder="1" applyAlignment="1">
      <alignment vertical="center" wrapText="1"/>
    </xf>
    <xf numFmtId="0" fontId="3" fillId="5" borderId="21" xfId="0" applyFont="1" applyFill="1" applyBorder="1" applyAlignment="1">
      <alignment vertical="center" wrapText="1"/>
    </xf>
    <xf numFmtId="0" fontId="3" fillId="5" borderId="22" xfId="0" applyFont="1" applyFill="1" applyBorder="1" applyAlignment="1">
      <alignment vertical="center" wrapText="1"/>
    </xf>
    <xf numFmtId="0" fontId="8" fillId="3" borderId="0" xfId="2" applyFont="1" applyFill="1" applyAlignment="1">
      <alignment horizontal="left" vertical="center"/>
    </xf>
    <xf numFmtId="0" fontId="3" fillId="0" borderId="25" xfId="0" applyFont="1" applyBorder="1" applyAlignment="1">
      <alignment horizontal="left" vertical="center" wrapText="1"/>
    </xf>
    <xf numFmtId="0" fontId="7" fillId="5" borderId="1" xfId="0" applyFont="1" applyFill="1" applyBorder="1" applyAlignment="1">
      <alignment horizontal="left" vertical="center" wrapText="1"/>
    </xf>
    <xf numFmtId="0" fontId="5" fillId="4" borderId="1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5" borderId="1" xfId="0" applyFont="1" applyFill="1" applyBorder="1" applyAlignment="1">
      <alignment horizontal="center" vertical="center" wrapText="1"/>
    </xf>
    <xf numFmtId="176" fontId="7" fillId="9" borderId="13" xfId="1" applyNumberFormat="1" applyFont="1" applyFill="1" applyBorder="1" applyAlignment="1" applyProtection="1">
      <alignment horizontal="center" vertical="center" wrapText="1"/>
      <protection locked="0"/>
    </xf>
    <xf numFmtId="176" fontId="7" fillId="9" borderId="2" xfId="1" applyNumberFormat="1" applyFont="1" applyFill="1" applyBorder="1" applyAlignment="1" applyProtection="1">
      <alignment horizontal="center" vertical="center" wrapText="1"/>
      <protection locked="0"/>
    </xf>
  </cellXfs>
  <cellStyles count="4">
    <cellStyle name="40% - アクセント 6 2" xfId="3" xr:uid="{872E6E57-8BA3-40D3-8FEF-1CC74B81486C}"/>
    <cellStyle name="Comma [0]" xfId="1" builtinId="6"/>
    <cellStyle name="Normal" xfId="0" builtinId="0"/>
    <cellStyle name="標準 3" xfId="2" xr:uid="{65B63A70-2748-4AB1-862F-E4AAD967AF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1"/>
  <sheetViews>
    <sheetView showGridLines="0" view="pageBreakPreview" topLeftCell="A4" zoomScale="70" zoomScaleNormal="70" zoomScaleSheetLayoutView="70" workbookViewId="0">
      <selection activeCell="E8" sqref="E8"/>
    </sheetView>
  </sheetViews>
  <sheetFormatPr defaultColWidth="9" defaultRowHeight="13.8" x14ac:dyDescent="0.2"/>
  <cols>
    <col min="1" max="1" width="3.6640625" style="1" customWidth="1"/>
    <col min="2" max="2" width="15.6640625" style="1" customWidth="1"/>
    <col min="3" max="3" width="16.88671875" style="1" customWidth="1"/>
    <col min="4" max="4" width="34.88671875" style="1" customWidth="1"/>
    <col min="5" max="5" width="14.109375" style="1" customWidth="1"/>
    <col min="6" max="6" width="15.88671875" style="1" customWidth="1"/>
    <col min="7" max="7" width="15.33203125" style="1" customWidth="1"/>
    <col min="8" max="8" width="21.33203125" style="1" customWidth="1"/>
    <col min="9" max="9" width="159" style="1" customWidth="1"/>
    <col min="10" max="10" width="17.109375" style="1" customWidth="1"/>
    <col min="11" max="11" width="31.33203125" style="1" customWidth="1"/>
    <col min="12" max="16384" width="9" style="1"/>
  </cols>
  <sheetData>
    <row r="1" spans="1:11" ht="18" customHeight="1" x14ac:dyDescent="0.2">
      <c r="K1" s="43" t="s">
        <v>106</v>
      </c>
    </row>
    <row r="2" spans="1:11" ht="18" customHeight="1" x14ac:dyDescent="0.2">
      <c r="K2" s="43" t="s">
        <v>107</v>
      </c>
    </row>
    <row r="3" spans="1:11" ht="27.75" customHeight="1" x14ac:dyDescent="0.2">
      <c r="A3" s="49" t="s">
        <v>105</v>
      </c>
      <c r="B3" s="11"/>
      <c r="C3" s="11"/>
      <c r="D3" s="11"/>
      <c r="E3" s="11"/>
      <c r="F3" s="11"/>
      <c r="G3" s="11"/>
      <c r="H3" s="11"/>
      <c r="I3" s="11"/>
      <c r="J3" s="11"/>
      <c r="K3" s="12"/>
    </row>
    <row r="5" spans="1:11" ht="18.75" customHeight="1" x14ac:dyDescent="0.2">
      <c r="A5" s="2" t="s">
        <v>117</v>
      </c>
      <c r="B5" s="2"/>
    </row>
    <row r="6" spans="1:11" ht="18.75" customHeight="1" x14ac:dyDescent="0.2">
      <c r="A6" s="2"/>
      <c r="B6" s="50" t="s">
        <v>6</v>
      </c>
      <c r="C6" s="50" t="s">
        <v>7</v>
      </c>
      <c r="D6" s="50" t="s">
        <v>8</v>
      </c>
      <c r="E6" s="50" t="s">
        <v>9</v>
      </c>
      <c r="F6" s="50" t="s">
        <v>10</v>
      </c>
      <c r="G6" s="50" t="s">
        <v>11</v>
      </c>
      <c r="H6" s="50" t="s">
        <v>12</v>
      </c>
      <c r="I6" s="50" t="s">
        <v>13</v>
      </c>
      <c r="J6" s="50" t="s">
        <v>14</v>
      </c>
      <c r="K6" s="50" t="s">
        <v>15</v>
      </c>
    </row>
    <row r="7" spans="1:11" s="8" customFormat="1" ht="39" customHeight="1" x14ac:dyDescent="0.2">
      <c r="B7" s="50" t="s">
        <v>16</v>
      </c>
      <c r="C7" s="50" t="s">
        <v>17</v>
      </c>
      <c r="D7" s="50" t="s">
        <v>18</v>
      </c>
      <c r="E7" s="50" t="s">
        <v>19</v>
      </c>
      <c r="F7" s="50" t="s">
        <v>20</v>
      </c>
      <c r="G7" s="50" t="s">
        <v>21</v>
      </c>
      <c r="H7" s="50" t="s">
        <v>22</v>
      </c>
      <c r="I7" s="50" t="s">
        <v>23</v>
      </c>
      <c r="J7" s="50" t="s">
        <v>24</v>
      </c>
      <c r="K7" s="50" t="s">
        <v>25</v>
      </c>
    </row>
    <row r="8" spans="1:11" ht="149.25" customHeight="1" x14ac:dyDescent="0.2">
      <c r="B8" s="51">
        <v>1</v>
      </c>
      <c r="C8" s="52" t="s">
        <v>118</v>
      </c>
      <c r="D8" s="53" t="s">
        <v>119</v>
      </c>
      <c r="E8" s="54" t="s">
        <v>40</v>
      </c>
      <c r="F8" s="55" t="s">
        <v>36</v>
      </c>
      <c r="G8" s="57" t="s">
        <v>184</v>
      </c>
      <c r="H8" s="57" t="s">
        <v>72</v>
      </c>
      <c r="I8" s="57" t="s">
        <v>183</v>
      </c>
      <c r="J8" s="57" t="s">
        <v>185</v>
      </c>
      <c r="K8" s="58" t="s">
        <v>116</v>
      </c>
    </row>
    <row r="9" spans="1:11" ht="139.5" customHeight="1" x14ac:dyDescent="0.2">
      <c r="B9" s="51">
        <v>2</v>
      </c>
      <c r="C9" s="52" t="s">
        <v>120</v>
      </c>
      <c r="D9" s="53" t="s">
        <v>121</v>
      </c>
      <c r="E9" s="54" t="s">
        <v>40</v>
      </c>
      <c r="F9" s="53" t="s">
        <v>37</v>
      </c>
      <c r="G9" s="56" t="s">
        <v>186</v>
      </c>
      <c r="H9" s="56" t="s">
        <v>186</v>
      </c>
      <c r="I9" s="56" t="s">
        <v>186</v>
      </c>
      <c r="J9" s="56" t="s">
        <v>186</v>
      </c>
      <c r="K9" s="56" t="s">
        <v>186</v>
      </c>
    </row>
    <row r="10" spans="1:11" ht="45.75" customHeight="1" x14ac:dyDescent="0.2">
      <c r="B10" s="51">
        <v>3</v>
      </c>
      <c r="C10" s="52" t="s">
        <v>122</v>
      </c>
      <c r="D10" s="53" t="s">
        <v>123</v>
      </c>
      <c r="E10" s="54" t="s">
        <v>40</v>
      </c>
      <c r="F10" s="53" t="s">
        <v>37</v>
      </c>
      <c r="G10" s="56" t="s">
        <v>186</v>
      </c>
      <c r="H10" s="56" t="s">
        <v>186</v>
      </c>
      <c r="I10" s="56" t="s">
        <v>186</v>
      </c>
      <c r="J10" s="56" t="s">
        <v>186</v>
      </c>
      <c r="K10" s="56" t="s">
        <v>186</v>
      </c>
    </row>
    <row r="11" spans="1:11" ht="99" customHeight="1" x14ac:dyDescent="0.2">
      <c r="B11" s="51">
        <v>4</v>
      </c>
      <c r="C11" s="52" t="s">
        <v>124</v>
      </c>
      <c r="D11" s="53" t="s">
        <v>125</v>
      </c>
      <c r="E11" s="54" t="s">
        <v>40</v>
      </c>
      <c r="F11" s="55" t="s">
        <v>38</v>
      </c>
      <c r="G11" s="56" t="s">
        <v>186</v>
      </c>
      <c r="H11" s="56" t="s">
        <v>186</v>
      </c>
      <c r="I11" s="56" t="s">
        <v>186</v>
      </c>
      <c r="J11" s="56" t="s">
        <v>186</v>
      </c>
      <c r="K11" s="56" t="s">
        <v>186</v>
      </c>
    </row>
    <row r="12" spans="1:11" ht="45.75" customHeight="1" x14ac:dyDescent="0.2">
      <c r="B12" s="51">
        <v>5</v>
      </c>
      <c r="C12" s="52" t="s">
        <v>126</v>
      </c>
      <c r="D12" s="53" t="s">
        <v>127</v>
      </c>
      <c r="E12" s="54" t="s">
        <v>40</v>
      </c>
      <c r="F12" s="55" t="s">
        <v>65</v>
      </c>
      <c r="G12" s="56" t="s">
        <v>186</v>
      </c>
      <c r="H12" s="56" t="s">
        <v>186</v>
      </c>
      <c r="I12" s="56" t="s">
        <v>186</v>
      </c>
      <c r="J12" s="56" t="s">
        <v>186</v>
      </c>
      <c r="K12" s="56" t="s">
        <v>186</v>
      </c>
    </row>
    <row r="13" spans="1:11" ht="8.25" customHeight="1" x14ac:dyDescent="0.2"/>
    <row r="14" spans="1:11" ht="20.25" customHeight="1" x14ac:dyDescent="0.2">
      <c r="A14" s="2" t="s">
        <v>128</v>
      </c>
    </row>
    <row r="15" spans="1:11" ht="20.25" customHeight="1" x14ac:dyDescent="0.2">
      <c r="B15" s="50" t="s">
        <v>6</v>
      </c>
      <c r="C15" s="90" t="s">
        <v>7</v>
      </c>
      <c r="D15" s="90"/>
      <c r="E15" s="50" t="s">
        <v>8</v>
      </c>
      <c r="F15" s="50" t="s">
        <v>9</v>
      </c>
      <c r="G15" s="90" t="s">
        <v>10</v>
      </c>
      <c r="H15" s="90"/>
      <c r="I15" s="90"/>
      <c r="J15" s="90" t="s">
        <v>11</v>
      </c>
      <c r="K15" s="90"/>
    </row>
    <row r="16" spans="1:11" ht="39" customHeight="1" x14ac:dyDescent="0.2">
      <c r="B16" s="50" t="s">
        <v>17</v>
      </c>
      <c r="C16" s="90" t="s">
        <v>18</v>
      </c>
      <c r="D16" s="90"/>
      <c r="E16" s="50" t="s">
        <v>19</v>
      </c>
      <c r="F16" s="50" t="s">
        <v>20</v>
      </c>
      <c r="G16" s="90" t="s">
        <v>22</v>
      </c>
      <c r="H16" s="90"/>
      <c r="I16" s="90"/>
      <c r="J16" s="90" t="s">
        <v>25</v>
      </c>
      <c r="K16" s="90"/>
    </row>
    <row r="17" spans="1:11" ht="81.75" customHeight="1" x14ac:dyDescent="0.2">
      <c r="B17" s="55" t="s">
        <v>129</v>
      </c>
      <c r="C17" s="89" t="s">
        <v>130</v>
      </c>
      <c r="D17" s="89"/>
      <c r="E17" s="76">
        <v>0.36099999999999999</v>
      </c>
      <c r="F17" s="53" t="s">
        <v>131</v>
      </c>
      <c r="G17" s="88" t="s">
        <v>132</v>
      </c>
      <c r="H17" s="88"/>
      <c r="I17" s="88"/>
      <c r="J17" s="87" t="s">
        <v>71</v>
      </c>
      <c r="K17" s="87"/>
    </row>
    <row r="18" spans="1:11" ht="82.5" customHeight="1" x14ac:dyDescent="0.2">
      <c r="B18" s="55" t="s">
        <v>133</v>
      </c>
      <c r="C18" s="89" t="s">
        <v>134</v>
      </c>
      <c r="D18" s="89"/>
      <c r="E18" s="60" t="s">
        <v>40</v>
      </c>
      <c r="F18" s="53" t="s">
        <v>39</v>
      </c>
      <c r="G18" s="88" t="s">
        <v>99</v>
      </c>
      <c r="H18" s="88"/>
      <c r="I18" s="88"/>
      <c r="J18" s="87" t="s">
        <v>116</v>
      </c>
      <c r="K18" s="87"/>
    </row>
    <row r="19" spans="1:11" ht="78" customHeight="1" x14ac:dyDescent="0.2">
      <c r="B19" s="55" t="s">
        <v>135</v>
      </c>
      <c r="C19" s="89" t="s">
        <v>136</v>
      </c>
      <c r="D19" s="89"/>
      <c r="E19" s="60" t="s">
        <v>40</v>
      </c>
      <c r="F19" s="53" t="s">
        <v>137</v>
      </c>
      <c r="G19" s="88" t="s">
        <v>100</v>
      </c>
      <c r="H19" s="88"/>
      <c r="I19" s="88"/>
      <c r="J19" s="87" t="s">
        <v>116</v>
      </c>
      <c r="K19" s="87"/>
    </row>
    <row r="20" spans="1:11" ht="86.25" customHeight="1" x14ac:dyDescent="0.2">
      <c r="B20" s="55" t="s">
        <v>138</v>
      </c>
      <c r="C20" s="89" t="s">
        <v>139</v>
      </c>
      <c r="D20" s="89"/>
      <c r="E20" s="60" t="s">
        <v>40</v>
      </c>
      <c r="F20" s="53" t="s">
        <v>39</v>
      </c>
      <c r="G20" s="88" t="s">
        <v>99</v>
      </c>
      <c r="H20" s="88"/>
      <c r="I20" s="88"/>
      <c r="J20" s="87" t="s">
        <v>116</v>
      </c>
      <c r="K20" s="87"/>
    </row>
    <row r="21" spans="1:11" ht="86.25" customHeight="1" x14ac:dyDescent="0.2">
      <c r="B21" s="55" t="s">
        <v>140</v>
      </c>
      <c r="C21" s="89" t="s">
        <v>141</v>
      </c>
      <c r="D21" s="89"/>
      <c r="E21" s="60" t="s">
        <v>40</v>
      </c>
      <c r="F21" s="53" t="s">
        <v>137</v>
      </c>
      <c r="G21" s="88" t="s">
        <v>100</v>
      </c>
      <c r="H21" s="88"/>
      <c r="I21" s="88"/>
      <c r="J21" s="87" t="s">
        <v>116</v>
      </c>
      <c r="K21" s="87"/>
    </row>
    <row r="22" spans="1:11" ht="39" customHeight="1" x14ac:dyDescent="0.2">
      <c r="B22" s="55" t="s">
        <v>142</v>
      </c>
      <c r="C22" s="89" t="s">
        <v>143</v>
      </c>
      <c r="D22" s="89"/>
      <c r="E22" s="60" t="s">
        <v>40</v>
      </c>
      <c r="F22" s="53" t="s">
        <v>144</v>
      </c>
      <c r="G22" s="88" t="s">
        <v>80</v>
      </c>
      <c r="H22" s="88"/>
      <c r="I22" s="88"/>
      <c r="J22" s="87" t="s">
        <v>116</v>
      </c>
      <c r="K22" s="87"/>
    </row>
    <row r="23" spans="1:11" ht="6.75" customHeight="1" x14ac:dyDescent="0.2"/>
    <row r="24" spans="1:11" ht="18.75" customHeight="1" x14ac:dyDescent="0.2">
      <c r="A24" s="2" t="s">
        <v>145</v>
      </c>
      <c r="B24" s="2"/>
    </row>
    <row r="25" spans="1:11" ht="16.8" thickBot="1" x14ac:dyDescent="0.25">
      <c r="B25" s="92" t="s">
        <v>146</v>
      </c>
      <c r="C25" s="92"/>
      <c r="D25" s="61" t="s">
        <v>20</v>
      </c>
    </row>
    <row r="26" spans="1:11" ht="16.8" thickBot="1" x14ac:dyDescent="0.25">
      <c r="B26" s="93">
        <f>ROUNDDOWN('MPS(calc_process)'!G6, 0)</f>
        <v>616</v>
      </c>
      <c r="C26" s="94"/>
      <c r="D26" s="62" t="s">
        <v>32</v>
      </c>
    </row>
    <row r="27" spans="1:11" ht="20.25" customHeight="1" x14ac:dyDescent="0.2">
      <c r="F27" s="9"/>
      <c r="G27" s="9"/>
    </row>
    <row r="28" spans="1:11" ht="18.75" customHeight="1" x14ac:dyDescent="0.2">
      <c r="A28" s="2" t="s">
        <v>5</v>
      </c>
    </row>
    <row r="29" spans="1:11" ht="18" customHeight="1" x14ac:dyDescent="0.2">
      <c r="B29" s="63" t="s">
        <v>27</v>
      </c>
      <c r="C29" s="91" t="s">
        <v>28</v>
      </c>
      <c r="D29" s="91"/>
      <c r="E29" s="91"/>
      <c r="F29" s="91"/>
      <c r="G29" s="91"/>
      <c r="H29" s="91"/>
      <c r="I29" s="91"/>
      <c r="J29" s="10"/>
    </row>
    <row r="30" spans="1:11" ht="18" customHeight="1" x14ac:dyDescent="0.2">
      <c r="B30" s="63" t="s">
        <v>26</v>
      </c>
      <c r="C30" s="91" t="s">
        <v>29</v>
      </c>
      <c r="D30" s="91"/>
      <c r="E30" s="91"/>
      <c r="F30" s="91"/>
      <c r="G30" s="91"/>
      <c r="H30" s="91"/>
      <c r="I30" s="91"/>
      <c r="J30" s="10"/>
    </row>
    <row r="31" spans="1:11" ht="18" customHeight="1" x14ac:dyDescent="0.2">
      <c r="B31" s="63" t="s">
        <v>30</v>
      </c>
      <c r="C31" s="91" t="s">
        <v>31</v>
      </c>
      <c r="D31" s="91"/>
      <c r="E31" s="91"/>
      <c r="F31" s="91"/>
      <c r="G31" s="91"/>
      <c r="H31" s="91"/>
      <c r="I31" s="91"/>
      <c r="J31" s="10"/>
    </row>
  </sheetData>
  <sheetProtection algorithmName="SHA-512" hashValue="orPGzSxYxP6qmWZzHGG5eFvHsFsvgDkDlpHYFn5Jlb/cnptvI0PUaxMg9LO3zJuV8JndmGL/f+QjjGkf4OE96Q==" saltValue="T8olg9lGm3Y7GUqoD3UTFQ==" spinCount="100000" sheet="1" objects="1" scenarios="1" formatCells="0" formatRows="0"/>
  <mergeCells count="29">
    <mergeCell ref="C30:I30"/>
    <mergeCell ref="C31:I31"/>
    <mergeCell ref="C15:D15"/>
    <mergeCell ref="C16:D16"/>
    <mergeCell ref="B25:C25"/>
    <mergeCell ref="B26:C26"/>
    <mergeCell ref="C29:I29"/>
    <mergeCell ref="C22:D22"/>
    <mergeCell ref="G22:I22"/>
    <mergeCell ref="C17:D17"/>
    <mergeCell ref="G17:I17"/>
    <mergeCell ref="C21:D21"/>
    <mergeCell ref="G21:I21"/>
    <mergeCell ref="C18:D18"/>
    <mergeCell ref="G18:I18"/>
    <mergeCell ref="C19:D19"/>
    <mergeCell ref="C20:D20"/>
    <mergeCell ref="G20:I20"/>
    <mergeCell ref="J15:K15"/>
    <mergeCell ref="J16:K16"/>
    <mergeCell ref="G15:I15"/>
    <mergeCell ref="G16:I16"/>
    <mergeCell ref="J22:K22"/>
    <mergeCell ref="J17:K17"/>
    <mergeCell ref="J21:K21"/>
    <mergeCell ref="J18:K18"/>
    <mergeCell ref="G19:I19"/>
    <mergeCell ref="J19:K19"/>
    <mergeCell ref="J20:K20"/>
  </mergeCells>
  <phoneticPr fontId="2"/>
  <pageMargins left="0.70866141732283472" right="0.70866141732283472" top="0.74803149606299213" bottom="0.74803149606299213" header="0.31496062992125984" footer="0.31496062992125984"/>
  <pageSetup paperSize="8" scale="26"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'MPS(calc_process)'!$L$19:$L$22</xm:f>
          </x14:formula1>
          <xm:sqref>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H57"/>
  <sheetViews>
    <sheetView showGridLines="0" view="pageBreakPreview" topLeftCell="A16" zoomScale="70" zoomScaleNormal="70" zoomScaleSheetLayoutView="70" workbookViewId="0">
      <selection activeCell="C10" sqref="C10:D10"/>
    </sheetView>
  </sheetViews>
  <sheetFormatPr defaultColWidth="8.88671875" defaultRowHeight="17.399999999999999" x14ac:dyDescent="0.2"/>
  <cols>
    <col min="1" max="1" width="4.109375" style="26" customWidth="1"/>
    <col min="2" max="2" width="25.33203125" style="26" bestFit="1" customWidth="1"/>
    <col min="3" max="4" width="32" style="26" customWidth="1"/>
    <col min="5" max="8" width="58.33203125" style="26" customWidth="1"/>
    <col min="9" max="20" width="16.88671875" style="26" customWidth="1"/>
    <col min="21" max="16384" width="8.88671875" style="26"/>
  </cols>
  <sheetData>
    <row r="1" spans="1:8" s="64" customFormat="1" ht="13.8" x14ac:dyDescent="0.2">
      <c r="H1" s="43" t="str">
        <f>'MPS(input)'!K1</f>
        <v>Monitoring Spreadsheet: JCM_CL_AM003_ver01.0</v>
      </c>
    </row>
    <row r="2" spans="1:8" s="64" customFormat="1" ht="13.8" x14ac:dyDescent="0.2">
      <c r="H2" s="43" t="str">
        <f>'MPS(input)'!K2</f>
        <v>Reference Number:</v>
      </c>
    </row>
    <row r="3" spans="1:8" ht="27.9" customHeight="1" x14ac:dyDescent="0.2">
      <c r="A3" s="105" t="s">
        <v>147</v>
      </c>
      <c r="B3" s="105"/>
      <c r="C3" s="105"/>
      <c r="D3" s="105"/>
      <c r="E3" s="105"/>
      <c r="F3" s="105"/>
      <c r="G3" s="105"/>
      <c r="H3" s="105"/>
    </row>
    <row r="4" spans="1:8" s="64" customFormat="1" ht="13.8" x14ac:dyDescent="0.2"/>
    <row r="5" spans="1:8" s="64" customFormat="1" ht="13.8" x14ac:dyDescent="0.2">
      <c r="A5" s="65" t="s">
        <v>64</v>
      </c>
    </row>
    <row r="6" spans="1:8" s="64" customFormat="1" ht="41.4" customHeight="1" x14ac:dyDescent="0.2">
      <c r="B6" s="101" t="s">
        <v>17</v>
      </c>
      <c r="C6" s="95" t="s">
        <v>148</v>
      </c>
      <c r="D6" s="96"/>
      <c r="E6" s="66" t="s">
        <v>149</v>
      </c>
      <c r="F6" s="67" t="s">
        <v>54</v>
      </c>
    </row>
    <row r="7" spans="1:8" s="64" customFormat="1" ht="15.6" x14ac:dyDescent="0.2">
      <c r="B7" s="102"/>
      <c r="C7" s="99" t="s">
        <v>118</v>
      </c>
      <c r="D7" s="100"/>
      <c r="E7" s="68" t="s">
        <v>129</v>
      </c>
      <c r="F7" s="68" t="s">
        <v>150</v>
      </c>
    </row>
    <row r="8" spans="1:8" s="64" customFormat="1" ht="30" x14ac:dyDescent="0.2">
      <c r="B8" s="67" t="s">
        <v>43</v>
      </c>
      <c r="C8" s="110" t="s">
        <v>101</v>
      </c>
      <c r="D8" s="111"/>
      <c r="E8" s="69" t="s">
        <v>151</v>
      </c>
      <c r="F8" s="69" t="s">
        <v>152</v>
      </c>
    </row>
    <row r="9" spans="1:8" s="64" customFormat="1" ht="16.2" x14ac:dyDescent="0.2">
      <c r="B9" s="70" t="s">
        <v>1</v>
      </c>
      <c r="C9" s="108" t="s">
        <v>36</v>
      </c>
      <c r="D9" s="109"/>
      <c r="E9" s="68" t="s">
        <v>131</v>
      </c>
      <c r="F9" s="68" t="s">
        <v>153</v>
      </c>
    </row>
    <row r="10" spans="1:8" s="64" customFormat="1" ht="13.8" x14ac:dyDescent="0.2">
      <c r="B10" s="70" t="s">
        <v>19</v>
      </c>
      <c r="C10" s="112">
        <v>1706.72</v>
      </c>
      <c r="D10" s="113"/>
      <c r="E10" s="68">
        <f>IF('MPS(input)'!E17="","",'MPS(input)'!E17)</f>
        <v>0.36099999999999999</v>
      </c>
      <c r="F10" s="71">
        <f>IF(OR(C10="",E10=""),"",C10*E10)</f>
        <v>616.12591999999995</v>
      </c>
    </row>
    <row r="11" spans="1:8" s="64" customFormat="1" ht="13.8" x14ac:dyDescent="0.2">
      <c r="B11" s="70" t="s">
        <v>47</v>
      </c>
      <c r="C11" s="99" t="s">
        <v>40</v>
      </c>
      <c r="D11" s="100"/>
      <c r="E11" s="68" t="s">
        <v>40</v>
      </c>
      <c r="F11" s="71">
        <f>SUM(F10)</f>
        <v>616.12591999999995</v>
      </c>
    </row>
    <row r="12" spans="1:8" s="64" customFormat="1" ht="13.8" x14ac:dyDescent="0.2"/>
    <row r="13" spans="1:8" s="64" customFormat="1" ht="13.8" x14ac:dyDescent="0.2">
      <c r="A13" s="65" t="s">
        <v>44</v>
      </c>
    </row>
    <row r="14" spans="1:8" s="64" customFormat="1" ht="41.4" customHeight="1" x14ac:dyDescent="0.2">
      <c r="B14" s="101" t="s">
        <v>17</v>
      </c>
      <c r="C14" s="95" t="s">
        <v>46</v>
      </c>
      <c r="D14" s="96"/>
      <c r="E14" s="66" t="s">
        <v>154</v>
      </c>
      <c r="F14" s="103" t="s">
        <v>155</v>
      </c>
      <c r="G14" s="104"/>
      <c r="H14" s="67" t="s">
        <v>51</v>
      </c>
    </row>
    <row r="15" spans="1:8" s="64" customFormat="1" ht="15.6" x14ac:dyDescent="0.2">
      <c r="B15" s="102"/>
      <c r="C15" s="114" t="s">
        <v>45</v>
      </c>
      <c r="D15" s="115"/>
      <c r="E15" s="68" t="s">
        <v>120</v>
      </c>
      <c r="F15" s="68" t="s">
        <v>133</v>
      </c>
      <c r="G15" s="68" t="s">
        <v>135</v>
      </c>
      <c r="H15" s="68" t="s">
        <v>156</v>
      </c>
    </row>
    <row r="16" spans="1:8" s="64" customFormat="1" ht="30" x14ac:dyDescent="0.2">
      <c r="B16" s="67" t="s">
        <v>43</v>
      </c>
      <c r="C16" s="110" t="s">
        <v>102</v>
      </c>
      <c r="D16" s="111"/>
      <c r="E16" s="69" t="s">
        <v>121</v>
      </c>
      <c r="F16" s="69" t="s">
        <v>134</v>
      </c>
      <c r="G16" s="69" t="s">
        <v>136</v>
      </c>
      <c r="H16" s="69" t="s">
        <v>157</v>
      </c>
    </row>
    <row r="17" spans="1:8" s="64" customFormat="1" ht="16.2" x14ac:dyDescent="0.2">
      <c r="B17" s="70" t="s">
        <v>1</v>
      </c>
      <c r="C17" s="99" t="s">
        <v>40</v>
      </c>
      <c r="D17" s="100"/>
      <c r="E17" s="68" t="s">
        <v>37</v>
      </c>
      <c r="F17" s="68" t="s">
        <v>39</v>
      </c>
      <c r="G17" s="68" t="s">
        <v>137</v>
      </c>
      <c r="H17" s="68" t="s">
        <v>153</v>
      </c>
    </row>
    <row r="18" spans="1:8" s="64" customFormat="1" ht="18" customHeight="1" x14ac:dyDescent="0.2">
      <c r="B18" s="106" t="s">
        <v>19</v>
      </c>
      <c r="C18" s="97"/>
      <c r="D18" s="98"/>
      <c r="E18" s="77"/>
      <c r="F18" s="78"/>
      <c r="G18" s="79"/>
      <c r="H18" s="71" t="str">
        <f>IF(OR(C18="",E18="",F18="",G18=""),"",E18*F18*G18)</f>
        <v/>
      </c>
    </row>
    <row r="19" spans="1:8" s="64" customFormat="1" ht="18" customHeight="1" x14ac:dyDescent="0.2">
      <c r="B19" s="107"/>
      <c r="C19" s="97"/>
      <c r="D19" s="98"/>
      <c r="E19" s="77"/>
      <c r="F19" s="78"/>
      <c r="G19" s="79"/>
      <c r="H19" s="71" t="str">
        <f t="shared" ref="H19:H22" si="0">IF(OR(C19="",E19="",F19="",G19=""),"",E19*F19*G19)</f>
        <v/>
      </c>
    </row>
    <row r="20" spans="1:8" s="64" customFormat="1" ht="13.8" x14ac:dyDescent="0.2">
      <c r="B20" s="107"/>
      <c r="C20" s="97"/>
      <c r="D20" s="98"/>
      <c r="E20" s="77"/>
      <c r="F20" s="78"/>
      <c r="G20" s="79"/>
      <c r="H20" s="71" t="str">
        <f t="shared" si="0"/>
        <v/>
      </c>
    </row>
    <row r="21" spans="1:8" s="64" customFormat="1" ht="13.8" x14ac:dyDescent="0.2">
      <c r="B21" s="107"/>
      <c r="C21" s="97"/>
      <c r="D21" s="98"/>
      <c r="E21" s="77"/>
      <c r="F21" s="78"/>
      <c r="G21" s="79"/>
      <c r="H21" s="71" t="str">
        <f t="shared" si="0"/>
        <v/>
      </c>
    </row>
    <row r="22" spans="1:8" s="64" customFormat="1" ht="13.8" x14ac:dyDescent="0.2">
      <c r="B22" s="107"/>
      <c r="C22" s="97"/>
      <c r="D22" s="98"/>
      <c r="E22" s="77"/>
      <c r="F22" s="78"/>
      <c r="G22" s="79"/>
      <c r="H22" s="71" t="str">
        <f t="shared" si="0"/>
        <v/>
      </c>
    </row>
    <row r="23" spans="1:8" s="64" customFormat="1" ht="13.8" x14ac:dyDescent="0.2">
      <c r="B23" s="70" t="s">
        <v>47</v>
      </c>
      <c r="C23" s="99" t="s">
        <v>40</v>
      </c>
      <c r="D23" s="100"/>
      <c r="E23" s="68" t="s">
        <v>40</v>
      </c>
      <c r="F23" s="68" t="s">
        <v>40</v>
      </c>
      <c r="G23" s="68" t="s">
        <v>40</v>
      </c>
      <c r="H23" s="71">
        <f>SUM(H18:H22)</f>
        <v>0</v>
      </c>
    </row>
    <row r="24" spans="1:8" s="64" customFormat="1" ht="13.8" x14ac:dyDescent="0.2">
      <c r="B24" s="73" t="s">
        <v>88</v>
      </c>
    </row>
    <row r="25" spans="1:8" s="64" customFormat="1" ht="13.8" x14ac:dyDescent="0.2"/>
    <row r="26" spans="1:8" s="64" customFormat="1" ht="13.8" x14ac:dyDescent="0.2">
      <c r="A26" s="65" t="s">
        <v>48</v>
      </c>
    </row>
    <row r="27" spans="1:8" s="64" customFormat="1" ht="13.8" x14ac:dyDescent="0.2">
      <c r="B27" s="70" t="s">
        <v>49</v>
      </c>
      <c r="C27" s="97"/>
      <c r="D27" s="98"/>
    </row>
    <row r="28" spans="1:8" s="64" customFormat="1" ht="41.4" customHeight="1" x14ac:dyDescent="0.2">
      <c r="B28" s="101" t="s">
        <v>17</v>
      </c>
      <c r="C28" s="95" t="s">
        <v>46</v>
      </c>
      <c r="D28" s="96"/>
      <c r="E28" s="66" t="s">
        <v>154</v>
      </c>
      <c r="F28" s="103" t="s">
        <v>155</v>
      </c>
      <c r="G28" s="104"/>
      <c r="H28" s="67" t="s">
        <v>51</v>
      </c>
    </row>
    <row r="29" spans="1:8" s="64" customFormat="1" ht="15.6" x14ac:dyDescent="0.2">
      <c r="B29" s="102"/>
      <c r="C29" s="114" t="s">
        <v>50</v>
      </c>
      <c r="D29" s="115"/>
      <c r="E29" s="60" t="s">
        <v>122</v>
      </c>
      <c r="F29" s="60" t="s">
        <v>138</v>
      </c>
      <c r="G29" s="60" t="s">
        <v>140</v>
      </c>
      <c r="H29" s="68" t="s">
        <v>104</v>
      </c>
    </row>
    <row r="30" spans="1:8" s="64" customFormat="1" ht="42" x14ac:dyDescent="0.2">
      <c r="B30" s="67" t="s">
        <v>43</v>
      </c>
      <c r="C30" s="110" t="s">
        <v>103</v>
      </c>
      <c r="D30" s="111"/>
      <c r="E30" s="69" t="s">
        <v>123</v>
      </c>
      <c r="F30" s="69" t="s">
        <v>139</v>
      </c>
      <c r="G30" s="69" t="s">
        <v>141</v>
      </c>
      <c r="H30" s="69" t="s">
        <v>158</v>
      </c>
    </row>
    <row r="31" spans="1:8" s="64" customFormat="1" ht="16.2" x14ac:dyDescent="0.2">
      <c r="B31" s="70" t="s">
        <v>1</v>
      </c>
      <c r="C31" s="99" t="s">
        <v>40</v>
      </c>
      <c r="D31" s="100"/>
      <c r="E31" s="68" t="s">
        <v>37</v>
      </c>
      <c r="F31" s="68" t="s">
        <v>39</v>
      </c>
      <c r="G31" s="68" t="s">
        <v>137</v>
      </c>
      <c r="H31" s="68" t="s">
        <v>153</v>
      </c>
    </row>
    <row r="32" spans="1:8" s="64" customFormat="1" ht="17.399999999999999" customHeight="1" x14ac:dyDescent="0.2">
      <c r="B32" s="106" t="s">
        <v>19</v>
      </c>
      <c r="C32" s="97"/>
      <c r="D32" s="98"/>
      <c r="E32" s="77"/>
      <c r="F32" s="78"/>
      <c r="G32" s="79"/>
      <c r="H32" s="71" t="str">
        <f>IF(OR(C32="",E32="",F32="",G32=""),"",E32*F32*G32)</f>
        <v/>
      </c>
    </row>
    <row r="33" spans="1:8" s="64" customFormat="1" ht="17.399999999999999" customHeight="1" x14ac:dyDescent="0.2">
      <c r="B33" s="107"/>
      <c r="C33" s="97"/>
      <c r="D33" s="98"/>
      <c r="E33" s="77"/>
      <c r="F33" s="78"/>
      <c r="G33" s="79"/>
      <c r="H33" s="71" t="str">
        <f>IF(OR(C33="",E33="",F33="",G33=""),"",E33*F33*G33)</f>
        <v/>
      </c>
    </row>
    <row r="34" spans="1:8" s="64" customFormat="1" ht="17.399999999999999" customHeight="1" x14ac:dyDescent="0.2">
      <c r="B34" s="107"/>
      <c r="C34" s="97"/>
      <c r="D34" s="98"/>
      <c r="E34" s="77"/>
      <c r="F34" s="78"/>
      <c r="G34" s="79"/>
      <c r="H34" s="71" t="str">
        <f>IF(OR(C34="",E34="",F34="",G34=""),"",E34*F34*G34)</f>
        <v/>
      </c>
    </row>
    <row r="35" spans="1:8" s="64" customFormat="1" ht="17.399999999999999" customHeight="1" x14ac:dyDescent="0.2">
      <c r="B35" s="107"/>
      <c r="C35" s="97"/>
      <c r="D35" s="98"/>
      <c r="E35" s="77"/>
      <c r="F35" s="78"/>
      <c r="G35" s="79"/>
      <c r="H35" s="71" t="str">
        <f>IF(OR(C35="",E35="",F35="",G35=""),"",E35*F35*G35)</f>
        <v/>
      </c>
    </row>
    <row r="36" spans="1:8" s="64" customFormat="1" ht="13.8" x14ac:dyDescent="0.2">
      <c r="B36" s="107"/>
      <c r="C36" s="97"/>
      <c r="D36" s="98"/>
      <c r="E36" s="77"/>
      <c r="F36" s="78"/>
      <c r="G36" s="79"/>
      <c r="H36" s="71" t="str">
        <f>IF(OR(C36="",E36="",F36="",G36=""),"",E36*F36*G36)</f>
        <v/>
      </c>
    </row>
    <row r="37" spans="1:8" s="64" customFormat="1" ht="13.8" x14ac:dyDescent="0.2">
      <c r="B37" s="70" t="s">
        <v>47</v>
      </c>
      <c r="C37" s="99" t="s">
        <v>40</v>
      </c>
      <c r="D37" s="100"/>
      <c r="E37" s="68" t="s">
        <v>40</v>
      </c>
      <c r="F37" s="68" t="s">
        <v>40</v>
      </c>
      <c r="G37" s="68" t="s">
        <v>40</v>
      </c>
      <c r="H37" s="71">
        <f>SUM(H32:H36)</f>
        <v>0</v>
      </c>
    </row>
    <row r="38" spans="1:8" s="64" customFormat="1" ht="13.8" x14ac:dyDescent="0.2">
      <c r="B38" s="6" t="s">
        <v>79</v>
      </c>
      <c r="C38" s="73"/>
      <c r="D38" s="73"/>
      <c r="E38" s="73"/>
      <c r="F38" s="73"/>
      <c r="G38" s="73"/>
      <c r="H38" s="73"/>
    </row>
    <row r="39" spans="1:8" s="64" customFormat="1" ht="13.8" x14ac:dyDescent="0.2"/>
    <row r="40" spans="1:8" s="64" customFormat="1" ht="13.8" x14ac:dyDescent="0.2">
      <c r="A40" s="65" t="s">
        <v>52</v>
      </c>
    </row>
    <row r="41" spans="1:8" s="64" customFormat="1" ht="13.8" x14ac:dyDescent="0.2">
      <c r="B41" s="74" t="s">
        <v>53</v>
      </c>
      <c r="C41" s="97"/>
      <c r="D41" s="98"/>
    </row>
    <row r="42" spans="1:8" s="64" customFormat="1" ht="41.4" customHeight="1" x14ac:dyDescent="0.2">
      <c r="B42" s="101" t="s">
        <v>17</v>
      </c>
      <c r="C42" s="116" t="s">
        <v>46</v>
      </c>
      <c r="D42" s="117"/>
      <c r="E42" s="116" t="s">
        <v>154</v>
      </c>
      <c r="F42" s="117"/>
      <c r="G42" s="72" t="s">
        <v>155</v>
      </c>
      <c r="H42" s="67" t="s">
        <v>51</v>
      </c>
    </row>
    <row r="43" spans="1:8" s="64" customFormat="1" ht="15.6" x14ac:dyDescent="0.2">
      <c r="B43" s="102"/>
      <c r="C43" s="75" t="s">
        <v>67</v>
      </c>
      <c r="D43" s="75" t="s">
        <v>66</v>
      </c>
      <c r="E43" s="60" t="s">
        <v>124</v>
      </c>
      <c r="F43" s="60" t="s">
        <v>126</v>
      </c>
      <c r="G43" s="60" t="s">
        <v>142</v>
      </c>
      <c r="H43" s="68" t="s">
        <v>104</v>
      </c>
    </row>
    <row r="44" spans="1:8" s="64" customFormat="1" ht="42" x14ac:dyDescent="0.2">
      <c r="B44" s="67" t="s">
        <v>43</v>
      </c>
      <c r="C44" s="69" t="s">
        <v>69</v>
      </c>
      <c r="D44" s="69" t="s">
        <v>68</v>
      </c>
      <c r="E44" s="69" t="s">
        <v>125</v>
      </c>
      <c r="F44" s="69" t="s">
        <v>127</v>
      </c>
      <c r="G44" s="69" t="s">
        <v>143</v>
      </c>
      <c r="H44" s="69" t="s">
        <v>158</v>
      </c>
    </row>
    <row r="45" spans="1:8" s="64" customFormat="1" ht="16.2" x14ac:dyDescent="0.2">
      <c r="B45" s="70" t="s">
        <v>1</v>
      </c>
      <c r="C45" s="68" t="s">
        <v>40</v>
      </c>
      <c r="D45" s="68" t="s">
        <v>70</v>
      </c>
      <c r="E45" s="68" t="s">
        <v>38</v>
      </c>
      <c r="F45" s="68" t="s">
        <v>65</v>
      </c>
      <c r="G45" s="68" t="s">
        <v>144</v>
      </c>
      <c r="H45" s="68" t="s">
        <v>153</v>
      </c>
    </row>
    <row r="46" spans="1:8" s="64" customFormat="1" ht="13.8" x14ac:dyDescent="0.2">
      <c r="B46" s="106" t="s">
        <v>19</v>
      </c>
      <c r="C46" s="80"/>
      <c r="D46" s="80"/>
      <c r="E46" s="78"/>
      <c r="F46" s="77"/>
      <c r="G46" s="79"/>
      <c r="H46" s="71" t="str">
        <f>IF(OR(C46="",D46="",E46="",F46="",G46=""),"",E46*F46*G46)</f>
        <v/>
      </c>
    </row>
    <row r="47" spans="1:8" s="64" customFormat="1" ht="13.8" x14ac:dyDescent="0.2">
      <c r="B47" s="107"/>
      <c r="C47" s="80"/>
      <c r="D47" s="80"/>
      <c r="E47" s="78"/>
      <c r="F47" s="77"/>
      <c r="G47" s="79"/>
      <c r="H47" s="71" t="str">
        <f t="shared" ref="H47:H55" si="1">IF(OR(C47="",D47="",E47="",F47="",G47=""),"",E47*F47*G47)</f>
        <v/>
      </c>
    </row>
    <row r="48" spans="1:8" s="64" customFormat="1" ht="13.8" x14ac:dyDescent="0.2">
      <c r="B48" s="107"/>
      <c r="C48" s="80"/>
      <c r="D48" s="80"/>
      <c r="E48" s="78"/>
      <c r="F48" s="77"/>
      <c r="G48" s="79"/>
      <c r="H48" s="71" t="str">
        <f t="shared" si="1"/>
        <v/>
      </c>
    </row>
    <row r="49" spans="2:8" s="64" customFormat="1" ht="13.8" x14ac:dyDescent="0.2">
      <c r="B49" s="107"/>
      <c r="C49" s="80"/>
      <c r="D49" s="80"/>
      <c r="E49" s="78"/>
      <c r="F49" s="77"/>
      <c r="G49" s="79"/>
      <c r="H49" s="71" t="str">
        <f t="shared" si="1"/>
        <v/>
      </c>
    </row>
    <row r="50" spans="2:8" s="64" customFormat="1" ht="13.8" x14ac:dyDescent="0.2">
      <c r="B50" s="107"/>
      <c r="C50" s="80"/>
      <c r="D50" s="80"/>
      <c r="E50" s="78"/>
      <c r="F50" s="77"/>
      <c r="G50" s="79"/>
      <c r="H50" s="71" t="str">
        <f t="shared" si="1"/>
        <v/>
      </c>
    </row>
    <row r="51" spans="2:8" s="64" customFormat="1" ht="13.8" x14ac:dyDescent="0.2">
      <c r="B51" s="107"/>
      <c r="C51" s="80"/>
      <c r="D51" s="80"/>
      <c r="E51" s="78"/>
      <c r="F51" s="77"/>
      <c r="G51" s="79"/>
      <c r="H51" s="71" t="str">
        <f t="shared" si="1"/>
        <v/>
      </c>
    </row>
    <row r="52" spans="2:8" s="64" customFormat="1" ht="13.8" x14ac:dyDescent="0.2">
      <c r="B52" s="107"/>
      <c r="C52" s="80"/>
      <c r="D52" s="80"/>
      <c r="E52" s="78"/>
      <c r="F52" s="77"/>
      <c r="G52" s="79"/>
      <c r="H52" s="71" t="str">
        <f t="shared" si="1"/>
        <v/>
      </c>
    </row>
    <row r="53" spans="2:8" s="64" customFormat="1" ht="13.8" x14ac:dyDescent="0.2">
      <c r="B53" s="107"/>
      <c r="C53" s="80"/>
      <c r="D53" s="80"/>
      <c r="E53" s="78"/>
      <c r="F53" s="77"/>
      <c r="G53" s="79"/>
      <c r="H53" s="71" t="str">
        <f t="shared" si="1"/>
        <v/>
      </c>
    </row>
    <row r="54" spans="2:8" s="64" customFormat="1" ht="13.8" x14ac:dyDescent="0.2">
      <c r="B54" s="107"/>
      <c r="C54" s="80"/>
      <c r="D54" s="80"/>
      <c r="E54" s="78"/>
      <c r="F54" s="77"/>
      <c r="G54" s="79"/>
      <c r="H54" s="71" t="str">
        <f t="shared" si="1"/>
        <v/>
      </c>
    </row>
    <row r="55" spans="2:8" s="64" customFormat="1" ht="13.8" x14ac:dyDescent="0.2">
      <c r="B55" s="107"/>
      <c r="C55" s="80"/>
      <c r="D55" s="80"/>
      <c r="E55" s="78"/>
      <c r="F55" s="77"/>
      <c r="G55" s="79"/>
      <c r="H55" s="71" t="str">
        <f t="shared" si="1"/>
        <v/>
      </c>
    </row>
    <row r="56" spans="2:8" s="64" customFormat="1" ht="13.8" x14ac:dyDescent="0.2">
      <c r="B56" s="70" t="s">
        <v>47</v>
      </c>
      <c r="C56" s="68" t="s">
        <v>40</v>
      </c>
      <c r="D56" s="68" t="s">
        <v>70</v>
      </c>
      <c r="E56" s="68" t="s">
        <v>40</v>
      </c>
      <c r="F56" s="68" t="s">
        <v>40</v>
      </c>
      <c r="G56" s="68" t="s">
        <v>40</v>
      </c>
      <c r="H56" s="71">
        <f>SUM(H46:H55)</f>
        <v>0</v>
      </c>
    </row>
    <row r="57" spans="2:8" s="64" customFormat="1" ht="13.8" x14ac:dyDescent="0.2">
      <c r="B57" s="6" t="s">
        <v>79</v>
      </c>
    </row>
  </sheetData>
  <sheetProtection algorithmName="SHA-512" hashValue="ErZCTRMaAT/VbZth/sZK1kRdW9pHX5fb2+PlEYbvAUNKjJCp0NOjWCmG0P3xmmeGruxH4Oh4YnFYGX4/mgXGRA==" saltValue="nqpNcCMb+Mv9ydSQ7CVSGw==" spinCount="100000" sheet="1" objects="1" scenarios="1" formatCells="0" formatRows="0"/>
  <mergeCells count="40">
    <mergeCell ref="B46:B55"/>
    <mergeCell ref="E42:F42"/>
    <mergeCell ref="B32:B36"/>
    <mergeCell ref="F28:G28"/>
    <mergeCell ref="B42:B43"/>
    <mergeCell ref="B28:B29"/>
    <mergeCell ref="C42:D42"/>
    <mergeCell ref="C37:D37"/>
    <mergeCell ref="C36:D36"/>
    <mergeCell ref="C35:D35"/>
    <mergeCell ref="C34:D34"/>
    <mergeCell ref="C33:D33"/>
    <mergeCell ref="C32:D32"/>
    <mergeCell ref="C30:D30"/>
    <mergeCell ref="C29:D29"/>
    <mergeCell ref="C28:D28"/>
    <mergeCell ref="F14:G14"/>
    <mergeCell ref="A3:H3"/>
    <mergeCell ref="B18:B22"/>
    <mergeCell ref="C9:D9"/>
    <mergeCell ref="C8:D8"/>
    <mergeCell ref="C7:D7"/>
    <mergeCell ref="C6:D6"/>
    <mergeCell ref="C11:D11"/>
    <mergeCell ref="C10:D10"/>
    <mergeCell ref="C18:D18"/>
    <mergeCell ref="C17:D17"/>
    <mergeCell ref="C16:D16"/>
    <mergeCell ref="C15:D15"/>
    <mergeCell ref="C21:D21"/>
    <mergeCell ref="C20:D20"/>
    <mergeCell ref="C19:D19"/>
    <mergeCell ref="C14:D14"/>
    <mergeCell ref="C27:D27"/>
    <mergeCell ref="C41:D41"/>
    <mergeCell ref="C31:D31"/>
    <mergeCell ref="B6:B7"/>
    <mergeCell ref="B14:B15"/>
    <mergeCell ref="C23:D23"/>
    <mergeCell ref="C22:D22"/>
  </mergeCells>
  <phoneticPr fontId="2"/>
  <dataValidations count="1">
    <dataValidation type="list" allowBlank="1" showInputMessage="1" showErrorMessage="1" sqref="C27 C41:D41" xr:uid="{00000000-0002-0000-0100-000000000000}">
      <formula1>"Yes,No"</formula1>
    </dataValidation>
  </dataValidations>
  <pageMargins left="0.7" right="0.7" top="0.75" bottom="0.75" header="0.3" footer="0.3"/>
  <pageSetup paperSize="8" scale="3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L23"/>
  <sheetViews>
    <sheetView showGridLines="0" view="pageBreakPreview" zoomScaleNormal="100" zoomScaleSheetLayoutView="100" workbookViewId="0">
      <selection activeCell="G6" sqref="G6"/>
    </sheetView>
  </sheetViews>
  <sheetFormatPr defaultColWidth="9" defaultRowHeight="13.8" x14ac:dyDescent="0.2"/>
  <cols>
    <col min="1" max="4" width="3.6640625" style="1" customWidth="1"/>
    <col min="5" max="5" width="57.109375" style="1" customWidth="1"/>
    <col min="6" max="8" width="14.109375" style="1" customWidth="1"/>
    <col min="9" max="9" width="17.6640625" style="3" customWidth="1"/>
    <col min="10" max="11" width="9" style="1"/>
    <col min="12" max="12" width="0" style="1" hidden="1" customWidth="1"/>
    <col min="13" max="16384" width="9" style="1"/>
  </cols>
  <sheetData>
    <row r="1" spans="1:9" x14ac:dyDescent="0.2">
      <c r="I1" s="43" t="str">
        <f>'MPS(input)'!K1</f>
        <v>Monitoring Spreadsheet: JCM_CL_AM003_ver01.0</v>
      </c>
    </row>
    <row r="2" spans="1:9" x14ac:dyDescent="0.2">
      <c r="I2" s="43" t="str">
        <f>'MPS(input)'!K2</f>
        <v>Reference Number:</v>
      </c>
    </row>
    <row r="3" spans="1:9" ht="27.75" customHeight="1" x14ac:dyDescent="0.2">
      <c r="A3" s="118" t="s">
        <v>111</v>
      </c>
      <c r="B3" s="118"/>
      <c r="C3" s="118"/>
      <c r="D3" s="118"/>
      <c r="E3" s="118"/>
      <c r="F3" s="118"/>
      <c r="G3" s="118"/>
      <c r="H3" s="118"/>
      <c r="I3" s="118"/>
    </row>
    <row r="4" spans="1:9" ht="11.4" customHeight="1" x14ac:dyDescent="0.2"/>
    <row r="5" spans="1:9" ht="20.25" customHeight="1" x14ac:dyDescent="0.2">
      <c r="A5" s="19" t="s">
        <v>2</v>
      </c>
      <c r="B5" s="13"/>
      <c r="C5" s="13"/>
      <c r="D5" s="13"/>
      <c r="E5" s="14"/>
      <c r="F5" s="15" t="s">
        <v>3</v>
      </c>
      <c r="G5" s="15" t="s">
        <v>0</v>
      </c>
      <c r="H5" s="15" t="s">
        <v>1</v>
      </c>
      <c r="I5" s="16" t="s">
        <v>4</v>
      </c>
    </row>
    <row r="6" spans="1:9" ht="20.25" customHeight="1" x14ac:dyDescent="0.2">
      <c r="A6" s="20"/>
      <c r="B6" s="23" t="s">
        <v>33</v>
      </c>
      <c r="C6" s="17"/>
      <c r="D6" s="17"/>
      <c r="E6" s="23"/>
      <c r="F6" s="18" t="s">
        <v>55</v>
      </c>
      <c r="G6" s="32">
        <f>G8-G10</f>
        <v>616.12591999999995</v>
      </c>
      <c r="H6" s="24" t="s">
        <v>32</v>
      </c>
      <c r="I6" s="24" t="s">
        <v>76</v>
      </c>
    </row>
    <row r="7" spans="1:9" ht="20.25" customHeight="1" x14ac:dyDescent="0.2">
      <c r="A7" s="19" t="s">
        <v>61</v>
      </c>
      <c r="B7" s="14"/>
      <c r="C7" s="13"/>
      <c r="D7" s="15"/>
      <c r="E7" s="15"/>
      <c r="F7" s="15"/>
      <c r="G7" s="14"/>
      <c r="H7" s="15"/>
      <c r="I7" s="15"/>
    </row>
    <row r="8" spans="1:9" ht="20.25" customHeight="1" x14ac:dyDescent="0.2">
      <c r="A8" s="21"/>
      <c r="B8" s="25" t="s">
        <v>34</v>
      </c>
      <c r="C8" s="17"/>
      <c r="D8" s="17"/>
      <c r="E8" s="23"/>
      <c r="F8" s="35" t="s">
        <v>56</v>
      </c>
      <c r="G8" s="32">
        <f>SUM('MPS(input_separate)'!F11)</f>
        <v>616.12591999999995</v>
      </c>
      <c r="H8" s="24" t="s">
        <v>32</v>
      </c>
      <c r="I8" s="24" t="s">
        <v>77</v>
      </c>
    </row>
    <row r="9" spans="1:9" ht="20.25" customHeight="1" x14ac:dyDescent="0.2">
      <c r="A9" s="19" t="s">
        <v>62</v>
      </c>
      <c r="B9" s="13"/>
      <c r="C9" s="13"/>
      <c r="D9" s="13"/>
      <c r="E9" s="14"/>
      <c r="F9" s="15"/>
      <c r="G9" s="14"/>
      <c r="H9" s="15"/>
      <c r="I9" s="15"/>
    </row>
    <row r="10" spans="1:9" ht="20.25" customHeight="1" x14ac:dyDescent="0.2">
      <c r="A10" s="21"/>
      <c r="B10" s="25" t="s">
        <v>35</v>
      </c>
      <c r="C10" s="17"/>
      <c r="D10" s="17"/>
      <c r="E10" s="23"/>
      <c r="F10" s="18" t="s">
        <v>55</v>
      </c>
      <c r="G10" s="32">
        <f>SUM(G11:G12)</f>
        <v>0</v>
      </c>
      <c r="H10" s="24" t="s">
        <v>32</v>
      </c>
      <c r="I10" s="24" t="s">
        <v>78</v>
      </c>
    </row>
    <row r="11" spans="1:9" ht="39.75" customHeight="1" x14ac:dyDescent="0.2">
      <c r="A11" s="21"/>
      <c r="B11" s="22"/>
      <c r="C11" s="119" t="s">
        <v>74</v>
      </c>
      <c r="D11" s="120"/>
      <c r="E11" s="121"/>
      <c r="F11" s="18" t="s">
        <v>55</v>
      </c>
      <c r="G11" s="33">
        <f>SUM('MPS(input_separate)'!H23)</f>
        <v>0</v>
      </c>
      <c r="H11" s="24" t="s">
        <v>32</v>
      </c>
      <c r="I11" s="18" t="s">
        <v>89</v>
      </c>
    </row>
    <row r="12" spans="1:9" ht="39.75" customHeight="1" x14ac:dyDescent="0.2">
      <c r="A12" s="27"/>
      <c r="B12" s="28"/>
      <c r="C12" s="122" t="s">
        <v>75</v>
      </c>
      <c r="D12" s="123"/>
      <c r="E12" s="124"/>
      <c r="F12" s="30" t="s">
        <v>55</v>
      </c>
      <c r="G12" s="34">
        <f>IF('MPS(input_separate)'!C27="Yes",'MPS(input_separate)'!H37, 'MPS(input_separate)'!H56)</f>
        <v>0</v>
      </c>
      <c r="H12" s="31" t="s">
        <v>32</v>
      </c>
      <c r="I12" s="44" t="s">
        <v>104</v>
      </c>
    </row>
    <row r="13" spans="1:9" x14ac:dyDescent="0.2">
      <c r="C13" s="5"/>
      <c r="E13" s="5"/>
      <c r="F13" s="7"/>
      <c r="G13" s="6"/>
      <c r="H13" s="6"/>
      <c r="I13" s="4"/>
    </row>
    <row r="14" spans="1:9" x14ac:dyDescent="0.2">
      <c r="C14" s="5"/>
      <c r="E14" s="5"/>
      <c r="F14" s="7"/>
      <c r="G14" s="6"/>
      <c r="H14" s="6"/>
      <c r="I14" s="4"/>
    </row>
    <row r="15" spans="1:9" x14ac:dyDescent="0.2">
      <c r="E15" s="1" t="s">
        <v>57</v>
      </c>
      <c r="F15" s="7"/>
      <c r="G15" s="6"/>
      <c r="H15" s="6"/>
    </row>
    <row r="16" spans="1:9" ht="16.2" x14ac:dyDescent="0.2">
      <c r="E16" s="41" t="s">
        <v>87</v>
      </c>
      <c r="F16" s="7"/>
      <c r="G16" s="6"/>
      <c r="H16" s="6"/>
    </row>
    <row r="17" spans="5:12" ht="27.75" customHeight="1" x14ac:dyDescent="0.2">
      <c r="E17" s="36" t="s">
        <v>83</v>
      </c>
      <c r="F17" s="39" t="s">
        <v>58</v>
      </c>
      <c r="G17" s="40" t="s">
        <v>84</v>
      </c>
      <c r="H17" s="3"/>
      <c r="I17" s="1"/>
    </row>
    <row r="18" spans="5:12" ht="27.75" customHeight="1" x14ac:dyDescent="0.2">
      <c r="E18" s="36" t="s">
        <v>90</v>
      </c>
      <c r="F18" s="37" t="s">
        <v>59</v>
      </c>
      <c r="G18" s="38">
        <v>0.36099999999999999</v>
      </c>
      <c r="H18" s="3"/>
      <c r="I18" s="1"/>
    </row>
    <row r="19" spans="5:12" ht="27.75" customHeight="1" x14ac:dyDescent="0.2">
      <c r="E19" s="36" t="s">
        <v>81</v>
      </c>
      <c r="F19" s="37" t="s">
        <v>59</v>
      </c>
      <c r="G19" s="38">
        <v>0.214</v>
      </c>
      <c r="H19" s="3"/>
      <c r="I19" s="1"/>
      <c r="L19" s="42">
        <f>G18</f>
        <v>0.36099999999999999</v>
      </c>
    </row>
    <row r="20" spans="5:12" ht="27.75" customHeight="1" x14ac:dyDescent="0.2">
      <c r="E20" s="36" t="s">
        <v>82</v>
      </c>
      <c r="F20" s="37" t="s">
        <v>59</v>
      </c>
      <c r="G20" s="37">
        <v>0.34799999999999998</v>
      </c>
      <c r="H20" s="3"/>
      <c r="I20" s="1"/>
      <c r="L20" s="42">
        <f t="shared" ref="L20:L21" si="0">G19</f>
        <v>0.214</v>
      </c>
    </row>
    <row r="21" spans="5:12" x14ac:dyDescent="0.2">
      <c r="L21" s="42">
        <f t="shared" si="0"/>
        <v>0.34799999999999998</v>
      </c>
    </row>
    <row r="22" spans="5:12" ht="16.2" x14ac:dyDescent="0.2">
      <c r="E22" s="29" t="s">
        <v>85</v>
      </c>
      <c r="G22" s="3"/>
      <c r="L22" s="1">
        <f>G23</f>
        <v>0.53300000000000003</v>
      </c>
    </row>
    <row r="23" spans="5:12" ht="27.75" customHeight="1" x14ac:dyDescent="0.2">
      <c r="E23" s="36" t="s">
        <v>86</v>
      </c>
      <c r="F23" s="37" t="s">
        <v>60</v>
      </c>
      <c r="G23" s="37">
        <v>0.53300000000000003</v>
      </c>
      <c r="I23" s="1"/>
    </row>
  </sheetData>
  <sheetProtection algorithmName="SHA-512" hashValue="xQu31xDdxf9nUiCTBuLl5SP97KtjaSJkKeLLhjyXF3bN4+mlHxOFCy8B4eZ/vWuFweIICIEREI6nXm1EgNhUzg==" saltValue="Mfh7FOOZn+yscCwLixYUTQ==" spinCount="100000" sheet="1" objects="1" scenarios="1"/>
  <mergeCells count="3">
    <mergeCell ref="A3:I3"/>
    <mergeCell ref="C11:E11"/>
    <mergeCell ref="C12:E12"/>
  </mergeCells>
  <phoneticPr fontId="2"/>
  <pageMargins left="0.70866141732283472" right="0.70866141732283472" top="0.74803149606299213" bottom="0.74803149606299213" header="0.31496062992125984" footer="0.31496062992125984"/>
  <pageSetup paperSize="9" scale="62" fitToHeight="2" orientation="portrait" r:id="rId1"/>
  <rowBreaks count="1" manualBreakCount="1">
    <brk id="13"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1898C-EBD7-422C-A051-EF2832804C06}">
  <sheetPr>
    <tabColor theme="3" tint="0.39997558519241921"/>
  </sheetPr>
  <dimension ref="A1:C12"/>
  <sheetViews>
    <sheetView showGridLines="0" view="pageBreakPreview" zoomScale="130" zoomScaleNormal="80" zoomScaleSheetLayoutView="130" workbookViewId="0">
      <selection activeCell="C12" sqref="C12"/>
    </sheetView>
  </sheetViews>
  <sheetFormatPr defaultRowHeight="13.2" x14ac:dyDescent="0.2"/>
  <cols>
    <col min="1" max="1" width="3.6640625" style="45" customWidth="1"/>
    <col min="2" max="2" width="36.33203125" style="45" customWidth="1"/>
    <col min="3" max="3" width="49.109375" style="45" customWidth="1"/>
    <col min="4" max="256" width="8.77734375" style="45"/>
    <col min="257" max="257" width="3.6640625" style="45" customWidth="1"/>
    <col min="258" max="258" width="36.33203125" style="45" customWidth="1"/>
    <col min="259" max="259" width="49.109375" style="45" customWidth="1"/>
    <col min="260" max="512" width="8.77734375" style="45"/>
    <col min="513" max="513" width="3.6640625" style="45" customWidth="1"/>
    <col min="514" max="514" width="36.33203125" style="45" customWidth="1"/>
    <col min="515" max="515" width="49.109375" style="45" customWidth="1"/>
    <col min="516" max="768" width="8.77734375" style="45"/>
    <col min="769" max="769" width="3.6640625" style="45" customWidth="1"/>
    <col min="770" max="770" width="36.33203125" style="45" customWidth="1"/>
    <col min="771" max="771" width="49.109375" style="45" customWidth="1"/>
    <col min="772" max="1024" width="8.77734375" style="45"/>
    <col min="1025" max="1025" width="3.6640625" style="45" customWidth="1"/>
    <col min="1026" max="1026" width="36.33203125" style="45" customWidth="1"/>
    <col min="1027" max="1027" width="49.109375" style="45" customWidth="1"/>
    <col min="1028" max="1280" width="8.77734375" style="45"/>
    <col min="1281" max="1281" width="3.6640625" style="45" customWidth="1"/>
    <col min="1282" max="1282" width="36.33203125" style="45" customWidth="1"/>
    <col min="1283" max="1283" width="49.109375" style="45" customWidth="1"/>
    <col min="1284" max="1536" width="8.77734375" style="45"/>
    <col min="1537" max="1537" width="3.6640625" style="45" customWidth="1"/>
    <col min="1538" max="1538" width="36.33203125" style="45" customWidth="1"/>
    <col min="1539" max="1539" width="49.109375" style="45" customWidth="1"/>
    <col min="1540" max="1792" width="8.77734375" style="45"/>
    <col min="1793" max="1793" width="3.6640625" style="45" customWidth="1"/>
    <col min="1794" max="1794" width="36.33203125" style="45" customWidth="1"/>
    <col min="1795" max="1795" width="49.109375" style="45" customWidth="1"/>
    <col min="1796" max="2048" width="8.77734375" style="45"/>
    <col min="2049" max="2049" width="3.6640625" style="45" customWidth="1"/>
    <col min="2050" max="2050" width="36.33203125" style="45" customWidth="1"/>
    <col min="2051" max="2051" width="49.109375" style="45" customWidth="1"/>
    <col min="2052" max="2304" width="8.77734375" style="45"/>
    <col min="2305" max="2305" width="3.6640625" style="45" customWidth="1"/>
    <col min="2306" max="2306" width="36.33203125" style="45" customWidth="1"/>
    <col min="2307" max="2307" width="49.109375" style="45" customWidth="1"/>
    <col min="2308" max="2560" width="8.77734375" style="45"/>
    <col min="2561" max="2561" width="3.6640625" style="45" customWidth="1"/>
    <col min="2562" max="2562" width="36.33203125" style="45" customWidth="1"/>
    <col min="2563" max="2563" width="49.109375" style="45" customWidth="1"/>
    <col min="2564" max="2816" width="8.77734375" style="45"/>
    <col min="2817" max="2817" width="3.6640625" style="45" customWidth="1"/>
    <col min="2818" max="2818" width="36.33203125" style="45" customWidth="1"/>
    <col min="2819" max="2819" width="49.109375" style="45" customWidth="1"/>
    <col min="2820" max="3072" width="8.77734375" style="45"/>
    <col min="3073" max="3073" width="3.6640625" style="45" customWidth="1"/>
    <col min="3074" max="3074" width="36.33203125" style="45" customWidth="1"/>
    <col min="3075" max="3075" width="49.109375" style="45" customWidth="1"/>
    <col min="3076" max="3328" width="8.77734375" style="45"/>
    <col min="3329" max="3329" width="3.6640625" style="45" customWidth="1"/>
    <col min="3330" max="3330" width="36.33203125" style="45" customWidth="1"/>
    <col min="3331" max="3331" width="49.109375" style="45" customWidth="1"/>
    <col min="3332" max="3584" width="8.77734375" style="45"/>
    <col min="3585" max="3585" width="3.6640625" style="45" customWidth="1"/>
    <col min="3586" max="3586" width="36.33203125" style="45" customWidth="1"/>
    <col min="3587" max="3587" width="49.109375" style="45" customWidth="1"/>
    <col min="3588" max="3840" width="8.77734375" style="45"/>
    <col min="3841" max="3841" width="3.6640625" style="45" customWidth="1"/>
    <col min="3842" max="3842" width="36.33203125" style="45" customWidth="1"/>
    <col min="3843" max="3843" width="49.109375" style="45" customWidth="1"/>
    <col min="3844" max="4096" width="8.77734375" style="45"/>
    <col min="4097" max="4097" width="3.6640625" style="45" customWidth="1"/>
    <col min="4098" max="4098" width="36.33203125" style="45" customWidth="1"/>
    <col min="4099" max="4099" width="49.109375" style="45" customWidth="1"/>
    <col min="4100" max="4352" width="8.77734375" style="45"/>
    <col min="4353" max="4353" width="3.6640625" style="45" customWidth="1"/>
    <col min="4354" max="4354" width="36.33203125" style="45" customWidth="1"/>
    <col min="4355" max="4355" width="49.109375" style="45" customWidth="1"/>
    <col min="4356" max="4608" width="8.77734375" style="45"/>
    <col min="4609" max="4609" width="3.6640625" style="45" customWidth="1"/>
    <col min="4610" max="4610" width="36.33203125" style="45" customWidth="1"/>
    <col min="4611" max="4611" width="49.109375" style="45" customWidth="1"/>
    <col min="4612" max="4864" width="8.77734375" style="45"/>
    <col min="4865" max="4865" width="3.6640625" style="45" customWidth="1"/>
    <col min="4866" max="4866" width="36.33203125" style="45" customWidth="1"/>
    <col min="4867" max="4867" width="49.109375" style="45" customWidth="1"/>
    <col min="4868" max="5120" width="8.77734375" style="45"/>
    <col min="5121" max="5121" width="3.6640625" style="45" customWidth="1"/>
    <col min="5122" max="5122" width="36.33203125" style="45" customWidth="1"/>
    <col min="5123" max="5123" width="49.109375" style="45" customWidth="1"/>
    <col min="5124" max="5376" width="8.77734375" style="45"/>
    <col min="5377" max="5377" width="3.6640625" style="45" customWidth="1"/>
    <col min="5378" max="5378" width="36.33203125" style="45" customWidth="1"/>
    <col min="5379" max="5379" width="49.109375" style="45" customWidth="1"/>
    <col min="5380" max="5632" width="8.77734375" style="45"/>
    <col min="5633" max="5633" width="3.6640625" style="45" customWidth="1"/>
    <col min="5634" max="5634" width="36.33203125" style="45" customWidth="1"/>
    <col min="5635" max="5635" width="49.109375" style="45" customWidth="1"/>
    <col min="5636" max="5888" width="8.77734375" style="45"/>
    <col min="5889" max="5889" width="3.6640625" style="45" customWidth="1"/>
    <col min="5890" max="5890" width="36.33203125" style="45" customWidth="1"/>
    <col min="5891" max="5891" width="49.109375" style="45" customWidth="1"/>
    <col min="5892" max="6144" width="8.77734375" style="45"/>
    <col min="6145" max="6145" width="3.6640625" style="45" customWidth="1"/>
    <col min="6146" max="6146" width="36.33203125" style="45" customWidth="1"/>
    <col min="6147" max="6147" width="49.109375" style="45" customWidth="1"/>
    <col min="6148" max="6400" width="8.77734375" style="45"/>
    <col min="6401" max="6401" width="3.6640625" style="45" customWidth="1"/>
    <col min="6402" max="6402" width="36.33203125" style="45" customWidth="1"/>
    <col min="6403" max="6403" width="49.109375" style="45" customWidth="1"/>
    <col min="6404" max="6656" width="8.77734375" style="45"/>
    <col min="6657" max="6657" width="3.6640625" style="45" customWidth="1"/>
    <col min="6658" max="6658" width="36.33203125" style="45" customWidth="1"/>
    <col min="6659" max="6659" width="49.109375" style="45" customWidth="1"/>
    <col min="6660" max="6912" width="8.77734375" style="45"/>
    <col min="6913" max="6913" width="3.6640625" style="45" customWidth="1"/>
    <col min="6914" max="6914" width="36.33203125" style="45" customWidth="1"/>
    <col min="6915" max="6915" width="49.109375" style="45" customWidth="1"/>
    <col min="6916" max="7168" width="8.77734375" style="45"/>
    <col min="7169" max="7169" width="3.6640625" style="45" customWidth="1"/>
    <col min="7170" max="7170" width="36.33203125" style="45" customWidth="1"/>
    <col min="7171" max="7171" width="49.109375" style="45" customWidth="1"/>
    <col min="7172" max="7424" width="8.77734375" style="45"/>
    <col min="7425" max="7425" width="3.6640625" style="45" customWidth="1"/>
    <col min="7426" max="7426" width="36.33203125" style="45" customWidth="1"/>
    <col min="7427" max="7427" width="49.109375" style="45" customWidth="1"/>
    <col min="7428" max="7680" width="8.77734375" style="45"/>
    <col min="7681" max="7681" width="3.6640625" style="45" customWidth="1"/>
    <col min="7682" max="7682" width="36.33203125" style="45" customWidth="1"/>
    <col min="7683" max="7683" width="49.109375" style="45" customWidth="1"/>
    <col min="7684" max="7936" width="8.77734375" style="45"/>
    <col min="7937" max="7937" width="3.6640625" style="45" customWidth="1"/>
    <col min="7938" max="7938" width="36.33203125" style="45" customWidth="1"/>
    <col min="7939" max="7939" width="49.109375" style="45" customWidth="1"/>
    <col min="7940" max="8192" width="8.77734375" style="45"/>
    <col min="8193" max="8193" width="3.6640625" style="45" customWidth="1"/>
    <col min="8194" max="8194" width="36.33203125" style="45" customWidth="1"/>
    <col min="8195" max="8195" width="49.109375" style="45" customWidth="1"/>
    <col min="8196" max="8448" width="8.77734375" style="45"/>
    <col min="8449" max="8449" width="3.6640625" style="45" customWidth="1"/>
    <col min="8450" max="8450" width="36.33203125" style="45" customWidth="1"/>
    <col min="8451" max="8451" width="49.109375" style="45" customWidth="1"/>
    <col min="8452" max="8704" width="8.77734375" style="45"/>
    <col min="8705" max="8705" width="3.6640625" style="45" customWidth="1"/>
    <col min="8706" max="8706" width="36.33203125" style="45" customWidth="1"/>
    <col min="8707" max="8707" width="49.109375" style="45" customWidth="1"/>
    <col min="8708" max="8960" width="8.77734375" style="45"/>
    <col min="8961" max="8961" width="3.6640625" style="45" customWidth="1"/>
    <col min="8962" max="8962" width="36.33203125" style="45" customWidth="1"/>
    <col min="8963" max="8963" width="49.109375" style="45" customWidth="1"/>
    <col min="8964" max="9216" width="8.77734375" style="45"/>
    <col min="9217" max="9217" width="3.6640625" style="45" customWidth="1"/>
    <col min="9218" max="9218" width="36.33203125" style="45" customWidth="1"/>
    <col min="9219" max="9219" width="49.109375" style="45" customWidth="1"/>
    <col min="9220" max="9472" width="8.77734375" style="45"/>
    <col min="9473" max="9473" width="3.6640625" style="45" customWidth="1"/>
    <col min="9474" max="9474" width="36.33203125" style="45" customWidth="1"/>
    <col min="9475" max="9475" width="49.109375" style="45" customWidth="1"/>
    <col min="9476" max="9728" width="8.77734375" style="45"/>
    <col min="9729" max="9729" width="3.6640625" style="45" customWidth="1"/>
    <col min="9730" max="9730" width="36.33203125" style="45" customWidth="1"/>
    <col min="9731" max="9731" width="49.109375" style="45" customWidth="1"/>
    <col min="9732" max="9984" width="8.77734375" style="45"/>
    <col min="9985" max="9985" width="3.6640625" style="45" customWidth="1"/>
    <col min="9986" max="9986" width="36.33203125" style="45" customWidth="1"/>
    <col min="9987" max="9987" width="49.109375" style="45" customWidth="1"/>
    <col min="9988" max="10240" width="8.77734375" style="45"/>
    <col min="10241" max="10241" width="3.6640625" style="45" customWidth="1"/>
    <col min="10242" max="10242" width="36.33203125" style="45" customWidth="1"/>
    <col min="10243" max="10243" width="49.109375" style="45" customWidth="1"/>
    <col min="10244" max="10496" width="8.77734375" style="45"/>
    <col min="10497" max="10497" width="3.6640625" style="45" customWidth="1"/>
    <col min="10498" max="10498" width="36.33203125" style="45" customWidth="1"/>
    <col min="10499" max="10499" width="49.109375" style="45" customWidth="1"/>
    <col min="10500" max="10752" width="8.77734375" style="45"/>
    <col min="10753" max="10753" width="3.6640625" style="45" customWidth="1"/>
    <col min="10754" max="10754" width="36.33203125" style="45" customWidth="1"/>
    <col min="10755" max="10755" width="49.109375" style="45" customWidth="1"/>
    <col min="10756" max="11008" width="8.77734375" style="45"/>
    <col min="11009" max="11009" width="3.6640625" style="45" customWidth="1"/>
    <col min="11010" max="11010" width="36.33203125" style="45" customWidth="1"/>
    <col min="11011" max="11011" width="49.109375" style="45" customWidth="1"/>
    <col min="11012" max="11264" width="8.77734375" style="45"/>
    <col min="11265" max="11265" width="3.6640625" style="45" customWidth="1"/>
    <col min="11266" max="11266" width="36.33203125" style="45" customWidth="1"/>
    <col min="11267" max="11267" width="49.109375" style="45" customWidth="1"/>
    <col min="11268" max="11520" width="8.77734375" style="45"/>
    <col min="11521" max="11521" width="3.6640625" style="45" customWidth="1"/>
    <col min="11522" max="11522" width="36.33203125" style="45" customWidth="1"/>
    <col min="11523" max="11523" width="49.109375" style="45" customWidth="1"/>
    <col min="11524" max="11776" width="8.77734375" style="45"/>
    <col min="11777" max="11777" width="3.6640625" style="45" customWidth="1"/>
    <col min="11778" max="11778" width="36.33203125" style="45" customWidth="1"/>
    <col min="11779" max="11779" width="49.109375" style="45" customWidth="1"/>
    <col min="11780" max="12032" width="8.77734375" style="45"/>
    <col min="12033" max="12033" width="3.6640625" style="45" customWidth="1"/>
    <col min="12034" max="12034" width="36.33203125" style="45" customWidth="1"/>
    <col min="12035" max="12035" width="49.109375" style="45" customWidth="1"/>
    <col min="12036" max="12288" width="8.77734375" style="45"/>
    <col min="12289" max="12289" width="3.6640625" style="45" customWidth="1"/>
    <col min="12290" max="12290" width="36.33203125" style="45" customWidth="1"/>
    <col min="12291" max="12291" width="49.109375" style="45" customWidth="1"/>
    <col min="12292" max="12544" width="8.77734375" style="45"/>
    <col min="12545" max="12545" width="3.6640625" style="45" customWidth="1"/>
    <col min="12546" max="12546" width="36.33203125" style="45" customWidth="1"/>
    <col min="12547" max="12547" width="49.109375" style="45" customWidth="1"/>
    <col min="12548" max="12800" width="8.77734375" style="45"/>
    <col min="12801" max="12801" width="3.6640625" style="45" customWidth="1"/>
    <col min="12802" max="12802" width="36.33203125" style="45" customWidth="1"/>
    <col min="12803" max="12803" width="49.109375" style="45" customWidth="1"/>
    <col min="12804" max="13056" width="8.77734375" style="45"/>
    <col min="13057" max="13057" width="3.6640625" style="45" customWidth="1"/>
    <col min="13058" max="13058" width="36.33203125" style="45" customWidth="1"/>
    <col min="13059" max="13059" width="49.109375" style="45" customWidth="1"/>
    <col min="13060" max="13312" width="8.77734375" style="45"/>
    <col min="13313" max="13313" width="3.6640625" style="45" customWidth="1"/>
    <col min="13314" max="13314" width="36.33203125" style="45" customWidth="1"/>
    <col min="13315" max="13315" width="49.109375" style="45" customWidth="1"/>
    <col min="13316" max="13568" width="8.77734375" style="45"/>
    <col min="13569" max="13569" width="3.6640625" style="45" customWidth="1"/>
    <col min="13570" max="13570" width="36.33203125" style="45" customWidth="1"/>
    <col min="13571" max="13571" width="49.109375" style="45" customWidth="1"/>
    <col min="13572" max="13824" width="8.77734375" style="45"/>
    <col min="13825" max="13825" width="3.6640625" style="45" customWidth="1"/>
    <col min="13826" max="13826" width="36.33203125" style="45" customWidth="1"/>
    <col min="13827" max="13827" width="49.109375" style="45" customWidth="1"/>
    <col min="13828" max="14080" width="8.77734375" style="45"/>
    <col min="14081" max="14081" width="3.6640625" style="45" customWidth="1"/>
    <col min="14082" max="14082" width="36.33203125" style="45" customWidth="1"/>
    <col min="14083" max="14083" width="49.109375" style="45" customWidth="1"/>
    <col min="14084" max="14336" width="8.77734375" style="45"/>
    <col min="14337" max="14337" width="3.6640625" style="45" customWidth="1"/>
    <col min="14338" max="14338" width="36.33203125" style="45" customWidth="1"/>
    <col min="14339" max="14339" width="49.109375" style="45" customWidth="1"/>
    <col min="14340" max="14592" width="8.77734375" style="45"/>
    <col min="14593" max="14593" width="3.6640625" style="45" customWidth="1"/>
    <col min="14594" max="14594" width="36.33203125" style="45" customWidth="1"/>
    <col min="14595" max="14595" width="49.109375" style="45" customWidth="1"/>
    <col min="14596" max="14848" width="8.77734375" style="45"/>
    <col min="14849" max="14849" width="3.6640625" style="45" customWidth="1"/>
    <col min="14850" max="14850" width="36.33203125" style="45" customWidth="1"/>
    <col min="14851" max="14851" width="49.109375" style="45" customWidth="1"/>
    <col min="14852" max="15104" width="8.77734375" style="45"/>
    <col min="15105" max="15105" width="3.6640625" style="45" customWidth="1"/>
    <col min="15106" max="15106" width="36.33203125" style="45" customWidth="1"/>
    <col min="15107" max="15107" width="49.109375" style="45" customWidth="1"/>
    <col min="15108" max="15360" width="8.77734375" style="45"/>
    <col min="15361" max="15361" width="3.6640625" style="45" customWidth="1"/>
    <col min="15362" max="15362" width="36.33203125" style="45" customWidth="1"/>
    <col min="15363" max="15363" width="49.109375" style="45" customWidth="1"/>
    <col min="15364" max="15616" width="8.77734375" style="45"/>
    <col min="15617" max="15617" width="3.6640625" style="45" customWidth="1"/>
    <col min="15618" max="15618" width="36.33203125" style="45" customWidth="1"/>
    <col min="15619" max="15619" width="49.109375" style="45" customWidth="1"/>
    <col min="15620" max="15872" width="8.77734375" style="45"/>
    <col min="15873" max="15873" width="3.6640625" style="45" customWidth="1"/>
    <col min="15874" max="15874" width="36.33203125" style="45" customWidth="1"/>
    <col min="15875" max="15875" width="49.109375" style="45" customWidth="1"/>
    <col min="15876" max="16128" width="8.77734375" style="45"/>
    <col min="16129" max="16129" width="3.6640625" style="45" customWidth="1"/>
    <col min="16130" max="16130" width="36.33203125" style="45" customWidth="1"/>
    <col min="16131" max="16131" width="49.109375" style="45" customWidth="1"/>
    <col min="16132" max="16384" width="8.77734375" style="45"/>
  </cols>
  <sheetData>
    <row r="1" spans="1:3" ht="18" customHeight="1" x14ac:dyDescent="0.2">
      <c r="C1" s="46" t="str">
        <f>'MPS(input)'!K1</f>
        <v>Monitoring Spreadsheet: JCM_CL_AM003_ver01.0</v>
      </c>
    </row>
    <row r="2" spans="1:3" ht="18" customHeight="1" x14ac:dyDescent="0.2">
      <c r="C2" s="46" t="str">
        <f>'MPS(input)'!K2</f>
        <v>Reference Number:</v>
      </c>
    </row>
    <row r="3" spans="1:3" ht="24" customHeight="1" x14ac:dyDescent="0.2">
      <c r="A3" s="125" t="s">
        <v>108</v>
      </c>
      <c r="B3" s="125"/>
      <c r="C3" s="125"/>
    </row>
    <row r="5" spans="1:3" ht="21" customHeight="1" x14ac:dyDescent="0.2">
      <c r="B5" s="47" t="s">
        <v>109</v>
      </c>
      <c r="C5" s="47" t="s">
        <v>110</v>
      </c>
    </row>
    <row r="6" spans="1:3" ht="54" customHeight="1" x14ac:dyDescent="0.2">
      <c r="B6" s="48" t="s">
        <v>178</v>
      </c>
      <c r="C6" s="48" t="s">
        <v>179</v>
      </c>
    </row>
    <row r="7" spans="1:3" ht="54" customHeight="1" x14ac:dyDescent="0.2">
      <c r="B7" s="48" t="s">
        <v>187</v>
      </c>
      <c r="C7" s="48" t="s">
        <v>180</v>
      </c>
    </row>
    <row r="8" spans="1:3" ht="54" customHeight="1" x14ac:dyDescent="0.2">
      <c r="B8" s="48" t="s">
        <v>187</v>
      </c>
      <c r="C8" s="48" t="s">
        <v>181</v>
      </c>
    </row>
    <row r="9" spans="1:3" ht="54" customHeight="1" x14ac:dyDescent="0.2">
      <c r="B9" s="48" t="s">
        <v>188</v>
      </c>
      <c r="C9" s="48" t="s">
        <v>182</v>
      </c>
    </row>
    <row r="10" spans="1:3" ht="54" customHeight="1" x14ac:dyDescent="0.2">
      <c r="B10" s="48"/>
      <c r="C10" s="48"/>
    </row>
    <row r="11" spans="1:3" ht="54" customHeight="1" x14ac:dyDescent="0.2">
      <c r="B11" s="48"/>
      <c r="C11" s="48"/>
    </row>
    <row r="12" spans="1:3" ht="54" customHeight="1" x14ac:dyDescent="0.2">
      <c r="B12" s="48"/>
      <c r="C12" s="48"/>
    </row>
  </sheetData>
  <sheetProtection algorithmName="SHA-512" hashValue="AhLthp4w/W2jAQkGPkDRYvZiTDaorWL4+EXJJkZZi9uC4HHiIvk2zLhidkqmY6cUnDQ59EcwImeY6EnZbI6nzQ==" saltValue="ssc6VBJ4mU33Ek6WWK0dsA==" spinCount="100000" sheet="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9CA8-661E-4F79-BDE3-05CED9B76D5F}">
  <sheetPr>
    <tabColor theme="5" tint="0.39997558519241921"/>
    <pageSetUpPr fitToPage="1"/>
  </sheetPr>
  <dimension ref="A1:L31"/>
  <sheetViews>
    <sheetView showGridLines="0" showZeros="0" view="pageBreakPreview" topLeftCell="A16" zoomScale="90" zoomScaleNormal="70" zoomScaleSheetLayoutView="90" workbookViewId="0">
      <selection activeCell="F8" sqref="F8"/>
    </sheetView>
  </sheetViews>
  <sheetFormatPr defaultColWidth="9" defaultRowHeight="13.8" x14ac:dyDescent="0.2"/>
  <cols>
    <col min="1" max="1" width="3.6640625" style="1" customWidth="1"/>
    <col min="2" max="2" width="20.88671875" style="1" customWidth="1"/>
    <col min="3" max="3" width="15.6640625" style="1" customWidth="1"/>
    <col min="4" max="4" width="16.88671875" style="1" customWidth="1"/>
    <col min="5" max="5" width="34.88671875" style="1" customWidth="1"/>
    <col min="6" max="6" width="14.109375" style="1" customWidth="1"/>
    <col min="7" max="7" width="15.88671875" style="1" customWidth="1"/>
    <col min="8" max="8" width="15.33203125" style="1" customWidth="1"/>
    <col min="9" max="9" width="21.33203125" style="1" customWidth="1"/>
    <col min="10" max="10" width="159" style="1" customWidth="1"/>
    <col min="11" max="11" width="17.109375" style="1" customWidth="1"/>
    <col min="12" max="12" width="31.33203125" style="1" customWidth="1"/>
    <col min="13" max="16384" width="9" style="1"/>
  </cols>
  <sheetData>
    <row r="1" spans="1:12" ht="18" customHeight="1" x14ac:dyDescent="0.2">
      <c r="L1" s="43" t="str">
        <f>'MPS(input)'!K1</f>
        <v>Monitoring Spreadsheet: JCM_CL_AM003_ver01.0</v>
      </c>
    </row>
    <row r="2" spans="1:12" ht="18" customHeight="1" x14ac:dyDescent="0.2">
      <c r="L2" s="43" t="str">
        <f>'MPS(input)'!K2</f>
        <v>Reference Number:</v>
      </c>
    </row>
    <row r="3" spans="1:12" ht="27.75" customHeight="1" x14ac:dyDescent="0.2">
      <c r="A3" s="49" t="s">
        <v>112</v>
      </c>
      <c r="B3" s="49"/>
      <c r="C3" s="11"/>
      <c r="D3" s="11"/>
      <c r="E3" s="11"/>
      <c r="F3" s="11"/>
      <c r="G3" s="11"/>
      <c r="H3" s="11"/>
      <c r="I3" s="11"/>
      <c r="J3" s="11"/>
      <c r="K3" s="11"/>
      <c r="L3" s="12"/>
    </row>
    <row r="5" spans="1:12" ht="18.75" customHeight="1" x14ac:dyDescent="0.2">
      <c r="A5" s="2" t="s">
        <v>161</v>
      </c>
      <c r="B5" s="2"/>
      <c r="C5" s="2"/>
    </row>
    <row r="6" spans="1:12" ht="18.75" customHeight="1" x14ac:dyDescent="0.2">
      <c r="A6" s="2"/>
      <c r="B6" s="50" t="s">
        <v>6</v>
      </c>
      <c r="C6" s="50" t="s">
        <v>7</v>
      </c>
      <c r="D6" s="50" t="s">
        <v>8</v>
      </c>
      <c r="E6" s="50" t="s">
        <v>9</v>
      </c>
      <c r="F6" s="50" t="s">
        <v>10</v>
      </c>
      <c r="G6" s="50" t="s">
        <v>11</v>
      </c>
      <c r="H6" s="50" t="s">
        <v>12</v>
      </c>
      <c r="I6" s="50" t="s">
        <v>13</v>
      </c>
      <c r="J6" s="50" t="s">
        <v>14</v>
      </c>
      <c r="K6" s="50" t="s">
        <v>15</v>
      </c>
      <c r="L6" s="50" t="s">
        <v>114</v>
      </c>
    </row>
    <row r="7" spans="1:12" s="8" customFormat="1" ht="39" customHeight="1" x14ac:dyDescent="0.2">
      <c r="B7" s="50" t="s">
        <v>115</v>
      </c>
      <c r="C7" s="50" t="s">
        <v>16</v>
      </c>
      <c r="D7" s="50" t="s">
        <v>17</v>
      </c>
      <c r="E7" s="50" t="s">
        <v>18</v>
      </c>
      <c r="F7" s="50" t="s">
        <v>170</v>
      </c>
      <c r="G7" s="50" t="s">
        <v>1</v>
      </c>
      <c r="H7" s="50" t="s">
        <v>21</v>
      </c>
      <c r="I7" s="50" t="s">
        <v>22</v>
      </c>
      <c r="J7" s="50" t="s">
        <v>23</v>
      </c>
      <c r="K7" s="50" t="s">
        <v>24</v>
      </c>
      <c r="L7" s="50" t="s">
        <v>25</v>
      </c>
    </row>
    <row r="8" spans="1:12" ht="149.25" customHeight="1" x14ac:dyDescent="0.2">
      <c r="B8" s="81" t="s">
        <v>189</v>
      </c>
      <c r="C8" s="51">
        <v>1</v>
      </c>
      <c r="D8" s="52" t="s">
        <v>118</v>
      </c>
      <c r="E8" s="53" t="s">
        <v>119</v>
      </c>
      <c r="F8" s="54" t="s">
        <v>40</v>
      </c>
      <c r="G8" s="55" t="s">
        <v>36</v>
      </c>
      <c r="H8" s="56" t="s">
        <v>91</v>
      </c>
      <c r="I8" s="56" t="s">
        <v>41</v>
      </c>
      <c r="J8" s="57" t="s">
        <v>93</v>
      </c>
      <c r="K8" s="58" t="s">
        <v>95</v>
      </c>
      <c r="L8" s="58" t="s">
        <v>159</v>
      </c>
    </row>
    <row r="9" spans="1:12" ht="139.5" customHeight="1" x14ac:dyDescent="0.2">
      <c r="B9" s="81"/>
      <c r="C9" s="51">
        <v>2</v>
      </c>
      <c r="D9" s="52" t="s">
        <v>120</v>
      </c>
      <c r="E9" s="53" t="s">
        <v>121</v>
      </c>
      <c r="F9" s="54" t="s">
        <v>40</v>
      </c>
      <c r="G9" s="53" t="s">
        <v>37</v>
      </c>
      <c r="H9" s="56" t="s">
        <v>91</v>
      </c>
      <c r="I9" s="56" t="s">
        <v>41</v>
      </c>
      <c r="J9" s="59" t="s">
        <v>94</v>
      </c>
      <c r="K9" s="58" t="s">
        <v>95</v>
      </c>
      <c r="L9" s="58" t="s">
        <v>159</v>
      </c>
    </row>
    <row r="10" spans="1:12" ht="45.75" customHeight="1" x14ac:dyDescent="0.2">
      <c r="B10" s="81"/>
      <c r="C10" s="51">
        <v>3</v>
      </c>
      <c r="D10" s="52" t="s">
        <v>122</v>
      </c>
      <c r="E10" s="53" t="s">
        <v>123</v>
      </c>
      <c r="F10" s="54" t="s">
        <v>40</v>
      </c>
      <c r="G10" s="53" t="s">
        <v>37</v>
      </c>
      <c r="H10" s="56" t="s">
        <v>30</v>
      </c>
      <c r="I10" s="56" t="s">
        <v>72</v>
      </c>
      <c r="J10" s="57" t="s">
        <v>97</v>
      </c>
      <c r="K10" s="56" t="s">
        <v>98</v>
      </c>
      <c r="L10" s="58" t="s">
        <v>159</v>
      </c>
    </row>
    <row r="11" spans="1:12" ht="99" customHeight="1" x14ac:dyDescent="0.2">
      <c r="B11" s="81"/>
      <c r="C11" s="51">
        <v>4</v>
      </c>
      <c r="D11" s="52" t="s">
        <v>124</v>
      </c>
      <c r="E11" s="53" t="s">
        <v>125</v>
      </c>
      <c r="F11" s="54" t="s">
        <v>40</v>
      </c>
      <c r="G11" s="55" t="s">
        <v>38</v>
      </c>
      <c r="H11" s="56" t="s">
        <v>92</v>
      </c>
      <c r="I11" s="56" t="s">
        <v>63</v>
      </c>
      <c r="J11" s="57" t="s">
        <v>96</v>
      </c>
      <c r="K11" s="56" t="s">
        <v>98</v>
      </c>
      <c r="L11" s="58" t="s">
        <v>159</v>
      </c>
    </row>
    <row r="12" spans="1:12" ht="45.75" customHeight="1" x14ac:dyDescent="0.2">
      <c r="B12" s="81"/>
      <c r="C12" s="51">
        <v>5</v>
      </c>
      <c r="D12" s="52" t="s">
        <v>126</v>
      </c>
      <c r="E12" s="53" t="s">
        <v>127</v>
      </c>
      <c r="F12" s="54" t="s">
        <v>40</v>
      </c>
      <c r="G12" s="55" t="s">
        <v>65</v>
      </c>
      <c r="H12" s="56" t="s">
        <v>26</v>
      </c>
      <c r="I12" s="56" t="s">
        <v>42</v>
      </c>
      <c r="J12" s="57" t="s">
        <v>73</v>
      </c>
      <c r="K12" s="56" t="s">
        <v>98</v>
      </c>
      <c r="L12" s="58" t="s">
        <v>159</v>
      </c>
    </row>
    <row r="13" spans="1:12" ht="8.25" customHeight="1" x14ac:dyDescent="0.2"/>
    <row r="14" spans="1:12" ht="20.25" customHeight="1" x14ac:dyDescent="0.2">
      <c r="A14" s="2" t="s">
        <v>162</v>
      </c>
      <c r="B14" s="2"/>
    </row>
    <row r="15" spans="1:12" ht="20.25" customHeight="1" x14ac:dyDescent="0.2">
      <c r="B15" s="128" t="s">
        <v>6</v>
      </c>
      <c r="C15" s="129"/>
      <c r="D15" s="90" t="s">
        <v>7</v>
      </c>
      <c r="E15" s="90"/>
      <c r="F15" s="50" t="s">
        <v>8</v>
      </c>
      <c r="G15" s="50" t="s">
        <v>9</v>
      </c>
      <c r="H15" s="90" t="s">
        <v>10</v>
      </c>
      <c r="I15" s="90"/>
      <c r="J15" s="90"/>
      <c r="K15" s="90" t="s">
        <v>11</v>
      </c>
      <c r="L15" s="90"/>
    </row>
    <row r="16" spans="1:12" ht="39" customHeight="1" x14ac:dyDescent="0.2">
      <c r="B16" s="128" t="s">
        <v>17</v>
      </c>
      <c r="C16" s="129"/>
      <c r="D16" s="90" t="s">
        <v>18</v>
      </c>
      <c r="E16" s="90"/>
      <c r="F16" s="50" t="s">
        <v>19</v>
      </c>
      <c r="G16" s="50" t="s">
        <v>1</v>
      </c>
      <c r="H16" s="90" t="s">
        <v>22</v>
      </c>
      <c r="I16" s="90"/>
      <c r="J16" s="90"/>
      <c r="K16" s="90" t="s">
        <v>25</v>
      </c>
      <c r="L16" s="90"/>
    </row>
    <row r="17" spans="1:12" ht="81.75" customHeight="1" x14ac:dyDescent="0.2">
      <c r="B17" s="108" t="s">
        <v>129</v>
      </c>
      <c r="C17" s="109"/>
      <c r="D17" s="89" t="s">
        <v>130</v>
      </c>
      <c r="E17" s="89"/>
      <c r="F17" s="60">
        <f>'MPS(input)'!E17</f>
        <v>0.36099999999999999</v>
      </c>
      <c r="G17" s="53" t="s">
        <v>131</v>
      </c>
      <c r="H17" s="127" t="str">
        <f>'MPS(input)'!G17</f>
        <v>A regional grid, EFRE,i is set as following:
SEN grid: 0.361 tCO2/MWh, Aysén grid: 0.214 tCO2/MWh, Magellanes grid: 0.348 tCO2/MWh
EFRE,i for a captive power generator is set at 0.533 tCO2/MWh
Default values are provided in the JCM methodology CL_AM001_Ver02.0. and the additional information. Once the default values are revised, the revised values are applied.</v>
      </c>
      <c r="I17" s="127"/>
      <c r="J17" s="127"/>
      <c r="K17" s="130" t="str">
        <f>'MPS(input)'!J17</f>
        <v>N/A</v>
      </c>
      <c r="L17" s="130"/>
    </row>
    <row r="18" spans="1:12" ht="82.5" customHeight="1" x14ac:dyDescent="0.2">
      <c r="B18" s="108" t="s">
        <v>133</v>
      </c>
      <c r="C18" s="109"/>
      <c r="D18" s="89" t="s">
        <v>134</v>
      </c>
      <c r="E18" s="89"/>
      <c r="F18" s="60" t="str">
        <f>'MPS(input)'!E18</f>
        <v>-</v>
      </c>
      <c r="G18" s="53" t="s">
        <v>39</v>
      </c>
      <c r="H18" s="127" t="str">
        <f>'MPS(input)'!G18</f>
        <v>In the order of preference:
a) Values provided by the fuel supplier;
b) Measurement by the project participants;
c) Regional or national default values;
d) IPCC default values provided in 2006 IPCC Guidelines on National GHG Inventories. Upper value is applied.</v>
      </c>
      <c r="I18" s="127"/>
      <c r="J18" s="127"/>
      <c r="K18" s="130" t="str">
        <f>'MPS(input)'!J18</f>
        <v>Input on "MPS(input_separate)" sheet</v>
      </c>
      <c r="L18" s="130"/>
    </row>
    <row r="19" spans="1:12" ht="78" customHeight="1" x14ac:dyDescent="0.2">
      <c r="B19" s="108" t="s">
        <v>135</v>
      </c>
      <c r="C19" s="109"/>
      <c r="D19" s="89" t="s">
        <v>136</v>
      </c>
      <c r="E19" s="89"/>
      <c r="F19" s="60" t="str">
        <f>'MPS(input)'!E19</f>
        <v>-</v>
      </c>
      <c r="G19" s="53" t="s">
        <v>137</v>
      </c>
      <c r="H19" s="127" t="str">
        <f>'MPS(input)'!G19</f>
        <v>In the order of preference:
a) Values provided by the fuel supplier/collector;
b) Measurement by the project participants;
c) Regional or national default values;
d) IPCC default values provided in 2006 IPCC Guidelines on National GHG Inventories. Upper value is applied.</v>
      </c>
      <c r="I19" s="127"/>
      <c r="J19" s="127"/>
      <c r="K19" s="130" t="str">
        <f>'MPS(input)'!J19</f>
        <v>Input on "MPS(input_separate)" sheet</v>
      </c>
      <c r="L19" s="130"/>
    </row>
    <row r="20" spans="1:12" ht="86.25" customHeight="1" x14ac:dyDescent="0.2">
      <c r="B20" s="108" t="s">
        <v>138</v>
      </c>
      <c r="C20" s="109"/>
      <c r="D20" s="89" t="s">
        <v>139</v>
      </c>
      <c r="E20" s="89"/>
      <c r="F20" s="60" t="str">
        <f>'MPS(input)'!E20</f>
        <v>-</v>
      </c>
      <c r="G20" s="53" t="s">
        <v>39</v>
      </c>
      <c r="H20" s="127" t="str">
        <f>'MPS(input)'!G20</f>
        <v>In the order of preference:
a) Values provided by the fuel supplier;
b) Measurement by the project participants;
c) Regional or national default values;
d) IPCC default values provided in 2006 IPCC Guidelines on National GHG Inventories. Upper value is applied.</v>
      </c>
      <c r="I20" s="127"/>
      <c r="J20" s="127"/>
      <c r="K20" s="130" t="str">
        <f>'MPS(input)'!J20</f>
        <v>Input on "MPS(input_separate)" sheet</v>
      </c>
      <c r="L20" s="130"/>
    </row>
    <row r="21" spans="1:12" ht="86.25" customHeight="1" x14ac:dyDescent="0.2">
      <c r="B21" s="108" t="s">
        <v>140</v>
      </c>
      <c r="C21" s="109"/>
      <c r="D21" s="89" t="s">
        <v>141</v>
      </c>
      <c r="E21" s="89"/>
      <c r="F21" s="60" t="str">
        <f>'MPS(input)'!E21</f>
        <v>-</v>
      </c>
      <c r="G21" s="53" t="s">
        <v>137</v>
      </c>
      <c r="H21" s="127" t="str">
        <f>'MPS(input)'!G21</f>
        <v>In the order of preference:
a) Values provided by the fuel supplier/collector;
b) Measurement by the project participants;
c) Regional or national default values;
d) IPCC default values provided in 2006 IPCC Guidelines on National GHG Inventories. Upper value is applied.</v>
      </c>
      <c r="I21" s="127"/>
      <c r="J21" s="127"/>
      <c r="K21" s="130" t="str">
        <f>'MPS(input)'!J21</f>
        <v>Input on "MPS(input_separate)" sheet</v>
      </c>
      <c r="L21" s="130"/>
    </row>
    <row r="22" spans="1:12" ht="39" customHeight="1" x14ac:dyDescent="0.2">
      <c r="B22" s="108" t="s">
        <v>142</v>
      </c>
      <c r="C22" s="109"/>
      <c r="D22" s="89" t="s">
        <v>143</v>
      </c>
      <c r="E22" s="89"/>
      <c r="F22" s="60" t="str">
        <f>'MPS(input)'!E22</f>
        <v>-</v>
      </c>
      <c r="G22" s="53" t="s">
        <v>144</v>
      </c>
      <c r="H22" s="127" t="str">
        <f>'MPS(input)'!G22</f>
        <v xml:space="preserve">The default values are provided in the CDM methodological tool “Project and leakage emissions from transportation of freight.” </v>
      </c>
      <c r="I22" s="127"/>
      <c r="J22" s="127"/>
      <c r="K22" s="130" t="str">
        <f>'MPS(input)'!J22</f>
        <v>Input on "MPS(input_separate)" sheet</v>
      </c>
      <c r="L22" s="130"/>
    </row>
    <row r="23" spans="1:12" ht="6.75" customHeight="1" x14ac:dyDescent="0.2"/>
    <row r="24" spans="1:12" ht="18.75" customHeight="1" x14ac:dyDescent="0.2">
      <c r="A24" s="2" t="s">
        <v>163</v>
      </c>
      <c r="B24" s="2"/>
      <c r="C24" s="2"/>
    </row>
    <row r="25" spans="1:12" ht="16.8" thickBot="1" x14ac:dyDescent="0.25">
      <c r="B25" s="82" t="s">
        <v>171</v>
      </c>
      <c r="C25" s="92" t="s">
        <v>146</v>
      </c>
      <c r="D25" s="92"/>
      <c r="E25" s="61" t="s">
        <v>1</v>
      </c>
    </row>
    <row r="26" spans="1:12" ht="16.8" thickBot="1" x14ac:dyDescent="0.25">
      <c r="B26" s="83" t="s">
        <v>189</v>
      </c>
      <c r="C26" s="93">
        <f>ROUNDDOWN('MRS(calc_process)'!G6, 0)</f>
        <v>616</v>
      </c>
      <c r="D26" s="94"/>
      <c r="E26" s="62" t="s">
        <v>32</v>
      </c>
    </row>
    <row r="27" spans="1:12" ht="20.25" customHeight="1" x14ac:dyDescent="0.2">
      <c r="G27" s="9"/>
      <c r="H27" s="9"/>
    </row>
    <row r="28" spans="1:12" ht="18.75" customHeight="1" x14ac:dyDescent="0.2">
      <c r="A28" s="2" t="s">
        <v>5</v>
      </c>
      <c r="B28" s="2"/>
    </row>
    <row r="29" spans="1:12" ht="18" customHeight="1" x14ac:dyDescent="0.2">
      <c r="B29" s="84" t="s">
        <v>172</v>
      </c>
      <c r="C29" s="126" t="s">
        <v>173</v>
      </c>
      <c r="D29" s="126"/>
      <c r="E29" s="126"/>
      <c r="F29" s="126"/>
      <c r="G29" s="126"/>
      <c r="H29" s="126"/>
      <c r="I29" s="126"/>
      <c r="J29" s="126"/>
      <c r="K29" s="10"/>
    </row>
    <row r="30" spans="1:12" ht="18" customHeight="1" x14ac:dyDescent="0.2">
      <c r="B30" s="84" t="s">
        <v>174</v>
      </c>
      <c r="C30" s="126" t="s">
        <v>175</v>
      </c>
      <c r="D30" s="126"/>
      <c r="E30" s="126"/>
      <c r="F30" s="126"/>
      <c r="G30" s="126"/>
      <c r="H30" s="126"/>
      <c r="I30" s="126"/>
      <c r="J30" s="126"/>
      <c r="K30" s="10"/>
    </row>
    <row r="31" spans="1:12" ht="18" customHeight="1" x14ac:dyDescent="0.2">
      <c r="B31" s="84" t="s">
        <v>176</v>
      </c>
      <c r="C31" s="126" t="s">
        <v>177</v>
      </c>
      <c r="D31" s="126"/>
      <c r="E31" s="126"/>
      <c r="F31" s="126"/>
      <c r="G31" s="126"/>
      <c r="H31" s="126"/>
      <c r="I31" s="126"/>
      <c r="J31" s="126"/>
      <c r="K31" s="10"/>
    </row>
  </sheetData>
  <sheetProtection algorithmName="SHA-512" hashValue="SJTS9nyQaOwzNCuWEhuP9B6R31obhIfQuoPCzkwSNIXxUtSGg9Psa1Yn7BeZ3rDZc9YKcY55Vc22cN7YSYHvcQ==" saltValue="F2oROOXAKUgjhCc2ajtRXA==" spinCount="100000" sheet="1" objects="1" scenarios="1" formatCells="0" formatRows="0"/>
  <mergeCells count="37">
    <mergeCell ref="D15:E15"/>
    <mergeCell ref="H15:J15"/>
    <mergeCell ref="K15:L15"/>
    <mergeCell ref="D16:E16"/>
    <mergeCell ref="H16:J16"/>
    <mergeCell ref="K16:L16"/>
    <mergeCell ref="D17:E17"/>
    <mergeCell ref="H17:J17"/>
    <mergeCell ref="K17:L17"/>
    <mergeCell ref="D18:E18"/>
    <mergeCell ref="H18:J18"/>
    <mergeCell ref="K18:L18"/>
    <mergeCell ref="K21:L21"/>
    <mergeCell ref="D22:E22"/>
    <mergeCell ref="H22:J22"/>
    <mergeCell ref="K22:L22"/>
    <mergeCell ref="D19:E19"/>
    <mergeCell ref="H19:J19"/>
    <mergeCell ref="K19:L19"/>
    <mergeCell ref="D20:E20"/>
    <mergeCell ref="H20:J20"/>
    <mergeCell ref="K20:L20"/>
    <mergeCell ref="B15:C15"/>
    <mergeCell ref="B16:C16"/>
    <mergeCell ref="B17:C17"/>
    <mergeCell ref="B18:C18"/>
    <mergeCell ref="B19:C19"/>
    <mergeCell ref="B20:C20"/>
    <mergeCell ref="B21:C21"/>
    <mergeCell ref="B22:C22"/>
    <mergeCell ref="C31:J31"/>
    <mergeCell ref="C30:J30"/>
    <mergeCell ref="C29:J29"/>
    <mergeCell ref="C25:D25"/>
    <mergeCell ref="C26:D26"/>
    <mergeCell ref="D21:E21"/>
    <mergeCell ref="H21:J21"/>
  </mergeCells>
  <phoneticPr fontId="2"/>
  <pageMargins left="0.70866141732283472" right="0.70866141732283472" top="0.74803149606299213" bottom="0.74803149606299213" header="0.31496062992125984" footer="0.31496062992125984"/>
  <pageSetup paperSize="8" scale="25" fitToHeight="0" orientation="portrait" r:id="rId1"/>
  <ignoredErrors>
    <ignoredError sqref="H17:J22 K17:L22"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75BCB-117D-4575-B234-5C9D618EEA2B}">
  <sheetPr>
    <tabColor theme="5" tint="0.39997558519241921"/>
    <pageSetUpPr fitToPage="1"/>
  </sheetPr>
  <dimension ref="A1:H57"/>
  <sheetViews>
    <sheetView showGridLines="0" showZeros="0" tabSelected="1" view="pageBreakPreview" zoomScale="86" zoomScaleNormal="70" zoomScaleSheetLayoutView="86" workbookViewId="0">
      <selection activeCell="C12" sqref="C12"/>
    </sheetView>
  </sheetViews>
  <sheetFormatPr defaultColWidth="8.88671875" defaultRowHeight="17.399999999999999" x14ac:dyDescent="0.2"/>
  <cols>
    <col min="1" max="1" width="4.109375" style="26" customWidth="1"/>
    <col min="2" max="2" width="25.33203125" style="26" bestFit="1" customWidth="1"/>
    <col min="3" max="4" width="32" style="26" customWidth="1"/>
    <col min="5" max="8" width="58.33203125" style="26" customWidth="1"/>
    <col min="9" max="20" width="16.88671875" style="26" customWidth="1"/>
    <col min="21" max="16384" width="8.88671875" style="26"/>
  </cols>
  <sheetData>
    <row r="1" spans="1:8" s="64" customFormat="1" ht="13.8" x14ac:dyDescent="0.2">
      <c r="H1" s="43" t="str">
        <f>'MPS(input)'!K1</f>
        <v>Monitoring Spreadsheet: JCM_CL_AM003_ver01.0</v>
      </c>
    </row>
    <row r="2" spans="1:8" s="64" customFormat="1" ht="13.8" x14ac:dyDescent="0.2">
      <c r="H2" s="43" t="str">
        <f>'MPS(input)'!K2</f>
        <v>Reference Number:</v>
      </c>
    </row>
    <row r="3" spans="1:8" ht="27.9" customHeight="1" x14ac:dyDescent="0.2">
      <c r="A3" s="105" t="s">
        <v>160</v>
      </c>
      <c r="B3" s="105"/>
      <c r="C3" s="105"/>
      <c r="D3" s="105"/>
      <c r="E3" s="105"/>
      <c r="F3" s="105"/>
      <c r="G3" s="105"/>
      <c r="H3" s="105"/>
    </row>
    <row r="4" spans="1:8" s="64" customFormat="1" ht="13.8" x14ac:dyDescent="0.2"/>
    <row r="5" spans="1:8" s="64" customFormat="1" ht="13.8" x14ac:dyDescent="0.2">
      <c r="A5" s="65" t="s">
        <v>64</v>
      </c>
    </row>
    <row r="6" spans="1:8" s="64" customFormat="1" ht="41.4" customHeight="1" x14ac:dyDescent="0.2">
      <c r="B6" s="101" t="s">
        <v>17</v>
      </c>
      <c r="C6" s="95" t="s">
        <v>164</v>
      </c>
      <c r="D6" s="96"/>
      <c r="E6" s="66" t="s">
        <v>165</v>
      </c>
      <c r="F6" s="67" t="s">
        <v>54</v>
      </c>
    </row>
    <row r="7" spans="1:8" s="64" customFormat="1" ht="15.6" x14ac:dyDescent="0.2">
      <c r="B7" s="102"/>
      <c r="C7" s="99" t="s">
        <v>118</v>
      </c>
      <c r="D7" s="100"/>
      <c r="E7" s="68" t="s">
        <v>129</v>
      </c>
      <c r="F7" s="68" t="s">
        <v>150</v>
      </c>
    </row>
    <row r="8" spans="1:8" s="64" customFormat="1" ht="30" x14ac:dyDescent="0.2">
      <c r="B8" s="67" t="s">
        <v>43</v>
      </c>
      <c r="C8" s="110" t="s">
        <v>101</v>
      </c>
      <c r="D8" s="111"/>
      <c r="E8" s="69" t="s">
        <v>151</v>
      </c>
      <c r="F8" s="69" t="s">
        <v>152</v>
      </c>
    </row>
    <row r="9" spans="1:8" s="64" customFormat="1" ht="16.2" x14ac:dyDescent="0.2">
      <c r="B9" s="70" t="s">
        <v>1</v>
      </c>
      <c r="C9" s="108" t="s">
        <v>36</v>
      </c>
      <c r="D9" s="109"/>
      <c r="E9" s="68" t="s">
        <v>131</v>
      </c>
      <c r="F9" s="68" t="s">
        <v>153</v>
      </c>
    </row>
    <row r="10" spans="1:8" s="64" customFormat="1" ht="13.8" x14ac:dyDescent="0.2">
      <c r="B10" s="70" t="s">
        <v>19</v>
      </c>
      <c r="C10" s="131">
        <v>1706.72</v>
      </c>
      <c r="D10" s="132"/>
      <c r="E10" s="68">
        <f>IF('MRS(input)'!F17="","",'MRS(input)'!F17)</f>
        <v>0.36099999999999999</v>
      </c>
      <c r="F10" s="71">
        <f>IF(OR(C10="",E10=""),"",C10*E10)</f>
        <v>616.12591999999995</v>
      </c>
    </row>
    <row r="11" spans="1:8" s="64" customFormat="1" ht="13.8" x14ac:dyDescent="0.2">
      <c r="B11" s="70" t="s">
        <v>47</v>
      </c>
      <c r="C11" s="99" t="s">
        <v>40</v>
      </c>
      <c r="D11" s="100"/>
      <c r="E11" s="68" t="s">
        <v>40</v>
      </c>
      <c r="F11" s="71">
        <f>SUM(F10)</f>
        <v>616.12591999999995</v>
      </c>
    </row>
    <row r="12" spans="1:8" s="64" customFormat="1" ht="13.8" x14ac:dyDescent="0.2"/>
    <row r="13" spans="1:8" s="64" customFormat="1" ht="13.8" x14ac:dyDescent="0.2">
      <c r="A13" s="65" t="s">
        <v>44</v>
      </c>
    </row>
    <row r="14" spans="1:8" s="64" customFormat="1" ht="41.4" customHeight="1" x14ac:dyDescent="0.2">
      <c r="B14" s="101" t="s">
        <v>17</v>
      </c>
      <c r="C14" s="95" t="s">
        <v>46</v>
      </c>
      <c r="D14" s="96"/>
      <c r="E14" s="66" t="s">
        <v>166</v>
      </c>
      <c r="F14" s="103" t="s">
        <v>167</v>
      </c>
      <c r="G14" s="104"/>
      <c r="H14" s="67" t="s">
        <v>51</v>
      </c>
    </row>
    <row r="15" spans="1:8" s="64" customFormat="1" ht="15.6" x14ac:dyDescent="0.2">
      <c r="B15" s="102"/>
      <c r="C15" s="114" t="s">
        <v>45</v>
      </c>
      <c r="D15" s="115"/>
      <c r="E15" s="68" t="s">
        <v>120</v>
      </c>
      <c r="F15" s="68" t="s">
        <v>133</v>
      </c>
      <c r="G15" s="68" t="s">
        <v>135</v>
      </c>
      <c r="H15" s="68" t="s">
        <v>156</v>
      </c>
    </row>
    <row r="16" spans="1:8" s="64" customFormat="1" ht="30" x14ac:dyDescent="0.2">
      <c r="B16" s="67" t="s">
        <v>43</v>
      </c>
      <c r="C16" s="110" t="s">
        <v>102</v>
      </c>
      <c r="D16" s="111"/>
      <c r="E16" s="69" t="s">
        <v>121</v>
      </c>
      <c r="F16" s="69" t="s">
        <v>134</v>
      </c>
      <c r="G16" s="69" t="s">
        <v>136</v>
      </c>
      <c r="H16" s="69" t="s">
        <v>157</v>
      </c>
    </row>
    <row r="17" spans="1:8" s="64" customFormat="1" ht="16.2" x14ac:dyDescent="0.2">
      <c r="B17" s="70" t="s">
        <v>1</v>
      </c>
      <c r="C17" s="99" t="s">
        <v>40</v>
      </c>
      <c r="D17" s="100"/>
      <c r="E17" s="68" t="s">
        <v>37</v>
      </c>
      <c r="F17" s="68" t="s">
        <v>39</v>
      </c>
      <c r="G17" s="68" t="s">
        <v>137</v>
      </c>
      <c r="H17" s="68" t="s">
        <v>153</v>
      </c>
    </row>
    <row r="18" spans="1:8" s="64" customFormat="1" ht="18" customHeight="1" x14ac:dyDescent="0.2">
      <c r="B18" s="106" t="s">
        <v>19</v>
      </c>
      <c r="C18" s="97"/>
      <c r="D18" s="98"/>
      <c r="E18" s="77"/>
      <c r="F18" s="85">
        <f>'MPS(input_separate)'!F18</f>
        <v>0</v>
      </c>
      <c r="G18" s="85">
        <f>'MPS(input_separate)'!G18</f>
        <v>0</v>
      </c>
      <c r="H18" s="71" t="str">
        <f>IF(OR(C18="",E18="",F18="",G18=""),"",E18*F18*G18)</f>
        <v/>
      </c>
    </row>
    <row r="19" spans="1:8" s="64" customFormat="1" ht="18" customHeight="1" x14ac:dyDescent="0.2">
      <c r="B19" s="107"/>
      <c r="C19" s="97"/>
      <c r="D19" s="98"/>
      <c r="E19" s="77"/>
      <c r="F19" s="85">
        <f>'MPS(input_separate)'!F19</f>
        <v>0</v>
      </c>
      <c r="G19" s="85">
        <f>'MPS(input_separate)'!G19</f>
        <v>0</v>
      </c>
      <c r="H19" s="71" t="str">
        <f t="shared" ref="H19:H22" si="0">IF(OR(C19="",E19="",F19="",G19=""),"",E19*F19*G19)</f>
        <v/>
      </c>
    </row>
    <row r="20" spans="1:8" s="64" customFormat="1" ht="13.8" x14ac:dyDescent="0.2">
      <c r="B20" s="107"/>
      <c r="C20" s="97"/>
      <c r="D20" s="98"/>
      <c r="E20" s="77"/>
      <c r="F20" s="85">
        <f>'MPS(input_separate)'!F20</f>
        <v>0</v>
      </c>
      <c r="G20" s="85">
        <f>'MPS(input_separate)'!G20</f>
        <v>0</v>
      </c>
      <c r="H20" s="71" t="str">
        <f t="shared" si="0"/>
        <v/>
      </c>
    </row>
    <row r="21" spans="1:8" s="64" customFormat="1" ht="13.8" x14ac:dyDescent="0.2">
      <c r="B21" s="107"/>
      <c r="C21" s="97"/>
      <c r="D21" s="98"/>
      <c r="E21" s="77"/>
      <c r="F21" s="85">
        <f>'MPS(input_separate)'!F21</f>
        <v>0</v>
      </c>
      <c r="G21" s="85">
        <f>'MPS(input_separate)'!G21</f>
        <v>0</v>
      </c>
      <c r="H21" s="71" t="str">
        <f t="shared" si="0"/>
        <v/>
      </c>
    </row>
    <row r="22" spans="1:8" s="64" customFormat="1" ht="13.8" x14ac:dyDescent="0.2">
      <c r="B22" s="107"/>
      <c r="C22" s="97"/>
      <c r="D22" s="98"/>
      <c r="E22" s="77"/>
      <c r="F22" s="85">
        <f>'MPS(input_separate)'!F22</f>
        <v>0</v>
      </c>
      <c r="G22" s="85">
        <f>'MPS(input_separate)'!G22</f>
        <v>0</v>
      </c>
      <c r="H22" s="71" t="str">
        <f t="shared" si="0"/>
        <v/>
      </c>
    </row>
    <row r="23" spans="1:8" s="64" customFormat="1" ht="13.8" x14ac:dyDescent="0.2">
      <c r="B23" s="70" t="s">
        <v>47</v>
      </c>
      <c r="C23" s="99" t="s">
        <v>40</v>
      </c>
      <c r="D23" s="100"/>
      <c r="E23" s="68" t="s">
        <v>40</v>
      </c>
      <c r="F23" s="68" t="s">
        <v>40</v>
      </c>
      <c r="G23" s="68" t="s">
        <v>40</v>
      </c>
      <c r="H23" s="71">
        <f>SUM(H18:H22)</f>
        <v>0</v>
      </c>
    </row>
    <row r="24" spans="1:8" s="64" customFormat="1" ht="13.8" x14ac:dyDescent="0.2">
      <c r="B24" s="73" t="s">
        <v>88</v>
      </c>
    </row>
    <row r="25" spans="1:8" s="64" customFormat="1" ht="13.8" x14ac:dyDescent="0.2"/>
    <row r="26" spans="1:8" s="64" customFormat="1" ht="13.8" x14ac:dyDescent="0.2">
      <c r="A26" s="65" t="s">
        <v>48</v>
      </c>
    </row>
    <row r="27" spans="1:8" s="64" customFormat="1" ht="13.8" x14ac:dyDescent="0.2">
      <c r="B27" s="70" t="s">
        <v>49</v>
      </c>
      <c r="C27" s="97"/>
      <c r="D27" s="98"/>
    </row>
    <row r="28" spans="1:8" s="64" customFormat="1" ht="41.4" customHeight="1" x14ac:dyDescent="0.2">
      <c r="B28" s="101" t="s">
        <v>17</v>
      </c>
      <c r="C28" s="95" t="s">
        <v>46</v>
      </c>
      <c r="D28" s="96"/>
      <c r="E28" s="66" t="s">
        <v>168</v>
      </c>
      <c r="F28" s="103" t="s">
        <v>169</v>
      </c>
      <c r="G28" s="104"/>
      <c r="H28" s="67" t="s">
        <v>51</v>
      </c>
    </row>
    <row r="29" spans="1:8" s="64" customFormat="1" ht="15.6" x14ac:dyDescent="0.2">
      <c r="B29" s="102"/>
      <c r="C29" s="114" t="s">
        <v>50</v>
      </c>
      <c r="D29" s="115"/>
      <c r="E29" s="60" t="s">
        <v>122</v>
      </c>
      <c r="F29" s="60" t="s">
        <v>138</v>
      </c>
      <c r="G29" s="60" t="s">
        <v>140</v>
      </c>
      <c r="H29" s="68" t="s">
        <v>104</v>
      </c>
    </row>
    <row r="30" spans="1:8" s="64" customFormat="1" ht="42" x14ac:dyDescent="0.2">
      <c r="B30" s="67" t="s">
        <v>43</v>
      </c>
      <c r="C30" s="110" t="s">
        <v>103</v>
      </c>
      <c r="D30" s="111"/>
      <c r="E30" s="69" t="s">
        <v>123</v>
      </c>
      <c r="F30" s="69" t="s">
        <v>139</v>
      </c>
      <c r="G30" s="69" t="s">
        <v>141</v>
      </c>
      <c r="H30" s="69" t="s">
        <v>158</v>
      </c>
    </row>
    <row r="31" spans="1:8" s="64" customFormat="1" ht="16.2" x14ac:dyDescent="0.2">
      <c r="B31" s="70" t="s">
        <v>1</v>
      </c>
      <c r="C31" s="99" t="s">
        <v>40</v>
      </c>
      <c r="D31" s="100"/>
      <c r="E31" s="68" t="s">
        <v>37</v>
      </c>
      <c r="F31" s="68" t="s">
        <v>39</v>
      </c>
      <c r="G31" s="68" t="s">
        <v>137</v>
      </c>
      <c r="H31" s="68" t="s">
        <v>153</v>
      </c>
    </row>
    <row r="32" spans="1:8" s="64" customFormat="1" ht="17.399999999999999" customHeight="1" x14ac:dyDescent="0.2">
      <c r="B32" s="106" t="s">
        <v>19</v>
      </c>
      <c r="C32" s="97"/>
      <c r="D32" s="98"/>
      <c r="E32" s="77"/>
      <c r="F32" s="85">
        <f>'MPS(input_separate)'!F32</f>
        <v>0</v>
      </c>
      <c r="G32" s="85">
        <f>'MPS(input_separate)'!G32</f>
        <v>0</v>
      </c>
      <c r="H32" s="71" t="str">
        <f>IF(OR(C32="",E32="",F32="",G32=""),"",E32*F32*G32)</f>
        <v/>
      </c>
    </row>
    <row r="33" spans="1:8" s="64" customFormat="1" ht="17.399999999999999" customHeight="1" x14ac:dyDescent="0.2">
      <c r="B33" s="107"/>
      <c r="C33" s="97"/>
      <c r="D33" s="98"/>
      <c r="E33" s="77"/>
      <c r="F33" s="85">
        <f>'MPS(input_separate)'!F33</f>
        <v>0</v>
      </c>
      <c r="G33" s="85">
        <f>'MPS(input_separate)'!G33</f>
        <v>0</v>
      </c>
      <c r="H33" s="71" t="str">
        <f>IF(OR(C33="",E33="",F33="",G33=""),"",E33*F33*G33)</f>
        <v/>
      </c>
    </row>
    <row r="34" spans="1:8" s="64" customFormat="1" ht="17.399999999999999" customHeight="1" x14ac:dyDescent="0.2">
      <c r="B34" s="107"/>
      <c r="C34" s="97"/>
      <c r="D34" s="98"/>
      <c r="E34" s="77"/>
      <c r="F34" s="85">
        <f>'MPS(input_separate)'!F34</f>
        <v>0</v>
      </c>
      <c r="G34" s="85">
        <f>'MPS(input_separate)'!G34</f>
        <v>0</v>
      </c>
      <c r="H34" s="71" t="str">
        <f>IF(OR(C34="",E34="",F34="",G34=""),"",E34*F34*G34)</f>
        <v/>
      </c>
    </row>
    <row r="35" spans="1:8" s="64" customFormat="1" ht="17.399999999999999" customHeight="1" x14ac:dyDescent="0.2">
      <c r="B35" s="107"/>
      <c r="C35" s="97"/>
      <c r="D35" s="98"/>
      <c r="E35" s="77"/>
      <c r="F35" s="85">
        <f>'MPS(input_separate)'!F35</f>
        <v>0</v>
      </c>
      <c r="G35" s="85">
        <f>'MPS(input_separate)'!G35</f>
        <v>0</v>
      </c>
      <c r="H35" s="71" t="str">
        <f>IF(OR(C35="",E35="",F35="",G35=""),"",E35*F35*G35)</f>
        <v/>
      </c>
    </row>
    <row r="36" spans="1:8" s="64" customFormat="1" ht="13.8" x14ac:dyDescent="0.2">
      <c r="B36" s="107"/>
      <c r="C36" s="97"/>
      <c r="D36" s="98"/>
      <c r="E36" s="77"/>
      <c r="F36" s="85">
        <f>'MPS(input_separate)'!F36</f>
        <v>0</v>
      </c>
      <c r="G36" s="85">
        <f>'MPS(input_separate)'!G36</f>
        <v>0</v>
      </c>
      <c r="H36" s="71" t="str">
        <f>IF(OR(C36="",E36="",F36="",G36=""),"",E36*F36*G36)</f>
        <v/>
      </c>
    </row>
    <row r="37" spans="1:8" s="64" customFormat="1" ht="13.8" x14ac:dyDescent="0.2">
      <c r="B37" s="70" t="s">
        <v>47</v>
      </c>
      <c r="C37" s="99" t="s">
        <v>40</v>
      </c>
      <c r="D37" s="100"/>
      <c r="E37" s="68" t="s">
        <v>40</v>
      </c>
      <c r="F37" s="68" t="s">
        <v>40</v>
      </c>
      <c r="G37" s="68" t="s">
        <v>40</v>
      </c>
      <c r="H37" s="71">
        <f>SUM(H32:H36)</f>
        <v>0</v>
      </c>
    </row>
    <row r="38" spans="1:8" s="64" customFormat="1" ht="13.8" x14ac:dyDescent="0.2">
      <c r="B38" s="6" t="s">
        <v>79</v>
      </c>
      <c r="C38" s="73"/>
      <c r="D38" s="73"/>
      <c r="E38" s="73"/>
      <c r="F38" s="73"/>
      <c r="G38" s="73"/>
      <c r="H38" s="73"/>
    </row>
    <row r="39" spans="1:8" s="64" customFormat="1" ht="13.8" x14ac:dyDescent="0.2"/>
    <row r="40" spans="1:8" s="64" customFormat="1" ht="13.8" x14ac:dyDescent="0.2">
      <c r="A40" s="65" t="s">
        <v>52</v>
      </c>
    </row>
    <row r="41" spans="1:8" s="64" customFormat="1" ht="13.8" x14ac:dyDescent="0.2">
      <c r="B41" s="74" t="s">
        <v>53</v>
      </c>
      <c r="C41" s="97"/>
      <c r="D41" s="98"/>
    </row>
    <row r="42" spans="1:8" s="64" customFormat="1" ht="41.4" customHeight="1" x14ac:dyDescent="0.2">
      <c r="B42" s="101" t="s">
        <v>17</v>
      </c>
      <c r="C42" s="116" t="s">
        <v>46</v>
      </c>
      <c r="D42" s="117"/>
      <c r="E42" s="116" t="s">
        <v>168</v>
      </c>
      <c r="F42" s="117"/>
      <c r="G42" s="72" t="s">
        <v>169</v>
      </c>
      <c r="H42" s="67" t="s">
        <v>51</v>
      </c>
    </row>
    <row r="43" spans="1:8" s="64" customFormat="1" ht="15.6" x14ac:dyDescent="0.2">
      <c r="B43" s="102"/>
      <c r="C43" s="75" t="s">
        <v>67</v>
      </c>
      <c r="D43" s="75" t="s">
        <v>66</v>
      </c>
      <c r="E43" s="60" t="s">
        <v>124</v>
      </c>
      <c r="F43" s="60" t="s">
        <v>126</v>
      </c>
      <c r="G43" s="60" t="s">
        <v>142</v>
      </c>
      <c r="H43" s="68" t="s">
        <v>104</v>
      </c>
    </row>
    <row r="44" spans="1:8" s="64" customFormat="1" ht="42" x14ac:dyDescent="0.2">
      <c r="B44" s="67" t="s">
        <v>43</v>
      </c>
      <c r="C44" s="69" t="s">
        <v>69</v>
      </c>
      <c r="D44" s="69" t="s">
        <v>68</v>
      </c>
      <c r="E44" s="69" t="s">
        <v>125</v>
      </c>
      <c r="F44" s="69" t="s">
        <v>127</v>
      </c>
      <c r="G44" s="69" t="s">
        <v>143</v>
      </c>
      <c r="H44" s="69" t="s">
        <v>158</v>
      </c>
    </row>
    <row r="45" spans="1:8" s="64" customFormat="1" ht="16.2" x14ac:dyDescent="0.2">
      <c r="B45" s="70" t="s">
        <v>1</v>
      </c>
      <c r="C45" s="68" t="s">
        <v>40</v>
      </c>
      <c r="D45" s="68" t="s">
        <v>40</v>
      </c>
      <c r="E45" s="68" t="s">
        <v>38</v>
      </c>
      <c r="F45" s="68" t="s">
        <v>65</v>
      </c>
      <c r="G45" s="68" t="s">
        <v>144</v>
      </c>
      <c r="H45" s="68" t="s">
        <v>153</v>
      </c>
    </row>
    <row r="46" spans="1:8" s="64" customFormat="1" ht="13.8" x14ac:dyDescent="0.2">
      <c r="B46" s="106" t="s">
        <v>19</v>
      </c>
      <c r="C46" s="80"/>
      <c r="D46" s="80"/>
      <c r="E46" s="78"/>
      <c r="F46" s="77"/>
      <c r="G46" s="86">
        <f>'MPS(input_separate)'!G46</f>
        <v>0</v>
      </c>
      <c r="H46" s="71" t="str">
        <f>IF(OR(C46="",D46="",E46="",F46="",G46=""),"",E46*F46*G46)</f>
        <v/>
      </c>
    </row>
    <row r="47" spans="1:8" s="64" customFormat="1" ht="13.8" x14ac:dyDescent="0.2">
      <c r="B47" s="107"/>
      <c r="C47" s="80"/>
      <c r="D47" s="80"/>
      <c r="E47" s="78"/>
      <c r="F47" s="77"/>
      <c r="G47" s="86">
        <f>'MPS(input_separate)'!G47</f>
        <v>0</v>
      </c>
      <c r="H47" s="71" t="str">
        <f t="shared" ref="H47:H55" si="1">IF(OR(C47="",D47="",E47="",F47="",G47=""),"",E47*F47*G47)</f>
        <v/>
      </c>
    </row>
    <row r="48" spans="1:8" s="64" customFormat="1" ht="13.8" x14ac:dyDescent="0.2">
      <c r="B48" s="107"/>
      <c r="C48" s="80"/>
      <c r="D48" s="80"/>
      <c r="E48" s="78"/>
      <c r="F48" s="77"/>
      <c r="G48" s="86">
        <f>'MPS(input_separate)'!G48</f>
        <v>0</v>
      </c>
      <c r="H48" s="71" t="str">
        <f t="shared" si="1"/>
        <v/>
      </c>
    </row>
    <row r="49" spans="2:8" s="64" customFormat="1" ht="13.8" x14ac:dyDescent="0.2">
      <c r="B49" s="107"/>
      <c r="C49" s="80"/>
      <c r="D49" s="80"/>
      <c r="E49" s="78"/>
      <c r="F49" s="77"/>
      <c r="G49" s="86">
        <f>'MPS(input_separate)'!G49</f>
        <v>0</v>
      </c>
      <c r="H49" s="71" t="str">
        <f t="shared" si="1"/>
        <v/>
      </c>
    </row>
    <row r="50" spans="2:8" s="64" customFormat="1" ht="13.8" x14ac:dyDescent="0.2">
      <c r="B50" s="107"/>
      <c r="C50" s="80"/>
      <c r="D50" s="80"/>
      <c r="E50" s="78"/>
      <c r="F50" s="77"/>
      <c r="G50" s="86">
        <f>'MPS(input_separate)'!G50</f>
        <v>0</v>
      </c>
      <c r="H50" s="71" t="str">
        <f t="shared" si="1"/>
        <v/>
      </c>
    </row>
    <row r="51" spans="2:8" s="64" customFormat="1" ht="13.8" x14ac:dyDescent="0.2">
      <c r="B51" s="107"/>
      <c r="C51" s="80"/>
      <c r="D51" s="80"/>
      <c r="E51" s="78"/>
      <c r="F51" s="77"/>
      <c r="G51" s="86">
        <f>'MPS(input_separate)'!G51</f>
        <v>0</v>
      </c>
      <c r="H51" s="71" t="str">
        <f t="shared" si="1"/>
        <v/>
      </c>
    </row>
    <row r="52" spans="2:8" s="64" customFormat="1" ht="13.8" x14ac:dyDescent="0.2">
      <c r="B52" s="107"/>
      <c r="C52" s="80"/>
      <c r="D52" s="80"/>
      <c r="E52" s="78"/>
      <c r="F52" s="77"/>
      <c r="G52" s="86">
        <f>'MPS(input_separate)'!G52</f>
        <v>0</v>
      </c>
      <c r="H52" s="71" t="str">
        <f t="shared" si="1"/>
        <v/>
      </c>
    </row>
    <row r="53" spans="2:8" s="64" customFormat="1" ht="13.8" x14ac:dyDescent="0.2">
      <c r="B53" s="107"/>
      <c r="C53" s="80"/>
      <c r="D53" s="80"/>
      <c r="E53" s="78"/>
      <c r="F53" s="77"/>
      <c r="G53" s="86">
        <f>'MPS(input_separate)'!G53</f>
        <v>0</v>
      </c>
      <c r="H53" s="71" t="str">
        <f t="shared" si="1"/>
        <v/>
      </c>
    </row>
    <row r="54" spans="2:8" s="64" customFormat="1" ht="13.8" x14ac:dyDescent="0.2">
      <c r="B54" s="107"/>
      <c r="C54" s="80"/>
      <c r="D54" s="80"/>
      <c r="E54" s="78"/>
      <c r="F54" s="77"/>
      <c r="G54" s="86">
        <f>'MPS(input_separate)'!G54</f>
        <v>0</v>
      </c>
      <c r="H54" s="71" t="str">
        <f t="shared" si="1"/>
        <v/>
      </c>
    </row>
    <row r="55" spans="2:8" s="64" customFormat="1" ht="13.8" x14ac:dyDescent="0.2">
      <c r="B55" s="107"/>
      <c r="C55" s="80"/>
      <c r="D55" s="80"/>
      <c r="E55" s="78"/>
      <c r="F55" s="77"/>
      <c r="G55" s="86">
        <f>'MPS(input_separate)'!G55</f>
        <v>0</v>
      </c>
      <c r="H55" s="71" t="str">
        <f t="shared" si="1"/>
        <v/>
      </c>
    </row>
    <row r="56" spans="2:8" s="64" customFormat="1" ht="13.8" x14ac:dyDescent="0.2">
      <c r="B56" s="70" t="s">
        <v>47</v>
      </c>
      <c r="C56" s="68" t="s">
        <v>40</v>
      </c>
      <c r="D56" s="68" t="s">
        <v>40</v>
      </c>
      <c r="E56" s="68" t="s">
        <v>40</v>
      </c>
      <c r="F56" s="68" t="s">
        <v>40</v>
      </c>
      <c r="G56" s="68" t="s">
        <v>40</v>
      </c>
      <c r="H56" s="71">
        <f>SUM(H46:H55)</f>
        <v>0</v>
      </c>
    </row>
    <row r="57" spans="2:8" s="64" customFormat="1" ht="13.8" x14ac:dyDescent="0.2">
      <c r="B57" s="6" t="s">
        <v>79</v>
      </c>
    </row>
  </sheetData>
  <sheetProtection algorithmName="SHA-512" hashValue="ql6k++oSbHTUhOL9yg4mrRI5UTMnhCrHkbixP4ZI9GiM6+Enkth2KiadCyGDN7dgt0OruXblPIFX2GWaO4eW+w==" saltValue="cl++DAQPasEbSQ7v0srCcA==" spinCount="100000" sheet="1" objects="1" scenarios="1" formatCells="0" formatRows="0"/>
  <mergeCells count="40">
    <mergeCell ref="C9:D9"/>
    <mergeCell ref="A3:H3"/>
    <mergeCell ref="B6:B7"/>
    <mergeCell ref="C6:D6"/>
    <mergeCell ref="C7:D7"/>
    <mergeCell ref="C8:D8"/>
    <mergeCell ref="C10:D10"/>
    <mergeCell ref="C11:D11"/>
    <mergeCell ref="B14:B15"/>
    <mergeCell ref="C14:D14"/>
    <mergeCell ref="F14:G14"/>
    <mergeCell ref="C15:D15"/>
    <mergeCell ref="C16:D16"/>
    <mergeCell ref="C17:D17"/>
    <mergeCell ref="B18:B22"/>
    <mergeCell ref="C18:D18"/>
    <mergeCell ref="C19:D19"/>
    <mergeCell ref="C20:D20"/>
    <mergeCell ref="C21:D21"/>
    <mergeCell ref="C22:D22"/>
    <mergeCell ref="C23:D23"/>
    <mergeCell ref="C27:D27"/>
    <mergeCell ref="B28:B29"/>
    <mergeCell ref="C28:D28"/>
    <mergeCell ref="F28:G28"/>
    <mergeCell ref="C29:D29"/>
    <mergeCell ref="E42:F42"/>
    <mergeCell ref="B46:B55"/>
    <mergeCell ref="C30:D30"/>
    <mergeCell ref="C31:D31"/>
    <mergeCell ref="B32:B36"/>
    <mergeCell ref="C32:D32"/>
    <mergeCell ref="C33:D33"/>
    <mergeCell ref="C34:D34"/>
    <mergeCell ref="C35:D35"/>
    <mergeCell ref="C36:D36"/>
    <mergeCell ref="C37:D37"/>
    <mergeCell ref="C41:D41"/>
    <mergeCell ref="B42:B43"/>
    <mergeCell ref="C42:D42"/>
  </mergeCells>
  <phoneticPr fontId="13"/>
  <dataValidations count="1">
    <dataValidation type="list" allowBlank="1" showInputMessage="1" showErrorMessage="1" sqref="C27 C41:D41" xr:uid="{4CFC52D3-444D-47BF-8D5F-2E39EFF640A3}">
      <formula1>"Yes,No"</formula1>
    </dataValidation>
  </dataValidations>
  <pageMargins left="0.7" right="0.7" top="0.75" bottom="0.75" header="0.3" footer="0.3"/>
  <pageSetup paperSize="8" scale="38" fitToHeight="0" orientation="landscape" r:id="rId1"/>
  <ignoredErrors>
    <ignoredError sqref="F18:G22 F32:G36 G46:G5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B678B-175B-469C-B087-B882EBBA53F3}">
  <sheetPr>
    <tabColor theme="5" tint="0.39997558519241921"/>
  </sheetPr>
  <dimension ref="A1:L23"/>
  <sheetViews>
    <sheetView showGridLines="0" view="pageBreakPreview" zoomScaleNormal="100" zoomScaleSheetLayoutView="100" workbookViewId="0"/>
  </sheetViews>
  <sheetFormatPr defaultColWidth="9" defaultRowHeight="13.8" x14ac:dyDescent="0.2"/>
  <cols>
    <col min="1" max="4" width="3.6640625" style="1" customWidth="1"/>
    <col min="5" max="5" width="57.109375" style="1" customWidth="1"/>
    <col min="6" max="8" width="14.109375" style="1" customWidth="1"/>
    <col min="9" max="9" width="17.6640625" style="3" customWidth="1"/>
    <col min="10" max="11" width="9" style="1"/>
    <col min="12" max="12" width="0" style="1" hidden="1" customWidth="1"/>
    <col min="13" max="16384" width="9" style="1"/>
  </cols>
  <sheetData>
    <row r="1" spans="1:9" x14ac:dyDescent="0.2">
      <c r="I1" s="43" t="str">
        <f>'MPS(input)'!K1</f>
        <v>Monitoring Spreadsheet: JCM_CL_AM003_ver01.0</v>
      </c>
    </row>
    <row r="2" spans="1:9" x14ac:dyDescent="0.2">
      <c r="I2" s="43" t="str">
        <f>'MPS(input)'!K2</f>
        <v>Reference Number:</v>
      </c>
    </row>
    <row r="3" spans="1:9" ht="27.75" customHeight="1" x14ac:dyDescent="0.2">
      <c r="A3" s="118" t="s">
        <v>113</v>
      </c>
      <c r="B3" s="118"/>
      <c r="C3" s="118"/>
      <c r="D3" s="118"/>
      <c r="E3" s="118"/>
      <c r="F3" s="118"/>
      <c r="G3" s="118"/>
      <c r="H3" s="118"/>
      <c r="I3" s="118"/>
    </row>
    <row r="4" spans="1:9" ht="11.4" customHeight="1" x14ac:dyDescent="0.2"/>
    <row r="5" spans="1:9" ht="20.25" customHeight="1" x14ac:dyDescent="0.2">
      <c r="A5" s="19" t="s">
        <v>2</v>
      </c>
      <c r="B5" s="13"/>
      <c r="C5" s="13"/>
      <c r="D5" s="13"/>
      <c r="E5" s="14"/>
      <c r="F5" s="15" t="s">
        <v>3</v>
      </c>
      <c r="G5" s="15" t="s">
        <v>0</v>
      </c>
      <c r="H5" s="15" t="s">
        <v>1</v>
      </c>
      <c r="I5" s="16" t="s">
        <v>4</v>
      </c>
    </row>
    <row r="6" spans="1:9" ht="20.25" customHeight="1" x14ac:dyDescent="0.2">
      <c r="A6" s="20"/>
      <c r="B6" s="23" t="s">
        <v>33</v>
      </c>
      <c r="C6" s="17"/>
      <c r="D6" s="17"/>
      <c r="E6" s="23"/>
      <c r="F6" s="18" t="s">
        <v>55</v>
      </c>
      <c r="G6" s="32">
        <f>G8-G10</f>
        <v>616.12591999999995</v>
      </c>
      <c r="H6" s="24" t="s">
        <v>32</v>
      </c>
      <c r="I6" s="24" t="s">
        <v>76</v>
      </c>
    </row>
    <row r="7" spans="1:9" ht="20.25" customHeight="1" x14ac:dyDescent="0.2">
      <c r="A7" s="19" t="s">
        <v>61</v>
      </c>
      <c r="B7" s="14"/>
      <c r="C7" s="13"/>
      <c r="D7" s="15"/>
      <c r="E7" s="15"/>
      <c r="F7" s="15"/>
      <c r="G7" s="14"/>
      <c r="H7" s="15"/>
      <c r="I7" s="15"/>
    </row>
    <row r="8" spans="1:9" ht="20.25" customHeight="1" x14ac:dyDescent="0.2">
      <c r="A8" s="21"/>
      <c r="B8" s="25" t="s">
        <v>34</v>
      </c>
      <c r="C8" s="17"/>
      <c r="D8" s="17"/>
      <c r="E8" s="23"/>
      <c r="F8" s="35" t="s">
        <v>56</v>
      </c>
      <c r="G8" s="32">
        <f>SUM('MRS(input_separate)'!F11)</f>
        <v>616.12591999999995</v>
      </c>
      <c r="H8" s="24" t="s">
        <v>32</v>
      </c>
      <c r="I8" s="24" t="s">
        <v>77</v>
      </c>
    </row>
    <row r="9" spans="1:9" ht="20.25" customHeight="1" x14ac:dyDescent="0.2">
      <c r="A9" s="19" t="s">
        <v>62</v>
      </c>
      <c r="B9" s="13"/>
      <c r="C9" s="13"/>
      <c r="D9" s="13"/>
      <c r="E9" s="14"/>
      <c r="F9" s="15"/>
      <c r="G9" s="14"/>
      <c r="H9" s="15"/>
      <c r="I9" s="15"/>
    </row>
    <row r="10" spans="1:9" ht="20.25" customHeight="1" x14ac:dyDescent="0.2">
      <c r="A10" s="21"/>
      <c r="B10" s="25" t="s">
        <v>35</v>
      </c>
      <c r="C10" s="17"/>
      <c r="D10" s="17"/>
      <c r="E10" s="23"/>
      <c r="F10" s="18" t="s">
        <v>55</v>
      </c>
      <c r="G10" s="32">
        <f>SUM(G11:G12)</f>
        <v>0</v>
      </c>
      <c r="H10" s="24" t="s">
        <v>32</v>
      </c>
      <c r="I10" s="24" t="s">
        <v>78</v>
      </c>
    </row>
    <row r="11" spans="1:9" ht="39.75" customHeight="1" x14ac:dyDescent="0.2">
      <c r="A11" s="21"/>
      <c r="B11" s="22"/>
      <c r="C11" s="119" t="s">
        <v>74</v>
      </c>
      <c r="D11" s="120"/>
      <c r="E11" s="121"/>
      <c r="F11" s="18" t="s">
        <v>55</v>
      </c>
      <c r="G11" s="33">
        <f>SUM('MRS(input_separate)'!H23)</f>
        <v>0</v>
      </c>
      <c r="H11" s="24" t="s">
        <v>32</v>
      </c>
      <c r="I11" s="18" t="s">
        <v>89</v>
      </c>
    </row>
    <row r="12" spans="1:9" ht="39.75" customHeight="1" x14ac:dyDescent="0.2">
      <c r="A12" s="27"/>
      <c r="B12" s="28"/>
      <c r="C12" s="122" t="s">
        <v>75</v>
      </c>
      <c r="D12" s="123"/>
      <c r="E12" s="124"/>
      <c r="F12" s="30" t="s">
        <v>55</v>
      </c>
      <c r="G12" s="34">
        <f>IF('MRS(input_separate)'!C27="Yes",'MRS(input_separate)'!H37, 'MRS(input_separate)'!H56)</f>
        <v>0</v>
      </c>
      <c r="H12" s="31" t="s">
        <v>32</v>
      </c>
      <c r="I12" s="44" t="s">
        <v>104</v>
      </c>
    </row>
    <row r="13" spans="1:9" x14ac:dyDescent="0.2">
      <c r="C13" s="5"/>
      <c r="E13" s="5"/>
      <c r="F13" s="7"/>
      <c r="G13" s="6"/>
      <c r="H13" s="6"/>
      <c r="I13" s="4"/>
    </row>
    <row r="14" spans="1:9" x14ac:dyDescent="0.2">
      <c r="C14" s="5"/>
      <c r="E14" s="5"/>
      <c r="F14" s="7"/>
      <c r="G14" s="6"/>
      <c r="H14" s="6"/>
      <c r="I14" s="4"/>
    </row>
    <row r="15" spans="1:9" x14ac:dyDescent="0.2">
      <c r="E15" s="1" t="s">
        <v>57</v>
      </c>
      <c r="F15" s="7"/>
      <c r="G15" s="6"/>
      <c r="H15" s="6"/>
    </row>
    <row r="16" spans="1:9" ht="16.2" x14ac:dyDescent="0.2">
      <c r="E16" s="41" t="s">
        <v>87</v>
      </c>
      <c r="F16" s="7"/>
      <c r="G16" s="6"/>
      <c r="H16" s="6"/>
    </row>
    <row r="17" spans="5:12" ht="27.75" customHeight="1" x14ac:dyDescent="0.2">
      <c r="E17" s="36" t="s">
        <v>83</v>
      </c>
      <c r="F17" s="39" t="s">
        <v>58</v>
      </c>
      <c r="G17" s="40" t="s">
        <v>84</v>
      </c>
      <c r="H17" s="3"/>
      <c r="I17" s="1"/>
    </row>
    <row r="18" spans="5:12" ht="27.75" customHeight="1" x14ac:dyDescent="0.2">
      <c r="E18" s="36" t="s">
        <v>90</v>
      </c>
      <c r="F18" s="37" t="s">
        <v>59</v>
      </c>
      <c r="G18" s="38">
        <v>0.36099999999999999</v>
      </c>
      <c r="H18" s="3"/>
      <c r="I18" s="1"/>
    </row>
    <row r="19" spans="5:12" ht="27.75" customHeight="1" x14ac:dyDescent="0.2">
      <c r="E19" s="36" t="s">
        <v>81</v>
      </c>
      <c r="F19" s="37" t="s">
        <v>59</v>
      </c>
      <c r="G19" s="38">
        <v>0.214</v>
      </c>
      <c r="H19" s="3"/>
      <c r="I19" s="1"/>
      <c r="L19" s="42">
        <f>G18</f>
        <v>0.36099999999999999</v>
      </c>
    </row>
    <row r="20" spans="5:12" ht="27.75" customHeight="1" x14ac:dyDescent="0.2">
      <c r="E20" s="36" t="s">
        <v>82</v>
      </c>
      <c r="F20" s="37" t="s">
        <v>59</v>
      </c>
      <c r="G20" s="37">
        <v>0.34799999999999998</v>
      </c>
      <c r="H20" s="3"/>
      <c r="I20" s="1"/>
      <c r="L20" s="42">
        <f t="shared" ref="L20:L21" si="0">G19</f>
        <v>0.214</v>
      </c>
    </row>
    <row r="21" spans="5:12" x14ac:dyDescent="0.2">
      <c r="L21" s="42">
        <f t="shared" si="0"/>
        <v>0.34799999999999998</v>
      </c>
    </row>
    <row r="22" spans="5:12" ht="16.2" x14ac:dyDescent="0.2">
      <c r="E22" s="29" t="s">
        <v>85</v>
      </c>
      <c r="G22" s="3"/>
      <c r="L22" s="1">
        <f>G23</f>
        <v>0.53300000000000003</v>
      </c>
    </row>
    <row r="23" spans="5:12" ht="27.75" customHeight="1" x14ac:dyDescent="0.2">
      <c r="E23" s="36" t="s">
        <v>86</v>
      </c>
      <c r="F23" s="37" t="s">
        <v>60</v>
      </c>
      <c r="G23" s="37">
        <v>0.53300000000000003</v>
      </c>
      <c r="I23" s="1"/>
    </row>
  </sheetData>
  <sheetProtection algorithmName="SHA-512" hashValue="c0wUVai4hQc0iRlIUpfacdT7KDaSvfhvcpl77W41uTX7kuIr1EQ4WZ7rN/VjUU7DZHqCeVj/7YPksYHuGnIDbQ==" saltValue="Ep9d/4EfKbgaWLSlRllUbQ==" spinCount="100000" sheet="1" objects="1" scenarios="1"/>
  <mergeCells count="3">
    <mergeCell ref="A3:I3"/>
    <mergeCell ref="C11:E11"/>
    <mergeCell ref="C12:E12"/>
  </mergeCells>
  <phoneticPr fontId="13"/>
  <pageMargins left="0.70866141732283472" right="0.70866141732283472" top="0.74803149606299213" bottom="0.74803149606299213" header="0.31496062992125984" footer="0.31496062992125984"/>
  <pageSetup paperSize="9" scale="62" fitToHeight="2" orientation="portrait" r:id="rId1"/>
  <rowBreaks count="1" manualBreakCount="1">
    <brk id="1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5" ma:contentTypeDescription="新しいドキュメントを作成します。" ma:contentTypeScope="" ma:versionID="02a607da355fea4c8c75e6d4a5764a93">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112cbfa51c776201768f5e92ecb4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9E1A15-ECEA-47A0-8DAC-26E26B14E489}">
  <ds:schemaRef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dcmitype/"/>
    <ds:schemaRef ds:uri="16f3ea39-9308-4011-b282-348b837af518"/>
    <ds:schemaRef ds:uri="http://www.w3.org/XML/1998/namespace"/>
    <ds:schemaRef ds:uri="http://purl.org/dc/terms/"/>
    <ds:schemaRef ds:uri="http://schemas.microsoft.com/office/infopath/2007/PartnerControls"/>
    <ds:schemaRef ds:uri="aa648ee9-af07-4ee7-a823-cd9c24dceb19"/>
  </ds:schemaRefs>
</ds:datastoreItem>
</file>

<file path=customXml/itemProps2.xml><?xml version="1.0" encoding="utf-8"?>
<ds:datastoreItem xmlns:ds="http://schemas.openxmlformats.org/officeDocument/2006/customXml" ds:itemID="{A0BC1D7D-4A5E-4A96-9D0A-8352BDEAD9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EA640E-1446-4071-B0A0-C1F0EEF33F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Hasegawa Rintaro(長谷川 林太郎)</dc:creator>
  <cp:lastModifiedBy>Fumihiko Gotoh</cp:lastModifiedBy>
  <cp:lastPrinted>2019-08-27T02:56:13Z</cp:lastPrinted>
  <dcterms:created xsi:type="dcterms:W3CDTF">2012-01-13T02:28:29Z</dcterms:created>
  <dcterms:modified xsi:type="dcterms:W3CDTF">2026-01-24T13:08:40Z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