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2_BD\BD_PM004(AM001改訂)\4_BD_AM001_ver02.0\"/>
    </mc:Choice>
  </mc:AlternateContent>
  <bookViews>
    <workbookView xWindow="0" yWindow="0" windowWidth="19200" windowHeight="11220"/>
  </bookViews>
  <sheets>
    <sheet name="MPS(input)" sheetId="1" r:id="rId1"/>
    <sheet name="MPS(calc_process)" sheetId="2" r:id="rId2"/>
    <sheet name="MSS" sheetId="3" r:id="rId3"/>
    <sheet name="MRS(input)" sheetId="4" r:id="rId4"/>
    <sheet name="MRS(calc_process)" sheetId="5" r:id="rId5"/>
  </sheets>
  <definedNames>
    <definedName name="COP">'MPS(calc_process)'!$F$25:$F$27</definedName>
    <definedName name="_xlnm.Print_Area" localSheetId="1">'MPS(calc_process)'!$A$1:$I$31</definedName>
    <definedName name="_xlnm.Print_Area" localSheetId="0">'MPS(input)'!$A$1:$K$35</definedName>
    <definedName name="_xlnm.Print_Area" localSheetId="4">'MRS(calc_process)'!$A$1:$I$31</definedName>
    <definedName name="_xlnm.Print_Area" localSheetId="3">'MRS(input)'!$A$1:$L$35</definedName>
    <definedName name="Z_B2660EC6_48E8_44CA_972A_E2556BB968F0_.wvu.PrintArea" localSheetId="1" hidden="1">'MPS(calc_process)'!$A$2:$I$31</definedName>
    <definedName name="Z_B2660EC6_48E8_44CA_972A_E2556BB968F0_.wvu.PrintArea" localSheetId="0" hidden="1">'MPS(input)'!$A$2:$K$35</definedName>
    <definedName name="Z_B2660EC6_48E8_44CA_972A_E2556BB968F0_.wvu.PrintArea" localSheetId="4" hidden="1">'MRS(calc_process)'!$A$2:$I$31</definedName>
    <definedName name="Z_B2660EC6_48E8_44CA_972A_E2556BB968F0_.wvu.PrintArea" localSheetId="3" hidden="1">'MRS(input)'!$A$2:$L$35</definedName>
    <definedName name="Z_D0CDC236_ABDA_4432_BA8D_8D1597712156_.wvu.PrintArea" localSheetId="1" hidden="1">'MPS(calc_process)'!$A$2:$I$31</definedName>
    <definedName name="Z_D0CDC236_ABDA_4432_BA8D_8D1597712156_.wvu.PrintArea" localSheetId="0" hidden="1">'MPS(input)'!$A$2:$K$35</definedName>
    <definedName name="Z_D0CDC236_ABDA_4432_BA8D_8D1597712156_.wvu.PrintArea" localSheetId="4" hidden="1">'MRS(calc_process)'!$A$2:$I$31</definedName>
    <definedName name="Z_D0CDC236_ABDA_4432_BA8D_8D1597712156_.wvu.PrintArea" localSheetId="3" hidden="1">'MRS(input)'!$A$2:$L$35</definedName>
    <definedName name="Z_D273F3A6_8152_4679_92B0_E1E5F788BD2C_.wvu.PrintArea" localSheetId="1" hidden="1">'MPS(calc_process)'!$A$2:$I$31</definedName>
    <definedName name="Z_D273F3A6_8152_4679_92B0_E1E5F788BD2C_.wvu.PrintArea" localSheetId="0" hidden="1">'MPS(input)'!$A$2:$K$35</definedName>
    <definedName name="Z_D273F3A6_8152_4679_92B0_E1E5F788BD2C_.wvu.PrintArea" localSheetId="4" hidden="1">'MRS(calc_process)'!$A$2:$I$31</definedName>
    <definedName name="Z_D273F3A6_8152_4679_92B0_E1E5F788BD2C_.wvu.PrintArea" localSheetId="3" hidden="1">'MRS(input)'!$A$2:$L$35</definedName>
  </definedNames>
  <calcPr calcId="152511"/>
</workbook>
</file>

<file path=xl/calcChain.xml><?xml version="1.0" encoding="utf-8"?>
<calcChain xmlns="http://schemas.openxmlformats.org/spreadsheetml/2006/main">
  <c r="G21" i="2" l="1"/>
  <c r="G13" i="2"/>
  <c r="E23" i="1"/>
  <c r="E16" i="1" l="1"/>
  <c r="E17" i="1" l="1"/>
  <c r="F18" i="4"/>
  <c r="H16" i="4"/>
  <c r="H17" i="4"/>
  <c r="H18" i="4"/>
  <c r="G12" i="2" l="1"/>
  <c r="G20" i="2"/>
  <c r="K26" i="4"/>
  <c r="K25" i="4"/>
  <c r="K24" i="4"/>
  <c r="K23" i="4"/>
  <c r="K22" i="4"/>
  <c r="K21" i="4"/>
  <c r="K20" i="4"/>
  <c r="K19" i="4"/>
  <c r="K18" i="4"/>
  <c r="K17" i="4"/>
  <c r="K16" i="4"/>
  <c r="K15" i="4"/>
  <c r="H26" i="4"/>
  <c r="H25" i="4"/>
  <c r="H24" i="4"/>
  <c r="H22" i="4"/>
  <c r="H21" i="4"/>
  <c r="H20" i="4"/>
  <c r="H19" i="4"/>
  <c r="H15" i="4"/>
  <c r="F26" i="4" l="1"/>
  <c r="F25" i="4"/>
  <c r="F24" i="4"/>
  <c r="F16" i="4" s="1"/>
  <c r="F22" i="4"/>
  <c r="F21" i="4"/>
  <c r="F20" i="4"/>
  <c r="F19" i="4"/>
  <c r="F15" i="4"/>
  <c r="I2" i="5"/>
  <c r="I1" i="5"/>
  <c r="L2" i="4"/>
  <c r="L1" i="4"/>
  <c r="F17" i="4" l="1"/>
  <c r="G22" i="5"/>
  <c r="G19" i="5"/>
  <c r="G15" i="5"/>
  <c r="G14" i="5"/>
  <c r="G11" i="5"/>
  <c r="G8" i="5"/>
  <c r="F23" i="4"/>
  <c r="G16" i="5" s="1"/>
  <c r="G12" i="5" l="1"/>
  <c r="G13" i="5" s="1"/>
  <c r="G10" i="5" s="1"/>
  <c r="G20" i="5"/>
  <c r="G21" i="5" s="1"/>
  <c r="G18" i="5" s="1"/>
  <c r="C2" i="3"/>
  <c r="C1" i="3"/>
  <c r="I1" i="2" l="1"/>
  <c r="G6" i="5" l="1"/>
  <c r="D30" i="4" s="1"/>
  <c r="I2" i="2"/>
  <c r="G8" i="2"/>
  <c r="G16" i="2" l="1"/>
  <c r="G22" i="2"/>
  <c r="G19" i="2"/>
  <c r="G15" i="2"/>
  <c r="G14" i="2"/>
  <c r="G11" i="2"/>
  <c r="G18" i="2" l="1"/>
  <c r="G10" i="2"/>
  <c r="G6" i="2" l="1"/>
  <c r="B30" i="1" s="1"/>
</calcChain>
</file>

<file path=xl/sharedStrings.xml><?xml version="1.0" encoding="utf-8"?>
<sst xmlns="http://schemas.openxmlformats.org/spreadsheetml/2006/main" count="394" uniqueCount="173">
  <si>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</si>
  <si>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</si>
  <si>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</si>
  <si>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</si>
  <si>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</si>
  <si>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</si>
  <si>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</si>
  <si>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</si>
  <si>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</si>
  <si>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</si>
  <si>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</si>
  <si>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</si>
  <si>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</si>
  <si>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</si>
  <si>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</si>
  <si>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</si>
  <si>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</si>
  <si>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</si>
  <si>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</si>
  <si>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</si>
  <si>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</si>
  <si>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</si>
  <si>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</si>
  <si>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t>Option C</t>
    <phoneticPr fontId="4"/>
  </si>
  <si>
    <t>Monitored data</t>
    <phoneticPr fontId="4"/>
  </si>
  <si>
    <t>Continuously</t>
    <phoneticPr fontId="4"/>
  </si>
  <si>
    <t>(2)</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</si>
  <si>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</si>
  <si>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</si>
  <si>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</si>
  <si>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</si>
  <si>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</si>
  <si>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</si>
  <si>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</si>
  <si>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</si>
  <si>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</si>
  <si>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Units</t>
    <phoneticPr fontId="4"/>
  </si>
  <si>
    <t>Source of data</t>
    <phoneticPr fontId="4"/>
  </si>
  <si>
    <t>Other comments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</si>
  <si>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</si>
  <si>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</si>
  <si>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</si>
  <si>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Bangladesh”, endorsed by National CDM Committee unless otherwise instructed by the Joint Committee.</t>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</si>
  <si>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</si>
  <si>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</si>
  <si>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</si>
  <si>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</si>
  <si>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</si>
  <si>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</si>
  <si>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</si>
  <si>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</si>
  <si>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</si>
  <si>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</si>
  <si>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</si>
  <si>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</si>
  <si>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</si>
  <si>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</si>
  <si>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</si>
  <si>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</si>
  <si>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</si>
  <si>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</si>
  <si>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</si>
  <si>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equipments (Data used: commercial evidence such as invoices)</t>
    <phoneticPr fontId="4"/>
  </si>
  <si>
    <t>Option C</t>
    <phoneticPr fontId="4"/>
  </si>
  <si>
    <t>Based on the actual measurement using measuring equipments (Data used: measured values)</t>
    <phoneticPr fontId="4"/>
  </si>
  <si>
    <t>1. Calculations for emission reductions</t>
    <phoneticPr fontId="4"/>
  </si>
  <si>
    <t>Fuel type</t>
    <phoneticPr fontId="4"/>
  </si>
  <si>
    <t>Value</t>
    <phoneticPr fontId="4"/>
  </si>
  <si>
    <t>Units</t>
    <phoneticPr fontId="4"/>
  </si>
  <si>
    <t>Parameter</t>
  </si>
  <si>
    <t>N/A</t>
    <phoneticPr fontId="4"/>
  </si>
  <si>
    <t>2. Selected default values, etc.</t>
    <phoneticPr fontId="4"/>
  </si>
  <si>
    <t>N/A</t>
  </si>
  <si>
    <t>-</t>
    <phoneticPr fontId="4"/>
  </si>
  <si>
    <t>3. Calculations for reference emissions</t>
    <phoneticPr fontId="4"/>
  </si>
  <si>
    <t>Electricity</t>
    <phoneticPr fontId="4"/>
  </si>
  <si>
    <t>Electricity</t>
    <phoneticPr fontId="4"/>
  </si>
  <si>
    <t>MWh/p</t>
    <phoneticPr fontId="4"/>
  </si>
  <si>
    <t>-</t>
    <phoneticPr fontId="4"/>
  </si>
  <si>
    <t>4. Calculations of the project emissions</t>
    <phoneticPr fontId="4"/>
  </si>
  <si>
    <t>Electricity</t>
    <phoneticPr fontId="4"/>
  </si>
  <si>
    <t>[List of Default Values]</t>
    <phoneticPr fontId="4"/>
  </si>
  <si>
    <t>-</t>
    <phoneticPr fontId="4"/>
  </si>
  <si>
    <t>degree Celsius</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</si>
  <si>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</si>
  <si>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</si>
  <si>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t>
    <phoneticPr fontId="4"/>
  </si>
  <si>
    <t xml:space="preserve">Power generation efficiency </t>
    <phoneticPr fontId="4"/>
  </si>
  <si>
    <r>
      <t>FC</t>
    </r>
    <r>
      <rPr>
        <vertAlign val="subscript"/>
        <sz val="11"/>
        <rFont val="Arial"/>
        <family val="2"/>
      </rPr>
      <t>PJ,p</t>
    </r>
    <phoneticPr fontId="4"/>
  </si>
  <si>
    <t>Option B</t>
    <phoneticPr fontId="4"/>
  </si>
  <si>
    <t>Invoice from fuel supply company</t>
    <phoneticPr fontId="4"/>
  </si>
  <si>
    <t>Data is collected and recorded from the invoices by the fuel supply company.</t>
    <phoneticPr fontId="4"/>
  </si>
  <si>
    <t>Continuously</t>
    <phoneticPr fontId="4"/>
  </si>
  <si>
    <t>(3)</t>
    <phoneticPr fontId="4"/>
  </si>
  <si>
    <r>
      <t>EG</t>
    </r>
    <r>
      <rPr>
        <vertAlign val="subscript"/>
        <sz val="11"/>
        <rFont val="Arial"/>
        <family val="2"/>
      </rPr>
      <t>PJ,p</t>
    </r>
    <phoneticPr fontId="4"/>
  </si>
  <si>
    <t>Monitored data</t>
    <phoneticPr fontId="4"/>
  </si>
  <si>
    <t>Monitoring Plan Sheet (Input Sheet) [Attachment to Project Design Document]</t>
    <phoneticPr fontId="4"/>
  </si>
  <si>
    <t>Monitoring Plan Sheet (Calculation Process Sheet) [Attachment to Project Design Document]</t>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</si>
  <si>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</si>
  <si>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 xml:space="preserve">Table 1: Parameters to be monitored </t>
    </r>
    <r>
      <rPr>
        <b/>
        <i/>
        <sz val="11"/>
        <color indexed="8"/>
        <rFont val="Arial"/>
        <family val="2"/>
      </rPr>
      <t>ex post</t>
    </r>
    <phoneticPr fontId="4"/>
  </si>
  <si>
    <r>
      <t xml:space="preserve">The amount of electricity generated during the monitoring period </t>
    </r>
    <r>
      <rPr>
        <i/>
        <sz val="11"/>
        <rFont val="Arial"/>
        <family val="2"/>
      </rPr>
      <t>p</t>
    </r>
    <phoneticPr fontId="4"/>
  </si>
  <si>
    <r>
      <t xml:space="preserve">Table 2: Project-specific parameters to be fixed </t>
    </r>
    <r>
      <rPr>
        <b/>
        <i/>
        <sz val="11"/>
        <color indexed="8"/>
        <rFont val="Arial"/>
        <family val="2"/>
      </rPr>
      <t>ex ante</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</si>
  <si>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</si>
  <si>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</si>
  <si>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</si>
  <si>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</si>
  <si>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</si>
  <si>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</si>
  <si>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</si>
  <si>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</si>
  <si>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</si>
  <si>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</si>
  <si>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</si>
  <si>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</si>
  <si>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COP</t>
    </r>
    <r>
      <rPr>
        <vertAlign val="subscript"/>
        <sz val="11"/>
        <rFont val="Arial"/>
        <family val="2"/>
      </rPr>
      <t>RE,i</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</si>
  <si>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</si>
  <si>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</si>
  <si>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CO</t>
    </r>
    <r>
      <rPr>
        <vertAlign val="subscript"/>
        <sz val="11"/>
        <rFont val="Arial"/>
        <family val="2"/>
      </rPr>
      <t>2</t>
    </r>
    <r>
      <rPr>
        <sz val="11"/>
        <rFont val="Arial"/>
        <family val="2"/>
      </rPr>
      <t xml:space="preserve"> emission factor for consumed electricity [grid]</t>
    </r>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</si>
  <si>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</si>
  <si>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</si>
  <si>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[captive]</t>
    </r>
    <phoneticPr fontId="4"/>
  </si>
  <si>
    <r>
      <t xml:space="preserve">Power consumption of project chiller </t>
    </r>
    <r>
      <rPr>
        <i/>
        <sz val="11"/>
        <rFont val="Arial"/>
        <family val="2"/>
      </rPr>
      <t>i</t>
    </r>
    <phoneticPr fontId="4"/>
  </si>
  <si>
    <r>
      <t>EC</t>
    </r>
    <r>
      <rPr>
        <vertAlign val="subscript"/>
        <sz val="11"/>
        <rFont val="Arial"/>
        <family val="2"/>
      </rPr>
      <t>PJ,i,p</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</si>
  <si>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</si>
  <si>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</si>
  <si>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COP</t>
    </r>
    <r>
      <rPr>
        <vertAlign val="subscript"/>
        <sz val="11"/>
        <rFont val="Arial"/>
        <family val="2"/>
      </rPr>
      <t>PJ,tc,i</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</si>
  <si>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</si>
  <si>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</si>
  <si>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</si>
  <si>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COP</t>
    </r>
    <r>
      <rPr>
        <vertAlign val="subscript"/>
        <sz val="11"/>
        <rFont val="Arial"/>
        <family val="2"/>
      </rPr>
      <t>RE,i</t>
    </r>
    <r>
      <rPr>
        <sz val="11"/>
        <rFont val="Arial"/>
        <family val="2"/>
      </rPr>
      <t xml:space="preserve"> (x&lt;300USRt)</t>
    </r>
    <phoneticPr fontId="4"/>
  </si>
  <si>
    <r>
      <t>TD</t>
    </r>
    <r>
      <rPr>
        <vertAlign val="subscript"/>
        <sz val="11"/>
        <rFont val="Arial"/>
        <family val="2"/>
      </rPr>
      <t>cooling</t>
    </r>
    <phoneticPr fontId="4"/>
  </si>
  <si>
    <r>
      <t>TD</t>
    </r>
    <r>
      <rPr>
        <vertAlign val="subscript"/>
        <sz val="11"/>
        <rFont val="Arial"/>
        <family val="2"/>
      </rPr>
      <t>chilled</t>
    </r>
    <phoneticPr fontId="4"/>
  </si>
  <si>
    <r>
      <t>tCO</t>
    </r>
    <r>
      <rPr>
        <vertAlign val="subscript"/>
        <sz val="11"/>
        <color indexed="8"/>
        <rFont val="Arial"/>
        <family val="2"/>
      </rPr>
      <t>2</t>
    </r>
    <r>
      <rPr>
        <sz val="11"/>
        <color indexed="8"/>
        <rFont val="Arial"/>
        <family val="2"/>
      </rPr>
      <t>/p</t>
    </r>
    <phoneticPr fontId="4"/>
  </si>
  <si>
    <r>
      <t xml:space="preserve">Project emissions during the period </t>
    </r>
    <r>
      <rPr>
        <i/>
        <sz val="11"/>
        <color indexed="8"/>
        <rFont val="Arial"/>
        <family val="2"/>
      </rPr>
      <t>p</t>
    </r>
    <phoneticPr fontId="4"/>
  </si>
  <si>
    <r>
      <t xml:space="preserve">COP of reference chiller </t>
    </r>
    <r>
      <rPr>
        <i/>
        <sz val="11"/>
        <rFont val="Arial"/>
        <family val="2"/>
      </rPr>
      <t xml:space="preserve">i </t>
    </r>
    <r>
      <rPr>
        <sz val="11"/>
        <rFont val="Arial"/>
        <family val="2"/>
      </rPr>
      <t>under the standardizing temperature conditions</t>
    </r>
    <phoneticPr fontId="4"/>
  </si>
  <si>
    <t>Monitoring Structure Sheet [Attachment to Project Design Document]</t>
    <phoneticPr fontId="4"/>
  </si>
  <si>
    <t>Responsible personnel</t>
  </si>
  <si>
    <t>Role</t>
    <phoneticPr fontId="4"/>
  </si>
  <si>
    <r>
      <t xml:space="preserve">The amount of fuel input for power generation during the monitoring period </t>
    </r>
    <r>
      <rPr>
        <i/>
        <sz val="11"/>
        <rFont val="Arial"/>
        <family val="2"/>
      </rPr>
      <t>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</si>
  <si>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</si>
  <si>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Monitoring Report Sheet (Input Sheet) [For Verification]</t>
  </si>
  <si>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</si>
  <si>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</si>
  <si>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</si>
  <si>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</si>
  <si>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t>Monitored Values</t>
    <phoneticPr fontId="4"/>
  </si>
  <si>
    <t>Monitoring period</t>
    <phoneticPr fontId="4"/>
  </si>
  <si>
    <t>(k)</t>
    <phoneticPr fontId="4"/>
  </si>
  <si>
    <t>Monitoring Period</t>
    <phoneticPr fontId="2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</si>
  <si>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</si>
  <si>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t>Reference Number:</t>
    <phoneticPr fontId="4"/>
  </si>
  <si>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x&lt;1,150USRt)</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</si>
  <si>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x&lt;700USRt)</t>
    </r>
    <phoneticPr fontId="4"/>
  </si>
  <si>
    <t>Monitoring Spreadsheet: JCM_BD_AM001_ver02.0</t>
    <phoneticPr fontId="4"/>
  </si>
  <si>
    <t>Power generation efficiency obtained from manufacturer's specification</t>
  </si>
  <si>
    <t>The power generation efficiency calculated from monitored data of the amount of fuel input for power generation and the amount of electricity generated.</t>
  </si>
  <si>
    <t>Calculated</t>
  </si>
  <si>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 02.0" for the default efficiency for off-grid power plants.</t>
    <phoneticPr fontId="4"/>
  </si>
  <si>
    <t>mass or volume/p</t>
    <phoneticPr fontId="4"/>
  </si>
  <si>
    <t>for option b)</t>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</si>
  <si>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</si>
  <si>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</si>
  <si>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</si>
  <si>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</si>
  <si>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</si>
  <si>
    <t xml:space="preserve">Specification of the captive power generation system provided by the manufacturer. </t>
    <phoneticPr fontId="4"/>
  </si>
  <si>
    <t>for option a)</t>
    <phoneticPr fontId="4"/>
  </si>
  <si>
    <t>GJ/mass or volume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</si>
  <si>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</si>
  <si>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r>
      <t>tCO</t>
    </r>
    <r>
      <rPr>
        <vertAlign val="subscript"/>
        <sz val="11"/>
        <rFont val="Arial"/>
        <family val="2"/>
      </rPr>
      <t>2</t>
    </r>
    <r>
      <rPr>
        <sz val="11"/>
        <rFont val="Arial"/>
        <family val="2"/>
      </rPr>
      <t>/GJ</t>
    </r>
    <phoneticPr fontId="4"/>
  </si>
  <si>
    <t>for both option a) and b)</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</si>
  <si>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</si>
  <si>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r>
      <t>COP</t>
    </r>
    <r>
      <rPr>
        <vertAlign val="subscript"/>
        <sz val="11"/>
        <rFont val="Arial"/>
        <family val="2"/>
      </rPr>
      <t>RE,i</t>
    </r>
    <r>
      <rPr>
        <sz val="11"/>
        <rFont val="Arial"/>
        <family val="2"/>
      </rPr>
      <t xml:space="preserve"> (x&lt;300USRt)</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</si>
</sst>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Red]\-#,##0\ "/>
    <numFmt numFmtId="177" formatCode="#,##0.0_ "/>
    <numFmt numFmtId="178" formatCode="0.00_ "/>
    <numFmt numFmtId="179" formatCode="#,##0.00_ "/>
    <numFmt numFmtId="180" formatCode="#,##0.000_ "/>
    <numFmt numFmtId="181" formatCode="#,##0.0000_ "/>
  </numFmts>
  <fonts count="24">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sz val="11"/>
      <name val="ＭＳ Ｐゴシック"/>
      <family val="3"/>
      <charset val="128"/>
      <scheme val="minor"/>
    </font>
    <font>
      <b/>
      <sz val="11"/>
      <name val="Arial"/>
      <family val="2"/>
    </font>
    <font>
      <sz val="11"/>
      <color rgb="FF000000"/>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b/>
      <sz val="11"/>
      <color theme="0"/>
      <name val="Arial"/>
      <family val="2"/>
    </font>
    <font>
      <sz val="6"/>
      <name val="ＭＳ Ｐゴシック"/>
      <family val="2"/>
      <charset val="128"/>
      <scheme val="minor"/>
    </font>
    <font>
      <sz val="11"/>
      <name val="Arial Unicode MS"/>
      <family val="3"/>
      <charset val="128"/>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59996337778862885"/>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indexed="23"/>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cellStyleXfs>
  <cellXfs count="14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177" fontId="8" fillId="0" borderId="1" xfId="0" applyNumberFormat="1" applyFont="1" applyBorder="1" applyProtection="1">
      <alignmen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176" fontId="8" fillId="4" borderId="2" xfId="1" applyNumberFormat="1" applyFont="1" applyFill="1" applyBorder="1" applyProtection="1">
      <alignment vertical="center"/>
      <protection locked="0"/>
    </xf>
    <xf numFmtId="0" fontId="8" fillId="0" borderId="2" xfId="0" applyFont="1" applyFill="1" applyBorder="1" applyAlignment="1" applyProtection="1">
      <alignment vertical="center" wrapText="1"/>
      <protection locked="0"/>
    </xf>
    <xf numFmtId="0" fontId="8" fillId="4" borderId="2" xfId="0" applyFont="1" applyFill="1" applyBorder="1" applyAlignment="1" applyProtection="1">
      <alignment vertical="center" wrapText="1"/>
      <protection locked="0"/>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8" fillId="0" borderId="2" xfId="0" applyFont="1" applyFill="1" applyBorder="1" applyAlignment="1">
      <alignment horizontal="center" vertical="center"/>
    </xf>
    <xf numFmtId="178" fontId="8" fillId="5" borderId="2" xfId="0" applyNumberFormat="1" applyFont="1" applyFill="1" applyBorder="1">
      <alignment vertical="center"/>
    </xf>
    <xf numFmtId="0" fontId="8" fillId="5" borderId="2" xfId="0" applyFont="1" applyFill="1" applyBorder="1" applyAlignment="1">
      <alignment horizontal="center" vertical="center"/>
    </xf>
    <xf numFmtId="0" fontId="8" fillId="0" borderId="2" xfId="0" applyFont="1" applyBorder="1" applyAlignment="1">
      <alignment horizontal="center" vertical="center"/>
    </xf>
    <xf numFmtId="0" fontId="8" fillId="6"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4" borderId="2" xfId="0" applyFont="1" applyFill="1" applyBorder="1" applyAlignment="1">
      <alignment horizontal="center" vertical="center"/>
    </xf>
    <xf numFmtId="0" fontId="8" fillId="6" borderId="2" xfId="2" applyFont="1" applyFill="1" applyBorder="1" applyAlignment="1">
      <alignment horizontal="center" vertical="center"/>
    </xf>
    <xf numFmtId="0" fontId="6" fillId="8" borderId="5" xfId="0" applyFont="1" applyFill="1" applyBorder="1">
      <alignment vertical="center"/>
    </xf>
    <xf numFmtId="0" fontId="2" fillId="8" borderId="2" xfId="0" applyFont="1" applyFill="1" applyBorder="1">
      <alignment vertical="center"/>
    </xf>
    <xf numFmtId="0" fontId="6" fillId="8" borderId="2" xfId="0" applyFont="1" applyFill="1" applyBorder="1">
      <alignment vertical="center"/>
    </xf>
    <xf numFmtId="0" fontId="6" fillId="8" borderId="2" xfId="0" applyFont="1" applyFill="1" applyBorder="1" applyAlignment="1">
      <alignment horizontal="center" vertical="center"/>
    </xf>
    <xf numFmtId="0" fontId="6" fillId="8" borderId="2" xfId="0" applyFont="1" applyFill="1" applyBorder="1" applyAlignment="1">
      <alignment horizontal="center" vertical="center" shrinkToFit="1"/>
    </xf>
    <xf numFmtId="0" fontId="2" fillId="8" borderId="8" xfId="0" applyFont="1" applyFill="1" applyBorder="1">
      <alignment vertical="center"/>
    </xf>
    <xf numFmtId="0" fontId="2" fillId="8" borderId="9" xfId="0" applyFont="1" applyFill="1" applyBorder="1">
      <alignment vertical="center"/>
    </xf>
    <xf numFmtId="0" fontId="2" fillId="9" borderId="5" xfId="0" applyFont="1" applyFill="1" applyBorder="1" applyAlignment="1">
      <alignment vertical="center"/>
    </xf>
    <xf numFmtId="0" fontId="2" fillId="9" borderId="9" xfId="0" applyFont="1" applyFill="1" applyBorder="1">
      <alignment vertical="center"/>
    </xf>
    <xf numFmtId="0" fontId="2" fillId="9" borderId="8" xfId="0" applyFont="1" applyFill="1" applyBorder="1">
      <alignment vertical="center"/>
    </xf>
    <xf numFmtId="0" fontId="2" fillId="9" borderId="2" xfId="0" applyFont="1" applyFill="1" applyBorder="1" applyAlignment="1">
      <alignment vertical="center"/>
    </xf>
    <xf numFmtId="0" fontId="2" fillId="9" borderId="5" xfId="0" applyFont="1" applyFill="1" applyBorder="1">
      <alignment vertical="center"/>
    </xf>
    <xf numFmtId="0" fontId="2" fillId="9" borderId="2" xfId="0" applyFont="1" applyFill="1" applyBorder="1">
      <alignment vertical="center"/>
    </xf>
    <xf numFmtId="0" fontId="2" fillId="5" borderId="2" xfId="0" applyFont="1" applyFill="1" applyBorder="1">
      <alignment vertical="center"/>
    </xf>
    <xf numFmtId="0" fontId="2" fillId="5" borderId="2" xfId="0" applyFont="1" applyFill="1" applyBorder="1" applyAlignment="1">
      <alignment horizontal="center" vertical="center"/>
    </xf>
    <xf numFmtId="2" fontId="2" fillId="5" borderId="2" xfId="0" applyNumberFormat="1" applyFont="1" applyFill="1" applyBorder="1" applyAlignment="1">
      <alignment horizontal="center" vertical="center"/>
    </xf>
    <xf numFmtId="0" fontId="8" fillId="0" borderId="11" xfId="0" applyFont="1" applyBorder="1" applyAlignment="1">
      <alignment horizontal="center" vertical="center"/>
    </xf>
    <xf numFmtId="0" fontId="2" fillId="0" borderId="11" xfId="0" applyFont="1" applyBorder="1" applyAlignment="1">
      <alignment horizontal="center" vertical="center"/>
    </xf>
    <xf numFmtId="0" fontId="8" fillId="0" borderId="4" xfId="0" applyFont="1" applyBorder="1" applyAlignment="1">
      <alignment horizontal="center" vertical="center"/>
    </xf>
    <xf numFmtId="0" fontId="2" fillId="0" borderId="4" xfId="0" applyFont="1" applyBorder="1" applyAlignment="1">
      <alignment horizontal="center" vertical="center"/>
    </xf>
    <xf numFmtId="0" fontId="6" fillId="8" borderId="5" xfId="0" applyFont="1" applyFill="1" applyBorder="1" applyAlignment="1">
      <alignment horizontal="center" vertical="center"/>
    </xf>
    <xf numFmtId="0" fontId="6" fillId="8" borderId="8" xfId="0" applyFont="1" applyFill="1" applyBorder="1">
      <alignment vertical="center"/>
    </xf>
    <xf numFmtId="0" fontId="6" fillId="0" borderId="0" xfId="0" applyFont="1">
      <alignment vertical="center"/>
    </xf>
    <xf numFmtId="179" fontId="8" fillId="3" borderId="1" xfId="0" applyNumberFormat="1" applyFont="1" applyFill="1" applyBorder="1" applyProtection="1">
      <alignment vertical="center"/>
    </xf>
    <xf numFmtId="179" fontId="8" fillId="0" borderId="1" xfId="0" applyNumberFormat="1" applyFont="1" applyBorder="1" applyProtection="1">
      <alignment vertical="center"/>
      <protection locked="0"/>
    </xf>
    <xf numFmtId="180" fontId="8" fillId="6" borderId="2" xfId="0" applyNumberFormat="1" applyFont="1" applyFill="1" applyBorder="1">
      <alignment vertical="center"/>
    </xf>
    <xf numFmtId="179" fontId="8" fillId="5" borderId="2" xfId="0" applyNumberFormat="1" applyFont="1" applyFill="1" applyBorder="1">
      <alignment vertical="center"/>
    </xf>
    <xf numFmtId="179" fontId="8" fillId="6" borderId="2" xfId="2" applyNumberFormat="1" applyFont="1" applyFill="1" applyBorder="1">
      <alignment vertical="center"/>
    </xf>
    <xf numFmtId="0" fontId="2" fillId="5" borderId="2" xfId="0" applyFont="1" applyFill="1" applyBorder="1" applyAlignment="1">
      <alignment horizontal="center" vertical="center" shrinkToFit="1"/>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8" borderId="2"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2" xfId="0" quotePrefix="1" applyFont="1" applyFill="1" applyBorder="1" applyAlignment="1" applyProtection="1">
      <alignment horizontal="center" vertical="center"/>
    </xf>
    <xf numFmtId="0" fontId="8" fillId="3" borderId="2" xfId="0" applyFont="1" applyFill="1" applyBorder="1" applyAlignment="1" applyProtection="1">
      <alignment vertical="center" wrapText="1"/>
    </xf>
    <xf numFmtId="0" fontId="8" fillId="3" borderId="2" xfId="0" applyFont="1" applyFill="1" applyBorder="1" applyAlignment="1" applyProtection="1">
      <alignment vertical="center"/>
    </xf>
    <xf numFmtId="0" fontId="2" fillId="0" borderId="0" xfId="0" applyFont="1" applyFill="1" applyProtection="1">
      <alignment vertical="center"/>
    </xf>
    <xf numFmtId="0" fontId="8" fillId="3" borderId="1" xfId="0" applyFont="1" applyFill="1" applyBorder="1" applyAlignment="1" applyProtection="1">
      <alignment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8" borderId="2" xfId="0" applyFont="1" applyFill="1" applyBorder="1" applyAlignment="1" applyProtection="1">
      <alignment horizontal="center" vertical="center"/>
    </xf>
    <xf numFmtId="0" fontId="2" fillId="3" borderId="4"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177" fontId="8" fillId="0" borderId="1" xfId="0" applyNumberFormat="1" applyFont="1" applyFill="1" applyBorder="1" applyProtection="1">
      <alignment vertical="center"/>
      <protection locked="0"/>
    </xf>
    <xf numFmtId="0" fontId="8" fillId="0" borderId="2" xfId="3" applyFont="1" applyFill="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177" fontId="8" fillId="3" borderId="1" xfId="0" applyNumberFormat="1" applyFont="1" applyFill="1" applyBorder="1" applyProtection="1">
      <alignment vertical="center"/>
    </xf>
    <xf numFmtId="181" fontId="8" fillId="0" borderId="1" xfId="0" applyNumberFormat="1" applyFont="1" applyFill="1" applyBorder="1" applyProtection="1">
      <alignment vertical="center"/>
      <protection locked="0"/>
    </xf>
    <xf numFmtId="0" fontId="8" fillId="0" borderId="0" xfId="0" applyFont="1" applyAlignment="1" applyProtection="1">
      <alignment horizontal="right" vertical="center"/>
    </xf>
    <xf numFmtId="0" fontId="8" fillId="4" borderId="2" xfId="0" applyFont="1" applyFill="1" applyBorder="1" applyAlignment="1" applyProtection="1">
      <alignment horizontal="left" vertical="center" wrapText="1"/>
      <protection locked="0"/>
    </xf>
    <xf numFmtId="0" fontId="8" fillId="0" borderId="0" xfId="0" applyFont="1" applyAlignment="1">
      <alignment horizontal="right" vertical="center"/>
    </xf>
    <xf numFmtId="0" fontId="6" fillId="8"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177" fontId="2" fillId="0" borderId="3" xfId="0" applyNumberFormat="1" applyFont="1" applyBorder="1">
      <alignment vertical="center"/>
    </xf>
    <xf numFmtId="177" fontId="8" fillId="0" borderId="3" xfId="0" applyNumberFormat="1" applyFont="1" applyBorder="1" applyAlignment="1">
      <alignment vertical="center" wrapText="1"/>
    </xf>
    <xf numFmtId="177" fontId="8" fillId="0" borderId="3" xfId="0" applyNumberFormat="1" applyFont="1" applyBorder="1">
      <alignment vertical="center"/>
    </xf>
    <xf numFmtId="179" fontId="8" fillId="4" borderId="2" xfId="1" applyNumberFormat="1" applyFont="1" applyFill="1" applyBorder="1" applyProtection="1">
      <alignment vertical="center"/>
      <protection locked="0"/>
    </xf>
    <xf numFmtId="180" fontId="8" fillId="4" borderId="1" xfId="1" applyNumberFormat="1" applyFont="1" applyFill="1" applyBorder="1" applyAlignment="1" applyProtection="1">
      <alignment horizontal="right" vertical="center"/>
      <protection locked="0"/>
    </xf>
    <xf numFmtId="180" fontId="8" fillId="3" borderId="1" xfId="1" applyNumberFormat="1" applyFont="1" applyFill="1" applyBorder="1" applyProtection="1">
      <alignment vertical="center"/>
    </xf>
    <xf numFmtId="180" fontId="8" fillId="0" borderId="0" xfId="0" applyNumberFormat="1" applyFont="1" applyProtection="1">
      <alignment vertical="center"/>
      <protection locked="0"/>
    </xf>
    <xf numFmtId="179" fontId="8" fillId="0" borderId="1" xfId="1" applyNumberFormat="1" applyFont="1" applyFill="1" applyBorder="1" applyProtection="1">
      <alignment vertical="center"/>
      <protection locked="0"/>
    </xf>
    <xf numFmtId="179" fontId="8" fillId="3" borderId="2" xfId="0" applyNumberFormat="1" applyFont="1" applyFill="1" applyBorder="1">
      <alignment vertical="center"/>
    </xf>
    <xf numFmtId="179" fontId="8" fillId="3" borderId="2" xfId="1" applyNumberFormat="1" applyFont="1" applyFill="1" applyBorder="1">
      <alignment vertical="center"/>
    </xf>
    <xf numFmtId="180" fontId="8" fillId="3" borderId="1" xfId="1" applyNumberFormat="1" applyFont="1" applyFill="1" applyBorder="1" applyAlignment="1" applyProtection="1">
      <alignment horizontal="right" vertical="center"/>
    </xf>
    <xf numFmtId="180" fontId="16" fillId="3" borderId="1" xfId="1" applyNumberFormat="1" applyFont="1" applyFill="1" applyBorder="1" applyProtection="1">
      <alignment vertical="center"/>
    </xf>
    <xf numFmtId="181" fontId="8" fillId="3" borderId="1" xfId="0" applyNumberFormat="1" applyFont="1" applyFill="1" applyBorder="1" applyProtection="1">
      <alignment vertical="center"/>
    </xf>
    <xf numFmtId="0" fontId="1" fillId="0" borderId="0" xfId="3" applyFont="1" applyProtection="1">
      <alignment vertical="center"/>
    </xf>
    <xf numFmtId="0" fontId="8" fillId="0" borderId="0" xfId="3" applyFont="1" applyAlignment="1" applyProtection="1">
      <alignment horizontal="right" vertical="center"/>
    </xf>
    <xf numFmtId="0" fontId="2" fillId="0" borderId="0" xfId="3" applyFont="1" applyAlignment="1" applyProtection="1">
      <alignment horizontal="right" vertical="center"/>
    </xf>
    <xf numFmtId="0" fontId="6" fillId="8" borderId="2" xfId="3"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6" fillId="8" borderId="5" xfId="0" applyFont="1" applyFill="1" applyBorder="1" applyAlignment="1" applyProtection="1">
      <alignment horizontal="center" vertical="center"/>
    </xf>
    <xf numFmtId="176" fontId="18" fillId="4" borderId="6" xfId="1" applyNumberFormat="1" applyFont="1" applyFill="1" applyBorder="1" applyAlignment="1" applyProtection="1">
      <alignment horizontal="right" vertical="center"/>
    </xf>
    <xf numFmtId="176" fontId="18" fillId="4" borderId="7" xfId="1" applyNumberFormat="1" applyFont="1" applyFill="1" applyBorder="1" applyAlignment="1" applyProtection="1">
      <alignment horizontal="right" vertical="center"/>
    </xf>
    <xf numFmtId="0" fontId="2" fillId="0" borderId="1" xfId="0" applyFont="1" applyFill="1" applyBorder="1" applyAlignment="1" applyProtection="1">
      <alignment horizontal="left" vertical="center" wrapText="1"/>
    </xf>
    <xf numFmtId="0" fontId="8" fillId="3" borderId="11" xfId="0" applyFont="1" applyFill="1" applyBorder="1" applyAlignment="1">
      <alignment vertical="center" wrapText="1"/>
    </xf>
    <xf numFmtId="0" fontId="8" fillId="3" borderId="10" xfId="0" applyFont="1" applyFill="1" applyBorder="1" applyAlignment="1">
      <alignment vertical="center" wrapText="1"/>
    </xf>
    <xf numFmtId="0" fontId="8" fillId="3" borderId="4" xfId="0" applyFont="1" applyFill="1" applyBorder="1" applyAlignment="1">
      <alignment vertical="center" wrapText="1"/>
    </xf>
    <xf numFmtId="0" fontId="8" fillId="3" borderId="11" xfId="0" applyFont="1" applyFill="1" applyBorder="1" applyAlignment="1">
      <alignment vertical="center"/>
    </xf>
    <xf numFmtId="0" fontId="8" fillId="3" borderId="10" xfId="0" applyFont="1" applyFill="1" applyBorder="1" applyAlignment="1">
      <alignment vertical="center"/>
    </xf>
    <xf numFmtId="0" fontId="8" fillId="3" borderId="4" xfId="0" applyFont="1" applyFill="1" applyBorder="1" applyAlignment="1">
      <alignment vertical="center"/>
    </xf>
    <xf numFmtId="0" fontId="5" fillId="7" borderId="0" xfId="0" applyFont="1" applyFill="1" applyAlignment="1">
      <alignment vertical="center"/>
    </xf>
    <xf numFmtId="0" fontId="8" fillId="9" borderId="2" xfId="0" applyFont="1" applyFill="1" applyBorder="1" applyAlignment="1">
      <alignment vertical="center" wrapText="1"/>
    </xf>
    <xf numFmtId="0" fontId="14" fillId="9" borderId="2" xfId="0" applyFont="1" applyFill="1" applyBorder="1" applyAlignment="1">
      <alignment vertical="center" wrapText="1"/>
    </xf>
    <xf numFmtId="0" fontId="5" fillId="7" borderId="0" xfId="3" applyFont="1" applyFill="1" applyAlignment="1" applyProtection="1">
      <alignment horizontal="left" vertical="center"/>
    </xf>
    <xf numFmtId="0" fontId="8" fillId="3" borderId="11" xfId="0" applyFont="1" applyFill="1" applyBorder="1" applyAlignment="1" applyProtection="1">
      <alignment vertical="center"/>
    </xf>
    <xf numFmtId="0" fontId="8" fillId="3" borderId="4" xfId="0" applyFont="1" applyFill="1" applyBorder="1" applyAlignment="1" applyProtection="1">
      <alignment vertical="center"/>
    </xf>
    <xf numFmtId="176" fontId="18" fillId="4" borderId="13" xfId="1" applyNumberFormat="1" applyFont="1" applyFill="1" applyBorder="1" applyAlignment="1" applyProtection="1">
      <alignment vertical="center"/>
    </xf>
    <xf numFmtId="176" fontId="18" fillId="4" borderId="14" xfId="1" applyNumberFormat="1" applyFont="1" applyFill="1" applyBorder="1" applyAlignment="1" applyProtection="1">
      <alignment vertical="center"/>
    </xf>
    <xf numFmtId="0" fontId="21" fillId="8" borderId="2" xfId="0" applyFont="1" applyFill="1" applyBorder="1" applyAlignment="1" applyProtection="1">
      <alignment horizontal="center" vertical="center"/>
    </xf>
    <xf numFmtId="49" fontId="8" fillId="0" borderId="2"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0" fontId="6" fillId="8" borderId="11" xfId="0" applyFont="1" applyFill="1" applyBorder="1" applyAlignment="1" applyProtection="1">
      <alignment horizontal="center" vertical="center" wrapText="1"/>
    </xf>
    <xf numFmtId="0" fontId="6" fillId="8" borderId="4"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xf>
    <xf numFmtId="0" fontId="8" fillId="3" borderId="12" xfId="0" applyFont="1" applyFill="1" applyBorder="1" applyAlignment="1" applyProtection="1">
      <alignment vertical="center" wrapText="1"/>
    </xf>
    <xf numFmtId="0" fontId="8" fillId="3" borderId="1" xfId="0" applyFont="1" applyFill="1" applyBorder="1" applyAlignment="1" applyProtection="1">
      <alignment horizontal="left" vertical="center" wrapText="1"/>
    </xf>
    <xf numFmtId="0" fontId="8" fillId="3" borderId="15" xfId="0" applyFont="1" applyFill="1" applyBorder="1" applyAlignment="1" applyProtection="1">
      <alignment horizontal="left" vertical="center" wrapText="1"/>
    </xf>
    <xf numFmtId="0" fontId="8" fillId="3" borderId="16" xfId="0" applyFont="1" applyFill="1" applyBorder="1" applyAlignment="1" applyProtection="1">
      <alignment horizontal="left" vertical="center" wrapText="1"/>
    </xf>
    <xf numFmtId="0" fontId="8" fillId="3" borderId="12" xfId="0" applyFont="1" applyFill="1" applyBorder="1" applyAlignment="1" applyProtection="1">
      <alignment horizontal="left" vertical="center" wrapText="1"/>
    </xf>
    <xf numFmtId="0" fontId="6" fillId="8" borderId="12" xfId="0" applyFont="1" applyFill="1" applyBorder="1" applyAlignment="1" applyProtection="1">
      <alignment horizontal="center" vertical="center" wrapText="1"/>
    </xf>
    <xf numFmtId="0" fontId="2" fillId="0" borderId="17" xfId="0" applyFont="1" applyFill="1" applyBorder="1" applyAlignment="1" applyProtection="1">
      <alignment horizontal="left" vertical="center"/>
    </xf>
    <xf numFmtId="0" fontId="2" fillId="0" borderId="17" xfId="0" applyFont="1" applyFill="1" applyBorder="1" applyAlignment="1" applyProtection="1">
      <alignment horizontal="left" vertical="center" wrapText="1"/>
    </xf>
  </cellXfs>
  <cellStyles count="4">
    <cellStyle name="40% - アクセント 6 2" xfId="2"/>
    <cellStyle name="桁区切り" xfId="1" builtinId="6"/>
    <cellStyle name="標準" xfId="0" builtinId="0"/>
    <cellStyle name="標準 2" xfId="3"/>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5"/>
  <sheetViews>
    <sheetView showGridLines="0" tabSelected="1" view="pageBreakPreview" zoomScale="70" zoomScaleNormal="80" zoomScaleSheetLayoutView="70" workbookViewId="0"/>
  </sheetViews>
  <sheetFormatPr defaultRowHeight="14.25"/>
  <cols>
    <col min="1" max="1" width="2.625" style="53" customWidth="1"/>
    <col min="2" max="2" width="12.75" style="53" customWidth="1"/>
    <col min="3" max="3" width="12.375" style="53" customWidth="1"/>
    <col min="4" max="4" width="28.25" style="53" customWidth="1"/>
    <col min="5" max="6" width="10.625" style="53" customWidth="1"/>
    <col min="7" max="7" width="11.625" style="53" customWidth="1"/>
    <col min="8" max="8" width="18.125" style="53" customWidth="1"/>
    <col min="9" max="9" width="63.125" style="53" customWidth="1"/>
    <col min="10" max="10" width="12.625" style="53" customWidth="1"/>
    <col min="11" max="11" width="11.625" style="53" customWidth="1"/>
    <col min="12" max="16384" width="9" style="53"/>
  </cols>
  <sheetData>
    <row r="1" spans="1:11" ht="18" customHeight="1">
      <c r="K1" s="79" t="s">
        <v>153</v>
      </c>
    </row>
    <row r="2" spans="1:11" ht="18" customHeight="1">
      <c r="K2" s="54" t="s">
        <v>150</v>
      </c>
    </row>
    <row r="3" spans="1:11" ht="27.75" customHeight="1">
      <c r="A3" s="55" t="s">
        <v>96</v>
      </c>
      <c r="B3" s="56"/>
      <c r="C3" s="56"/>
      <c r="D3" s="56"/>
      <c r="E3" s="56"/>
      <c r="F3" s="56"/>
      <c r="G3" s="56"/>
      <c r="H3" s="56"/>
      <c r="I3" s="56"/>
      <c r="J3" s="56"/>
      <c r="K3" s="57"/>
    </row>
    <row r="4" spans="1:11" ht="14.25" customHeight="1"/>
    <row r="5" spans="1:11" ht="15" customHeight="1">
      <c r="A5" s="58" t="s">
        <v>99</v>
      </c>
      <c r="B5" s="58"/>
    </row>
    <row r="6" spans="1:11" ht="15" customHeight="1">
      <c r="A6" s="58"/>
      <c r="B6" s="59" t="s">
        <v>0</v>
      </c>
      <c r="C6" s="59" t="s">
        <v>1</v>
      </c>
      <c r="D6" s="59" t="s">
        <v>2</v>
      </c>
      <c r="E6" s="59" t="s">
        <v>3</v>
      </c>
      <c r="F6" s="59" t="s">
        <v>4</v>
      </c>
      <c r="G6" s="59" t="s">
        <v>5</v>
      </c>
      <c r="H6" s="59" t="s">
        <v>6</v>
      </c>
      <c r="I6" s="59" t="s">
        <v>7</v>
      </c>
      <c r="J6" s="59" t="s">
        <v>8</v>
      </c>
      <c r="K6" s="59" t="s">
        <v>9</v>
      </c>
    </row>
    <row r="7" spans="1:11" s="60" customFormat="1" ht="34.5" customHeight="1">
      <c r="B7" s="59" t="s">
        <v>10</v>
      </c>
      <c r="C7" s="59" t="s">
        <v>11</v>
      </c>
      <c r="D7" s="59" t="s">
        <v>12</v>
      </c>
      <c r="E7" s="59" t="s">
        <v>13</v>
      </c>
      <c r="F7" s="59" t="s">
        <v>14</v>
      </c>
      <c r="G7" s="59" t="s">
        <v>15</v>
      </c>
      <c r="H7" s="59" t="s">
        <v>16</v>
      </c>
      <c r="I7" s="59" t="s">
        <v>17</v>
      </c>
      <c r="J7" s="59" t="s">
        <v>18</v>
      </c>
      <c r="K7" s="59" t="s">
        <v>19</v>
      </c>
    </row>
    <row r="8" spans="1:11" ht="150" customHeight="1">
      <c r="B8" s="61" t="s">
        <v>20</v>
      </c>
      <c r="C8" s="62" t="s">
        <v>21</v>
      </c>
      <c r="D8" s="62" t="s">
        <v>139</v>
      </c>
      <c r="E8" s="87"/>
      <c r="F8" s="63" t="s">
        <v>22</v>
      </c>
      <c r="G8" s="12" t="s">
        <v>23</v>
      </c>
      <c r="H8" s="12" t="s">
        <v>24</v>
      </c>
      <c r="I8" s="13" t="s">
        <v>171</v>
      </c>
      <c r="J8" s="13" t="s">
        <v>25</v>
      </c>
      <c r="K8" s="80"/>
    </row>
    <row r="9" spans="1:11" ht="60" customHeight="1">
      <c r="A9" s="64"/>
      <c r="B9" s="61" t="s">
        <v>26</v>
      </c>
      <c r="C9" s="62" t="s">
        <v>88</v>
      </c>
      <c r="D9" s="62" t="s">
        <v>138</v>
      </c>
      <c r="E9" s="87"/>
      <c r="F9" s="62" t="s">
        <v>158</v>
      </c>
      <c r="G9" s="12" t="s">
        <v>89</v>
      </c>
      <c r="H9" s="12" t="s">
        <v>90</v>
      </c>
      <c r="I9" s="13" t="s">
        <v>91</v>
      </c>
      <c r="J9" s="13" t="s">
        <v>92</v>
      </c>
      <c r="K9" s="80" t="s">
        <v>159</v>
      </c>
    </row>
    <row r="10" spans="1:11" ht="150" customHeight="1">
      <c r="A10" s="64"/>
      <c r="B10" s="61" t="s">
        <v>93</v>
      </c>
      <c r="C10" s="62" t="s">
        <v>94</v>
      </c>
      <c r="D10" s="62" t="s">
        <v>100</v>
      </c>
      <c r="E10" s="87"/>
      <c r="F10" s="63" t="s">
        <v>22</v>
      </c>
      <c r="G10" s="12" t="s">
        <v>23</v>
      </c>
      <c r="H10" s="12" t="s">
        <v>95</v>
      </c>
      <c r="I10" s="13" t="s">
        <v>171</v>
      </c>
      <c r="J10" s="13" t="s">
        <v>25</v>
      </c>
      <c r="K10" s="80" t="s">
        <v>159</v>
      </c>
    </row>
    <row r="11" spans="1:11" ht="8.25" customHeight="1">
      <c r="A11" s="64"/>
    </row>
    <row r="12" spans="1:11" ht="15" customHeight="1">
      <c r="A12" s="58" t="s">
        <v>101</v>
      </c>
    </row>
    <row r="13" spans="1:11" ht="15" customHeight="1">
      <c r="A13" s="64"/>
      <c r="B13" s="82" t="s">
        <v>27</v>
      </c>
      <c r="C13" s="101" t="s">
        <v>28</v>
      </c>
      <c r="D13" s="101"/>
      <c r="E13" s="82" t="s">
        <v>29</v>
      </c>
      <c r="F13" s="82" t="s">
        <v>30</v>
      </c>
      <c r="G13" s="101" t="s">
        <v>31</v>
      </c>
      <c r="H13" s="101"/>
      <c r="I13" s="101"/>
      <c r="J13" s="101" t="s">
        <v>32</v>
      </c>
      <c r="K13" s="101"/>
    </row>
    <row r="14" spans="1:11" ht="34.5" customHeight="1">
      <c r="A14" s="64"/>
      <c r="B14" s="82" t="s">
        <v>33</v>
      </c>
      <c r="C14" s="101" t="s">
        <v>34</v>
      </c>
      <c r="D14" s="101"/>
      <c r="E14" s="82" t="s">
        <v>35</v>
      </c>
      <c r="F14" s="82" t="s">
        <v>36</v>
      </c>
      <c r="G14" s="101" t="s">
        <v>37</v>
      </c>
      <c r="H14" s="101"/>
      <c r="I14" s="101"/>
      <c r="J14" s="101" t="s">
        <v>38</v>
      </c>
      <c r="K14" s="101"/>
    </row>
    <row r="15" spans="1:11" ht="54.95" customHeight="1">
      <c r="A15" s="64"/>
      <c r="B15" s="65" t="s">
        <v>39</v>
      </c>
      <c r="C15" s="102" t="s">
        <v>160</v>
      </c>
      <c r="D15" s="102"/>
      <c r="E15" s="88"/>
      <c r="F15" s="83" t="s">
        <v>161</v>
      </c>
      <c r="G15" s="103" t="s">
        <v>42</v>
      </c>
      <c r="H15" s="103"/>
      <c r="I15" s="103"/>
      <c r="J15" s="103"/>
      <c r="K15" s="103"/>
    </row>
    <row r="16" spans="1:11" ht="54.95" customHeight="1">
      <c r="A16" s="64"/>
      <c r="B16" s="65" t="s">
        <v>39</v>
      </c>
      <c r="C16" s="102" t="s">
        <v>162</v>
      </c>
      <c r="D16" s="102"/>
      <c r="E16" s="89">
        <f>IF(ISERROR(3.6*(100/E24)*E26),0,3.6*(100/E24)*E26)</f>
        <v>0</v>
      </c>
      <c r="F16" s="83" t="s">
        <v>161</v>
      </c>
      <c r="G16" s="105" t="s">
        <v>154</v>
      </c>
      <c r="H16" s="106"/>
      <c r="I16" s="107"/>
      <c r="J16" s="105" t="s">
        <v>156</v>
      </c>
      <c r="K16" s="107"/>
    </row>
    <row r="17" spans="1:11" ht="54.95" customHeight="1">
      <c r="A17" s="64"/>
      <c r="B17" s="65" t="s">
        <v>39</v>
      </c>
      <c r="C17" s="102" t="s">
        <v>163</v>
      </c>
      <c r="D17" s="102"/>
      <c r="E17" s="89">
        <f>IF(ISERROR(E9*E25*E26/E10),0,E9*E25*E26/E10)</f>
        <v>0</v>
      </c>
      <c r="F17" s="83" t="s">
        <v>161</v>
      </c>
      <c r="G17" s="103" t="s">
        <v>155</v>
      </c>
      <c r="H17" s="103"/>
      <c r="I17" s="103"/>
      <c r="J17" s="105" t="s">
        <v>156</v>
      </c>
      <c r="K17" s="107"/>
    </row>
    <row r="18" spans="1:11" ht="129.94999999999999" customHeight="1">
      <c r="A18" s="64"/>
      <c r="B18" s="65" t="s">
        <v>39</v>
      </c>
      <c r="C18" s="102" t="s">
        <v>164</v>
      </c>
      <c r="D18" s="102"/>
      <c r="E18" s="90"/>
      <c r="F18" s="83" t="s">
        <v>161</v>
      </c>
      <c r="G18" s="108" t="s">
        <v>157</v>
      </c>
      <c r="H18" s="108"/>
      <c r="I18" s="108"/>
      <c r="J18" s="103"/>
      <c r="K18" s="103"/>
    </row>
    <row r="19" spans="1:11" ht="36" customHeight="1">
      <c r="A19" s="64"/>
      <c r="B19" s="65" t="s">
        <v>43</v>
      </c>
      <c r="C19" s="102" t="s">
        <v>44</v>
      </c>
      <c r="D19" s="102"/>
      <c r="E19" s="3"/>
      <c r="F19" s="83" t="s">
        <v>45</v>
      </c>
      <c r="G19" s="103" t="s">
        <v>46</v>
      </c>
      <c r="H19" s="103"/>
      <c r="I19" s="103"/>
      <c r="J19" s="104"/>
      <c r="K19" s="104"/>
    </row>
    <row r="20" spans="1:11" ht="36" customHeight="1">
      <c r="A20" s="64"/>
      <c r="B20" s="65" t="s">
        <v>47</v>
      </c>
      <c r="C20" s="102" t="s">
        <v>48</v>
      </c>
      <c r="D20" s="102"/>
      <c r="E20" s="3"/>
      <c r="F20" s="83" t="s">
        <v>45</v>
      </c>
      <c r="G20" s="103" t="s">
        <v>46</v>
      </c>
      <c r="H20" s="103"/>
      <c r="I20" s="103"/>
      <c r="J20" s="104"/>
      <c r="K20" s="104"/>
    </row>
    <row r="21" spans="1:11" ht="36" customHeight="1">
      <c r="A21" s="64"/>
      <c r="B21" s="65" t="s">
        <v>49</v>
      </c>
      <c r="C21" s="102" t="s">
        <v>50</v>
      </c>
      <c r="D21" s="102"/>
      <c r="E21" s="48"/>
      <c r="F21" s="66" t="s">
        <v>51</v>
      </c>
      <c r="G21" s="103" t="s">
        <v>52</v>
      </c>
      <c r="H21" s="103"/>
      <c r="I21" s="103"/>
      <c r="J21" s="104"/>
      <c r="K21" s="104"/>
    </row>
    <row r="22" spans="1:11" ht="36" customHeight="1">
      <c r="A22" s="64"/>
      <c r="B22" s="65" t="s">
        <v>53</v>
      </c>
      <c r="C22" s="102" t="s">
        <v>54</v>
      </c>
      <c r="D22" s="102"/>
      <c r="E22" s="48"/>
      <c r="F22" s="66" t="s">
        <v>51</v>
      </c>
      <c r="G22" s="103" t="s">
        <v>46</v>
      </c>
      <c r="H22" s="103"/>
      <c r="I22" s="103"/>
      <c r="J22" s="104"/>
      <c r="K22" s="104"/>
    </row>
    <row r="23" spans="1:11" ht="36" customHeight="1">
      <c r="A23" s="64"/>
      <c r="B23" s="65" t="s">
        <v>55</v>
      </c>
      <c r="C23" s="102" t="s">
        <v>56</v>
      </c>
      <c r="D23" s="102"/>
      <c r="E23" s="47">
        <f>E22*((E19-E20+'MPS(calc_process)'!F29+'MPS(calc_process)'!F30)/(37-7+'MPS(calc_process)'!F29+'MPS(calc_process)'!F30))</f>
        <v>0</v>
      </c>
      <c r="F23" s="66" t="s">
        <v>51</v>
      </c>
      <c r="G23" s="108" t="s">
        <v>57</v>
      </c>
      <c r="H23" s="108"/>
      <c r="I23" s="108"/>
      <c r="J23" s="104"/>
      <c r="K23" s="104"/>
    </row>
    <row r="24" spans="1:11" ht="36" customHeight="1">
      <c r="A24" s="64"/>
      <c r="B24" s="65" t="s">
        <v>104</v>
      </c>
      <c r="C24" s="102" t="s">
        <v>87</v>
      </c>
      <c r="D24" s="102"/>
      <c r="E24" s="73"/>
      <c r="F24" s="66" t="s">
        <v>86</v>
      </c>
      <c r="G24" s="108" t="s">
        <v>165</v>
      </c>
      <c r="H24" s="108"/>
      <c r="I24" s="108"/>
      <c r="J24" s="103" t="s">
        <v>166</v>
      </c>
      <c r="K24" s="103"/>
    </row>
    <row r="25" spans="1:11" ht="99.95" customHeight="1">
      <c r="A25" s="64"/>
      <c r="B25" s="65" t="s">
        <v>105</v>
      </c>
      <c r="C25" s="102" t="s">
        <v>84</v>
      </c>
      <c r="D25" s="102"/>
      <c r="E25" s="91"/>
      <c r="F25" s="66" t="s">
        <v>167</v>
      </c>
      <c r="G25" s="108" t="s">
        <v>168</v>
      </c>
      <c r="H25" s="108"/>
      <c r="I25" s="108"/>
      <c r="J25" s="103" t="s">
        <v>159</v>
      </c>
      <c r="K25" s="103"/>
    </row>
    <row r="26" spans="1:11" ht="99.95" customHeight="1">
      <c r="A26" s="64"/>
      <c r="B26" s="65" t="s">
        <v>106</v>
      </c>
      <c r="C26" s="102" t="s">
        <v>107</v>
      </c>
      <c r="D26" s="102"/>
      <c r="E26" s="78"/>
      <c r="F26" s="66" t="s">
        <v>169</v>
      </c>
      <c r="G26" s="108" t="s">
        <v>85</v>
      </c>
      <c r="H26" s="108"/>
      <c r="I26" s="108"/>
      <c r="J26" s="103" t="s">
        <v>170</v>
      </c>
      <c r="K26" s="103"/>
    </row>
    <row r="27" spans="1:11" ht="6.75" customHeight="1">
      <c r="A27" s="64"/>
    </row>
    <row r="28" spans="1:11" ht="18.75" customHeight="1">
      <c r="A28" s="67" t="s">
        <v>109</v>
      </c>
      <c r="B28" s="67"/>
    </row>
    <row r="29" spans="1:11" ht="17.25" thickBot="1">
      <c r="B29" s="109" t="s">
        <v>110</v>
      </c>
      <c r="C29" s="109"/>
      <c r="D29" s="68" t="s">
        <v>36</v>
      </c>
    </row>
    <row r="30" spans="1:11" ht="19.5" thickBot="1">
      <c r="B30" s="110">
        <f>ROUNDDOWN('MPS(calc_process)'!G6, 0)</f>
        <v>0</v>
      </c>
      <c r="C30" s="111"/>
      <c r="D30" s="69" t="s">
        <v>132</v>
      </c>
    </row>
    <row r="31" spans="1:11" ht="6.75" customHeight="1">
      <c r="B31" s="70"/>
      <c r="C31" s="70"/>
      <c r="F31" s="71"/>
      <c r="G31" s="71"/>
    </row>
    <row r="32" spans="1:11" ht="14.25" customHeight="1">
      <c r="A32" s="58" t="s">
        <v>58</v>
      </c>
    </row>
    <row r="33" spans="2:11" ht="14.25" customHeight="1">
      <c r="B33" s="72" t="s">
        <v>59</v>
      </c>
      <c r="C33" s="112" t="s">
        <v>60</v>
      </c>
      <c r="D33" s="112"/>
      <c r="E33" s="112"/>
      <c r="F33" s="112"/>
      <c r="G33" s="112"/>
      <c r="H33" s="112"/>
      <c r="I33" s="112"/>
      <c r="J33" s="112"/>
      <c r="K33" s="112"/>
    </row>
    <row r="34" spans="2:11" ht="14.25" customHeight="1">
      <c r="B34" s="72" t="s">
        <v>61</v>
      </c>
      <c r="C34" s="112" t="s">
        <v>62</v>
      </c>
      <c r="D34" s="112"/>
      <c r="E34" s="112"/>
      <c r="F34" s="112"/>
      <c r="G34" s="112"/>
      <c r="H34" s="112"/>
      <c r="I34" s="112"/>
      <c r="J34" s="112"/>
      <c r="K34" s="112"/>
    </row>
    <row r="35" spans="2:11" ht="14.25" customHeight="1">
      <c r="B35" s="72" t="s">
        <v>63</v>
      </c>
      <c r="C35" s="112" t="s">
        <v>64</v>
      </c>
      <c r="D35" s="112"/>
      <c r="E35" s="112"/>
      <c r="F35" s="112"/>
      <c r="G35" s="112"/>
      <c r="H35" s="112"/>
      <c r="I35" s="112"/>
      <c r="J35" s="112"/>
      <c r="K35" s="112"/>
    </row>
  </sheetData>
  <sheetProtection algorithmName="SHA-512" hashValue="KXYDY2fR5bnDpnKKLHtKVstEhcVrJfZM4BghoXAzYzexQKgoEp7Hk2erLVNdavI3yIi1c7UzLSnD8wvhL33xLg==" saltValue="H3s9+X6cZPgCPHZXKLAMMA==" spinCount="100000" sheet="1" objects="1" scenarios="1" formatCells="0" formatRows="0"/>
  <mergeCells count="47">
    <mergeCell ref="C25:D25"/>
    <mergeCell ref="G25:I25"/>
    <mergeCell ref="J25:K25"/>
    <mergeCell ref="C26:D26"/>
    <mergeCell ref="G26:I26"/>
    <mergeCell ref="J26:K26"/>
    <mergeCell ref="B29:C29"/>
    <mergeCell ref="B30:C30"/>
    <mergeCell ref="C33:K33"/>
    <mergeCell ref="C34:K34"/>
    <mergeCell ref="C35:K35"/>
    <mergeCell ref="C24:D24"/>
    <mergeCell ref="G24:I24"/>
    <mergeCell ref="J24:K24"/>
    <mergeCell ref="C22:D22"/>
    <mergeCell ref="G22:I22"/>
    <mergeCell ref="J22:K22"/>
    <mergeCell ref="C23:D23"/>
    <mergeCell ref="G23:I23"/>
    <mergeCell ref="J23:K23"/>
    <mergeCell ref="C20:D20"/>
    <mergeCell ref="G20:I20"/>
    <mergeCell ref="J20:K20"/>
    <mergeCell ref="C21:D21"/>
    <mergeCell ref="G21:I21"/>
    <mergeCell ref="J21:K21"/>
    <mergeCell ref="C15:D15"/>
    <mergeCell ref="G15:I15"/>
    <mergeCell ref="J15:K15"/>
    <mergeCell ref="C16:D16"/>
    <mergeCell ref="C19:D19"/>
    <mergeCell ref="G19:I19"/>
    <mergeCell ref="J19:K19"/>
    <mergeCell ref="J18:K18"/>
    <mergeCell ref="C17:D17"/>
    <mergeCell ref="G17:I17"/>
    <mergeCell ref="G16:I16"/>
    <mergeCell ref="G18:I18"/>
    <mergeCell ref="C18:D18"/>
    <mergeCell ref="J17:K17"/>
    <mergeCell ref="J16:K16"/>
    <mergeCell ref="C13:D13"/>
    <mergeCell ref="G13:I13"/>
    <mergeCell ref="J13:K13"/>
    <mergeCell ref="C14:D14"/>
    <mergeCell ref="G14:I14"/>
    <mergeCell ref="J14:K14"/>
  </mergeCells>
  <phoneticPr fontId="4"/>
  <dataValidations count="2">
    <dataValidation type="list" allowBlank="1" showInputMessage="1" showErrorMessage="1" sqref="E21">
      <formula1>COP</formula1>
    </dataValidation>
    <dataValidation type="list" allowBlank="1" showInputMessage="1" showErrorMessage="1" sqref="E18">
      <formula1>"0.46,0.8"</formula1>
    </dataValidation>
  </dataValidations>
  <pageMargins left="0.70866141732283472" right="0.70866141732283472" top="0.74803149606299213" bottom="0.74803149606299213" header="0.31496062992125984" footer="0.31496062992125984"/>
  <pageSetup paperSize="9" scale="46" orientation="portrait" r:id="rId1"/>
  <rowBreaks count="1" manualBreakCount="1">
    <brk id="1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80" zoomScaleNormal="100" zoomScaleSheetLayoutView="80" workbookViewId="0"/>
  </sheetViews>
  <sheetFormatPr defaultRowHeight="14.25"/>
  <cols>
    <col min="1" max="2" width="2.625" style="1" customWidth="1"/>
    <col min="3" max="4" width="3.625" style="1" customWidth="1"/>
    <col min="5" max="5" width="47.125" style="1" customWidth="1"/>
    <col min="6" max="7" width="12.625" style="1" customWidth="1"/>
    <col min="8" max="8" width="10.625" style="1" customWidth="1"/>
    <col min="9" max="9" width="11.875" style="5" customWidth="1"/>
    <col min="10" max="16384" width="9" style="1"/>
  </cols>
  <sheetData>
    <row r="1" spans="1:11" ht="18" customHeight="1">
      <c r="I1" s="81" t="str">
        <f>'MPS(input)'!K1</f>
        <v>Monitoring Spreadsheet: JCM_BD_AM001_ver02.0</v>
      </c>
    </row>
    <row r="2" spans="1:11" ht="18" customHeight="1">
      <c r="I2" s="2" t="str">
        <f>'MPS(input)'!K2</f>
        <v>Reference Number:</v>
      </c>
    </row>
    <row r="3" spans="1:11" ht="27.75" customHeight="1">
      <c r="A3" s="119" t="s">
        <v>97</v>
      </c>
      <c r="B3" s="119"/>
      <c r="C3" s="119"/>
      <c r="D3" s="119"/>
      <c r="E3" s="119"/>
      <c r="F3" s="119"/>
      <c r="G3" s="119"/>
      <c r="H3" s="119"/>
      <c r="I3" s="119"/>
    </row>
    <row r="4" spans="1:11" ht="11.25" customHeight="1"/>
    <row r="5" spans="1:11" ht="18.75" customHeight="1" thickBot="1">
      <c r="A5" s="24" t="s">
        <v>65</v>
      </c>
      <c r="B5" s="25"/>
      <c r="C5" s="25"/>
      <c r="D5" s="25"/>
      <c r="E5" s="26"/>
      <c r="F5" s="27" t="s">
        <v>66</v>
      </c>
      <c r="G5" s="44" t="s">
        <v>67</v>
      </c>
      <c r="H5" s="27" t="s">
        <v>68</v>
      </c>
      <c r="I5" s="28" t="s">
        <v>69</v>
      </c>
    </row>
    <row r="6" spans="1:11" ht="18.75" customHeight="1" thickBot="1">
      <c r="A6" s="29"/>
      <c r="B6" s="36" t="s">
        <v>111</v>
      </c>
      <c r="C6" s="36"/>
      <c r="D6" s="36"/>
      <c r="E6" s="36"/>
      <c r="F6" s="41" t="s">
        <v>70</v>
      </c>
      <c r="G6" s="84">
        <f>G10-G18</f>
        <v>0</v>
      </c>
      <c r="H6" s="43" t="s">
        <v>112</v>
      </c>
      <c r="I6" s="15" t="s">
        <v>113</v>
      </c>
    </row>
    <row r="7" spans="1:11" ht="18.75" customHeight="1">
      <c r="A7" s="24" t="s">
        <v>71</v>
      </c>
      <c r="B7" s="25"/>
      <c r="C7" s="25"/>
      <c r="D7" s="25"/>
      <c r="E7" s="26"/>
      <c r="F7" s="26"/>
      <c r="G7" s="45"/>
      <c r="H7" s="26"/>
      <c r="I7" s="27"/>
      <c r="J7" s="46"/>
      <c r="K7" s="46"/>
    </row>
    <row r="8" spans="1:11" ht="36" customHeight="1">
      <c r="A8" s="29"/>
      <c r="B8" s="120" t="s">
        <v>134</v>
      </c>
      <c r="C8" s="121"/>
      <c r="D8" s="121"/>
      <c r="E8" s="121"/>
      <c r="F8" s="16" t="s">
        <v>72</v>
      </c>
      <c r="G8" s="17">
        <f>'MPS(input)'!E21</f>
        <v>0</v>
      </c>
      <c r="H8" s="18" t="s">
        <v>73</v>
      </c>
      <c r="I8" s="19" t="s">
        <v>114</v>
      </c>
    </row>
    <row r="9" spans="1:11" ht="18.75" customHeight="1" thickBot="1">
      <c r="A9" s="24" t="s">
        <v>74</v>
      </c>
      <c r="B9" s="26"/>
      <c r="C9" s="25"/>
      <c r="D9" s="27"/>
      <c r="E9" s="27"/>
      <c r="F9" s="27"/>
      <c r="G9" s="24"/>
      <c r="H9" s="26"/>
      <c r="I9" s="27"/>
    </row>
    <row r="10" spans="1:11" ht="18.75" customHeight="1" thickBot="1">
      <c r="A10" s="30"/>
      <c r="B10" s="35" t="s">
        <v>115</v>
      </c>
      <c r="C10" s="36"/>
      <c r="D10" s="36"/>
      <c r="E10" s="36"/>
      <c r="F10" s="41" t="s">
        <v>72</v>
      </c>
      <c r="G10" s="85">
        <f>IFERROR(G14*(G16/G15)*G13,0)</f>
        <v>0</v>
      </c>
      <c r="H10" s="43" t="s">
        <v>112</v>
      </c>
      <c r="I10" s="14" t="s">
        <v>116</v>
      </c>
    </row>
    <row r="11" spans="1:11" ht="18.75" customHeight="1">
      <c r="A11" s="30"/>
      <c r="B11" s="32"/>
      <c r="C11" s="116" t="s">
        <v>117</v>
      </c>
      <c r="D11" s="117"/>
      <c r="E11" s="118"/>
      <c r="F11" s="16" t="s">
        <v>75</v>
      </c>
      <c r="G11" s="49">
        <f>'MPS(input)'!E15</f>
        <v>0</v>
      </c>
      <c r="H11" s="20" t="s">
        <v>118</v>
      </c>
      <c r="I11" s="19" t="s">
        <v>119</v>
      </c>
    </row>
    <row r="12" spans="1:11" ht="18.75" customHeight="1">
      <c r="A12" s="30"/>
      <c r="B12" s="32"/>
      <c r="C12" s="116" t="s">
        <v>120</v>
      </c>
      <c r="D12" s="117"/>
      <c r="E12" s="118"/>
      <c r="F12" s="16" t="s">
        <v>75</v>
      </c>
      <c r="G12" s="49">
        <f>IFERROR(SMALL('MPS(input)'!E16:E18, COUNTIF('MPS(input)'!E16:E18,0)+1),0)</f>
        <v>0</v>
      </c>
      <c r="H12" s="20" t="s">
        <v>118</v>
      </c>
      <c r="I12" s="19" t="s">
        <v>119</v>
      </c>
    </row>
    <row r="13" spans="1:11" ht="36" customHeight="1">
      <c r="A13" s="30"/>
      <c r="B13" s="32"/>
      <c r="C13" s="113" t="s">
        <v>98</v>
      </c>
      <c r="D13" s="114"/>
      <c r="E13" s="115"/>
      <c r="F13" s="16" t="s">
        <v>75</v>
      </c>
      <c r="G13" s="49">
        <f>IFERROR(SMALL(G11:G12,COUNTIF(G11:G12,0)+1),0)</f>
        <v>0</v>
      </c>
      <c r="H13" s="20" t="s">
        <v>118</v>
      </c>
      <c r="I13" s="19" t="s">
        <v>119</v>
      </c>
    </row>
    <row r="14" spans="1:11" ht="18.75" customHeight="1">
      <c r="A14" s="30"/>
      <c r="B14" s="32"/>
      <c r="C14" s="116" t="s">
        <v>121</v>
      </c>
      <c r="D14" s="117"/>
      <c r="E14" s="118"/>
      <c r="F14" s="16" t="s">
        <v>76</v>
      </c>
      <c r="G14" s="92">
        <f>'MPS(input)'!E8</f>
        <v>0</v>
      </c>
      <c r="H14" s="21" t="s">
        <v>77</v>
      </c>
      <c r="I14" s="22" t="s">
        <v>122</v>
      </c>
    </row>
    <row r="15" spans="1:11" ht="36" customHeight="1">
      <c r="A15" s="30"/>
      <c r="B15" s="32"/>
      <c r="C15" s="113" t="s">
        <v>123</v>
      </c>
      <c r="D15" s="114"/>
      <c r="E15" s="115"/>
      <c r="F15" s="16" t="s">
        <v>72</v>
      </c>
      <c r="G15" s="50">
        <f>'MPS(input)'!E21</f>
        <v>0</v>
      </c>
      <c r="H15" s="18" t="s">
        <v>78</v>
      </c>
      <c r="I15" s="19" t="s">
        <v>114</v>
      </c>
    </row>
    <row r="16" spans="1:11" ht="36" customHeight="1">
      <c r="A16" s="29"/>
      <c r="B16" s="33"/>
      <c r="C16" s="113" t="s">
        <v>124</v>
      </c>
      <c r="D16" s="114"/>
      <c r="E16" s="115"/>
      <c r="F16" s="16" t="s">
        <v>72</v>
      </c>
      <c r="G16" s="51">
        <f>'MPS(input)'!E23</f>
        <v>0</v>
      </c>
      <c r="H16" s="23" t="s">
        <v>78</v>
      </c>
      <c r="I16" s="22" t="s">
        <v>125</v>
      </c>
    </row>
    <row r="17" spans="1:9" ht="18.75" customHeight="1" thickBot="1">
      <c r="A17" s="24" t="s">
        <v>79</v>
      </c>
      <c r="B17" s="25"/>
      <c r="C17" s="25"/>
      <c r="D17" s="25"/>
      <c r="E17" s="26"/>
      <c r="F17" s="27"/>
      <c r="G17" s="24"/>
      <c r="H17" s="26"/>
      <c r="I17" s="27"/>
    </row>
    <row r="18" spans="1:9" ht="18.75" customHeight="1" thickBot="1">
      <c r="A18" s="30"/>
      <c r="B18" s="31" t="s">
        <v>133</v>
      </c>
      <c r="C18" s="34"/>
      <c r="D18" s="34"/>
      <c r="E18" s="34"/>
      <c r="F18" s="40" t="s">
        <v>72</v>
      </c>
      <c r="G18" s="86">
        <f>IFERROR(G22*G21,0)</f>
        <v>0</v>
      </c>
      <c r="H18" s="42" t="s">
        <v>126</v>
      </c>
      <c r="I18" s="19" t="s">
        <v>127</v>
      </c>
    </row>
    <row r="19" spans="1:9" ht="18.75" customHeight="1">
      <c r="A19" s="30"/>
      <c r="B19" s="32"/>
      <c r="C19" s="116" t="s">
        <v>117</v>
      </c>
      <c r="D19" s="117"/>
      <c r="E19" s="118"/>
      <c r="F19" s="16" t="s">
        <v>75</v>
      </c>
      <c r="G19" s="49">
        <f>'MPS(input)'!E15</f>
        <v>0</v>
      </c>
      <c r="H19" s="20" t="s">
        <v>118</v>
      </c>
      <c r="I19" s="19" t="s">
        <v>119</v>
      </c>
    </row>
    <row r="20" spans="1:9" ht="18.75" customHeight="1">
      <c r="A20" s="30"/>
      <c r="B20" s="32"/>
      <c r="C20" s="116" t="s">
        <v>120</v>
      </c>
      <c r="D20" s="117"/>
      <c r="E20" s="118"/>
      <c r="F20" s="16" t="s">
        <v>75</v>
      </c>
      <c r="G20" s="49">
        <f>IFERROR(SMALL('MPS(input)'!E16:E18, COUNTIF('MPS(input)'!E16:E18,0)+1),0)</f>
        <v>0</v>
      </c>
      <c r="H20" s="20" t="s">
        <v>118</v>
      </c>
      <c r="I20" s="19" t="s">
        <v>119</v>
      </c>
    </row>
    <row r="21" spans="1:9" ht="36" customHeight="1">
      <c r="A21" s="30"/>
      <c r="B21" s="32"/>
      <c r="C21" s="113" t="s">
        <v>128</v>
      </c>
      <c r="D21" s="114"/>
      <c r="E21" s="115"/>
      <c r="F21" s="16" t="s">
        <v>80</v>
      </c>
      <c r="G21" s="49">
        <f>IFERROR(SMALL(G19:G20,COUNTIF(G19:G20,0)+1),0)</f>
        <v>0</v>
      </c>
      <c r="H21" s="20" t="s">
        <v>118</v>
      </c>
      <c r="I21" s="19" t="s">
        <v>119</v>
      </c>
    </row>
    <row r="22" spans="1:9" ht="18" customHeight="1">
      <c r="A22" s="29"/>
      <c r="B22" s="33"/>
      <c r="C22" s="116" t="s">
        <v>121</v>
      </c>
      <c r="D22" s="117"/>
      <c r="E22" s="118"/>
      <c r="F22" s="16" t="s">
        <v>75</v>
      </c>
      <c r="G22" s="93">
        <f>'MPS(input)'!E8</f>
        <v>0</v>
      </c>
      <c r="H22" s="21" t="s">
        <v>77</v>
      </c>
      <c r="I22" s="19" t="s">
        <v>122</v>
      </c>
    </row>
    <row r="23" spans="1:9">
      <c r="A23" s="6"/>
      <c r="B23" s="6"/>
      <c r="C23" s="6"/>
      <c r="D23" s="6"/>
      <c r="E23" s="6"/>
      <c r="F23" s="7"/>
      <c r="G23" s="8"/>
      <c r="H23" s="8"/>
      <c r="I23" s="9"/>
    </row>
    <row r="24" spans="1:9" ht="21.75" customHeight="1">
      <c r="E24" s="6" t="s">
        <v>81</v>
      </c>
      <c r="F24" s="4"/>
    </row>
    <row r="25" spans="1:9" ht="18" customHeight="1">
      <c r="E25" s="37" t="s">
        <v>172</v>
      </c>
      <c r="F25" s="38">
        <v>5.13</v>
      </c>
      <c r="G25" s="38" t="s">
        <v>82</v>
      </c>
      <c r="H25" s="9"/>
    </row>
    <row r="26" spans="1:9" ht="18" customHeight="1">
      <c r="E26" s="37" t="s">
        <v>152</v>
      </c>
      <c r="F26" s="39">
        <v>5.5</v>
      </c>
      <c r="G26" s="38" t="s">
        <v>82</v>
      </c>
      <c r="H26" s="9"/>
    </row>
    <row r="27" spans="1:9" ht="18" customHeight="1">
      <c r="E27" s="37" t="s">
        <v>151</v>
      </c>
      <c r="F27" s="38">
        <v>5.66</v>
      </c>
      <c r="G27" s="38" t="s">
        <v>82</v>
      </c>
      <c r="H27" s="6"/>
    </row>
    <row r="28" spans="1:9">
      <c r="E28" s="10"/>
      <c r="F28" s="10"/>
      <c r="G28" s="6"/>
      <c r="H28" s="6"/>
    </row>
    <row r="29" spans="1:9" ht="18" customHeight="1">
      <c r="E29" s="37" t="s">
        <v>130</v>
      </c>
      <c r="F29" s="38">
        <v>1.5</v>
      </c>
      <c r="G29" s="52" t="s">
        <v>83</v>
      </c>
      <c r="H29" s="6"/>
    </row>
    <row r="30" spans="1:9" ht="18" customHeight="1">
      <c r="E30" s="37" t="s">
        <v>131</v>
      </c>
      <c r="F30" s="38">
        <v>1.5</v>
      </c>
      <c r="G30" s="52" t="s">
        <v>83</v>
      </c>
      <c r="H30" s="6"/>
    </row>
    <row r="31" spans="1:9">
      <c r="E31" s="10"/>
      <c r="F31" s="10"/>
      <c r="G31" s="6"/>
      <c r="H31" s="6"/>
    </row>
  </sheetData>
  <sheetProtection algorithmName="SHA-512" hashValue="tBtTM1bmQxQr7v7ivAEorDDlFURHyYrVnPhD3m+TwAc/V0c5K/mnFjEkX/N3GGIVQAbTHIWrFpGk6rmDpQTvRg==" saltValue="zWvQ9m9Z12ANVfRbhCyofw==" spinCount="100000" sheet="1" objects="1" scenarios="1"/>
  <mergeCells count="12">
    <mergeCell ref="C21:E21"/>
    <mergeCell ref="C22:E22"/>
    <mergeCell ref="A3:I3"/>
    <mergeCell ref="B8:E8"/>
    <mergeCell ref="C12:E12"/>
    <mergeCell ref="C13:E13"/>
    <mergeCell ref="C14:E14"/>
    <mergeCell ref="C15:E15"/>
    <mergeCell ref="C16:E16"/>
    <mergeCell ref="C11:E11"/>
    <mergeCell ref="C19:E19"/>
    <mergeCell ref="C20:E20"/>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97" customWidth="1"/>
    <col min="2" max="2" width="36.375" style="97" customWidth="1"/>
    <col min="3" max="3" width="49.125" style="97" customWidth="1"/>
    <col min="4" max="256" width="9" style="97"/>
    <col min="257" max="257" width="3.625" style="97" customWidth="1"/>
    <col min="258" max="258" width="36.375" style="97" customWidth="1"/>
    <col min="259" max="259" width="49.125" style="97" customWidth="1"/>
    <col min="260" max="512" width="9" style="97"/>
    <col min="513" max="513" width="3.625" style="97" customWidth="1"/>
    <col min="514" max="514" width="36.375" style="97" customWidth="1"/>
    <col min="515" max="515" width="49.125" style="97" customWidth="1"/>
    <col min="516" max="768" width="9" style="97"/>
    <col min="769" max="769" width="3.625" style="97" customWidth="1"/>
    <col min="770" max="770" width="36.375" style="97" customWidth="1"/>
    <col min="771" max="771" width="49.125" style="97" customWidth="1"/>
    <col min="772" max="1024" width="9" style="97"/>
    <col min="1025" max="1025" width="3.625" style="97" customWidth="1"/>
    <col min="1026" max="1026" width="36.375" style="97" customWidth="1"/>
    <col min="1027" max="1027" width="49.125" style="97" customWidth="1"/>
    <col min="1028" max="1280" width="9" style="97"/>
    <col min="1281" max="1281" width="3.625" style="97" customWidth="1"/>
    <col min="1282" max="1282" width="36.375" style="97" customWidth="1"/>
    <col min="1283" max="1283" width="49.125" style="97" customWidth="1"/>
    <col min="1284" max="1536" width="9" style="97"/>
    <col min="1537" max="1537" width="3.625" style="97" customWidth="1"/>
    <col min="1538" max="1538" width="36.375" style="97" customWidth="1"/>
    <col min="1539" max="1539" width="49.125" style="97" customWidth="1"/>
    <col min="1540" max="1792" width="9" style="97"/>
    <col min="1793" max="1793" width="3.625" style="97" customWidth="1"/>
    <col min="1794" max="1794" width="36.375" style="97" customWidth="1"/>
    <col min="1795" max="1795" width="49.125" style="97" customWidth="1"/>
    <col min="1796" max="2048" width="9" style="97"/>
    <col min="2049" max="2049" width="3.625" style="97" customWidth="1"/>
    <col min="2050" max="2050" width="36.375" style="97" customWidth="1"/>
    <col min="2051" max="2051" width="49.125" style="97" customWidth="1"/>
    <col min="2052" max="2304" width="9" style="97"/>
    <col min="2305" max="2305" width="3.625" style="97" customWidth="1"/>
    <col min="2306" max="2306" width="36.375" style="97" customWidth="1"/>
    <col min="2307" max="2307" width="49.125" style="97" customWidth="1"/>
    <col min="2308" max="2560" width="9" style="97"/>
    <col min="2561" max="2561" width="3.625" style="97" customWidth="1"/>
    <col min="2562" max="2562" width="36.375" style="97" customWidth="1"/>
    <col min="2563" max="2563" width="49.125" style="97" customWidth="1"/>
    <col min="2564" max="2816" width="9" style="97"/>
    <col min="2817" max="2817" width="3.625" style="97" customWidth="1"/>
    <col min="2818" max="2818" width="36.375" style="97" customWidth="1"/>
    <col min="2819" max="2819" width="49.125" style="97" customWidth="1"/>
    <col min="2820" max="3072" width="9" style="97"/>
    <col min="3073" max="3073" width="3.625" style="97" customWidth="1"/>
    <col min="3074" max="3074" width="36.375" style="97" customWidth="1"/>
    <col min="3075" max="3075" width="49.125" style="97" customWidth="1"/>
    <col min="3076" max="3328" width="9" style="97"/>
    <col min="3329" max="3329" width="3.625" style="97" customWidth="1"/>
    <col min="3330" max="3330" width="36.375" style="97" customWidth="1"/>
    <col min="3331" max="3331" width="49.125" style="97" customWidth="1"/>
    <col min="3332" max="3584" width="9" style="97"/>
    <col min="3585" max="3585" width="3.625" style="97" customWidth="1"/>
    <col min="3586" max="3586" width="36.375" style="97" customWidth="1"/>
    <col min="3587" max="3587" width="49.125" style="97" customWidth="1"/>
    <col min="3588" max="3840" width="9" style="97"/>
    <col min="3841" max="3841" width="3.625" style="97" customWidth="1"/>
    <col min="3842" max="3842" width="36.375" style="97" customWidth="1"/>
    <col min="3843" max="3843" width="49.125" style="97" customWidth="1"/>
    <col min="3844" max="4096" width="9" style="97"/>
    <col min="4097" max="4097" width="3.625" style="97" customWidth="1"/>
    <col min="4098" max="4098" width="36.375" style="97" customWidth="1"/>
    <col min="4099" max="4099" width="49.125" style="97" customWidth="1"/>
    <col min="4100" max="4352" width="9" style="97"/>
    <col min="4353" max="4353" width="3.625" style="97" customWidth="1"/>
    <col min="4354" max="4354" width="36.375" style="97" customWidth="1"/>
    <col min="4355" max="4355" width="49.125" style="97" customWidth="1"/>
    <col min="4356" max="4608" width="9" style="97"/>
    <col min="4609" max="4609" width="3.625" style="97" customWidth="1"/>
    <col min="4610" max="4610" width="36.375" style="97" customWidth="1"/>
    <col min="4611" max="4611" width="49.125" style="97" customWidth="1"/>
    <col min="4612" max="4864" width="9" style="97"/>
    <col min="4865" max="4865" width="3.625" style="97" customWidth="1"/>
    <col min="4866" max="4866" width="36.375" style="97" customWidth="1"/>
    <col min="4867" max="4867" width="49.125" style="97" customWidth="1"/>
    <col min="4868" max="5120" width="9" style="97"/>
    <col min="5121" max="5121" width="3.625" style="97" customWidth="1"/>
    <col min="5122" max="5122" width="36.375" style="97" customWidth="1"/>
    <col min="5123" max="5123" width="49.125" style="97" customWidth="1"/>
    <col min="5124" max="5376" width="9" style="97"/>
    <col min="5377" max="5377" width="3.625" style="97" customWidth="1"/>
    <col min="5378" max="5378" width="36.375" style="97" customWidth="1"/>
    <col min="5379" max="5379" width="49.125" style="97" customWidth="1"/>
    <col min="5380" max="5632" width="9" style="97"/>
    <col min="5633" max="5633" width="3.625" style="97" customWidth="1"/>
    <col min="5634" max="5634" width="36.375" style="97" customWidth="1"/>
    <col min="5635" max="5635" width="49.125" style="97" customWidth="1"/>
    <col min="5636" max="5888" width="9" style="97"/>
    <col min="5889" max="5889" width="3.625" style="97" customWidth="1"/>
    <col min="5890" max="5890" width="36.375" style="97" customWidth="1"/>
    <col min="5891" max="5891" width="49.125" style="97" customWidth="1"/>
    <col min="5892" max="6144" width="9" style="97"/>
    <col min="6145" max="6145" width="3.625" style="97" customWidth="1"/>
    <col min="6146" max="6146" width="36.375" style="97" customWidth="1"/>
    <col min="6147" max="6147" width="49.125" style="97" customWidth="1"/>
    <col min="6148" max="6400" width="9" style="97"/>
    <col min="6401" max="6401" width="3.625" style="97" customWidth="1"/>
    <col min="6402" max="6402" width="36.375" style="97" customWidth="1"/>
    <col min="6403" max="6403" width="49.125" style="97" customWidth="1"/>
    <col min="6404" max="6656" width="9" style="97"/>
    <col min="6657" max="6657" width="3.625" style="97" customWidth="1"/>
    <col min="6658" max="6658" width="36.375" style="97" customWidth="1"/>
    <col min="6659" max="6659" width="49.125" style="97" customWidth="1"/>
    <col min="6660" max="6912" width="9" style="97"/>
    <col min="6913" max="6913" width="3.625" style="97" customWidth="1"/>
    <col min="6914" max="6914" width="36.375" style="97" customWidth="1"/>
    <col min="6915" max="6915" width="49.125" style="97" customWidth="1"/>
    <col min="6916" max="7168" width="9" style="97"/>
    <col min="7169" max="7169" width="3.625" style="97" customWidth="1"/>
    <col min="7170" max="7170" width="36.375" style="97" customWidth="1"/>
    <col min="7171" max="7171" width="49.125" style="97" customWidth="1"/>
    <col min="7172" max="7424" width="9" style="97"/>
    <col min="7425" max="7425" width="3.625" style="97" customWidth="1"/>
    <col min="7426" max="7426" width="36.375" style="97" customWidth="1"/>
    <col min="7427" max="7427" width="49.125" style="97" customWidth="1"/>
    <col min="7428" max="7680" width="9" style="97"/>
    <col min="7681" max="7681" width="3.625" style="97" customWidth="1"/>
    <col min="7682" max="7682" width="36.375" style="97" customWidth="1"/>
    <col min="7683" max="7683" width="49.125" style="97" customWidth="1"/>
    <col min="7684" max="7936" width="9" style="97"/>
    <col min="7937" max="7937" width="3.625" style="97" customWidth="1"/>
    <col min="7938" max="7938" width="36.375" style="97" customWidth="1"/>
    <col min="7939" max="7939" width="49.125" style="97" customWidth="1"/>
    <col min="7940" max="8192" width="9" style="97"/>
    <col min="8193" max="8193" width="3.625" style="97" customWidth="1"/>
    <col min="8194" max="8194" width="36.375" style="97" customWidth="1"/>
    <col min="8195" max="8195" width="49.125" style="97" customWidth="1"/>
    <col min="8196" max="8448" width="9" style="97"/>
    <col min="8449" max="8449" width="3.625" style="97" customWidth="1"/>
    <col min="8450" max="8450" width="36.375" style="97" customWidth="1"/>
    <col min="8451" max="8451" width="49.125" style="97" customWidth="1"/>
    <col min="8452" max="8704" width="9" style="97"/>
    <col min="8705" max="8705" width="3.625" style="97" customWidth="1"/>
    <col min="8706" max="8706" width="36.375" style="97" customWidth="1"/>
    <col min="8707" max="8707" width="49.125" style="97" customWidth="1"/>
    <col min="8708" max="8960" width="9" style="97"/>
    <col min="8961" max="8961" width="3.625" style="97" customWidth="1"/>
    <col min="8962" max="8962" width="36.375" style="97" customWidth="1"/>
    <col min="8963" max="8963" width="49.125" style="97" customWidth="1"/>
    <col min="8964" max="9216" width="9" style="97"/>
    <col min="9217" max="9217" width="3.625" style="97" customWidth="1"/>
    <col min="9218" max="9218" width="36.375" style="97" customWidth="1"/>
    <col min="9219" max="9219" width="49.125" style="97" customWidth="1"/>
    <col min="9220" max="9472" width="9" style="97"/>
    <col min="9473" max="9473" width="3.625" style="97" customWidth="1"/>
    <col min="9474" max="9474" width="36.375" style="97" customWidth="1"/>
    <col min="9475" max="9475" width="49.125" style="97" customWidth="1"/>
    <col min="9476" max="9728" width="9" style="97"/>
    <col min="9729" max="9729" width="3.625" style="97" customWidth="1"/>
    <col min="9730" max="9730" width="36.375" style="97" customWidth="1"/>
    <col min="9731" max="9731" width="49.125" style="97" customWidth="1"/>
    <col min="9732" max="9984" width="9" style="97"/>
    <col min="9985" max="9985" width="3.625" style="97" customWidth="1"/>
    <col min="9986" max="9986" width="36.375" style="97" customWidth="1"/>
    <col min="9987" max="9987" width="49.125" style="97" customWidth="1"/>
    <col min="9988" max="10240" width="9" style="97"/>
    <col min="10241" max="10241" width="3.625" style="97" customWidth="1"/>
    <col min="10242" max="10242" width="36.375" style="97" customWidth="1"/>
    <col min="10243" max="10243" width="49.125" style="97" customWidth="1"/>
    <col min="10244" max="10496" width="9" style="97"/>
    <col min="10497" max="10497" width="3.625" style="97" customWidth="1"/>
    <col min="10498" max="10498" width="36.375" style="97" customWidth="1"/>
    <col min="10499" max="10499" width="49.125" style="97" customWidth="1"/>
    <col min="10500" max="10752" width="9" style="97"/>
    <col min="10753" max="10753" width="3.625" style="97" customWidth="1"/>
    <col min="10754" max="10754" width="36.375" style="97" customWidth="1"/>
    <col min="10755" max="10755" width="49.125" style="97" customWidth="1"/>
    <col min="10756" max="11008" width="9" style="97"/>
    <col min="11009" max="11009" width="3.625" style="97" customWidth="1"/>
    <col min="11010" max="11010" width="36.375" style="97" customWidth="1"/>
    <col min="11011" max="11011" width="49.125" style="97" customWidth="1"/>
    <col min="11012" max="11264" width="9" style="97"/>
    <col min="11265" max="11265" width="3.625" style="97" customWidth="1"/>
    <col min="11266" max="11266" width="36.375" style="97" customWidth="1"/>
    <col min="11267" max="11267" width="49.125" style="97" customWidth="1"/>
    <col min="11268" max="11520" width="9" style="97"/>
    <col min="11521" max="11521" width="3.625" style="97" customWidth="1"/>
    <col min="11522" max="11522" width="36.375" style="97" customWidth="1"/>
    <col min="11523" max="11523" width="49.125" style="97" customWidth="1"/>
    <col min="11524" max="11776" width="9" style="97"/>
    <col min="11777" max="11777" width="3.625" style="97" customWidth="1"/>
    <col min="11778" max="11778" width="36.375" style="97" customWidth="1"/>
    <col min="11779" max="11779" width="49.125" style="97" customWidth="1"/>
    <col min="11780" max="12032" width="9" style="97"/>
    <col min="12033" max="12033" width="3.625" style="97" customWidth="1"/>
    <col min="12034" max="12034" width="36.375" style="97" customWidth="1"/>
    <col min="12035" max="12035" width="49.125" style="97" customWidth="1"/>
    <col min="12036" max="12288" width="9" style="97"/>
    <col min="12289" max="12289" width="3.625" style="97" customWidth="1"/>
    <col min="12290" max="12290" width="36.375" style="97" customWidth="1"/>
    <col min="12291" max="12291" width="49.125" style="97" customWidth="1"/>
    <col min="12292" max="12544" width="9" style="97"/>
    <col min="12545" max="12545" width="3.625" style="97" customWidth="1"/>
    <col min="12546" max="12546" width="36.375" style="97" customWidth="1"/>
    <col min="12547" max="12547" width="49.125" style="97" customWidth="1"/>
    <col min="12548" max="12800" width="9" style="97"/>
    <col min="12801" max="12801" width="3.625" style="97" customWidth="1"/>
    <col min="12802" max="12802" width="36.375" style="97" customWidth="1"/>
    <col min="12803" max="12803" width="49.125" style="97" customWidth="1"/>
    <col min="12804" max="13056" width="9" style="97"/>
    <col min="13057" max="13057" width="3.625" style="97" customWidth="1"/>
    <col min="13058" max="13058" width="36.375" style="97" customWidth="1"/>
    <col min="13059" max="13059" width="49.125" style="97" customWidth="1"/>
    <col min="13060" max="13312" width="9" style="97"/>
    <col min="13313" max="13313" width="3.625" style="97" customWidth="1"/>
    <col min="13314" max="13314" width="36.375" style="97" customWidth="1"/>
    <col min="13315" max="13315" width="49.125" style="97" customWidth="1"/>
    <col min="13316" max="13568" width="9" style="97"/>
    <col min="13569" max="13569" width="3.625" style="97" customWidth="1"/>
    <col min="13570" max="13570" width="36.375" style="97" customWidth="1"/>
    <col min="13571" max="13571" width="49.125" style="97" customWidth="1"/>
    <col min="13572" max="13824" width="9" style="97"/>
    <col min="13825" max="13825" width="3.625" style="97" customWidth="1"/>
    <col min="13826" max="13826" width="36.375" style="97" customWidth="1"/>
    <col min="13827" max="13827" width="49.125" style="97" customWidth="1"/>
    <col min="13828" max="14080" width="9" style="97"/>
    <col min="14081" max="14081" width="3.625" style="97" customWidth="1"/>
    <col min="14082" max="14082" width="36.375" style="97" customWidth="1"/>
    <col min="14083" max="14083" width="49.125" style="97" customWidth="1"/>
    <col min="14084" max="14336" width="9" style="97"/>
    <col min="14337" max="14337" width="3.625" style="97" customWidth="1"/>
    <col min="14338" max="14338" width="36.375" style="97" customWidth="1"/>
    <col min="14339" max="14339" width="49.125" style="97" customWidth="1"/>
    <col min="14340" max="14592" width="9" style="97"/>
    <col min="14593" max="14593" width="3.625" style="97" customWidth="1"/>
    <col min="14594" max="14594" width="36.375" style="97" customWidth="1"/>
    <col min="14595" max="14595" width="49.125" style="97" customWidth="1"/>
    <col min="14596" max="14848" width="9" style="97"/>
    <col min="14849" max="14849" width="3.625" style="97" customWidth="1"/>
    <col min="14850" max="14850" width="36.375" style="97" customWidth="1"/>
    <col min="14851" max="14851" width="49.125" style="97" customWidth="1"/>
    <col min="14852" max="15104" width="9" style="97"/>
    <col min="15105" max="15105" width="3.625" style="97" customWidth="1"/>
    <col min="15106" max="15106" width="36.375" style="97" customWidth="1"/>
    <col min="15107" max="15107" width="49.125" style="97" customWidth="1"/>
    <col min="15108" max="15360" width="9" style="97"/>
    <col min="15361" max="15361" width="3.625" style="97" customWidth="1"/>
    <col min="15362" max="15362" width="36.375" style="97" customWidth="1"/>
    <col min="15363" max="15363" width="49.125" style="97" customWidth="1"/>
    <col min="15364" max="15616" width="9" style="97"/>
    <col min="15617" max="15617" width="3.625" style="97" customWidth="1"/>
    <col min="15618" max="15618" width="36.375" style="97" customWidth="1"/>
    <col min="15619" max="15619" width="49.125" style="97" customWidth="1"/>
    <col min="15620" max="15872" width="9" style="97"/>
    <col min="15873" max="15873" width="3.625" style="97" customWidth="1"/>
    <col min="15874" max="15874" width="36.375" style="97" customWidth="1"/>
    <col min="15875" max="15875" width="49.125" style="97" customWidth="1"/>
    <col min="15876" max="16128" width="9" style="97"/>
    <col min="16129" max="16129" width="3.625" style="97" customWidth="1"/>
    <col min="16130" max="16130" width="36.375" style="97" customWidth="1"/>
    <col min="16131" max="16131" width="49.125" style="97" customWidth="1"/>
    <col min="16132" max="16384" width="9" style="97"/>
  </cols>
  <sheetData>
    <row r="1" spans="1:3" ht="18" customHeight="1">
      <c r="C1" s="98" t="str">
        <f>'MPS(input)'!K1</f>
        <v>Monitoring Spreadsheet: JCM_BD_AM001_ver02.0</v>
      </c>
    </row>
    <row r="2" spans="1:3" ht="18" customHeight="1">
      <c r="C2" s="99" t="str">
        <f>'MPS(input)'!K2</f>
        <v>Reference Number:</v>
      </c>
    </row>
    <row r="3" spans="1:3" ht="24" customHeight="1">
      <c r="A3" s="122" t="s">
        <v>135</v>
      </c>
      <c r="B3" s="122"/>
      <c r="C3" s="122"/>
    </row>
    <row r="5" spans="1:3" ht="21" customHeight="1">
      <c r="B5" s="100" t="s">
        <v>136</v>
      </c>
      <c r="C5" s="100" t="s">
        <v>137</v>
      </c>
    </row>
    <row r="6" spans="1:3" ht="54" customHeight="1">
      <c r="B6" s="74"/>
      <c r="C6" s="74"/>
    </row>
    <row r="7" spans="1:3" ht="54" customHeight="1">
      <c r="B7" s="74"/>
      <c r="C7" s="74"/>
    </row>
    <row r="8" spans="1:3" ht="54" customHeight="1">
      <c r="B8" s="74"/>
      <c r="C8" s="74"/>
    </row>
    <row r="9" spans="1:3" ht="54" customHeight="1">
      <c r="B9" s="74"/>
      <c r="C9" s="74"/>
    </row>
    <row r="10" spans="1:3" ht="54" customHeight="1">
      <c r="B10" s="74"/>
      <c r="C10" s="74"/>
    </row>
    <row r="11" spans="1:3" ht="54" customHeight="1">
      <c r="B11" s="74"/>
      <c r="C11" s="74"/>
    </row>
    <row r="12" spans="1:3" ht="54" customHeight="1">
      <c r="B12" s="74"/>
      <c r="C12" s="74"/>
    </row>
  </sheetData>
  <sheetProtection algorithmName="SHA-512" hashValue="QmYmqycSRedVlOQ0WYg/0VyKE9yAfNpedvQaqeLiLuot7MhlMWt3YHrQTR1Q3wuEdHQNWtK6OkCdA11k4ndzOw==" saltValue="wjv4EKqrAo9+4M9Yh7AaEA==" spinCount="100000"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5"/>
  <sheetViews>
    <sheetView showGridLines="0" view="pageBreakPreview" zoomScale="70" zoomScaleNormal="80" zoomScaleSheetLayoutView="70" workbookViewId="0"/>
  </sheetViews>
  <sheetFormatPr defaultRowHeight="14.25"/>
  <cols>
    <col min="1" max="1" width="2.625" style="53" customWidth="1"/>
    <col min="2" max="2" width="11.625" style="53" customWidth="1"/>
    <col min="3" max="3" width="12.75" style="53" customWidth="1"/>
    <col min="4" max="4" width="12.375" style="53" customWidth="1"/>
    <col min="5" max="5" width="28.25" style="53" customWidth="1"/>
    <col min="6" max="7" width="10.625" style="53" customWidth="1"/>
    <col min="8" max="8" width="11.625" style="53" customWidth="1"/>
    <col min="9" max="9" width="16.625" style="53" customWidth="1"/>
    <col min="10" max="10" width="63.125" style="53" customWidth="1"/>
    <col min="11" max="11" width="12.625" style="53" customWidth="1"/>
    <col min="12" max="12" width="11.625" style="53" customWidth="1"/>
    <col min="13" max="16384" width="9" style="53"/>
  </cols>
  <sheetData>
    <row r="1" spans="1:12" ht="18" customHeight="1">
      <c r="L1" s="79" t="str">
        <f>'MPS(input)'!K1</f>
        <v>Monitoring Spreadsheet: JCM_BD_AM001_ver02.0</v>
      </c>
    </row>
    <row r="2" spans="1:12" ht="18" customHeight="1">
      <c r="L2" s="54" t="str">
        <f>'MPS(input)'!K2</f>
        <v>Reference Number:</v>
      </c>
    </row>
    <row r="3" spans="1:12" ht="27.75" customHeight="1">
      <c r="A3" s="55" t="s">
        <v>140</v>
      </c>
      <c r="B3" s="55"/>
      <c r="C3" s="56"/>
      <c r="D3" s="56"/>
      <c r="E3" s="56"/>
      <c r="F3" s="56"/>
      <c r="G3" s="56"/>
      <c r="H3" s="56"/>
      <c r="I3" s="56"/>
      <c r="J3" s="56"/>
      <c r="K3" s="56"/>
      <c r="L3" s="57"/>
    </row>
    <row r="4" spans="1:12" ht="14.25" customHeight="1"/>
    <row r="5" spans="1:12" ht="15" customHeight="1">
      <c r="A5" s="58" t="s">
        <v>142</v>
      </c>
      <c r="B5" s="58"/>
      <c r="C5" s="58"/>
    </row>
    <row r="6" spans="1:12" ht="15" customHeight="1">
      <c r="A6" s="58"/>
      <c r="B6" s="59" t="s">
        <v>0</v>
      </c>
      <c r="C6" s="59" t="s">
        <v>1</v>
      </c>
      <c r="D6" s="59" t="s">
        <v>2</v>
      </c>
      <c r="E6" s="59" t="s">
        <v>3</v>
      </c>
      <c r="F6" s="59" t="s">
        <v>4</v>
      </c>
      <c r="G6" s="59" t="s">
        <v>5</v>
      </c>
      <c r="H6" s="59" t="s">
        <v>6</v>
      </c>
      <c r="I6" s="59" t="s">
        <v>7</v>
      </c>
      <c r="J6" s="59" t="s">
        <v>8</v>
      </c>
      <c r="K6" s="59" t="s">
        <v>9</v>
      </c>
      <c r="L6" s="59" t="s">
        <v>147</v>
      </c>
    </row>
    <row r="7" spans="1:12" s="60" customFormat="1" ht="34.5" customHeight="1">
      <c r="B7" s="59" t="s">
        <v>146</v>
      </c>
      <c r="C7" s="59" t="s">
        <v>10</v>
      </c>
      <c r="D7" s="59" t="s">
        <v>11</v>
      </c>
      <c r="E7" s="59" t="s">
        <v>12</v>
      </c>
      <c r="F7" s="59" t="s">
        <v>145</v>
      </c>
      <c r="G7" s="59" t="s">
        <v>14</v>
      </c>
      <c r="H7" s="59" t="s">
        <v>15</v>
      </c>
      <c r="I7" s="59" t="s">
        <v>16</v>
      </c>
      <c r="J7" s="59" t="s">
        <v>17</v>
      </c>
      <c r="K7" s="59" t="s">
        <v>18</v>
      </c>
      <c r="L7" s="59" t="s">
        <v>19</v>
      </c>
    </row>
    <row r="8" spans="1:12" ht="150" customHeight="1">
      <c r="B8" s="75"/>
      <c r="C8" s="61" t="s">
        <v>20</v>
      </c>
      <c r="D8" s="62" t="s">
        <v>21</v>
      </c>
      <c r="E8" s="62" t="s">
        <v>139</v>
      </c>
      <c r="F8" s="87"/>
      <c r="G8" s="63" t="s">
        <v>22</v>
      </c>
      <c r="H8" s="12" t="s">
        <v>23</v>
      </c>
      <c r="I8" s="12" t="s">
        <v>24</v>
      </c>
      <c r="J8" s="13" t="s">
        <v>171</v>
      </c>
      <c r="K8" s="13" t="s">
        <v>25</v>
      </c>
      <c r="L8" s="80"/>
    </row>
    <row r="9" spans="1:12" ht="60" customHeight="1">
      <c r="A9" s="64"/>
      <c r="B9" s="76"/>
      <c r="C9" s="61" t="s">
        <v>26</v>
      </c>
      <c r="D9" s="62" t="s">
        <v>88</v>
      </c>
      <c r="E9" s="62" t="s">
        <v>138</v>
      </c>
      <c r="F9" s="11"/>
      <c r="G9" s="62" t="s">
        <v>158</v>
      </c>
      <c r="H9" s="12" t="s">
        <v>61</v>
      </c>
      <c r="I9" s="12" t="s">
        <v>90</v>
      </c>
      <c r="J9" s="13" t="s">
        <v>91</v>
      </c>
      <c r="K9" s="13" t="s">
        <v>25</v>
      </c>
      <c r="L9" s="80" t="s">
        <v>159</v>
      </c>
    </row>
    <row r="10" spans="1:12" ht="150" customHeight="1">
      <c r="A10" s="64"/>
      <c r="B10" s="76"/>
      <c r="C10" s="61" t="s">
        <v>93</v>
      </c>
      <c r="D10" s="62" t="s">
        <v>94</v>
      </c>
      <c r="E10" s="62" t="s">
        <v>100</v>
      </c>
      <c r="F10" s="11"/>
      <c r="G10" s="63" t="s">
        <v>22</v>
      </c>
      <c r="H10" s="12" t="s">
        <v>23</v>
      </c>
      <c r="I10" s="12" t="s">
        <v>24</v>
      </c>
      <c r="J10" s="13" t="s">
        <v>171</v>
      </c>
      <c r="K10" s="13" t="s">
        <v>25</v>
      </c>
      <c r="L10" s="80" t="s">
        <v>159</v>
      </c>
    </row>
    <row r="11" spans="1:12" ht="8.25" customHeight="1">
      <c r="A11" s="64"/>
      <c r="B11" s="64"/>
    </row>
    <row r="12" spans="1:12" ht="15" customHeight="1">
      <c r="A12" s="58" t="s">
        <v>143</v>
      </c>
      <c r="B12" s="58"/>
    </row>
    <row r="13" spans="1:12" ht="15" customHeight="1">
      <c r="A13" s="64"/>
      <c r="B13" s="130" t="s">
        <v>0</v>
      </c>
      <c r="C13" s="131"/>
      <c r="D13" s="138" t="s">
        <v>1</v>
      </c>
      <c r="E13" s="101"/>
      <c r="F13" s="82" t="s">
        <v>2</v>
      </c>
      <c r="G13" s="82" t="s">
        <v>3</v>
      </c>
      <c r="H13" s="101" t="s">
        <v>4</v>
      </c>
      <c r="I13" s="101"/>
      <c r="J13" s="101"/>
      <c r="K13" s="101" t="s">
        <v>5</v>
      </c>
      <c r="L13" s="101"/>
    </row>
    <row r="14" spans="1:12" ht="34.5" customHeight="1">
      <c r="A14" s="64"/>
      <c r="B14" s="130" t="s">
        <v>11</v>
      </c>
      <c r="C14" s="131"/>
      <c r="D14" s="138" t="s">
        <v>12</v>
      </c>
      <c r="E14" s="101"/>
      <c r="F14" s="82" t="s">
        <v>13</v>
      </c>
      <c r="G14" s="82" t="s">
        <v>14</v>
      </c>
      <c r="H14" s="101" t="s">
        <v>16</v>
      </c>
      <c r="I14" s="101"/>
      <c r="J14" s="101"/>
      <c r="K14" s="101" t="s">
        <v>19</v>
      </c>
      <c r="L14" s="101"/>
    </row>
    <row r="15" spans="1:12" ht="54.95" customHeight="1">
      <c r="A15" s="64"/>
      <c r="B15" s="123" t="s">
        <v>39</v>
      </c>
      <c r="C15" s="124"/>
      <c r="D15" s="133" t="s">
        <v>40</v>
      </c>
      <c r="E15" s="102"/>
      <c r="F15" s="94">
        <f>'MPS(input)'!E15</f>
        <v>0</v>
      </c>
      <c r="G15" s="83" t="s">
        <v>41</v>
      </c>
      <c r="H15" s="134" t="str">
        <f>'MPS(input)'!G15</f>
        <v>The most recent value available at the time of validation is applied and fixed for the monitoring period thereafter. The data is sourced from “Grid Emission Factor (GEF) of Bangladesh”, endorsed by National CDM Committee unless otherwise instructed by the Joint Committee.</v>
      </c>
      <c r="I15" s="134"/>
      <c r="J15" s="134"/>
      <c r="K15" s="132" t="str">
        <f>IF('MPS(input)'!J15&gt;0,'MPS(input)'!J15,"")</f>
        <v/>
      </c>
      <c r="L15" s="132"/>
    </row>
    <row r="16" spans="1:12" ht="54.95" customHeight="1">
      <c r="A16" s="64"/>
      <c r="B16" s="123" t="s">
        <v>39</v>
      </c>
      <c r="C16" s="124"/>
      <c r="D16" s="102" t="s">
        <v>102</v>
      </c>
      <c r="E16" s="102"/>
      <c r="F16" s="95">
        <f>IF(ISERROR(3.6*(100/F24)*F26),0,3.6*(100/F24)*F26)</f>
        <v>0</v>
      </c>
      <c r="G16" s="83" t="s">
        <v>41</v>
      </c>
      <c r="H16" s="135" t="str">
        <f>'MPS(input)'!G16</f>
        <v>Power generation efficiency obtained from manufacturer's specification</v>
      </c>
      <c r="I16" s="136"/>
      <c r="J16" s="137"/>
      <c r="K16" s="132" t="str">
        <f>IF('MPS(input)'!J16&gt;0,'MPS(input)'!J16,"")</f>
        <v>Calculated</v>
      </c>
      <c r="L16" s="132"/>
    </row>
    <row r="17" spans="1:12" ht="54.95" customHeight="1">
      <c r="A17" s="64"/>
      <c r="B17" s="123" t="s">
        <v>39</v>
      </c>
      <c r="C17" s="124"/>
      <c r="D17" s="102" t="s">
        <v>103</v>
      </c>
      <c r="E17" s="102"/>
      <c r="F17" s="95">
        <f>IF(ISERROR(F9*F25*F26/F10),0,F9*F25*F26/F10)</f>
        <v>0</v>
      </c>
      <c r="G17" s="83" t="s">
        <v>41</v>
      </c>
      <c r="H17" s="135" t="str">
        <f>'MPS(input)'!G17</f>
        <v>The power generation efficiency calculated from monitored data of the amount of fuel input for power generation and the amount of electricity generated.</v>
      </c>
      <c r="I17" s="136"/>
      <c r="J17" s="137"/>
      <c r="K17" s="132" t="str">
        <f>IF('MPS(input)'!J17&gt;0,'MPS(input)'!J17,"")</f>
        <v>Calculated</v>
      </c>
      <c r="L17" s="132"/>
    </row>
    <row r="18" spans="1:12" ht="129.94999999999999" customHeight="1">
      <c r="A18" s="64"/>
      <c r="B18" s="123" t="s">
        <v>39</v>
      </c>
      <c r="C18" s="124"/>
      <c r="D18" s="102" t="s">
        <v>164</v>
      </c>
      <c r="E18" s="102"/>
      <c r="F18" s="95">
        <f>'MPS(input)'!E18</f>
        <v>0</v>
      </c>
      <c r="G18" s="83" t="s">
        <v>41</v>
      </c>
      <c r="H18" s="135"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 02.0" for the default efficiency for off-grid power plants.</v>
      </c>
      <c r="I18" s="136"/>
      <c r="J18" s="137"/>
      <c r="K18" s="132" t="str">
        <f>IF('MPS(input)'!J18&gt;0,'MPS(input)'!J18,"")</f>
        <v/>
      </c>
      <c r="L18" s="132"/>
    </row>
    <row r="19" spans="1:12" ht="36" customHeight="1">
      <c r="A19" s="64"/>
      <c r="B19" s="123" t="s">
        <v>43</v>
      </c>
      <c r="C19" s="124"/>
      <c r="D19" s="133" t="s">
        <v>44</v>
      </c>
      <c r="E19" s="102"/>
      <c r="F19" s="77">
        <f>'MPS(input)'!E19</f>
        <v>0</v>
      </c>
      <c r="G19" s="83" t="s">
        <v>45</v>
      </c>
      <c r="H19" s="134" t="str">
        <f>'MPS(input)'!G19</f>
        <v>Specifications of project chiller i prepared for the quotation or factory acceptance test data by manufacturer</v>
      </c>
      <c r="I19" s="134"/>
      <c r="J19" s="134"/>
      <c r="K19" s="132" t="str">
        <f>IF('MPS(input)'!J19&gt;0,'MPS(input)'!J19,"")</f>
        <v/>
      </c>
      <c r="L19" s="132"/>
    </row>
    <row r="20" spans="1:12" ht="36" customHeight="1">
      <c r="A20" s="64"/>
      <c r="B20" s="123" t="s">
        <v>47</v>
      </c>
      <c r="C20" s="124"/>
      <c r="D20" s="133" t="s">
        <v>48</v>
      </c>
      <c r="E20" s="102"/>
      <c r="F20" s="77">
        <f>'MPS(input)'!E20</f>
        <v>0</v>
      </c>
      <c r="G20" s="83" t="s">
        <v>45</v>
      </c>
      <c r="H20" s="134" t="str">
        <f>'MPS(input)'!G20</f>
        <v>Specifications of project chiller i prepared for the quotation or factory acceptance test data by manufacturer</v>
      </c>
      <c r="I20" s="134"/>
      <c r="J20" s="134"/>
      <c r="K20" s="132" t="str">
        <f>IF('MPS(input)'!J20&gt;0,'MPS(input)'!J20,"")</f>
        <v/>
      </c>
      <c r="L20" s="132"/>
    </row>
    <row r="21" spans="1:12" ht="36" customHeight="1">
      <c r="A21" s="64"/>
      <c r="B21" s="123" t="s">
        <v>49</v>
      </c>
      <c r="C21" s="124"/>
      <c r="D21" s="133" t="s">
        <v>50</v>
      </c>
      <c r="E21" s="102"/>
      <c r="F21" s="47">
        <f>'MPS(input)'!E21</f>
        <v>0</v>
      </c>
      <c r="G21" s="66" t="s">
        <v>51</v>
      </c>
      <c r="H21" s="134" t="str">
        <f>'MPS(input)'!G21</f>
        <v>Selected from the default values set in the methodology</v>
      </c>
      <c r="I21" s="134"/>
      <c r="J21" s="134"/>
      <c r="K21" s="132" t="str">
        <f>IF('MPS(input)'!J21&gt;0,'MPS(input)'!J21,"")</f>
        <v/>
      </c>
      <c r="L21" s="132"/>
    </row>
    <row r="22" spans="1:12" ht="36" customHeight="1">
      <c r="A22" s="64"/>
      <c r="B22" s="123" t="s">
        <v>53</v>
      </c>
      <c r="C22" s="124"/>
      <c r="D22" s="133" t="s">
        <v>54</v>
      </c>
      <c r="E22" s="102"/>
      <c r="F22" s="47">
        <f>'MPS(input)'!E22</f>
        <v>0</v>
      </c>
      <c r="G22" s="66" t="s">
        <v>51</v>
      </c>
      <c r="H22" s="134" t="str">
        <f>'MPS(input)'!G22</f>
        <v>Specifications of project chiller i prepared for the quotation or factory acceptance test data by manufacturer</v>
      </c>
      <c r="I22" s="134"/>
      <c r="J22" s="134"/>
      <c r="K22" s="132" t="str">
        <f>IF('MPS(input)'!J22&gt;0,'MPS(input)'!J22,"")</f>
        <v/>
      </c>
      <c r="L22" s="132"/>
    </row>
    <row r="23" spans="1:12" ht="36" customHeight="1">
      <c r="A23" s="64"/>
      <c r="B23" s="123" t="s">
        <v>55</v>
      </c>
      <c r="C23" s="124"/>
      <c r="D23" s="133" t="s">
        <v>56</v>
      </c>
      <c r="E23" s="102"/>
      <c r="F23" s="47">
        <f>F22*((F19-F20+'MRS(calc_process)'!F29+'MRS(calc_process)'!F30)/(37-7+'MRS(calc_process)'!F29+'MRS(calc_process)'!F30))</f>
        <v>0</v>
      </c>
      <c r="G23" s="66" t="s">
        <v>51</v>
      </c>
      <c r="H23" s="134" t="s">
        <v>149</v>
      </c>
      <c r="I23" s="134"/>
      <c r="J23" s="134"/>
      <c r="K23" s="132" t="str">
        <f>IF('MPS(input)'!J23&gt;0,'MPS(input)'!J23,"")</f>
        <v/>
      </c>
      <c r="L23" s="132"/>
    </row>
    <row r="24" spans="1:12" ht="36" customHeight="1">
      <c r="A24" s="64"/>
      <c r="B24" s="123" t="s">
        <v>104</v>
      </c>
      <c r="C24" s="124"/>
      <c r="D24" s="133" t="s">
        <v>87</v>
      </c>
      <c r="E24" s="102"/>
      <c r="F24" s="77">
        <f>'MPS(input)'!E24</f>
        <v>0</v>
      </c>
      <c r="G24" s="66" t="s">
        <v>86</v>
      </c>
      <c r="H24" s="134" t="str">
        <f>'MPS(input)'!G24</f>
        <v xml:space="preserve">Specification of the captive power generation system provided by the manufacturer. </v>
      </c>
      <c r="I24" s="134"/>
      <c r="J24" s="134"/>
      <c r="K24" s="132" t="str">
        <f>IF('MPS(input)'!J24&gt;0,'MPS(input)'!J24,"")</f>
        <v>for option a)</v>
      </c>
      <c r="L24" s="132"/>
    </row>
    <row r="25" spans="1:12" ht="99.95" customHeight="1">
      <c r="A25" s="64"/>
      <c r="B25" s="123" t="s">
        <v>105</v>
      </c>
      <c r="C25" s="124"/>
      <c r="D25" s="133" t="s">
        <v>84</v>
      </c>
      <c r="E25" s="102"/>
      <c r="F25" s="47">
        <f>'MPS(input)'!E25</f>
        <v>0</v>
      </c>
      <c r="G25" s="66" t="s">
        <v>167</v>
      </c>
      <c r="H25" s="134" t="str">
        <f>'MPS(input)'!G25</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5" s="134"/>
      <c r="J25" s="134"/>
      <c r="K25" s="132" t="str">
        <f>IF('MPS(input)'!J25&gt;0,'MPS(input)'!J25,"")</f>
        <v>for option b)</v>
      </c>
      <c r="L25" s="132"/>
    </row>
    <row r="26" spans="1:12" ht="99.95" customHeight="1">
      <c r="A26" s="64"/>
      <c r="B26" s="123" t="s">
        <v>106</v>
      </c>
      <c r="C26" s="124"/>
      <c r="D26" s="133" t="s">
        <v>107</v>
      </c>
      <c r="E26" s="102"/>
      <c r="F26" s="96">
        <f>'MPS(input)'!E26</f>
        <v>0</v>
      </c>
      <c r="G26" s="66" t="s">
        <v>108</v>
      </c>
      <c r="H26" s="134" t="str">
        <f>'MPS(input)'!G26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34"/>
      <c r="J26" s="134"/>
      <c r="K26" s="132" t="str">
        <f>IF('MPS(input)'!J26&gt;0,'MPS(input)'!J26,"")</f>
        <v>for both option a) and b)</v>
      </c>
      <c r="L26" s="132"/>
    </row>
    <row r="27" spans="1:12" ht="6.75" customHeight="1">
      <c r="A27" s="64"/>
      <c r="B27" s="64"/>
    </row>
    <row r="28" spans="1:12" ht="18.75" customHeight="1">
      <c r="A28" s="67" t="s">
        <v>144</v>
      </c>
      <c r="B28" s="67"/>
      <c r="C28" s="67"/>
    </row>
    <row r="29" spans="1:12" ht="17.25" thickBot="1">
      <c r="B29" s="127" t="s">
        <v>148</v>
      </c>
      <c r="C29" s="127"/>
      <c r="D29" s="109" t="s">
        <v>110</v>
      </c>
      <c r="E29" s="109"/>
      <c r="F29" s="68" t="s">
        <v>14</v>
      </c>
    </row>
    <row r="30" spans="1:12" ht="19.5" thickBot="1">
      <c r="B30" s="128"/>
      <c r="C30" s="129"/>
      <c r="D30" s="125">
        <f>ROUNDDOWN('MRS(calc_process)'!G6, 0)</f>
        <v>0</v>
      </c>
      <c r="E30" s="126"/>
      <c r="F30" s="69" t="s">
        <v>112</v>
      </c>
    </row>
    <row r="31" spans="1:12" ht="20.100000000000001" customHeight="1">
      <c r="C31" s="70"/>
      <c r="D31" s="70"/>
      <c r="G31" s="71"/>
      <c r="H31" s="71"/>
    </row>
    <row r="32" spans="1:12" ht="14.25" customHeight="1">
      <c r="A32" s="58" t="s">
        <v>58</v>
      </c>
      <c r="B32" s="58"/>
    </row>
    <row r="33" spans="2:12" ht="14.25" customHeight="1">
      <c r="B33" s="139" t="s">
        <v>59</v>
      </c>
      <c r="C33" s="139"/>
      <c r="D33" s="140" t="s">
        <v>60</v>
      </c>
      <c r="E33" s="140"/>
      <c r="F33" s="140"/>
      <c r="G33" s="140"/>
      <c r="H33" s="140"/>
      <c r="I33" s="140"/>
      <c r="J33" s="140"/>
      <c r="K33" s="140"/>
      <c r="L33" s="140"/>
    </row>
    <row r="34" spans="2:12" ht="14.25" customHeight="1">
      <c r="B34" s="139" t="s">
        <v>61</v>
      </c>
      <c r="C34" s="139"/>
      <c r="D34" s="140" t="s">
        <v>62</v>
      </c>
      <c r="E34" s="140"/>
      <c r="F34" s="140"/>
      <c r="G34" s="140"/>
      <c r="H34" s="140"/>
      <c r="I34" s="140"/>
      <c r="J34" s="140"/>
      <c r="K34" s="140"/>
      <c r="L34" s="140"/>
    </row>
    <row r="35" spans="2:12" ht="14.25" customHeight="1">
      <c r="B35" s="139" t="s">
        <v>23</v>
      </c>
      <c r="C35" s="139"/>
      <c r="D35" s="140" t="s">
        <v>64</v>
      </c>
      <c r="E35" s="140"/>
      <c r="F35" s="140"/>
      <c r="G35" s="140"/>
      <c r="H35" s="140"/>
      <c r="I35" s="140"/>
      <c r="J35" s="140"/>
      <c r="K35" s="140"/>
      <c r="L35" s="140"/>
    </row>
  </sheetData>
  <sheetProtection algorithmName="SHA-512" hashValue="xeAQ0lyQSzexEF2dxxs+LmiTyLO5xGmSfv9OjS2kgmDQeyZ397FAHxvaj7qLgN674grPk6e1A2+Q1uUO6F5WOQ==" saltValue="SZCJuk81Y50C7HFRp8KmHg==" spinCount="100000" sheet="1" objects="1" scenarios="1" formatCells="0" formatRows="0"/>
  <mergeCells count="66">
    <mergeCell ref="B33:C33"/>
    <mergeCell ref="B34:C34"/>
    <mergeCell ref="B35:C35"/>
    <mergeCell ref="D33:L33"/>
    <mergeCell ref="D34:L34"/>
    <mergeCell ref="D35:L35"/>
    <mergeCell ref="H13:J13"/>
    <mergeCell ref="K13:L13"/>
    <mergeCell ref="D14:E14"/>
    <mergeCell ref="H14:J14"/>
    <mergeCell ref="K14:L14"/>
    <mergeCell ref="D13:E13"/>
    <mergeCell ref="K17:L17"/>
    <mergeCell ref="D18:E18"/>
    <mergeCell ref="H18:J18"/>
    <mergeCell ref="K18:L18"/>
    <mergeCell ref="D15:E15"/>
    <mergeCell ref="H15:J15"/>
    <mergeCell ref="K15:L15"/>
    <mergeCell ref="D16:E16"/>
    <mergeCell ref="H16:J16"/>
    <mergeCell ref="K16:L16"/>
    <mergeCell ref="D17:E17"/>
    <mergeCell ref="H17:J17"/>
    <mergeCell ref="K21:L21"/>
    <mergeCell ref="D22:E22"/>
    <mergeCell ref="H22:J22"/>
    <mergeCell ref="K22:L22"/>
    <mergeCell ref="D19:E19"/>
    <mergeCell ref="H19:J19"/>
    <mergeCell ref="K19:L19"/>
    <mergeCell ref="D20:E20"/>
    <mergeCell ref="H20:J20"/>
    <mergeCell ref="K20:L20"/>
    <mergeCell ref="D21:E21"/>
    <mergeCell ref="H21:J21"/>
    <mergeCell ref="K25:L25"/>
    <mergeCell ref="D26:E26"/>
    <mergeCell ref="H26:J26"/>
    <mergeCell ref="K26:L26"/>
    <mergeCell ref="D23:E23"/>
    <mergeCell ref="H23:J23"/>
    <mergeCell ref="K23:L23"/>
    <mergeCell ref="D24:E24"/>
    <mergeCell ref="H24:J24"/>
    <mergeCell ref="K24:L24"/>
    <mergeCell ref="D25:E25"/>
    <mergeCell ref="H25:J25"/>
    <mergeCell ref="B23:C23"/>
    <mergeCell ref="B13:C13"/>
    <mergeCell ref="B14:C14"/>
    <mergeCell ref="B15:C15"/>
    <mergeCell ref="B16:C16"/>
    <mergeCell ref="B17:C17"/>
    <mergeCell ref="B18:C18"/>
    <mergeCell ref="B19:C19"/>
    <mergeCell ref="B20:C20"/>
    <mergeCell ref="B21:C21"/>
    <mergeCell ref="B22:C22"/>
    <mergeCell ref="B24:C24"/>
    <mergeCell ref="B25:C25"/>
    <mergeCell ref="B26:C26"/>
    <mergeCell ref="D29:E29"/>
    <mergeCell ref="D30:E30"/>
    <mergeCell ref="B29:C29"/>
    <mergeCell ref="B30:C30"/>
  </mergeCells>
  <phoneticPr fontId="3"/>
  <pageMargins left="0.70866141732283472" right="0.70866141732283472" top="0.74803149606299213" bottom="0.74803149606299213" header="0.31496062992125984" footer="0.31496062992125984"/>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80" zoomScaleNormal="100" zoomScaleSheetLayoutView="80" workbookViewId="0"/>
  </sheetViews>
  <sheetFormatPr defaultRowHeight="14.25"/>
  <cols>
    <col min="1" max="2" width="2.625" style="1" customWidth="1"/>
    <col min="3" max="4" width="3.625" style="1" customWidth="1"/>
    <col min="5" max="5" width="47.125" style="1" customWidth="1"/>
    <col min="6" max="7" width="12.625" style="1" customWidth="1"/>
    <col min="8" max="8" width="10.625" style="1" customWidth="1"/>
    <col min="9" max="9" width="11.875" style="5" customWidth="1"/>
    <col min="10" max="16384" width="9" style="1"/>
  </cols>
  <sheetData>
    <row r="1" spans="1:11" ht="18" customHeight="1">
      <c r="I1" s="81" t="str">
        <f>'MPS(input)'!K1</f>
        <v>Monitoring Spreadsheet: JCM_BD_AM001_ver02.0</v>
      </c>
    </row>
    <row r="2" spans="1:11" ht="18" customHeight="1">
      <c r="I2" s="2" t="str">
        <f>'MPS(input)'!K2</f>
        <v>Reference Number:</v>
      </c>
    </row>
    <row r="3" spans="1:11" ht="27.75" customHeight="1">
      <c r="A3" s="119" t="s">
        <v>141</v>
      </c>
      <c r="B3" s="119"/>
      <c r="C3" s="119"/>
      <c r="D3" s="119"/>
      <c r="E3" s="119"/>
      <c r="F3" s="119"/>
      <c r="G3" s="119"/>
      <c r="H3" s="119"/>
      <c r="I3" s="119"/>
    </row>
    <row r="4" spans="1:11" ht="11.25" customHeight="1"/>
    <row r="5" spans="1:11" ht="18.75" customHeight="1" thickBot="1">
      <c r="A5" s="24" t="s">
        <v>65</v>
      </c>
      <c r="B5" s="25"/>
      <c r="C5" s="25"/>
      <c r="D5" s="25"/>
      <c r="E5" s="26"/>
      <c r="F5" s="27" t="s">
        <v>66</v>
      </c>
      <c r="G5" s="44" t="s">
        <v>67</v>
      </c>
      <c r="H5" s="27" t="s">
        <v>14</v>
      </c>
      <c r="I5" s="28" t="s">
        <v>69</v>
      </c>
    </row>
    <row r="6" spans="1:11" ht="18.75" customHeight="1" thickBot="1">
      <c r="A6" s="29"/>
      <c r="B6" s="36" t="s">
        <v>111</v>
      </c>
      <c r="C6" s="36"/>
      <c r="D6" s="36"/>
      <c r="E6" s="36"/>
      <c r="F6" s="41" t="s">
        <v>70</v>
      </c>
      <c r="G6" s="84">
        <f>G10-G18</f>
        <v>0</v>
      </c>
      <c r="H6" s="43" t="s">
        <v>112</v>
      </c>
      <c r="I6" s="15" t="s">
        <v>113</v>
      </c>
    </row>
    <row r="7" spans="1:11" ht="18.75" customHeight="1">
      <c r="A7" s="24" t="s">
        <v>71</v>
      </c>
      <c r="B7" s="25"/>
      <c r="C7" s="25"/>
      <c r="D7" s="25"/>
      <c r="E7" s="26"/>
      <c r="F7" s="26"/>
      <c r="G7" s="45"/>
      <c r="H7" s="26"/>
      <c r="I7" s="27"/>
      <c r="J7" s="46"/>
      <c r="K7" s="46"/>
    </row>
    <row r="8" spans="1:11" ht="36" customHeight="1">
      <c r="A8" s="29"/>
      <c r="B8" s="120" t="s">
        <v>134</v>
      </c>
      <c r="C8" s="121"/>
      <c r="D8" s="121"/>
      <c r="E8" s="121"/>
      <c r="F8" s="16" t="s">
        <v>72</v>
      </c>
      <c r="G8" s="17">
        <f>'MRS(input)'!F21</f>
        <v>0</v>
      </c>
      <c r="H8" s="18" t="s">
        <v>51</v>
      </c>
      <c r="I8" s="19" t="s">
        <v>49</v>
      </c>
    </row>
    <row r="9" spans="1:11" ht="18.75" customHeight="1" thickBot="1">
      <c r="A9" s="24" t="s">
        <v>74</v>
      </c>
      <c r="B9" s="26"/>
      <c r="C9" s="25"/>
      <c r="D9" s="27"/>
      <c r="E9" s="27"/>
      <c r="F9" s="27"/>
      <c r="G9" s="24"/>
      <c r="H9" s="26"/>
      <c r="I9" s="27"/>
    </row>
    <row r="10" spans="1:11" ht="18.75" customHeight="1" thickBot="1">
      <c r="A10" s="30"/>
      <c r="B10" s="35" t="s">
        <v>115</v>
      </c>
      <c r="C10" s="36"/>
      <c r="D10" s="36"/>
      <c r="E10" s="36"/>
      <c r="F10" s="41" t="s">
        <v>72</v>
      </c>
      <c r="G10" s="85">
        <f>IFERROR(G14*(G16/G15)*G13,0)</f>
        <v>0</v>
      </c>
      <c r="H10" s="43" t="s">
        <v>112</v>
      </c>
      <c r="I10" s="14" t="s">
        <v>116</v>
      </c>
    </row>
    <row r="11" spans="1:11" ht="18.75" customHeight="1">
      <c r="A11" s="30"/>
      <c r="B11" s="32"/>
      <c r="C11" s="116" t="s">
        <v>117</v>
      </c>
      <c r="D11" s="117"/>
      <c r="E11" s="118"/>
      <c r="F11" s="16" t="s">
        <v>75</v>
      </c>
      <c r="G11" s="49">
        <f>'MRS(input)'!F15</f>
        <v>0</v>
      </c>
      <c r="H11" s="20" t="s">
        <v>41</v>
      </c>
      <c r="I11" s="19" t="s">
        <v>39</v>
      </c>
    </row>
    <row r="12" spans="1:11" ht="18.75" customHeight="1">
      <c r="A12" s="30"/>
      <c r="B12" s="32"/>
      <c r="C12" s="116" t="s">
        <v>120</v>
      </c>
      <c r="D12" s="117"/>
      <c r="E12" s="118"/>
      <c r="F12" s="16" t="s">
        <v>75</v>
      </c>
      <c r="G12" s="49">
        <f>IFERROR(SMALL('MRS(input)'!F16:F18, COUNTIF('MRS(input)'!F16:F18,0)+1),0)</f>
        <v>0</v>
      </c>
      <c r="H12" s="20" t="s">
        <v>41</v>
      </c>
      <c r="I12" s="19" t="s">
        <v>39</v>
      </c>
    </row>
    <row r="13" spans="1:11" ht="36" customHeight="1">
      <c r="A13" s="30"/>
      <c r="B13" s="32"/>
      <c r="C13" s="113" t="s">
        <v>98</v>
      </c>
      <c r="D13" s="114"/>
      <c r="E13" s="115"/>
      <c r="F13" s="16" t="s">
        <v>75</v>
      </c>
      <c r="G13" s="49">
        <f>IFERROR(SMALL(G11:G12,COUNTIF(G11:G12,0)+1),0)</f>
        <v>0</v>
      </c>
      <c r="H13" s="20" t="s">
        <v>41</v>
      </c>
      <c r="I13" s="19" t="s">
        <v>39</v>
      </c>
    </row>
    <row r="14" spans="1:11" ht="18.75" customHeight="1">
      <c r="A14" s="30"/>
      <c r="B14" s="32"/>
      <c r="C14" s="116" t="s">
        <v>121</v>
      </c>
      <c r="D14" s="117"/>
      <c r="E14" s="118"/>
      <c r="F14" s="16" t="s">
        <v>75</v>
      </c>
      <c r="G14" s="92">
        <f>'MRS(input)'!F8</f>
        <v>0</v>
      </c>
      <c r="H14" s="21" t="s">
        <v>22</v>
      </c>
      <c r="I14" s="22" t="s">
        <v>21</v>
      </c>
    </row>
    <row r="15" spans="1:11" ht="36" customHeight="1">
      <c r="A15" s="30"/>
      <c r="B15" s="32"/>
      <c r="C15" s="113" t="s">
        <v>50</v>
      </c>
      <c r="D15" s="114"/>
      <c r="E15" s="115"/>
      <c r="F15" s="16" t="s">
        <v>72</v>
      </c>
      <c r="G15" s="50">
        <f>'MRS(input)'!F21</f>
        <v>0</v>
      </c>
      <c r="H15" s="18" t="s">
        <v>51</v>
      </c>
      <c r="I15" s="19" t="s">
        <v>49</v>
      </c>
    </row>
    <row r="16" spans="1:11" ht="36" customHeight="1">
      <c r="A16" s="29"/>
      <c r="B16" s="33"/>
      <c r="C16" s="113" t="s">
        <v>56</v>
      </c>
      <c r="D16" s="114"/>
      <c r="E16" s="115"/>
      <c r="F16" s="16" t="s">
        <v>72</v>
      </c>
      <c r="G16" s="51">
        <f>'MRS(input)'!F23</f>
        <v>0</v>
      </c>
      <c r="H16" s="23" t="s">
        <v>51</v>
      </c>
      <c r="I16" s="22" t="s">
        <v>55</v>
      </c>
    </row>
    <row r="17" spans="1:9" ht="18.75" customHeight="1" thickBot="1">
      <c r="A17" s="24" t="s">
        <v>79</v>
      </c>
      <c r="B17" s="25"/>
      <c r="C17" s="25"/>
      <c r="D17" s="25"/>
      <c r="E17" s="26"/>
      <c r="F17" s="27"/>
      <c r="G17" s="24"/>
      <c r="H17" s="26"/>
      <c r="I17" s="27"/>
    </row>
    <row r="18" spans="1:9" ht="18.75" customHeight="1" thickBot="1">
      <c r="A18" s="30"/>
      <c r="B18" s="31" t="s">
        <v>133</v>
      </c>
      <c r="C18" s="34"/>
      <c r="D18" s="34"/>
      <c r="E18" s="34"/>
      <c r="F18" s="40" t="s">
        <v>72</v>
      </c>
      <c r="G18" s="86">
        <f>IFERROR(G22*G21,0)</f>
        <v>0</v>
      </c>
      <c r="H18" s="42" t="s">
        <v>126</v>
      </c>
      <c r="I18" s="19" t="s">
        <v>127</v>
      </c>
    </row>
    <row r="19" spans="1:9" ht="18.75" customHeight="1">
      <c r="A19" s="30"/>
      <c r="B19" s="32"/>
      <c r="C19" s="116" t="s">
        <v>117</v>
      </c>
      <c r="D19" s="117"/>
      <c r="E19" s="118"/>
      <c r="F19" s="16" t="s">
        <v>75</v>
      </c>
      <c r="G19" s="49">
        <f>'MRS(input)'!F15</f>
        <v>0</v>
      </c>
      <c r="H19" s="20" t="s">
        <v>41</v>
      </c>
      <c r="I19" s="19" t="s">
        <v>39</v>
      </c>
    </row>
    <row r="20" spans="1:9" ht="18.75" customHeight="1">
      <c r="A20" s="30"/>
      <c r="B20" s="32"/>
      <c r="C20" s="116" t="s">
        <v>120</v>
      </c>
      <c r="D20" s="117"/>
      <c r="E20" s="118"/>
      <c r="F20" s="16" t="s">
        <v>75</v>
      </c>
      <c r="G20" s="49">
        <f>IFERROR(SMALL('MRS(input)'!F16:F18, COUNTIF('MRS(input)'!F16:F18,0)+1),0)</f>
        <v>0</v>
      </c>
      <c r="H20" s="20" t="s">
        <v>41</v>
      </c>
      <c r="I20" s="19" t="s">
        <v>39</v>
      </c>
    </row>
    <row r="21" spans="1:9" ht="36" customHeight="1">
      <c r="A21" s="30"/>
      <c r="B21" s="32"/>
      <c r="C21" s="113" t="s">
        <v>98</v>
      </c>
      <c r="D21" s="114"/>
      <c r="E21" s="115"/>
      <c r="F21" s="16" t="s">
        <v>75</v>
      </c>
      <c r="G21" s="49">
        <f>IFERROR(SMALL(G19:G20,COUNTIF(G19:G20,0)+1),0)</f>
        <v>0</v>
      </c>
      <c r="H21" s="20" t="s">
        <v>41</v>
      </c>
      <c r="I21" s="19" t="s">
        <v>39</v>
      </c>
    </row>
    <row r="22" spans="1:9" ht="18" customHeight="1">
      <c r="A22" s="29"/>
      <c r="B22" s="33"/>
      <c r="C22" s="116" t="s">
        <v>121</v>
      </c>
      <c r="D22" s="117"/>
      <c r="E22" s="118"/>
      <c r="F22" s="16" t="s">
        <v>75</v>
      </c>
      <c r="G22" s="93">
        <f>'MRS(input)'!F8</f>
        <v>0</v>
      </c>
      <c r="H22" s="21" t="s">
        <v>22</v>
      </c>
      <c r="I22" s="19" t="s">
        <v>21</v>
      </c>
    </row>
    <row r="23" spans="1:9">
      <c r="A23" s="6"/>
      <c r="B23" s="6"/>
      <c r="C23" s="6"/>
      <c r="D23" s="6"/>
      <c r="E23" s="6"/>
      <c r="F23" s="7"/>
      <c r="G23" s="8"/>
      <c r="H23" s="8"/>
      <c r="I23" s="9"/>
    </row>
    <row r="24" spans="1:9" ht="21.75" customHeight="1">
      <c r="E24" s="6" t="s">
        <v>81</v>
      </c>
      <c r="F24" s="4"/>
    </row>
    <row r="25" spans="1:9" ht="18" customHeight="1">
      <c r="E25" s="37" t="s">
        <v>129</v>
      </c>
      <c r="F25" s="38">
        <v>5.13</v>
      </c>
      <c r="G25" s="38" t="s">
        <v>51</v>
      </c>
      <c r="H25" s="9"/>
    </row>
    <row r="26" spans="1:9" ht="18" customHeight="1">
      <c r="E26" s="37" t="s">
        <v>152</v>
      </c>
      <c r="F26" s="39">
        <v>5.5</v>
      </c>
      <c r="G26" s="38" t="s">
        <v>51</v>
      </c>
      <c r="H26" s="9"/>
    </row>
    <row r="27" spans="1:9" ht="18" customHeight="1">
      <c r="E27" s="37" t="s">
        <v>151</v>
      </c>
      <c r="F27" s="38">
        <v>5.66</v>
      </c>
      <c r="G27" s="38" t="s">
        <v>51</v>
      </c>
      <c r="H27" s="6"/>
    </row>
    <row r="28" spans="1:9">
      <c r="E28" s="10"/>
      <c r="F28" s="10"/>
      <c r="G28" s="6"/>
      <c r="H28" s="6"/>
    </row>
    <row r="29" spans="1:9" ht="18" customHeight="1">
      <c r="E29" s="37" t="s">
        <v>130</v>
      </c>
      <c r="F29" s="38">
        <v>1.5</v>
      </c>
      <c r="G29" s="52" t="s">
        <v>45</v>
      </c>
      <c r="H29" s="6"/>
    </row>
    <row r="30" spans="1:9" ht="18" customHeight="1">
      <c r="E30" s="37" t="s">
        <v>131</v>
      </c>
      <c r="F30" s="38">
        <v>1.5</v>
      </c>
      <c r="G30" s="52" t="s">
        <v>45</v>
      </c>
      <c r="H30" s="6"/>
    </row>
    <row r="31" spans="1:9">
      <c r="E31" s="10"/>
      <c r="F31" s="10"/>
      <c r="G31" s="6"/>
      <c r="H31" s="6"/>
    </row>
  </sheetData>
  <sheetProtection algorithmName="SHA-512" hashValue="WrfzHBk15Vr/cmsyPEqBX203cUyUry3qUQDF968C4NhHACG8dNU9ILe6Hv/XFk6HTBjk9jpiHZaU2/o9rw9/Dg==" saltValue="pyzCNkWNWr/nzrDyYv6I9g==" spinCount="100000" sheet="1" objects="1" scenarios="1"/>
  <mergeCells count="12">
    <mergeCell ref="C22:E22"/>
    <mergeCell ref="A3:I3"/>
    <mergeCell ref="B8:E8"/>
    <mergeCell ref="C11:E11"/>
    <mergeCell ref="C12:E12"/>
    <mergeCell ref="C13:E13"/>
    <mergeCell ref="C14:E14"/>
    <mergeCell ref="C15:E15"/>
    <mergeCell ref="C16:E16"/>
    <mergeCell ref="C19:E19"/>
    <mergeCell ref="C20:E20"/>
    <mergeCell ref="C21:E21"/>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MPS(input)</vt:lpstr>
      <vt:lpstr>MPS(calc_process)</vt:lpstr>
      <vt:lpstr>MSS</vt:lpstr>
      <vt:lpstr>MRS(input)</vt:lpstr>
      <vt:lpstr>MRS(calc_process)</vt:lpstr>
      <vt:lpstr>COP</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2018-04-12T04:25:35Z</cp:lastPrinted>
  <dcterms:created xsi:type="dcterms:W3CDTF">2016-01-26T02:23:56Z</dcterms:created>
  <dcterms:modified xsi:type="dcterms:W3CDTF">2018-04-23T04:55:19Z</dcterms:modified>
</cp:coreProperties>
</file>